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35" windowWidth="20055" windowHeight="7170" firstSheet="1" activeTab="1"/>
  </bookViews>
  <sheets>
    <sheet name="CLASIFIC.FUNCIONAL-SUB-FUNC." sheetId="9" r:id="rId1"/>
    <sheet name="PLANTILLA 2013" sheetId="7" r:id="rId2"/>
    <sheet name="PLANTILLA2014 " sheetId="5" r:id="rId3"/>
    <sheet name="PLANTILLA2015 " sheetId="8" r:id="rId4"/>
    <sheet name="PRESUPUESTO FEDERAL Y ESTATAL" sheetId="6" r:id="rId5"/>
  </sheets>
  <definedNames>
    <definedName name="_xlnm.Print_Area" localSheetId="1">'PLANTILLA 2013'!$A$1:$M$110</definedName>
    <definedName name="_xlnm.Print_Titles" localSheetId="0">'CLASIFIC.FUNCIONAL-SUB-FUNC.'!$1:$1</definedName>
    <definedName name="_xlnm.Print_Titles" localSheetId="1">'PLANTILLA 2013'!$A$1:$IV$2</definedName>
    <definedName name="_xlnm.Print_Titles" localSheetId="2">'PLANTILLA2014 '!$1:$7</definedName>
    <definedName name="_xlnm.Print_Titles" localSheetId="3">'PLANTILLA2015 '!$1:$7</definedName>
  </definedNames>
  <calcPr calcId="145621"/>
</workbook>
</file>

<file path=xl/calcChain.xml><?xml version="1.0" encoding="utf-8"?>
<calcChain xmlns="http://schemas.openxmlformats.org/spreadsheetml/2006/main">
  <c r="J18" i="9" l="1"/>
  <c r="J16" i="9"/>
  <c r="J15" i="9"/>
  <c r="J13" i="9"/>
  <c r="J11" i="9"/>
  <c r="J9" i="9"/>
  <c r="J7" i="9"/>
  <c r="J6" i="9"/>
  <c r="J3" i="9"/>
  <c r="J30" i="9" s="1"/>
  <c r="CN119" i="8"/>
  <c r="CE119" i="8"/>
  <c r="BW119" i="8"/>
  <c r="AY119" i="8"/>
  <c r="AK119" i="8"/>
  <c r="AG119" i="8"/>
  <c r="AQ118" i="8"/>
  <c r="CV118" i="8" s="1"/>
  <c r="AQ117" i="8"/>
  <c r="CV117" i="8" s="1"/>
  <c r="AQ116" i="8"/>
  <c r="CV116" i="8" s="1"/>
  <c r="AQ115" i="8"/>
  <c r="CV115" i="8" s="1"/>
  <c r="AQ114" i="8"/>
  <c r="CV114" i="8" s="1"/>
  <c r="AQ113" i="8"/>
  <c r="CV113" i="8" s="1"/>
  <c r="AQ112" i="8"/>
  <c r="CV112" i="8" s="1"/>
  <c r="AQ111" i="8"/>
  <c r="CV111" i="8" s="1"/>
  <c r="AQ110" i="8"/>
  <c r="BO110" i="8" s="1"/>
  <c r="AQ109" i="8"/>
  <c r="BO109" i="8" s="1"/>
  <c r="AQ108" i="8"/>
  <c r="BO108" i="8" s="1"/>
  <c r="AQ107" i="8"/>
  <c r="BO107" i="8" s="1"/>
  <c r="AQ106" i="8"/>
  <c r="BO106" i="8" s="1"/>
  <c r="AQ105" i="8"/>
  <c r="BO105" i="8" s="1"/>
  <c r="AQ104" i="8"/>
  <c r="BO104" i="8" s="1"/>
  <c r="AQ103" i="8"/>
  <c r="BO103" i="8" s="1"/>
  <c r="AQ102" i="8"/>
  <c r="BO102" i="8" s="1"/>
  <c r="AQ101" i="8"/>
  <c r="BO101" i="8" s="1"/>
  <c r="AQ100" i="8"/>
  <c r="BO100" i="8" s="1"/>
  <c r="AQ99" i="8"/>
  <c r="BO99" i="8" s="1"/>
  <c r="AQ98" i="8"/>
  <c r="BO98" i="8" s="1"/>
  <c r="AQ97" i="8"/>
  <c r="BO97" i="8" s="1"/>
  <c r="AQ96" i="8"/>
  <c r="BO96" i="8" s="1"/>
  <c r="AQ95" i="8"/>
  <c r="BO95" i="8" s="1"/>
  <c r="AQ94" i="8"/>
  <c r="BO94" i="8" s="1"/>
  <c r="AQ93" i="8"/>
  <c r="BO93" i="8" s="1"/>
  <c r="AQ92" i="8"/>
  <c r="BO92" i="8" s="1"/>
  <c r="AQ91" i="8"/>
  <c r="BO91" i="8" s="1"/>
  <c r="AQ90" i="8"/>
  <c r="BO90" i="8" s="1"/>
  <c r="AQ89" i="8"/>
  <c r="BO89" i="8" s="1"/>
  <c r="AQ88" i="8"/>
  <c r="BO88" i="8" s="1"/>
  <c r="AQ87" i="8"/>
  <c r="BO87" i="8" s="1"/>
  <c r="AQ86" i="8"/>
  <c r="BO86" i="8" s="1"/>
  <c r="AQ85" i="8"/>
  <c r="BO85" i="8" s="1"/>
  <c r="AQ84" i="8"/>
  <c r="BO84" i="8" s="1"/>
  <c r="AQ83" i="8"/>
  <c r="BO83" i="8" s="1"/>
  <c r="AQ82" i="8"/>
  <c r="BO82" i="8" s="1"/>
  <c r="AQ81" i="8"/>
  <c r="BO81" i="8" s="1"/>
  <c r="AQ80" i="8"/>
  <c r="BO80" i="8" s="1"/>
  <c r="AQ79" i="8"/>
  <c r="BO79" i="8" s="1"/>
  <c r="AQ78" i="8"/>
  <c r="BO78" i="8" s="1"/>
  <c r="AQ77" i="8"/>
  <c r="BO77" i="8" s="1"/>
  <c r="AQ76" i="8"/>
  <c r="BO76" i="8" s="1"/>
  <c r="AQ75" i="8"/>
  <c r="BO75" i="8" s="1"/>
  <c r="AQ74" i="8"/>
  <c r="BO74" i="8" s="1"/>
  <c r="AQ73" i="8"/>
  <c r="BO73" i="8" s="1"/>
  <c r="AQ72" i="8"/>
  <c r="BO72" i="8" s="1"/>
  <c r="AQ71" i="8"/>
  <c r="BO71" i="8" s="1"/>
  <c r="AQ70" i="8"/>
  <c r="BO70" i="8" s="1"/>
  <c r="AQ69" i="8"/>
  <c r="BO69" i="8" s="1"/>
  <c r="AQ68" i="8"/>
  <c r="BO68" i="8" s="1"/>
  <c r="AQ67" i="8"/>
  <c r="BO67" i="8" s="1"/>
  <c r="AQ66" i="8"/>
  <c r="BO66" i="8" s="1"/>
  <c r="AQ65" i="8"/>
  <c r="BO65" i="8" s="1"/>
  <c r="AQ64" i="8"/>
  <c r="BO64" i="8" s="1"/>
  <c r="AQ63" i="8"/>
  <c r="BO63" i="8" s="1"/>
  <c r="AQ62" i="8"/>
  <c r="BO62" i="8" s="1"/>
  <c r="AQ61" i="8"/>
  <c r="BO61" i="8" s="1"/>
  <c r="AQ60" i="8"/>
  <c r="BO60" i="8" s="1"/>
  <c r="AQ59" i="8"/>
  <c r="BO59" i="8" s="1"/>
  <c r="AQ58" i="8"/>
  <c r="BO58" i="8" s="1"/>
  <c r="AQ57" i="8"/>
  <c r="BO57" i="8" s="1"/>
  <c r="AQ56" i="8"/>
  <c r="BO56" i="8" s="1"/>
  <c r="AQ55" i="8"/>
  <c r="BO55" i="8" s="1"/>
  <c r="AQ54" i="8"/>
  <c r="BO54" i="8" s="1"/>
  <c r="AQ53" i="8"/>
  <c r="BO53" i="8" s="1"/>
  <c r="AQ52" i="8"/>
  <c r="BO52" i="8" s="1"/>
  <c r="AQ51" i="8"/>
  <c r="BO51" i="8" s="1"/>
  <c r="AQ50" i="8"/>
  <c r="BO50" i="8" s="1"/>
  <c r="AQ49" i="8"/>
  <c r="BO49" i="8" s="1"/>
  <c r="AQ48" i="8"/>
  <c r="BO48" i="8" s="1"/>
  <c r="AQ47" i="8"/>
  <c r="BO47" i="8" s="1"/>
  <c r="AQ46" i="8"/>
  <c r="BO46" i="8" s="1"/>
  <c r="AQ45" i="8"/>
  <c r="BO45" i="8" s="1"/>
  <c r="AQ44" i="8"/>
  <c r="BO44" i="8" s="1"/>
  <c r="AQ43" i="8"/>
  <c r="BO43" i="8" s="1"/>
  <c r="AQ42" i="8"/>
  <c r="BO42" i="8" s="1"/>
  <c r="AQ41" i="8"/>
  <c r="BO41" i="8" s="1"/>
  <c r="AQ40" i="8"/>
  <c r="BO40" i="8" s="1"/>
  <c r="AQ39" i="8"/>
  <c r="BO39" i="8" s="1"/>
  <c r="AQ38" i="8"/>
  <c r="BO38" i="8" s="1"/>
  <c r="AQ37" i="8"/>
  <c r="BO37" i="8" s="1"/>
  <c r="AQ36" i="8"/>
  <c r="BO36" i="8" s="1"/>
  <c r="AQ35" i="8"/>
  <c r="BO35" i="8" s="1"/>
  <c r="AQ34" i="8"/>
  <c r="BO34" i="8" s="1"/>
  <c r="AQ33" i="8"/>
  <c r="BO33" i="8" s="1"/>
  <c r="AQ32" i="8"/>
  <c r="BO32" i="8" s="1"/>
  <c r="AQ31" i="8"/>
  <c r="BO31" i="8" s="1"/>
  <c r="AQ30" i="8"/>
  <c r="BO30" i="8" s="1"/>
  <c r="AQ29" i="8"/>
  <c r="BO29" i="8" s="1"/>
  <c r="AQ28" i="8"/>
  <c r="BO28" i="8" s="1"/>
  <c r="AQ27" i="8"/>
  <c r="BO27" i="8" s="1"/>
  <c r="AQ26" i="8"/>
  <c r="BO26" i="8" s="1"/>
  <c r="AQ25" i="8"/>
  <c r="BO25" i="8" s="1"/>
  <c r="AQ24" i="8"/>
  <c r="BO24" i="8" s="1"/>
  <c r="AQ23" i="8"/>
  <c r="BO23" i="8" s="1"/>
  <c r="AQ22" i="8"/>
  <c r="BO22" i="8" s="1"/>
  <c r="AQ21" i="8"/>
  <c r="BO21" i="8" s="1"/>
  <c r="AQ20" i="8"/>
  <c r="BO20" i="8" s="1"/>
  <c r="AQ19" i="8"/>
  <c r="BO19" i="8" s="1"/>
  <c r="AQ18" i="8"/>
  <c r="BO18" i="8" s="1"/>
  <c r="AQ17" i="8"/>
  <c r="BO17" i="8" s="1"/>
  <c r="AQ16" i="8"/>
  <c r="BO16" i="8" s="1"/>
  <c r="AQ15" i="8"/>
  <c r="BO15" i="8" s="1"/>
  <c r="AQ14" i="8"/>
  <c r="BO14" i="8" s="1"/>
  <c r="AQ13" i="8"/>
  <c r="BO13" i="8" s="1"/>
  <c r="AQ12" i="8"/>
  <c r="BO12" i="8" s="1"/>
  <c r="AQ11" i="8"/>
  <c r="BO11" i="8" s="1"/>
  <c r="AQ10" i="8"/>
  <c r="BO10" i="8" s="1"/>
  <c r="AQ9" i="8"/>
  <c r="BO8" i="8"/>
  <c r="AQ8" i="8"/>
  <c r="G108" i="7"/>
  <c r="F108" i="7"/>
  <c r="G107" i="7"/>
  <c r="F107" i="7"/>
  <c r="G106" i="7"/>
  <c r="F106" i="7"/>
  <c r="G105" i="7"/>
  <c r="F105" i="7"/>
  <c r="G104" i="7"/>
  <c r="F104" i="7"/>
  <c r="G103" i="7"/>
  <c r="F103" i="7"/>
  <c r="G102" i="7"/>
  <c r="F102" i="7"/>
  <c r="G101" i="7"/>
  <c r="F101" i="7"/>
  <c r="G100" i="7"/>
  <c r="F100" i="7"/>
  <c r="G99" i="7"/>
  <c r="F99" i="7"/>
  <c r="G98" i="7"/>
  <c r="F98" i="7"/>
  <c r="G97" i="7"/>
  <c r="F97" i="7"/>
  <c r="G96" i="7"/>
  <c r="F96" i="7"/>
  <c r="G95" i="7"/>
  <c r="F95" i="7"/>
  <c r="G94" i="7"/>
  <c r="F94" i="7"/>
  <c r="G93" i="7"/>
  <c r="F93" i="7"/>
  <c r="G92" i="7"/>
  <c r="F92" i="7"/>
  <c r="G91" i="7"/>
  <c r="F91" i="7"/>
  <c r="G90" i="7"/>
  <c r="F90" i="7"/>
  <c r="G89" i="7"/>
  <c r="F89" i="7"/>
  <c r="G88" i="7"/>
  <c r="F88" i="7"/>
  <c r="F87" i="7"/>
  <c r="G87" i="7" s="1"/>
  <c r="F86" i="7"/>
  <c r="G86" i="7" s="1"/>
  <c r="F85" i="7"/>
  <c r="G85" i="7" s="1"/>
  <c r="F84" i="7"/>
  <c r="G84" i="7" s="1"/>
  <c r="F83" i="7"/>
  <c r="G83" i="7" s="1"/>
  <c r="F82" i="7"/>
  <c r="G82" i="7" s="1"/>
  <c r="F81" i="7"/>
  <c r="G81" i="7" s="1"/>
  <c r="F80" i="7"/>
  <c r="G80" i="7" s="1"/>
  <c r="F79" i="7"/>
  <c r="G79" i="7" s="1"/>
  <c r="F78" i="7"/>
  <c r="G78" i="7" s="1"/>
  <c r="F77" i="7"/>
  <c r="G77" i="7" s="1"/>
  <c r="F76" i="7"/>
  <c r="G76" i="7" s="1"/>
  <c r="F75" i="7"/>
  <c r="G75" i="7" s="1"/>
  <c r="F74" i="7"/>
  <c r="G74" i="7" s="1"/>
  <c r="F73" i="7"/>
  <c r="G73" i="7" s="1"/>
  <c r="F72" i="7"/>
  <c r="G72" i="7" s="1"/>
  <c r="F71" i="7"/>
  <c r="G71" i="7" s="1"/>
  <c r="F70" i="7"/>
  <c r="G70" i="7" s="1"/>
  <c r="F69" i="7"/>
  <c r="G69" i="7" s="1"/>
  <c r="F68" i="7"/>
  <c r="G68" i="7" s="1"/>
  <c r="F67" i="7"/>
  <c r="G67" i="7" s="1"/>
  <c r="F66" i="7"/>
  <c r="G66" i="7" s="1"/>
  <c r="F65" i="7"/>
  <c r="G65" i="7" s="1"/>
  <c r="F64" i="7"/>
  <c r="G64" i="7" s="1"/>
  <c r="F63" i="7"/>
  <c r="G63" i="7" s="1"/>
  <c r="F62" i="7"/>
  <c r="G62" i="7" s="1"/>
  <c r="F61" i="7"/>
  <c r="G61" i="7" s="1"/>
  <c r="F60" i="7"/>
  <c r="G60" i="7" s="1"/>
  <c r="F59" i="7"/>
  <c r="G59" i="7" s="1"/>
  <c r="F58" i="7"/>
  <c r="G58" i="7" s="1"/>
  <c r="F57" i="7"/>
  <c r="G57" i="7" s="1"/>
  <c r="F56" i="7"/>
  <c r="G56" i="7" s="1"/>
  <c r="F55" i="7"/>
  <c r="G55" i="7" s="1"/>
  <c r="F54" i="7"/>
  <c r="G54" i="7" s="1"/>
  <c r="F53" i="7"/>
  <c r="G53" i="7" s="1"/>
  <c r="F52" i="7"/>
  <c r="G52" i="7" s="1"/>
  <c r="F51" i="7"/>
  <c r="G51" i="7" s="1"/>
  <c r="F50" i="7"/>
  <c r="G50" i="7" s="1"/>
  <c r="F49" i="7"/>
  <c r="G49" i="7" s="1"/>
  <c r="F48" i="7"/>
  <c r="G48" i="7" s="1"/>
  <c r="F47" i="7"/>
  <c r="G47" i="7" s="1"/>
  <c r="F46" i="7"/>
  <c r="G46" i="7" s="1"/>
  <c r="F45" i="7"/>
  <c r="G45" i="7" s="1"/>
  <c r="F44" i="7"/>
  <c r="G44" i="7" s="1"/>
  <c r="F43" i="7"/>
  <c r="G43" i="7" s="1"/>
  <c r="F42" i="7"/>
  <c r="G42" i="7" s="1"/>
  <c r="F41" i="7"/>
  <c r="G41" i="7" s="1"/>
  <c r="F40" i="7"/>
  <c r="G40" i="7" s="1"/>
  <c r="F39" i="7"/>
  <c r="G39" i="7" s="1"/>
  <c r="F38" i="7"/>
  <c r="G38" i="7" s="1"/>
  <c r="F37" i="7"/>
  <c r="G37" i="7" s="1"/>
  <c r="F36" i="7"/>
  <c r="G36" i="7" s="1"/>
  <c r="F35" i="7"/>
  <c r="G35" i="7" s="1"/>
  <c r="F34" i="7"/>
  <c r="G34" i="7" s="1"/>
  <c r="F33" i="7"/>
  <c r="G33" i="7" s="1"/>
  <c r="F32" i="7"/>
  <c r="G32" i="7" s="1"/>
  <c r="F31" i="7"/>
  <c r="G31" i="7" s="1"/>
  <c r="F30" i="7"/>
  <c r="G30" i="7" s="1"/>
  <c r="F29" i="7"/>
  <c r="G29" i="7" s="1"/>
  <c r="F28" i="7"/>
  <c r="G28" i="7" s="1"/>
  <c r="F27" i="7"/>
  <c r="G27" i="7" s="1"/>
  <c r="F26" i="7"/>
  <c r="G26" i="7" s="1"/>
  <c r="F25" i="7"/>
  <c r="G25" i="7" s="1"/>
  <c r="F24" i="7"/>
  <c r="G24" i="7" s="1"/>
  <c r="F23" i="7"/>
  <c r="G23" i="7" s="1"/>
  <c r="F22" i="7"/>
  <c r="G22" i="7" s="1"/>
  <c r="F21" i="7"/>
  <c r="G21" i="7" s="1"/>
  <c r="F20" i="7"/>
  <c r="G20" i="7" s="1"/>
  <c r="F19" i="7"/>
  <c r="G19" i="7" s="1"/>
  <c r="F18" i="7"/>
  <c r="G18" i="7" s="1"/>
  <c r="F17" i="7"/>
  <c r="G17" i="7" s="1"/>
  <c r="F16" i="7"/>
  <c r="G16" i="7" s="1"/>
  <c r="F15" i="7"/>
  <c r="G15" i="7" s="1"/>
  <c r="F14" i="7"/>
  <c r="G14" i="7" s="1"/>
  <c r="F13" i="7"/>
  <c r="G13" i="7" s="1"/>
  <c r="F12" i="7"/>
  <c r="G12" i="7" s="1"/>
  <c r="F11" i="7"/>
  <c r="G11" i="7" s="1"/>
  <c r="F10" i="7"/>
  <c r="G10" i="7" s="1"/>
  <c r="F9" i="7"/>
  <c r="G9" i="7" s="1"/>
  <c r="F8" i="7"/>
  <c r="G8" i="7" s="1"/>
  <c r="F7" i="7"/>
  <c r="G7" i="7" s="1"/>
  <c r="F6" i="7"/>
  <c r="G6" i="7" s="1"/>
  <c r="F5" i="7"/>
  <c r="G5" i="7" s="1"/>
  <c r="F4" i="7"/>
  <c r="G4" i="7" s="1"/>
  <c r="G3" i="7"/>
  <c r="G110" i="7" s="1"/>
  <c r="F3" i="7"/>
  <c r="CN119" i="5"/>
  <c r="CE119" i="5"/>
  <c r="BW119" i="5"/>
  <c r="AY119" i="5"/>
  <c r="AK119" i="5"/>
  <c r="AG119" i="5"/>
  <c r="AQ118" i="5"/>
  <c r="CV118" i="5" s="1"/>
  <c r="AQ117" i="5"/>
  <c r="CV117" i="5" s="1"/>
  <c r="BO116" i="5"/>
  <c r="BG116" i="5"/>
  <c r="AQ116" i="5"/>
  <c r="CV116" i="5" s="1"/>
  <c r="BO115" i="5"/>
  <c r="BG115" i="5"/>
  <c r="AQ115" i="5"/>
  <c r="BO114" i="5"/>
  <c r="BG114" i="5"/>
  <c r="AQ114" i="5"/>
  <c r="BO113" i="5"/>
  <c r="BG113" i="5"/>
  <c r="CV113" i="5" s="1"/>
  <c r="AQ113" i="5"/>
  <c r="BO112" i="5"/>
  <c r="BG112" i="5"/>
  <c r="AQ112" i="5"/>
  <c r="BO111" i="5"/>
  <c r="BG111" i="5"/>
  <c r="CV111" i="5" s="1"/>
  <c r="AQ111" i="5"/>
  <c r="BO110" i="5"/>
  <c r="BG110" i="5"/>
  <c r="AQ110" i="5"/>
  <c r="BO109" i="5"/>
  <c r="BG109" i="5"/>
  <c r="CV109" i="5" s="1"/>
  <c r="AQ109" i="5"/>
  <c r="BO108" i="5"/>
  <c r="BG108" i="5"/>
  <c r="AQ108" i="5"/>
  <c r="BO107" i="5"/>
  <c r="BG107" i="5"/>
  <c r="CV107" i="5" s="1"/>
  <c r="AQ107" i="5"/>
  <c r="BO106" i="5"/>
  <c r="BG106" i="5"/>
  <c r="AQ106" i="5"/>
  <c r="BO105" i="5"/>
  <c r="BG105" i="5"/>
  <c r="CV105" i="5" s="1"/>
  <c r="AQ105" i="5"/>
  <c r="BO104" i="5"/>
  <c r="BG104" i="5"/>
  <c r="AQ104" i="5"/>
  <c r="BO103" i="5"/>
  <c r="BG103" i="5"/>
  <c r="CV103" i="5" s="1"/>
  <c r="AQ103" i="5"/>
  <c r="BO102" i="5"/>
  <c r="BG102" i="5"/>
  <c r="AQ102" i="5"/>
  <c r="BO101" i="5"/>
  <c r="BG101" i="5"/>
  <c r="CV101" i="5" s="1"/>
  <c r="AQ101" i="5"/>
  <c r="BO100" i="5"/>
  <c r="BG100" i="5"/>
  <c r="AQ100" i="5"/>
  <c r="BO99" i="5"/>
  <c r="BG99" i="5"/>
  <c r="CV99" i="5" s="1"/>
  <c r="AQ99" i="5"/>
  <c r="BO98" i="5"/>
  <c r="BG98" i="5"/>
  <c r="AQ98" i="5"/>
  <c r="BO97" i="5"/>
  <c r="BG97" i="5"/>
  <c r="CV97" i="5" s="1"/>
  <c r="AQ97" i="5"/>
  <c r="BO96" i="5"/>
  <c r="BG96" i="5"/>
  <c r="AQ96" i="5"/>
  <c r="BO95" i="5"/>
  <c r="BG95" i="5"/>
  <c r="CV95" i="5" s="1"/>
  <c r="AQ95" i="5"/>
  <c r="BO94" i="5"/>
  <c r="BG94" i="5"/>
  <c r="AQ94" i="5"/>
  <c r="BO93" i="5"/>
  <c r="BG93" i="5"/>
  <c r="CV93" i="5" s="1"/>
  <c r="AQ93" i="5"/>
  <c r="BO92" i="5"/>
  <c r="BG92" i="5"/>
  <c r="AQ92" i="5"/>
  <c r="BO91" i="5"/>
  <c r="BG91" i="5"/>
  <c r="CV91" i="5" s="1"/>
  <c r="AQ91" i="5"/>
  <c r="BO90" i="5"/>
  <c r="BG90" i="5"/>
  <c r="AQ90" i="5"/>
  <c r="BO89" i="5"/>
  <c r="BG89" i="5"/>
  <c r="CV89" i="5" s="1"/>
  <c r="AQ89" i="5"/>
  <c r="BO88" i="5"/>
  <c r="BG88" i="5"/>
  <c r="AQ88" i="5"/>
  <c r="BO87" i="5"/>
  <c r="BG87" i="5"/>
  <c r="CV87" i="5" s="1"/>
  <c r="AQ87" i="5"/>
  <c r="BO86" i="5"/>
  <c r="BG86" i="5"/>
  <c r="AQ86" i="5"/>
  <c r="BO85" i="5"/>
  <c r="BG85" i="5"/>
  <c r="CV85" i="5" s="1"/>
  <c r="AQ85" i="5"/>
  <c r="BO84" i="5"/>
  <c r="BG84" i="5"/>
  <c r="AQ84" i="5"/>
  <c r="BO83" i="5"/>
  <c r="BG83" i="5"/>
  <c r="CV83" i="5" s="1"/>
  <c r="AQ83" i="5"/>
  <c r="BO82" i="5"/>
  <c r="BG82" i="5"/>
  <c r="AQ82" i="5"/>
  <c r="BO81" i="5"/>
  <c r="BG81" i="5"/>
  <c r="CV81" i="5" s="1"/>
  <c r="AQ81" i="5"/>
  <c r="BO80" i="5"/>
  <c r="BG80" i="5"/>
  <c r="AQ80" i="5"/>
  <c r="BO79" i="5"/>
  <c r="BG79" i="5"/>
  <c r="CV79" i="5" s="1"/>
  <c r="AQ79" i="5"/>
  <c r="BO78" i="5"/>
  <c r="BG78" i="5"/>
  <c r="AQ78" i="5"/>
  <c r="BO77" i="5"/>
  <c r="BG77" i="5"/>
  <c r="CV77" i="5" s="1"/>
  <c r="AQ77" i="5"/>
  <c r="BO76" i="5"/>
  <c r="BG76" i="5"/>
  <c r="AQ76" i="5"/>
  <c r="BO75" i="5"/>
  <c r="BG75" i="5"/>
  <c r="CV75" i="5" s="1"/>
  <c r="AQ75" i="5"/>
  <c r="BO74" i="5"/>
  <c r="BG74" i="5"/>
  <c r="AQ74" i="5"/>
  <c r="BO73" i="5"/>
  <c r="BG73" i="5"/>
  <c r="CV73" i="5" s="1"/>
  <c r="AQ73" i="5"/>
  <c r="BO72" i="5"/>
  <c r="BG72" i="5"/>
  <c r="AQ72" i="5"/>
  <c r="BO71" i="5"/>
  <c r="BG71" i="5"/>
  <c r="CV71" i="5" s="1"/>
  <c r="AQ71" i="5"/>
  <c r="BO70" i="5"/>
  <c r="BG70" i="5"/>
  <c r="AQ70" i="5"/>
  <c r="BO69" i="5"/>
  <c r="BG69" i="5"/>
  <c r="CV69" i="5" s="1"/>
  <c r="AQ69" i="5"/>
  <c r="BO68" i="5"/>
  <c r="BG68" i="5"/>
  <c r="AQ68" i="5"/>
  <c r="BO67" i="5"/>
  <c r="BG67" i="5"/>
  <c r="CV67" i="5" s="1"/>
  <c r="AQ67" i="5"/>
  <c r="BO66" i="5"/>
  <c r="BG66" i="5"/>
  <c r="AQ66" i="5"/>
  <c r="BO65" i="5"/>
  <c r="BG65" i="5"/>
  <c r="CV65" i="5" s="1"/>
  <c r="AQ65" i="5"/>
  <c r="BO64" i="5"/>
  <c r="BG64" i="5"/>
  <c r="AQ64" i="5"/>
  <c r="BO63" i="5"/>
  <c r="BG63" i="5"/>
  <c r="CV63" i="5" s="1"/>
  <c r="AQ63" i="5"/>
  <c r="BO62" i="5"/>
  <c r="BG62" i="5"/>
  <c r="AQ62" i="5"/>
  <c r="BO61" i="5"/>
  <c r="BG61" i="5"/>
  <c r="CV61" i="5" s="1"/>
  <c r="AQ61" i="5"/>
  <c r="BO60" i="5"/>
  <c r="BG60" i="5"/>
  <c r="AQ60" i="5"/>
  <c r="BO59" i="5"/>
  <c r="BG59" i="5"/>
  <c r="CV59" i="5" s="1"/>
  <c r="AQ59" i="5"/>
  <c r="BO58" i="5"/>
  <c r="BG58" i="5"/>
  <c r="AQ58" i="5"/>
  <c r="BO57" i="5"/>
  <c r="BG57" i="5"/>
  <c r="CV57" i="5" s="1"/>
  <c r="AQ57" i="5"/>
  <c r="BO56" i="5"/>
  <c r="BG56" i="5"/>
  <c r="AQ56" i="5"/>
  <c r="BO55" i="5"/>
  <c r="BG55" i="5"/>
  <c r="CV55" i="5" s="1"/>
  <c r="AQ55" i="5"/>
  <c r="BO54" i="5"/>
  <c r="BG54" i="5"/>
  <c r="AQ54" i="5"/>
  <c r="BO53" i="5"/>
  <c r="BG53" i="5"/>
  <c r="CV53" i="5" s="1"/>
  <c r="AQ53" i="5"/>
  <c r="BO52" i="5"/>
  <c r="BG52" i="5"/>
  <c r="AQ52" i="5"/>
  <c r="BO51" i="5"/>
  <c r="BG51" i="5"/>
  <c r="CV51" i="5" s="1"/>
  <c r="AQ51" i="5"/>
  <c r="BO50" i="5"/>
  <c r="BG50" i="5"/>
  <c r="AQ50" i="5"/>
  <c r="BO49" i="5"/>
  <c r="BG49" i="5"/>
  <c r="CV49" i="5" s="1"/>
  <c r="AQ49" i="5"/>
  <c r="BO48" i="5"/>
  <c r="BG48" i="5"/>
  <c r="AQ48" i="5"/>
  <c r="BO47" i="5"/>
  <c r="BG47" i="5"/>
  <c r="CV47" i="5" s="1"/>
  <c r="AQ47" i="5"/>
  <c r="BO46" i="5"/>
  <c r="BG46" i="5"/>
  <c r="AQ46" i="5"/>
  <c r="BO45" i="5"/>
  <c r="BG45" i="5"/>
  <c r="CV45" i="5" s="1"/>
  <c r="AQ45" i="5"/>
  <c r="BO44" i="5"/>
  <c r="BG44" i="5"/>
  <c r="AQ44" i="5"/>
  <c r="BO43" i="5"/>
  <c r="BG43" i="5"/>
  <c r="CV43" i="5" s="1"/>
  <c r="AQ43" i="5"/>
  <c r="BO42" i="5"/>
  <c r="BG42" i="5"/>
  <c r="AQ42" i="5"/>
  <c r="BO41" i="5"/>
  <c r="BG41" i="5"/>
  <c r="CV41" i="5" s="1"/>
  <c r="AQ41" i="5"/>
  <c r="BO40" i="5"/>
  <c r="BG40" i="5"/>
  <c r="AQ40" i="5"/>
  <c r="BO39" i="5"/>
  <c r="BG39" i="5"/>
  <c r="CV39" i="5" s="1"/>
  <c r="AQ39" i="5"/>
  <c r="BO38" i="5"/>
  <c r="BG38" i="5"/>
  <c r="AQ38" i="5"/>
  <c r="BO37" i="5"/>
  <c r="BG37" i="5"/>
  <c r="CV37" i="5" s="1"/>
  <c r="AQ37" i="5"/>
  <c r="BO36" i="5"/>
  <c r="BG36" i="5"/>
  <c r="CV36" i="5" s="1"/>
  <c r="AQ36" i="5"/>
  <c r="BO35" i="5"/>
  <c r="BG35" i="5"/>
  <c r="AQ35" i="5"/>
  <c r="BO34" i="5"/>
  <c r="BG34" i="5"/>
  <c r="AQ34" i="5"/>
  <c r="CV34" i="5" s="1"/>
  <c r="BO33" i="5"/>
  <c r="BG33" i="5"/>
  <c r="CV33" i="5" s="1"/>
  <c r="AQ33" i="5"/>
  <c r="BO32" i="5"/>
  <c r="BG32" i="5"/>
  <c r="AQ32" i="5"/>
  <c r="BO31" i="5"/>
  <c r="BG31" i="5"/>
  <c r="CV31" i="5" s="1"/>
  <c r="AQ31" i="5"/>
  <c r="BO30" i="5"/>
  <c r="BG30" i="5"/>
  <c r="AQ30" i="5"/>
  <c r="BO29" i="5"/>
  <c r="BG29" i="5"/>
  <c r="CV29" i="5" s="1"/>
  <c r="AQ29" i="5"/>
  <c r="BO28" i="5"/>
  <c r="BG28" i="5"/>
  <c r="AQ28" i="5"/>
  <c r="BO27" i="5"/>
  <c r="BG27" i="5"/>
  <c r="CV27" i="5" s="1"/>
  <c r="AQ27" i="5"/>
  <c r="BO26" i="5"/>
  <c r="BG26" i="5"/>
  <c r="AQ26" i="5"/>
  <c r="BO25" i="5"/>
  <c r="BG25" i="5"/>
  <c r="CV25" i="5" s="1"/>
  <c r="AQ25" i="5"/>
  <c r="BO24" i="5"/>
  <c r="BG24" i="5"/>
  <c r="AQ24" i="5"/>
  <c r="BO23" i="5"/>
  <c r="BG23" i="5"/>
  <c r="AQ23" i="5"/>
  <c r="CV23" i="5" s="1"/>
  <c r="BO22" i="5"/>
  <c r="BG22" i="5"/>
  <c r="CV22" i="5" s="1"/>
  <c r="AQ22" i="5"/>
  <c r="BO21" i="5"/>
  <c r="BG21" i="5"/>
  <c r="AQ21" i="5"/>
  <c r="BO20" i="5"/>
  <c r="BG20" i="5"/>
  <c r="CV20" i="5" s="1"/>
  <c r="AQ20" i="5"/>
  <c r="BO19" i="5"/>
  <c r="BG19" i="5"/>
  <c r="AQ19" i="5"/>
  <c r="BO18" i="5"/>
  <c r="BG18" i="5"/>
  <c r="CV18" i="5" s="1"/>
  <c r="AQ18" i="5"/>
  <c r="BO17" i="5"/>
  <c r="BG17" i="5"/>
  <c r="CV17" i="5" s="1"/>
  <c r="AQ17" i="5"/>
  <c r="BO16" i="5"/>
  <c r="AQ16" i="5"/>
  <c r="BO15" i="5"/>
  <c r="BG15" i="5"/>
  <c r="AQ15" i="5"/>
  <c r="CV15" i="5" s="1"/>
  <c r="BO14" i="5"/>
  <c r="BG14" i="5"/>
  <c r="AQ14" i="5"/>
  <c r="BO13" i="5"/>
  <c r="BG13" i="5"/>
  <c r="AQ13" i="5"/>
  <c r="CV13" i="5" s="1"/>
  <c r="BO12" i="5"/>
  <c r="BG12" i="5"/>
  <c r="AQ12" i="5"/>
  <c r="BO11" i="5"/>
  <c r="BG11" i="5"/>
  <c r="AQ11" i="5"/>
  <c r="CV11" i="5" s="1"/>
  <c r="BO10" i="5"/>
  <c r="BG10" i="5"/>
  <c r="BG119" i="5" s="1"/>
  <c r="AQ10" i="5"/>
  <c r="BO9" i="5"/>
  <c r="AQ9" i="5"/>
  <c r="BO8" i="5"/>
  <c r="BO119" i="5" s="1"/>
  <c r="AQ8" i="5"/>
  <c r="AQ119" i="5" l="1"/>
  <c r="CV9" i="5"/>
  <c r="CV10" i="5"/>
  <c r="CV12" i="5"/>
  <c r="CV14" i="5"/>
  <c r="CV16" i="5"/>
  <c r="CV19" i="5"/>
  <c r="CV21" i="5"/>
  <c r="CV24" i="5"/>
  <c r="CV26" i="5"/>
  <c r="CV28" i="5"/>
  <c r="CV30" i="5"/>
  <c r="CV32" i="5"/>
  <c r="CV35" i="5"/>
  <c r="CV38" i="5"/>
  <c r="CV40" i="5"/>
  <c r="CV42" i="5"/>
  <c r="CV44" i="5"/>
  <c r="CV46" i="5"/>
  <c r="CV48" i="5"/>
  <c r="CV50" i="5"/>
  <c r="CV52" i="5"/>
  <c r="CV54" i="5"/>
  <c r="CV56" i="5"/>
  <c r="CV58" i="5"/>
  <c r="CV60" i="5"/>
  <c r="CV62" i="5"/>
  <c r="CV64" i="5"/>
  <c r="CV66" i="5"/>
  <c r="CV68" i="5"/>
  <c r="CV70" i="5"/>
  <c r="CV72" i="5"/>
  <c r="CV74" i="5"/>
  <c r="CV76" i="5"/>
  <c r="CV78" i="5"/>
  <c r="CV80" i="5"/>
  <c r="CV82" i="5"/>
  <c r="CV84" i="5"/>
  <c r="CV86" i="5"/>
  <c r="CV88" i="5"/>
  <c r="CV90" i="5"/>
  <c r="CV92" i="5"/>
  <c r="CV94" i="5"/>
  <c r="CV96" i="5"/>
  <c r="CV98" i="5"/>
  <c r="CV100" i="5"/>
  <c r="CV102" i="5"/>
  <c r="CV104" i="5"/>
  <c r="CV106" i="5"/>
  <c r="CV108" i="5"/>
  <c r="CV110" i="5"/>
  <c r="CV112" i="5"/>
  <c r="CV114" i="5"/>
  <c r="CV115" i="5"/>
  <c r="AQ119" i="8"/>
  <c r="BG10" i="8"/>
  <c r="BG11" i="8"/>
  <c r="CV11" i="8" s="1"/>
  <c r="BG12" i="8"/>
  <c r="BG13" i="8"/>
  <c r="CV13" i="8" s="1"/>
  <c r="BG14" i="8"/>
  <c r="BG15" i="8"/>
  <c r="CV15" i="8" s="1"/>
  <c r="CV16" i="8"/>
  <c r="CV9" i="8"/>
  <c r="CV12" i="8"/>
  <c r="CV14" i="8"/>
  <c r="CV8" i="8"/>
  <c r="BO9" i="8"/>
  <c r="BO119" i="8" s="1"/>
  <c r="BG17" i="8"/>
  <c r="BG18" i="8"/>
  <c r="CV18" i="8" s="1"/>
  <c r="BG19" i="8"/>
  <c r="CV19" i="8" s="1"/>
  <c r="BG20" i="8"/>
  <c r="CV20" i="8" s="1"/>
  <c r="BG21" i="8"/>
  <c r="CV21" i="8" s="1"/>
  <c r="BG22" i="8"/>
  <c r="CV22" i="8" s="1"/>
  <c r="BG23" i="8"/>
  <c r="CV23" i="8" s="1"/>
  <c r="BG24" i="8"/>
  <c r="CV24" i="8" s="1"/>
  <c r="BG25" i="8"/>
  <c r="CV25" i="8" s="1"/>
  <c r="BG26" i="8"/>
  <c r="CV26" i="8" s="1"/>
  <c r="BG27" i="8"/>
  <c r="CV27" i="8" s="1"/>
  <c r="BG28" i="8"/>
  <c r="CV28" i="8" s="1"/>
  <c r="BG29" i="8"/>
  <c r="CV29" i="8" s="1"/>
  <c r="BG30" i="8"/>
  <c r="CV30" i="8" s="1"/>
  <c r="BG31" i="8"/>
  <c r="CV31" i="8" s="1"/>
  <c r="BG32" i="8"/>
  <c r="CV32" i="8" s="1"/>
  <c r="BG33" i="8"/>
  <c r="CV33" i="8" s="1"/>
  <c r="BG34" i="8"/>
  <c r="CV34" i="8" s="1"/>
  <c r="BG35" i="8"/>
  <c r="CV35" i="8" s="1"/>
  <c r="BG36" i="8"/>
  <c r="CV36" i="8" s="1"/>
  <c r="BG37" i="8"/>
  <c r="CV37" i="8" s="1"/>
  <c r="BG38" i="8"/>
  <c r="CV38" i="8" s="1"/>
  <c r="BG39" i="8"/>
  <c r="CV39" i="8" s="1"/>
  <c r="BG40" i="8"/>
  <c r="CV40" i="8" s="1"/>
  <c r="BG41" i="8"/>
  <c r="CV41" i="8" s="1"/>
  <c r="BG42" i="8"/>
  <c r="CV42" i="8" s="1"/>
  <c r="BG43" i="8"/>
  <c r="CV43" i="8" s="1"/>
  <c r="BG44" i="8"/>
  <c r="CV44" i="8" s="1"/>
  <c r="BG45" i="8"/>
  <c r="CV45" i="8" s="1"/>
  <c r="BG46" i="8"/>
  <c r="CV46" i="8" s="1"/>
  <c r="BG47" i="8"/>
  <c r="CV47" i="8" s="1"/>
  <c r="BG48" i="8"/>
  <c r="CV48" i="8" s="1"/>
  <c r="BG49" i="8"/>
  <c r="CV49" i="8" s="1"/>
  <c r="BG50" i="8"/>
  <c r="CV50" i="8" s="1"/>
  <c r="BG51" i="8"/>
  <c r="CV51" i="8" s="1"/>
  <c r="BG52" i="8"/>
  <c r="CV52" i="8" s="1"/>
  <c r="BG53" i="8"/>
  <c r="CV53" i="8" s="1"/>
  <c r="BG54" i="8"/>
  <c r="CV54" i="8" s="1"/>
  <c r="BG55" i="8"/>
  <c r="CV55" i="8" s="1"/>
  <c r="BG56" i="8"/>
  <c r="CV56" i="8" s="1"/>
  <c r="BG57" i="8"/>
  <c r="CV57" i="8" s="1"/>
  <c r="BG58" i="8"/>
  <c r="CV58" i="8" s="1"/>
  <c r="BG59" i="8"/>
  <c r="CV59" i="8" s="1"/>
  <c r="BG60" i="8"/>
  <c r="CV60" i="8" s="1"/>
  <c r="BG61" i="8"/>
  <c r="CV61" i="8" s="1"/>
  <c r="BG62" i="8"/>
  <c r="CV62" i="8" s="1"/>
  <c r="BG63" i="8"/>
  <c r="CV63" i="8" s="1"/>
  <c r="BG64" i="8"/>
  <c r="CV64" i="8" s="1"/>
  <c r="BG65" i="8"/>
  <c r="CV65" i="8" s="1"/>
  <c r="BG66" i="8"/>
  <c r="CV66" i="8" s="1"/>
  <c r="BG67" i="8"/>
  <c r="CV67" i="8" s="1"/>
  <c r="BG68" i="8"/>
  <c r="CV68" i="8" s="1"/>
  <c r="BG69" i="8"/>
  <c r="CV69" i="8" s="1"/>
  <c r="BG70" i="8"/>
  <c r="CV70" i="8" s="1"/>
  <c r="BG71" i="8"/>
  <c r="CV71" i="8" s="1"/>
  <c r="BG72" i="8"/>
  <c r="CV72" i="8" s="1"/>
  <c r="BG73" i="8"/>
  <c r="CV73" i="8" s="1"/>
  <c r="BG74" i="8"/>
  <c r="CV74" i="8" s="1"/>
  <c r="BG75" i="8"/>
  <c r="CV75" i="8" s="1"/>
  <c r="BG76" i="8"/>
  <c r="CV76" i="8" s="1"/>
  <c r="BG77" i="8"/>
  <c r="CV77" i="8" s="1"/>
  <c r="BG78" i="8"/>
  <c r="CV78" i="8"/>
  <c r="BG79" i="8"/>
  <c r="CV79" i="8"/>
  <c r="BG80" i="8"/>
  <c r="CV80" i="8"/>
  <c r="BG81" i="8"/>
  <c r="CV81" i="8"/>
  <c r="BG82" i="8"/>
  <c r="CV82" i="8"/>
  <c r="BG83" i="8"/>
  <c r="CV83" i="8"/>
  <c r="BG84" i="8"/>
  <c r="CV84" i="8"/>
  <c r="BG85" i="8"/>
  <c r="CV85" i="8"/>
  <c r="BG86" i="8"/>
  <c r="CV86" i="8"/>
  <c r="BG87" i="8"/>
  <c r="CV87" i="8"/>
  <c r="BG88" i="8"/>
  <c r="CV88" i="8"/>
  <c r="BG89" i="8"/>
  <c r="CV89" i="8"/>
  <c r="BG90" i="8"/>
  <c r="CV90" i="8"/>
  <c r="BG91" i="8"/>
  <c r="CV91" i="8"/>
  <c r="BG92" i="8"/>
  <c r="CV92" i="8"/>
  <c r="BG93" i="8"/>
  <c r="CV93" i="8"/>
  <c r="BG94" i="8"/>
  <c r="CV94" i="8"/>
  <c r="BG95" i="8"/>
  <c r="CV95" i="8"/>
  <c r="BG96" i="8"/>
  <c r="CV96" i="8"/>
  <c r="BG97" i="8"/>
  <c r="CV97" i="8"/>
  <c r="BG98" i="8"/>
  <c r="CV98" i="8"/>
  <c r="BG99" i="8"/>
  <c r="CV99" i="8"/>
  <c r="BG100" i="8"/>
  <c r="CV100" i="8"/>
  <c r="BG101" i="8"/>
  <c r="CV101" i="8"/>
  <c r="BG102" i="8"/>
  <c r="CV102" i="8"/>
  <c r="BG103" i="8"/>
  <c r="CV103" i="8"/>
  <c r="BG104" i="8"/>
  <c r="CV104" i="8"/>
  <c r="BG105" i="8"/>
  <c r="CV105" i="8"/>
  <c r="BG106" i="8"/>
  <c r="CV106" i="8"/>
  <c r="BG107" i="8"/>
  <c r="CV107" i="8"/>
  <c r="BG108" i="8"/>
  <c r="CV108" i="8"/>
  <c r="BG109" i="8"/>
  <c r="CV109" i="8"/>
  <c r="BG110" i="8"/>
  <c r="CV110" i="8"/>
  <c r="CV10" i="8"/>
  <c r="CV8" i="5"/>
  <c r="CV119" i="5" s="1"/>
  <c r="BG119" i="8" l="1"/>
  <c r="CV17" i="8"/>
  <c r="CV119" i="8" s="1"/>
</calcChain>
</file>

<file path=xl/comments1.xml><?xml version="1.0" encoding="utf-8"?>
<comments xmlns="http://schemas.openxmlformats.org/spreadsheetml/2006/main">
  <authors>
    <author>Manuel Fonseca Villaseñor</author>
  </authors>
  <commentList>
    <comment ref="A1" authorId="0">
      <text>
        <r>
          <rPr>
            <b/>
            <sz val="14"/>
            <color indexed="9"/>
            <rFont val="Calibri"/>
            <family val="2"/>
            <scheme val="minor"/>
          </rPr>
          <t>F</t>
        </r>
        <r>
          <rPr>
            <sz val="14"/>
            <color indexed="9"/>
            <rFont val="Calibri"/>
            <family val="2"/>
            <scheme val="minor"/>
          </rPr>
          <t>inalidades</t>
        </r>
      </text>
    </comment>
    <comment ref="B1" authorId="0">
      <text>
        <r>
          <rPr>
            <b/>
            <sz val="14"/>
            <color indexed="9"/>
            <rFont val="Calibri"/>
            <family val="2"/>
            <scheme val="minor"/>
          </rPr>
          <t>F</t>
        </r>
        <r>
          <rPr>
            <sz val="14"/>
            <color indexed="9"/>
            <rFont val="Calibri"/>
            <family val="2"/>
            <scheme val="minor"/>
          </rPr>
          <t>unció</t>
        </r>
        <r>
          <rPr>
            <b/>
            <sz val="14"/>
            <color indexed="9"/>
            <rFont val="Calibri"/>
            <family val="2"/>
            <scheme val="minor"/>
          </rPr>
          <t>n</t>
        </r>
      </text>
    </comment>
    <comment ref="C1" authorId="0">
      <text>
        <r>
          <rPr>
            <b/>
            <sz val="14"/>
            <color indexed="9"/>
            <rFont val="Calibri"/>
            <family val="2"/>
            <scheme val="minor"/>
          </rPr>
          <t>S</t>
        </r>
        <r>
          <rPr>
            <sz val="14"/>
            <color indexed="9"/>
            <rFont val="Calibri"/>
            <family val="2"/>
            <scheme val="minor"/>
          </rPr>
          <t>ub</t>
        </r>
        <r>
          <rPr>
            <b/>
            <sz val="14"/>
            <color indexed="9"/>
            <rFont val="Calibri"/>
            <family val="2"/>
            <scheme val="minor"/>
          </rPr>
          <t>f</t>
        </r>
        <r>
          <rPr>
            <sz val="14"/>
            <color indexed="9"/>
            <rFont val="Calibri"/>
            <family val="2"/>
            <scheme val="minor"/>
          </rPr>
          <t>unción</t>
        </r>
      </text>
    </comment>
  </commentList>
</comments>
</file>

<file path=xl/comments2.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comments3.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<sst xmlns="http://schemas.openxmlformats.org/spreadsheetml/2006/main" count="729" uniqueCount="184">
  <si>
    <t>Compensaciones</t>
  </si>
  <si>
    <t>OTROS SERVICIOS GENERALES</t>
  </si>
  <si>
    <t>CULTURA</t>
  </si>
  <si>
    <t>DESARROLLO SOCIAL</t>
  </si>
  <si>
    <t>SERVICIOS PUBLICOS</t>
  </si>
  <si>
    <t>OBRAS PUBLICAS</t>
  </si>
  <si>
    <t>OFICIALIA MAYOR</t>
  </si>
  <si>
    <t>PLANTILLA DE PERSONAL DE CARÁCTER PERMANENTE.</t>
  </si>
  <si>
    <t>Entidad Pública: Municipio de Ixtlahuacán del Río, Jalisco.</t>
  </si>
  <si>
    <t>Nombre de la Plaza</t>
  </si>
  <si>
    <t>Adscripción de la Plaza</t>
  </si>
  <si>
    <t>FF</t>
  </si>
  <si>
    <t>No. Plazas</t>
  </si>
  <si>
    <t>111-113</t>
  </si>
  <si>
    <t>Otras</t>
  </si>
  <si>
    <t>Suma total</t>
  </si>
  <si>
    <t>Dietas y Sueldo Base</t>
  </si>
  <si>
    <t xml:space="preserve">Primas por años  </t>
  </si>
  <si>
    <t>Prima vacacional</t>
  </si>
  <si>
    <t>Gratificación  de</t>
  </si>
  <si>
    <t xml:space="preserve">Horas </t>
  </si>
  <si>
    <t>Remuneraciones</t>
  </si>
  <si>
    <t>Mensual</t>
  </si>
  <si>
    <t>Anual</t>
  </si>
  <si>
    <t xml:space="preserve"> de Serv. Efect. Prestados</t>
  </si>
  <si>
    <t>y Dominical</t>
  </si>
  <si>
    <t>fin de año (Aguinaldo)</t>
  </si>
  <si>
    <t>Extrahord.</t>
  </si>
  <si>
    <t>Prestaciones</t>
  </si>
  <si>
    <t>REGIDOR</t>
  </si>
  <si>
    <t>SALA DE REGIDORES</t>
  </si>
  <si>
    <t>PRESIDENTE</t>
  </si>
  <si>
    <t>PRESIDENCIA</t>
  </si>
  <si>
    <t>SECRETARIA PRESIDENCIA</t>
  </si>
  <si>
    <t>SECRETARIA</t>
  </si>
  <si>
    <t>CHOFER</t>
  </si>
  <si>
    <t>REL. PUBLICAS</t>
  </si>
  <si>
    <t>AUX. INTEDENCIA</t>
  </si>
  <si>
    <t>SECRETARIA PARTICULAR</t>
  </si>
  <si>
    <t>SINDICO</t>
  </si>
  <si>
    <t>SINDICATURA</t>
  </si>
  <si>
    <t>SECRETARIO GRAL.</t>
  </si>
  <si>
    <t>SECRETARIA GENERAL</t>
  </si>
  <si>
    <t>OFICIAL MAYOR</t>
  </si>
  <si>
    <t>AUXILIAR DE JURIDICO Y SEGUNDO JUEZ MNIPAL.</t>
  </si>
  <si>
    <t>DEP. JURIDICO</t>
  </si>
  <si>
    <t>OFICIAL REG. CIVIL</t>
  </si>
  <si>
    <t>REGISTRO CIVIL</t>
  </si>
  <si>
    <t>JEFE MANTO. VEH.</t>
  </si>
  <si>
    <t>TALLER MECANICO</t>
  </si>
  <si>
    <t>MECANICO</t>
  </si>
  <si>
    <t>DELEGADO</t>
  </si>
  <si>
    <t>DELEGACIONES</t>
  </si>
  <si>
    <t>OF. REG.  CIVIL</t>
  </si>
  <si>
    <t>JARDINERA-A</t>
  </si>
  <si>
    <t>JARDINERA-B</t>
  </si>
  <si>
    <t>ENC. BIBLIOTECA</t>
  </si>
  <si>
    <t>MTRA. BIBLIOTECA</t>
  </si>
  <si>
    <t>AGENTE DE MASCUALA</t>
  </si>
  <si>
    <t>AGENCIAS</t>
  </si>
  <si>
    <t>JARDINERO</t>
  </si>
  <si>
    <t>ENC. DE HDA. MPAL.</t>
  </si>
  <si>
    <t>HACIENDA MUNICIPAL</t>
  </si>
  <si>
    <t>CONTRALOR MUNICIPAL</t>
  </si>
  <si>
    <t>INSPECTOR FISCAL</t>
  </si>
  <si>
    <t>RECAUDADOR</t>
  </si>
  <si>
    <t>ENC. CATASTRO</t>
  </si>
  <si>
    <t>SRIO. CATASTRO</t>
  </si>
  <si>
    <t>CAJERA</t>
  </si>
  <si>
    <t>AUX. CAJERA</t>
  </si>
  <si>
    <t>SECRETARIA AUXILIAR DE CATASTRO</t>
  </si>
  <si>
    <t>CHOFER DE TESORERIA</t>
  </si>
  <si>
    <t>DIRECTOR</t>
  </si>
  <si>
    <t>SUB-DIRECTOR DE OBRAS PUBLICAS</t>
  </si>
  <si>
    <t>ING. AUXILIAR</t>
  </si>
  <si>
    <t>SUPERVISOR</t>
  </si>
  <si>
    <t>AUXILIAR ADMINISTRATIA</t>
  </si>
  <si>
    <t>AYUDANTE-A</t>
  </si>
  <si>
    <t>AYUDANTE-B</t>
  </si>
  <si>
    <t>CHOFER-A</t>
  </si>
  <si>
    <t>CHOFER-B</t>
  </si>
  <si>
    <t>CHOFER-C</t>
  </si>
  <si>
    <t>MTRO. SOLDADOR</t>
  </si>
  <si>
    <t>OPERADOR-A</t>
  </si>
  <si>
    <t>OPERADOR-B</t>
  </si>
  <si>
    <t>OPERADOR-C</t>
  </si>
  <si>
    <t>OPERADOR-D</t>
  </si>
  <si>
    <t>CHOFER DE CAMIONES</t>
  </si>
  <si>
    <t>AYUDANTE</t>
  </si>
  <si>
    <t>AUXILIAR</t>
  </si>
  <si>
    <t>SUB-DIRECTOR</t>
  </si>
  <si>
    <t>CHOFER MINIBUS ESC.</t>
  </si>
  <si>
    <t>ENC. CEMENTERIO</t>
  </si>
  <si>
    <t>CEMENTERIOS</t>
  </si>
  <si>
    <t>AUXILIAR CEMENTERIO</t>
  </si>
  <si>
    <t>AUXILIAR DE PANTEONES</t>
  </si>
  <si>
    <t>GUARDA-RASTROS</t>
  </si>
  <si>
    <t>RASTROS</t>
  </si>
  <si>
    <t>VETERINARIO</t>
  </si>
  <si>
    <t>REPARTIDOR RASTRO</t>
  </si>
  <si>
    <t>CHOFER DE ASEO PUBLICO-A</t>
  </si>
  <si>
    <t>ASEO PUBLICO</t>
  </si>
  <si>
    <t>AUX. DE ASEO PUBLICO-A</t>
  </si>
  <si>
    <t>CHOFER DE ASEO PUBLICO-B</t>
  </si>
  <si>
    <t>AUX. ASEO PUBLICO-B</t>
  </si>
  <si>
    <t>ENC. RELLENO SANITARIO</t>
  </si>
  <si>
    <t>ELECTRICISTA</t>
  </si>
  <si>
    <t>ALUMBRADO PUBLICO</t>
  </si>
  <si>
    <t>ENC. SANITARIOS</t>
  </si>
  <si>
    <t>BAÑOS PUBLICOS</t>
  </si>
  <si>
    <t>PARQUES Y JARDINES</t>
  </si>
  <si>
    <t>PODADOR</t>
  </si>
  <si>
    <t>ENCARGADO DEL VIVERO</t>
  </si>
  <si>
    <t>EMPEDRADOR</t>
  </si>
  <si>
    <t>VIALIDADES</t>
  </si>
  <si>
    <t>DIR. DE AGUA POT.</t>
  </si>
  <si>
    <t>AGUA POTABLE Y ALCANTARILLADO</t>
  </si>
  <si>
    <t>ENCARGADO</t>
  </si>
  <si>
    <t>ENC. PLANTA POT.</t>
  </si>
  <si>
    <t>FONTANERO-A</t>
  </si>
  <si>
    <t>FONTANERO-C</t>
  </si>
  <si>
    <t>FONTANERO -D</t>
  </si>
  <si>
    <t>AUXILIAR-A</t>
  </si>
  <si>
    <t>AYUDANTE SIST. AGUA</t>
  </si>
  <si>
    <t>AUXILIAR DE AGUA POTABLE-B</t>
  </si>
  <si>
    <t>ALMACEN</t>
  </si>
  <si>
    <t>CASA DE LA CULTURA</t>
  </si>
  <si>
    <t xml:space="preserve">AUXILIAR </t>
  </si>
  <si>
    <t>DEPARTAMENTO AGROPECUARIO</t>
  </si>
  <si>
    <t xml:space="preserve">ENCARGADO  </t>
  </si>
  <si>
    <t>DEPORTE</t>
  </si>
  <si>
    <t>MANTO. U. DEPTIVA</t>
  </si>
  <si>
    <t>UNIDADES DEPORTIVAS</t>
  </si>
  <si>
    <t>AYU. ENC. U. DEPTIVA.</t>
  </si>
  <si>
    <t>ENC. U. DEPTIVA.</t>
  </si>
  <si>
    <t>DIR.PROTECCION CIVIL</t>
  </si>
  <si>
    <t>PROTECCION CIVIL</t>
  </si>
  <si>
    <t>SEGURIDAD PUBLICA</t>
  </si>
  <si>
    <t>JUEZ MUNICIPAL</t>
  </si>
  <si>
    <t>COMANDANTE</t>
  </si>
  <si>
    <t>POLICIA DE LINEA</t>
  </si>
  <si>
    <t>ADMINISTRATIVO</t>
  </si>
  <si>
    <t>PARAMEDICO</t>
  </si>
  <si>
    <t>TOTALES</t>
  </si>
  <si>
    <t>NOMBRE DE LA PLAZA</t>
  </si>
  <si>
    <t>ADSCRIPCIÓN DE LA PLAZA</t>
  </si>
  <si>
    <t>No. DE PLAZAS</t>
  </si>
  <si>
    <t>SUELDO BASE</t>
  </si>
  <si>
    <t>INDIVIDUAL MENSUAL</t>
  </si>
  <si>
    <t>GRUPAL MENSUAL</t>
  </si>
  <si>
    <t>GRUPAL ANUAL</t>
  </si>
  <si>
    <t>SUB-TESORERO</t>
  </si>
  <si>
    <t>DIR. OBRAS PUB.</t>
  </si>
  <si>
    <t>FONTANERO-B</t>
  </si>
  <si>
    <t xml:space="preserve">AUXILIR </t>
  </si>
  <si>
    <t>COMANDANTE-A</t>
  </si>
  <si>
    <t>COMANDANTE-B</t>
  </si>
  <si>
    <t>TOTAL DE LA PLANTILLA</t>
  </si>
  <si>
    <t>F</t>
  </si>
  <si>
    <t>FN</t>
  </si>
  <si>
    <t>SF</t>
  </si>
  <si>
    <t>PP</t>
  </si>
  <si>
    <t>Descripción</t>
  </si>
  <si>
    <t>IMPORTE ANUAL</t>
  </si>
  <si>
    <t>LEGISLACION</t>
  </si>
  <si>
    <t>FISCALIZACION</t>
  </si>
  <si>
    <t>COORDINACION DE LA POLITICA DE GOBIERNO</t>
  </si>
  <si>
    <t>PRESIDENCIA / GOBERNATURA</t>
  </si>
  <si>
    <t>PRESERVACION Y CUIDADO DEL PATRIMONIO PUBLICO</t>
  </si>
  <si>
    <t>ASUNTOS FINANCIEROS Y HACENDARIOS</t>
  </si>
  <si>
    <t>ASUNTOS HACENDARIOS</t>
  </si>
  <si>
    <t>ASUNTOS DE ORDEN PUBLICO Y DE SEGURIDAD INTERIOR</t>
  </si>
  <si>
    <t>OTROS ASUNTOS DE ORDEN PUBLICO Y SEGURIDAD</t>
  </si>
  <si>
    <t>OTROS</t>
  </si>
  <si>
    <t>RECREACION, CULTURA Y OTRAS MANIFESTACIONES SOCIALES</t>
  </si>
  <si>
    <t>DEPORTE Y RECREACION</t>
  </si>
  <si>
    <t>EDUCACION</t>
  </si>
  <si>
    <t>EDUCACION MEDIA SUPERIOR</t>
  </si>
  <si>
    <t>Suma</t>
  </si>
  <si>
    <t>PRESUPUESTO DE EGRESOS FEDERAL</t>
  </si>
  <si>
    <t>http://www.shcp.gob.mx/EGRESOS/PEF/Paginas/DocumentosRecientes.aspx</t>
  </si>
  <si>
    <t>http://www.diputados.gob.mx/LeyesBiblio/pdf/PEF_2015.pdf</t>
  </si>
  <si>
    <t>PRESUPUESTO DE EGRESOS ESTATAL</t>
  </si>
  <si>
    <t>http://transparencia.info.jalisco.gob.mx/transparencia/informacion-fundamental/3613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</si>
</sst>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4" formatCode="_-&quot;$&quot;* #,##0.00_-;\-&quot;$&quot;* #,##0.00_-;_-&quot;$&quot;* &quot;-&quot;??_-;_-@_-"/>
    <numFmt numFmtId="164" formatCode="_-[$€]* #,##0.00_-;\-[$€]* #,##0.00_-;_-[$€]* &quot;-&quot;??_-;_-@_-"/>
    <numFmt numFmtId="165" formatCode="_-&quot;$&quot;* #,##0_-;\-&quot;$&quot;* #,##0_-;_-&quot;$&quot;* &quot;-&quot;??_-;_-@_-"/>
    <numFmt numFmtId="166" formatCode="#,##0_ ;\-#,##0\ "/>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sz val="10"/>
      <color indexed="81"/>
      <name val="Tahoma"/>
      <family val="2"/>
    </font>
    <font>
      <sz val="10"/>
      <name val="Arial"/>
      <family val="2"/>
    </font>
    <font>
      <sz val="10"/>
      <name val="MS Sans Serif"/>
      <family val="2"/>
    </font>
    <font>
      <b/>
      <sz val="16"/>
      <color theme="0"/>
      <name val="Calibri"/>
      <family val="2"/>
      <scheme val="minor"/>
    </font>
    <font>
      <sz val="11"/>
      <color indexed="81"/>
      <name val="Tahoma"/>
      <family val="2"/>
    </font>
    <font>
      <b/>
      <sz val="16"/>
      <color theme="0" tint="-4.9989318521683403E-2"/>
      <name val="Calibri"/>
      <family val="2"/>
      <scheme val="minor"/>
    </font>
    <font>
      <b/>
      <sz val="16"/>
      <color rgb="FF00736F"/>
      <name val="Calibri"/>
      <family val="2"/>
      <scheme val="minor"/>
    </font>
    <font>
      <b/>
      <sz val="11"/>
      <color theme="0" tint="-4.9989318521683403E-2"/>
      <name val="Calibri"/>
      <family val="2"/>
      <scheme val="minor"/>
    </font>
    <font>
      <sz val="10"/>
      <color rgb="FF000000"/>
      <name val="Calibri"/>
      <family val="2"/>
    </font>
    <font>
      <b/>
      <u/>
      <sz val="11"/>
      <color indexed="81"/>
      <name val="Tahoma"/>
      <family val="2"/>
    </font>
    <font>
      <sz val="10"/>
      <name val="Calibri"/>
      <family val="2"/>
      <scheme val="minor"/>
    </font>
    <font>
      <sz val="12"/>
      <name val="Calibri"/>
      <family val="2"/>
      <scheme val="minor"/>
    </font>
    <font>
      <b/>
      <i/>
      <sz val="12"/>
      <name val="Calibri"/>
      <family val="2"/>
      <scheme val="minor"/>
    </font>
    <font>
      <b/>
      <i/>
      <sz val="10"/>
      <color theme="1"/>
      <name val="Calibri"/>
      <family val="2"/>
      <scheme val="minor"/>
    </font>
    <font>
      <b/>
      <sz val="14"/>
      <color indexed="9"/>
      <name val="Calibri"/>
      <family val="2"/>
      <scheme val="minor"/>
    </font>
    <font>
      <sz val="14"/>
      <color indexed="9"/>
      <name val="Calibri"/>
      <family val="2"/>
      <scheme val="minor"/>
    </font>
    <font>
      <u/>
      <sz val="11"/>
      <color theme="10"/>
      <name val="Calibri"/>
      <family val="2"/>
    </font>
  </fonts>
  <fills count="8">
    <fill>
      <patternFill patternType="none"/>
    </fill>
    <fill>
      <patternFill patternType="gray125"/>
    </fill>
    <fill>
      <patternFill patternType="solid">
        <fgColor rgb="FF00736F"/>
        <bgColor indexed="64"/>
      </patternFill>
    </fill>
    <fill>
      <patternFill patternType="solid">
        <fgColor rgb="FFFFF2D4"/>
        <bgColor indexed="64"/>
      </patternFill>
    </fill>
    <fill>
      <patternFill patternType="solid">
        <fgColor theme="2" tint="-0.499984740745262"/>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s>
  <borders count="41">
    <border>
      <left/>
      <right/>
      <top/>
      <bottom/>
      <diagonal/>
    </border>
    <border>
      <left style="thin">
        <color theme="0"/>
      </left>
      <right style="thin">
        <color theme="0"/>
      </right>
      <top style="thin">
        <color theme="0"/>
      </top>
      <bottom style="thin">
        <color theme="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auto="1"/>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double">
        <color auto="1"/>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rgb="FF00736F"/>
      </right>
      <top/>
      <bottom/>
      <diagonal/>
    </border>
    <border>
      <left style="double">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thin">
        <color indexed="64"/>
      </left>
      <right style="thin">
        <color indexed="64"/>
      </right>
      <top style="thin">
        <color indexed="64"/>
      </top>
      <bottom style="thin">
        <color rgb="FF00736F"/>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auto="1"/>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79998168889431442"/>
      </left>
      <right style="thin">
        <color theme="4" tint="0.79998168889431442"/>
      </right>
      <top style="thin">
        <color theme="0"/>
      </top>
      <bottom style="thin">
        <color theme="4" tint="0.79998168889431442"/>
      </bottom>
      <diagonal/>
    </border>
    <border>
      <left/>
      <right/>
      <top/>
      <bottom style="thin">
        <color theme="4" tint="0.79995117038483843"/>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style="thin">
        <color theme="4" tint="0.79995117038483843"/>
      </left>
      <right/>
      <top style="thin">
        <color theme="4" tint="0.79995117038483843"/>
      </top>
      <bottom style="thin">
        <color theme="4" tint="0.79995117038483843"/>
      </bottom>
      <diagonal/>
    </border>
    <border>
      <left/>
      <right/>
      <top style="thin">
        <color theme="4" tint="0.79995117038483843"/>
      </top>
      <bottom style="thin">
        <color theme="4" tint="0.79995117038483843"/>
      </bottom>
      <diagonal/>
    </border>
    <border>
      <left/>
      <right style="thin">
        <color theme="4" tint="0.79995117038483843"/>
      </right>
      <top style="thin">
        <color theme="4" tint="0.79995117038483843"/>
      </top>
      <bottom style="thin">
        <color theme="4" tint="0.79995117038483843"/>
      </bottom>
      <diagonal/>
    </border>
  </borders>
  <cellStyleXfs count="8">
    <xf numFmtId="0" fontId="0" fillId="0" borderId="0"/>
    <xf numFmtId="44" fontId="1" fillId="0" borderId="0" applyFont="0" applyFill="0" applyBorder="0" applyAlignment="0" applyProtection="0"/>
    <xf numFmtId="164" fontId="10" fillId="0" borderId="0" applyFont="0" applyFill="0" applyBorder="0" applyAlignment="0" applyProtection="0"/>
    <xf numFmtId="0" fontId="10" fillId="0" borderId="0"/>
    <xf numFmtId="0" fontId="1" fillId="0" borderId="0"/>
    <xf numFmtId="0" fontId="11" fillId="0" borderId="0"/>
    <xf numFmtId="9" fontId="10" fillId="0" borderId="0" applyFont="0" applyFill="0" applyBorder="0" applyAlignment="0" applyProtection="0"/>
    <xf numFmtId="0" fontId="25" fillId="0" borderId="0" applyNumberFormat="0" applyFill="0" applyBorder="0" applyAlignment="0" applyProtection="0">
      <alignment vertical="top"/>
      <protection locked="0"/>
    </xf>
  </cellStyleXfs>
  <cellXfs count="185">
    <xf numFmtId="0" fontId="0" fillId="0" borderId="0" xfId="0"/>
    <xf numFmtId="0" fontId="0" fillId="3" borderId="0" xfId="0" applyFill="1"/>
    <xf numFmtId="0" fontId="3" fillId="0" borderId="0" xfId="0" applyFont="1"/>
    <xf numFmtId="41" fontId="6" fillId="0" borderId="0" xfId="0" applyNumberFormat="1" applyFont="1" applyAlignment="1">
      <alignment horizontal="right" vertical="center"/>
    </xf>
    <xf numFmtId="0" fontId="6" fillId="0" borderId="0" xfId="0" applyFont="1"/>
    <xf numFmtId="0" fontId="14" fillId="0" borderId="5" xfId="0" applyFont="1" applyFill="1" applyBorder="1" applyAlignment="1">
      <alignment horizontal="center" vertical="center"/>
    </xf>
    <xf numFmtId="0" fontId="15" fillId="0" borderId="2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0" fillId="0" borderId="0" xfId="0" applyFill="1" applyBorder="1"/>
    <xf numFmtId="0" fontId="0" fillId="0" borderId="6" xfId="0" applyFill="1" applyBorder="1"/>
    <xf numFmtId="0" fontId="0" fillId="0" borderId="0" xfId="0" applyFill="1"/>
    <xf numFmtId="0" fontId="6" fillId="0" borderId="5" xfId="0" applyFont="1" applyFill="1" applyBorder="1" applyProtection="1">
      <protection locked="0"/>
    </xf>
    <xf numFmtId="0" fontId="6" fillId="0" borderId="0" xfId="0" applyFont="1" applyFill="1" applyBorder="1" applyProtection="1">
      <protection locked="0"/>
    </xf>
    <xf numFmtId="165" fontId="6" fillId="0" borderId="0" xfId="1" applyNumberFormat="1" applyFont="1" applyFill="1" applyBorder="1" applyAlignment="1" applyProtection="1">
      <protection locked="0"/>
    </xf>
    <xf numFmtId="0" fontId="6" fillId="0" borderId="6" xfId="0" applyFont="1" applyFill="1" applyBorder="1" applyProtection="1">
      <protection locked="0"/>
    </xf>
    <xf numFmtId="0" fontId="6" fillId="0" borderId="0" xfId="0" applyFont="1" applyFill="1"/>
    <xf numFmtId="0" fontId="4" fillId="5" borderId="1" xfId="0" applyFont="1" applyFill="1" applyBorder="1" applyAlignment="1">
      <alignment vertical="center"/>
    </xf>
    <xf numFmtId="0" fontId="8" fillId="6" borderId="0" xfId="3" applyFont="1" applyFill="1" applyAlignment="1" applyProtection="1">
      <alignment vertical="center"/>
    </xf>
    <xf numFmtId="0" fontId="8" fillId="0" borderId="0" xfId="3" applyFont="1" applyAlignment="1" applyProtection="1">
      <alignment vertical="center"/>
    </xf>
    <xf numFmtId="3" fontId="2" fillId="5" borderId="1" xfId="5" applyNumberFormat="1" applyFont="1" applyFill="1" applyBorder="1" applyAlignment="1" applyProtection="1">
      <alignment horizontal="center" vertical="center" wrapText="1"/>
    </xf>
    <xf numFmtId="49" fontId="19" fillId="0" borderId="35" xfId="5" applyNumberFormat="1" applyFont="1" applyFill="1" applyBorder="1" applyAlignment="1" applyProtection="1">
      <alignment vertical="center" wrapText="1"/>
      <protection locked="0"/>
    </xf>
    <xf numFmtId="0" fontId="0" fillId="0" borderId="35" xfId="0" applyFont="1" applyBorder="1" applyProtection="1">
      <protection locked="0"/>
    </xf>
    <xf numFmtId="3" fontId="19" fillId="0" borderId="35" xfId="5" applyNumberFormat="1" applyFont="1" applyFill="1" applyBorder="1" applyAlignment="1" applyProtection="1">
      <alignment horizontal="center" vertical="center"/>
      <protection locked="0"/>
    </xf>
    <xf numFmtId="3" fontId="19" fillId="0" borderId="35" xfId="5" applyNumberFormat="1" applyFont="1" applyFill="1" applyBorder="1" applyAlignment="1" applyProtection="1">
      <alignment horizontal="right" vertical="center"/>
      <protection locked="0"/>
    </xf>
    <xf numFmtId="3" fontId="19" fillId="0" borderId="35" xfId="5" applyNumberFormat="1" applyFont="1" applyFill="1" applyBorder="1" applyAlignment="1" applyProtection="1">
      <alignment vertical="center"/>
      <protection locked="0"/>
    </xf>
    <xf numFmtId="0" fontId="19" fillId="6" borderId="0" xfId="3" applyFont="1" applyFill="1" applyProtection="1"/>
    <xf numFmtId="0" fontId="19" fillId="0" borderId="0" xfId="3" applyFont="1" applyProtection="1"/>
    <xf numFmtId="0" fontId="19" fillId="6" borderId="0" xfId="3" applyFont="1" applyFill="1" applyProtection="1">
      <protection locked="0"/>
    </xf>
    <xf numFmtId="0" fontId="19" fillId="0" borderId="0" xfId="3" applyFont="1" applyProtection="1">
      <protection locked="0"/>
    </xf>
    <xf numFmtId="49" fontId="19" fillId="7" borderId="23" xfId="5" applyNumberFormat="1" applyFont="1" applyFill="1" applyBorder="1" applyAlignment="1" applyProtection="1">
      <alignment vertical="center" wrapText="1"/>
    </xf>
    <xf numFmtId="49" fontId="19" fillId="0" borderId="23" xfId="5" applyNumberFormat="1" applyFont="1" applyFill="1" applyBorder="1" applyAlignment="1" applyProtection="1">
      <alignment vertical="center" wrapText="1"/>
      <protection locked="0"/>
    </xf>
    <xf numFmtId="0" fontId="0" fillId="0" borderId="0" xfId="0" applyFont="1"/>
    <xf numFmtId="3" fontId="19" fillId="0" borderId="23" xfId="5" applyNumberFormat="1" applyFont="1" applyFill="1" applyBorder="1" applyAlignment="1" applyProtection="1">
      <alignment horizontal="center" vertical="center"/>
      <protection locked="0"/>
    </xf>
    <xf numFmtId="3" fontId="19" fillId="7" borderId="23" xfId="5" applyNumberFormat="1" applyFont="1" applyFill="1" applyBorder="1" applyAlignment="1" applyProtection="1">
      <alignment horizontal="right" vertical="center"/>
    </xf>
    <xf numFmtId="3" fontId="19" fillId="7" borderId="23" xfId="5" applyNumberFormat="1" applyFont="1" applyFill="1" applyBorder="1" applyAlignment="1" applyProtection="1">
      <alignment vertical="center"/>
    </xf>
    <xf numFmtId="0" fontId="20" fillId="4" borderId="0" xfId="5" applyFont="1" applyFill="1" applyAlignment="1" applyProtection="1">
      <alignment vertical="center"/>
    </xf>
    <xf numFmtId="0" fontId="20" fillId="4" borderId="0" xfId="5" applyFont="1" applyFill="1" applyAlignment="1" applyProtection="1">
      <alignment horizontal="center" vertical="center"/>
    </xf>
    <xf numFmtId="0" fontId="20" fillId="4" borderId="0" xfId="3" applyFont="1" applyFill="1" applyProtection="1"/>
    <xf numFmtId="3" fontId="20" fillId="4" borderId="0" xfId="5" applyNumberFormat="1" applyFont="1" applyFill="1" applyAlignment="1" applyProtection="1">
      <alignment horizontal="center" vertical="center"/>
    </xf>
    <xf numFmtId="3" fontId="20" fillId="4" borderId="0" xfId="5" applyNumberFormat="1" applyFont="1" applyFill="1" applyAlignment="1" applyProtection="1">
      <alignment horizontal="right" vertical="center"/>
    </xf>
    <xf numFmtId="3" fontId="21" fillId="4" borderId="0" xfId="5" applyNumberFormat="1" applyFont="1" applyFill="1" applyAlignment="1" applyProtection="1">
      <alignment horizontal="right" vertical="center"/>
    </xf>
    <xf numFmtId="3" fontId="21" fillId="4" borderId="19" xfId="5" applyNumberFormat="1" applyFont="1" applyFill="1" applyBorder="1" applyAlignment="1" applyProtection="1">
      <alignment horizontal="right" vertical="center"/>
    </xf>
    <xf numFmtId="0" fontId="20" fillId="6" borderId="0" xfId="3" applyFont="1" applyFill="1" applyProtection="1"/>
    <xf numFmtId="0" fontId="20" fillId="0" borderId="0" xfId="3" applyFont="1" applyProtection="1"/>
    <xf numFmtId="0" fontId="19" fillId="0" borderId="0" xfId="5" applyFont="1" applyAlignment="1" applyProtection="1">
      <alignment vertical="center"/>
    </xf>
    <xf numFmtId="0" fontId="19" fillId="0" borderId="0" xfId="5" applyFont="1" applyAlignment="1" applyProtection="1">
      <alignment horizontal="center" vertical="center"/>
    </xf>
    <xf numFmtId="3" fontId="19" fillId="0" borderId="0" xfId="5" applyNumberFormat="1" applyFont="1" applyAlignment="1" applyProtection="1">
      <alignment horizontal="center" vertical="center"/>
    </xf>
    <xf numFmtId="3" fontId="19" fillId="0" borderId="0" xfId="5" applyNumberFormat="1" applyFont="1" applyAlignment="1" applyProtection="1">
      <alignment horizontal="right" vertical="center"/>
    </xf>
    <xf numFmtId="3" fontId="19" fillId="0" borderId="0" xfId="3" applyNumberFormat="1" applyFont="1" applyProtection="1"/>
    <xf numFmtId="3" fontId="19" fillId="0" borderId="0" xfId="3" applyNumberFormat="1" applyFont="1" applyAlignment="1" applyProtection="1">
      <alignment horizontal="right"/>
    </xf>
    <xf numFmtId="49" fontId="2" fillId="2" borderId="0"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xf>
    <xf numFmtId="49" fontId="3" fillId="0" borderId="0" xfId="0" applyNumberFormat="1" applyFont="1" applyAlignment="1">
      <alignment horizontal="center" vertical="center"/>
    </xf>
    <xf numFmtId="0" fontId="6" fillId="0" borderId="37" xfId="0" applyFont="1" applyFill="1" applyBorder="1" applyAlignment="1" applyProtection="1">
      <alignment horizontal="center" vertical="center"/>
      <protection locked="0"/>
    </xf>
    <xf numFmtId="0" fontId="6" fillId="0" borderId="37" xfId="0" applyFont="1" applyFill="1" applyBorder="1" applyAlignment="1" applyProtection="1">
      <alignment vertical="center" wrapText="1"/>
      <protection locked="0"/>
    </xf>
    <xf numFmtId="41" fontId="6" fillId="0" borderId="37" xfId="0" applyNumberFormat="1" applyFont="1" applyFill="1" applyBorder="1" applyAlignment="1" applyProtection="1">
      <alignment horizontal="right" vertical="center"/>
      <protection locked="0"/>
    </xf>
    <xf numFmtId="41" fontId="6" fillId="0" borderId="37" xfId="0" applyNumberFormat="1" applyFont="1" applyBorder="1" applyAlignment="1" applyProtection="1">
      <alignment horizontal="right" vertical="center"/>
      <protection locked="0"/>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xf>
    <xf numFmtId="0" fontId="22" fillId="3" borderId="40" xfId="0" applyFont="1" applyFill="1" applyBorder="1" applyAlignment="1">
      <alignment horizontal="right" vertical="center" wrapText="1"/>
    </xf>
    <xf numFmtId="41" fontId="5" fillId="3" borderId="37"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25" fillId="0" borderId="0" xfId="7" applyAlignment="1" applyProtection="1"/>
    <xf numFmtId="49" fontId="2" fillId="2" borderId="36" xfId="0" applyNumberFormat="1" applyFont="1" applyFill="1" applyBorder="1" applyAlignment="1">
      <alignment horizontal="center" vertical="center"/>
    </xf>
    <xf numFmtId="0" fontId="2" fillId="5" borderId="1" xfId="5" applyNumberFormat="1" applyFont="1" applyFill="1" applyBorder="1" applyAlignment="1" applyProtection="1">
      <alignment horizontal="center" vertical="center" wrapText="1"/>
    </xf>
    <xf numFmtId="0" fontId="4" fillId="5" borderId="1" xfId="0" applyFont="1" applyFill="1" applyBorder="1"/>
    <xf numFmtId="3" fontId="2" fillId="5" borderId="1" xfId="5" applyNumberFormat="1" applyFont="1" applyFill="1" applyBorder="1" applyAlignment="1" applyProtection="1">
      <alignment horizontal="center" vertical="center" wrapText="1"/>
    </xf>
    <xf numFmtId="3" fontId="3" fillId="0" borderId="33" xfId="0" applyNumberFormat="1" applyFont="1" applyFill="1" applyBorder="1" applyAlignment="1" applyProtection="1">
      <alignment horizontal="center" vertical="center" wrapText="1"/>
    </xf>
    <xf numFmtId="3" fontId="3" fillId="0" borderId="34" xfId="0"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center" vertical="center" wrapText="1"/>
    </xf>
    <xf numFmtId="3" fontId="6" fillId="0" borderId="29" xfId="0" applyNumberFormat="1" applyFont="1" applyFill="1" applyBorder="1" applyAlignment="1" applyProtection="1">
      <alignment horizontal="center" vertical="center" wrapText="1"/>
    </xf>
    <xf numFmtId="0" fontId="3" fillId="0" borderId="30" xfId="0" applyFont="1" applyFill="1" applyBorder="1" applyAlignment="1" applyProtection="1">
      <alignment horizontal="right" vertical="top" wrapText="1"/>
    </xf>
    <xf numFmtId="0" fontId="3" fillId="0" borderId="31" xfId="0" applyFont="1" applyFill="1" applyBorder="1" applyAlignment="1" applyProtection="1">
      <alignment horizontal="right" vertical="top" wrapText="1"/>
    </xf>
    <xf numFmtId="0" fontId="3" fillId="0" borderId="32" xfId="0" applyFont="1" applyFill="1" applyBorder="1" applyAlignment="1" applyProtection="1">
      <alignment horizontal="right" vertical="top" wrapText="1"/>
    </xf>
    <xf numFmtId="0" fontId="3" fillId="0" borderId="33" xfId="0" applyNumberFormat="1" applyFont="1" applyFill="1" applyBorder="1" applyAlignment="1" applyProtection="1">
      <alignment horizontal="center" vertical="center"/>
    </xf>
    <xf numFmtId="166" fontId="3" fillId="0" borderId="33" xfId="1" applyNumberFormat="1" applyFont="1" applyFill="1" applyBorder="1" applyAlignment="1" applyProtection="1">
      <alignment horizontal="center" vertical="center"/>
    </xf>
    <xf numFmtId="3" fontId="6" fillId="0" borderId="28" xfId="0" applyNumberFormat="1" applyFont="1" applyFill="1" applyBorder="1" applyAlignment="1" applyProtection="1">
      <alignment horizontal="center" vertical="center" wrapText="1"/>
      <protection locked="0"/>
    </xf>
    <xf numFmtId="3" fontId="6" fillId="0" borderId="22" xfId="0" applyNumberFormat="1" applyFont="1" applyFill="1" applyBorder="1" applyAlignment="1" applyProtection="1">
      <alignment horizontal="center" vertical="center" wrapText="1"/>
      <protection locked="0"/>
    </xf>
    <xf numFmtId="3" fontId="6" fillId="0" borderId="22" xfId="0" applyNumberFormat="1" applyFont="1" applyFill="1" applyBorder="1" applyAlignment="1" applyProtection="1">
      <alignment horizontal="center" vertical="center" wrapText="1"/>
    </xf>
    <xf numFmtId="3" fontId="6" fillId="0" borderId="25" xfId="0" applyNumberFormat="1" applyFont="1" applyFill="1" applyBorder="1" applyAlignment="1" applyProtection="1">
      <alignment horizontal="center" vertical="center" wrapText="1"/>
    </xf>
    <xf numFmtId="0" fontId="6" fillId="0" borderId="27" xfId="0" applyFont="1" applyFill="1" applyBorder="1" applyAlignment="1" applyProtection="1">
      <alignment horizontal="justify" vertical="top" wrapText="1"/>
      <protection locked="0"/>
    </xf>
    <xf numFmtId="0" fontId="6" fillId="0" borderId="18" xfId="0" applyFont="1" applyFill="1" applyBorder="1" applyAlignment="1" applyProtection="1">
      <alignment horizontal="justify" vertical="top" wrapText="1"/>
      <protection locked="0"/>
    </xf>
    <xf numFmtId="0" fontId="6" fillId="0" borderId="24" xfId="0" applyFont="1" applyFill="1" applyBorder="1" applyAlignment="1" applyProtection="1">
      <alignment horizontal="justify" vertical="top" wrapText="1"/>
      <protection locked="0"/>
    </xf>
    <xf numFmtId="0" fontId="6" fillId="0" borderId="28" xfId="0" applyFont="1" applyFill="1" applyBorder="1" applyAlignment="1" applyProtection="1">
      <alignment horizontal="left" vertical="top" wrapText="1"/>
      <protection locked="0"/>
    </xf>
    <xf numFmtId="0" fontId="6" fillId="0" borderId="28"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protection locked="0"/>
    </xf>
    <xf numFmtId="166" fontId="6" fillId="0" borderId="28" xfId="1" applyNumberFormat="1" applyFont="1" applyFill="1" applyBorder="1" applyAlignment="1" applyProtection="1">
      <alignment horizontal="center" vertical="center"/>
      <protection locked="0"/>
    </xf>
    <xf numFmtId="0" fontId="6" fillId="0" borderId="22" xfId="0" applyFont="1" applyFill="1" applyBorder="1" applyAlignment="1" applyProtection="1">
      <alignment horizontal="left" vertical="top" wrapText="1"/>
      <protection locked="0"/>
    </xf>
    <xf numFmtId="0" fontId="6" fillId="0" borderId="22"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protection locked="0"/>
    </xf>
    <xf numFmtId="166" fontId="6" fillId="0" borderId="22" xfId="1" applyNumberFormat="1" applyFont="1" applyFill="1" applyBorder="1" applyAlignment="1" applyProtection="1">
      <alignment horizontal="center" vertical="center"/>
      <protection locked="0"/>
    </xf>
    <xf numFmtId="3" fontId="6" fillId="0" borderId="17" xfId="0" applyNumberFormat="1" applyFont="1" applyFill="1" applyBorder="1" applyAlignment="1" applyProtection="1">
      <alignment horizontal="center" vertical="center" wrapText="1"/>
      <protection locked="0"/>
    </xf>
    <xf numFmtId="3" fontId="6" fillId="0" borderId="18" xfId="0" applyNumberFormat="1" applyFont="1" applyFill="1" applyBorder="1" applyAlignment="1" applyProtection="1">
      <alignment horizontal="center" vertical="center" wrapText="1"/>
      <protection locked="0"/>
    </xf>
    <xf numFmtId="3" fontId="6" fillId="0" borderId="24" xfId="0" applyNumberFormat="1" applyFont="1" applyFill="1" applyBorder="1" applyAlignment="1" applyProtection="1">
      <alignment horizontal="center" vertical="center" wrapText="1"/>
      <protection locked="0"/>
    </xf>
    <xf numFmtId="49" fontId="6" fillId="0" borderId="17" xfId="5" applyNumberFormat="1" applyFont="1" applyFill="1" applyBorder="1" applyAlignment="1" applyProtection="1">
      <alignment horizontal="center" vertical="center" wrapText="1"/>
      <protection locked="0"/>
    </xf>
    <xf numFmtId="49" fontId="6" fillId="0" borderId="18" xfId="5" applyNumberFormat="1" applyFont="1" applyFill="1" applyBorder="1" applyAlignment="1" applyProtection="1">
      <alignment horizontal="center" vertical="center" wrapText="1"/>
      <protection locked="0"/>
    </xf>
    <xf numFmtId="49" fontId="6" fillId="0" borderId="24" xfId="5" applyNumberFormat="1" applyFont="1" applyFill="1" applyBorder="1" applyAlignment="1" applyProtection="1">
      <alignment horizontal="center" vertical="center" wrapText="1"/>
      <protection locked="0"/>
    </xf>
    <xf numFmtId="49" fontId="17" fillId="0" borderId="17" xfId="5" applyNumberFormat="1" applyFont="1" applyFill="1" applyBorder="1" applyAlignment="1" applyProtection="1">
      <alignment horizontal="center" vertical="center" wrapText="1"/>
      <protection locked="0"/>
    </xf>
    <xf numFmtId="49" fontId="17" fillId="0" borderId="18" xfId="5" applyNumberFormat="1" applyFont="1" applyFill="1" applyBorder="1" applyAlignment="1" applyProtection="1">
      <alignment horizontal="center" vertical="center" wrapText="1"/>
      <protection locked="0"/>
    </xf>
    <xf numFmtId="49" fontId="17" fillId="0" borderId="24" xfId="5" applyNumberFormat="1"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166" fontId="6" fillId="0" borderId="17" xfId="1" applyNumberFormat="1" applyFont="1" applyFill="1" applyBorder="1" applyAlignment="1" applyProtection="1">
      <alignment horizontal="center" vertical="center"/>
      <protection locked="0"/>
    </xf>
    <xf numFmtId="166" fontId="6" fillId="0" borderId="18" xfId="1" applyNumberFormat="1" applyFont="1" applyFill="1" applyBorder="1" applyAlignment="1" applyProtection="1">
      <alignment horizontal="center" vertical="center"/>
      <protection locked="0"/>
    </xf>
    <xf numFmtId="166" fontId="6" fillId="0" borderId="24" xfId="1" applyNumberFormat="1" applyFont="1" applyFill="1" applyBorder="1" applyAlignment="1" applyProtection="1">
      <alignment horizontal="center" vertical="center"/>
      <protection locked="0"/>
    </xf>
    <xf numFmtId="3" fontId="6" fillId="0" borderId="23" xfId="0" applyNumberFormat="1" applyFont="1" applyFill="1" applyBorder="1" applyAlignment="1" applyProtection="1">
      <alignment horizontal="center" vertical="center" wrapText="1"/>
      <protection locked="0"/>
    </xf>
    <xf numFmtId="3" fontId="6" fillId="0" borderId="26" xfId="0" applyNumberFormat="1" applyFont="1" applyFill="1" applyBorder="1" applyAlignment="1" applyProtection="1">
      <alignment horizontal="center" vertical="center" wrapText="1"/>
      <protection locked="0"/>
    </xf>
    <xf numFmtId="166" fontId="6" fillId="0" borderId="0" xfId="1" applyNumberFormat="1" applyFont="1" applyFill="1" applyBorder="1" applyAlignment="1" applyProtection="1">
      <alignment horizontal="center"/>
      <protection locked="0"/>
    </xf>
    <xf numFmtId="3" fontId="6" fillId="0" borderId="0" xfId="0" applyNumberFormat="1" applyFont="1" applyFill="1" applyBorder="1" applyAlignment="1" applyProtection="1">
      <alignment horizontal="center"/>
      <protection locked="0"/>
    </xf>
    <xf numFmtId="0" fontId="16" fillId="0" borderId="13"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16" fillId="0" borderId="7"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16" fillId="0" borderId="23" xfId="0" applyFont="1" applyFill="1" applyBorder="1" applyAlignment="1" applyProtection="1">
      <alignment horizontal="center"/>
      <protection locked="0"/>
    </xf>
    <xf numFmtId="0" fontId="16" fillId="0" borderId="15" xfId="0" applyFont="1" applyFill="1" applyBorder="1" applyAlignment="1" applyProtection="1">
      <alignment horizontal="center" wrapText="1"/>
      <protection locked="0"/>
    </xf>
    <xf numFmtId="0" fontId="16" fillId="0" borderId="7" xfId="0" applyFont="1" applyFill="1" applyBorder="1" applyAlignment="1" applyProtection="1">
      <alignment horizontal="center" wrapText="1"/>
      <protection locked="0"/>
    </xf>
    <xf numFmtId="0" fontId="16" fillId="0" borderId="14" xfId="0" applyFont="1" applyFill="1" applyBorder="1" applyAlignment="1" applyProtection="1">
      <alignment horizontal="center" wrapText="1"/>
      <protection locked="0"/>
    </xf>
    <xf numFmtId="0" fontId="16" fillId="0" borderId="15" xfId="0" applyFont="1" applyFill="1" applyBorder="1" applyAlignment="1" applyProtection="1">
      <alignment horizontal="center"/>
      <protection locked="0"/>
    </xf>
    <xf numFmtId="0" fontId="16" fillId="0" borderId="7" xfId="0" applyFont="1" applyFill="1" applyBorder="1" applyAlignment="1" applyProtection="1">
      <alignment horizontal="center"/>
      <protection locked="0"/>
    </xf>
    <xf numFmtId="0" fontId="16" fillId="0" borderId="14" xfId="0" applyFont="1" applyFill="1" applyBorder="1" applyAlignment="1" applyProtection="1">
      <alignment horizontal="center"/>
      <protection locked="0"/>
    </xf>
    <xf numFmtId="0" fontId="16" fillId="0" borderId="14"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protection locked="0"/>
    </xf>
    <xf numFmtId="0" fontId="16" fillId="0" borderId="8" xfId="0" applyFont="1" applyFill="1" applyBorder="1" applyAlignment="1" applyProtection="1">
      <alignment horizontal="center"/>
      <protection locked="0"/>
    </xf>
    <xf numFmtId="0" fontId="16" fillId="0" borderId="9" xfId="0" applyFont="1" applyFill="1" applyBorder="1" applyAlignment="1" applyProtection="1">
      <alignment horizontal="center"/>
      <protection locked="0"/>
    </xf>
    <xf numFmtId="0" fontId="16" fillId="0" borderId="10"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wrapText="1"/>
      <protection locked="0"/>
    </xf>
    <xf numFmtId="0" fontId="16" fillId="0" borderId="0" xfId="0" applyFont="1" applyFill="1" applyBorder="1" applyAlignment="1" applyProtection="1">
      <alignment horizontal="center" wrapText="1"/>
      <protection locked="0"/>
    </xf>
    <xf numFmtId="0" fontId="16" fillId="0" borderId="12" xfId="0" applyFont="1" applyFill="1" applyBorder="1" applyAlignment="1" applyProtection="1">
      <alignment horizontal="center" wrapText="1"/>
      <protection locked="0"/>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left" vertical="center" wrapText="1"/>
    </xf>
    <xf numFmtId="0" fontId="16" fillId="0" borderId="21"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protection locked="0"/>
    </xf>
    <xf numFmtId="0" fontId="7" fillId="0" borderId="15" xfId="0" applyFont="1" applyFill="1" applyBorder="1" applyAlignment="1" applyProtection="1">
      <alignment horizontal="center" wrapText="1"/>
      <protection locked="0"/>
    </xf>
    <xf numFmtId="0" fontId="7" fillId="0" borderId="7" xfId="0" applyFont="1" applyFill="1" applyBorder="1" applyAlignment="1" applyProtection="1">
      <alignment horizontal="center" wrapText="1"/>
      <protection locked="0"/>
    </xf>
    <xf numFmtId="0" fontId="7" fillId="0" borderId="14" xfId="0" applyFont="1" applyFill="1" applyBorder="1" applyAlignment="1" applyProtection="1">
      <alignment horizontal="center" wrapText="1"/>
      <protection locked="0"/>
    </xf>
    <xf numFmtId="0" fontId="7" fillId="0" borderId="15" xfId="0" applyFont="1" applyFill="1" applyBorder="1" applyAlignment="1" applyProtection="1">
      <alignment horizontal="center"/>
      <protection locked="0"/>
    </xf>
    <xf numFmtId="0" fontId="7" fillId="0" borderId="7"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14"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10"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0" fontId="7" fillId="0" borderId="12" xfId="0" applyFont="1" applyFill="1" applyBorder="1" applyAlignment="1" applyProtection="1">
      <alignment horizontal="center" wrapText="1"/>
      <protection locked="0"/>
    </xf>
    <xf numFmtId="0" fontId="7" fillId="0" borderId="21"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cellXfs>
  <cellStyles count="8">
    <cellStyle name="Euro" xfId="2"/>
    <cellStyle name="Hipervínculo" xfId="7" builtinId="8"/>
    <cellStyle name="Moneda" xfId="1" builtinId="4"/>
    <cellStyle name="Normal" xfId="0" builtinId="0"/>
    <cellStyle name="Normal 2" xfId="3"/>
    <cellStyle name="Normal 3" xfId="4"/>
    <cellStyle name="Normal_~9885111" xfId="5"/>
    <cellStyle name="Porcentu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180975</xdr:colOff>
      <xdr:row>1</xdr:row>
      <xdr:rowOff>0</xdr:rowOff>
    </xdr:from>
    <xdr:to>
      <xdr:col>5</xdr:col>
      <xdr:colOff>781050</xdr:colOff>
      <xdr:row>1</xdr:row>
      <xdr:rowOff>0</xdr:rowOff>
    </xdr:to>
    <xdr:sp macro="" textlink="">
      <xdr:nvSpPr>
        <xdr:cNvPr id="2" name="WordArt 1"/>
        <xdr:cNvSpPr>
          <a:spLocks noChangeArrowheads="1" noChangeShapeType="1" noTextEdit="1"/>
        </xdr:cNvSpPr>
      </xdr:nvSpPr>
      <xdr:spPr bwMode="auto">
        <a:xfrm>
          <a:off x="5667375" y="171450"/>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macro="" textlink="">
      <xdr:nvSpPr>
        <xdr:cNvPr id="3" name="WordArt 2"/>
        <xdr:cNvSpPr>
          <a:spLocks noChangeArrowheads="1" noChangeShapeType="1" noTextEdit="1"/>
        </xdr:cNvSpPr>
      </xdr:nvSpPr>
      <xdr:spPr bwMode="auto">
        <a:xfrm>
          <a:off x="6819900" y="171450"/>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transparencia.info.jalisco.gob.mx/transparencia/informacion-fundamental/3613" TargetMode="External"/><Relationship Id="rId2" Type="http://schemas.openxmlformats.org/officeDocument/2006/relationships/hyperlink" Target="http://www.diputados.gob.mx/LeyesBiblio/pdf/PEF_2015.pdf" TargetMode="External"/><Relationship Id="rId1" Type="http://schemas.openxmlformats.org/officeDocument/2006/relationships/hyperlink" Target="http://www.shcp.gob.mx/EGRESOS/PEF/Paginas/DocumentosRecientes.aspx"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04"/>
  <sheetViews>
    <sheetView showGridLines="0" topLeftCell="A19" workbookViewId="0">
      <selection activeCell="I7" sqref="I7"/>
    </sheetView>
  </sheetViews>
  <sheetFormatPr baseColWidth="10" defaultColWidth="0" defaultRowHeight="15" customHeight="1" zeroHeight="1" x14ac:dyDescent="0.25"/>
  <cols>
    <col min="1" max="1" width="3.42578125" style="9" customWidth="1"/>
    <col min="2" max="2" width="3.42578125" style="9" bestFit="1" customWidth="1"/>
    <col min="3" max="3" width="3" style="9" bestFit="1" customWidth="1"/>
    <col min="4" max="4" width="4" style="9" bestFit="1" customWidth="1"/>
    <col min="5" max="8" width="2.28515625" style="9" customWidth="1"/>
    <col min="9" max="9" width="55" style="9" customWidth="1"/>
    <col min="10" max="10" width="27.7109375" style="3" customWidth="1"/>
    <col min="11" max="11" width="6.85546875" hidden="1" customWidth="1"/>
    <col min="12" max="20" width="0" hidden="1" customWidth="1"/>
    <col min="21" max="16384" width="11.42578125" hidden="1"/>
  </cols>
  <sheetData>
    <row r="1" spans="1:11" s="54" customFormat="1" x14ac:dyDescent="0.25">
      <c r="A1" s="51" t="s">
        <v>158</v>
      </c>
      <c r="B1" s="51" t="s">
        <v>159</v>
      </c>
      <c r="C1" s="51" t="s">
        <v>160</v>
      </c>
      <c r="D1" s="51" t="s">
        <v>161</v>
      </c>
      <c r="E1" s="67" t="s">
        <v>162</v>
      </c>
      <c r="F1" s="67"/>
      <c r="G1" s="67"/>
      <c r="H1" s="67"/>
      <c r="I1" s="67"/>
      <c r="J1" s="52" t="s">
        <v>163</v>
      </c>
      <c r="K1" s="53"/>
    </row>
    <row r="2" spans="1:11" ht="25.5" customHeight="1" x14ac:dyDescent="0.25">
      <c r="A2" s="55">
        <v>1</v>
      </c>
      <c r="B2" s="55">
        <v>1</v>
      </c>
      <c r="C2" s="55">
        <v>0</v>
      </c>
      <c r="D2" s="55"/>
      <c r="E2" s="55"/>
      <c r="F2" s="55"/>
      <c r="G2" s="55"/>
      <c r="H2" s="55"/>
      <c r="I2" s="56" t="s">
        <v>164</v>
      </c>
      <c r="J2" s="57"/>
    </row>
    <row r="3" spans="1:11" ht="25.5" customHeight="1" x14ac:dyDescent="0.25">
      <c r="A3" s="55">
        <v>1</v>
      </c>
      <c r="B3" s="55">
        <v>1</v>
      </c>
      <c r="C3" s="55">
        <v>1</v>
      </c>
      <c r="D3" s="55"/>
      <c r="E3" s="55"/>
      <c r="F3" s="55"/>
      <c r="G3" s="55"/>
      <c r="H3" s="55"/>
      <c r="I3" s="56" t="s">
        <v>164</v>
      </c>
      <c r="J3" s="57">
        <f>5006427+1000000-1716455+350000+1000000</f>
        <v>5639972</v>
      </c>
    </row>
    <row r="4" spans="1:11" ht="25.5" customHeight="1" x14ac:dyDescent="0.25">
      <c r="A4" s="55">
        <v>1</v>
      </c>
      <c r="B4" s="55">
        <v>1</v>
      </c>
      <c r="C4" s="55">
        <v>2</v>
      </c>
      <c r="D4" s="55"/>
      <c r="E4" s="55"/>
      <c r="F4" s="55"/>
      <c r="G4" s="55"/>
      <c r="H4" s="55"/>
      <c r="I4" s="56" t="s">
        <v>165</v>
      </c>
      <c r="J4" s="58">
        <v>2615115</v>
      </c>
    </row>
    <row r="5" spans="1:11" ht="25.5" customHeight="1" x14ac:dyDescent="0.25">
      <c r="A5" s="55">
        <v>1</v>
      </c>
      <c r="B5" s="55">
        <v>3</v>
      </c>
      <c r="C5" s="55">
        <v>0</v>
      </c>
      <c r="D5" s="55"/>
      <c r="E5" s="55"/>
      <c r="F5" s="55"/>
      <c r="G5" s="55"/>
      <c r="H5" s="55"/>
      <c r="I5" s="56" t="s">
        <v>166</v>
      </c>
      <c r="J5" s="58"/>
    </row>
    <row r="6" spans="1:11" ht="25.5" customHeight="1" x14ac:dyDescent="0.25">
      <c r="A6" s="55">
        <v>1</v>
      </c>
      <c r="B6" s="55">
        <v>3</v>
      </c>
      <c r="C6" s="55">
        <v>1</v>
      </c>
      <c r="D6" s="55"/>
      <c r="E6" s="55"/>
      <c r="F6" s="55"/>
      <c r="G6" s="55"/>
      <c r="H6" s="55"/>
      <c r="I6" s="56" t="s">
        <v>167</v>
      </c>
      <c r="J6" s="58">
        <f>1716455+350000</f>
        <v>2066455</v>
      </c>
    </row>
    <row r="7" spans="1:11" ht="25.5" customHeight="1" x14ac:dyDescent="0.25">
      <c r="A7" s="55">
        <v>1</v>
      </c>
      <c r="B7" s="55">
        <v>3</v>
      </c>
      <c r="C7" s="55">
        <v>3</v>
      </c>
      <c r="D7" s="55"/>
      <c r="E7" s="55"/>
      <c r="F7" s="55"/>
      <c r="G7" s="55"/>
      <c r="H7" s="55"/>
      <c r="I7" s="56" t="s">
        <v>168</v>
      </c>
      <c r="J7" s="58">
        <f>2066019+35124+1000000</f>
        <v>3101143</v>
      </c>
    </row>
    <row r="8" spans="1:11" ht="25.5" customHeight="1" x14ac:dyDescent="0.25">
      <c r="A8" s="55">
        <v>1</v>
      </c>
      <c r="B8" s="55">
        <v>5</v>
      </c>
      <c r="C8" s="55">
        <v>0</v>
      </c>
      <c r="D8" s="55"/>
      <c r="E8" s="55"/>
      <c r="F8" s="55"/>
      <c r="G8" s="55"/>
      <c r="H8" s="55"/>
      <c r="I8" s="56" t="s">
        <v>169</v>
      </c>
      <c r="J8" s="58">
        <v>5000000</v>
      </c>
    </row>
    <row r="9" spans="1:11" ht="25.5" customHeight="1" x14ac:dyDescent="0.25">
      <c r="A9" s="55">
        <v>1</v>
      </c>
      <c r="B9" s="55">
        <v>5</v>
      </c>
      <c r="C9" s="55">
        <v>2</v>
      </c>
      <c r="D9" s="55"/>
      <c r="E9" s="55"/>
      <c r="F9" s="55"/>
      <c r="G9" s="55"/>
      <c r="H9" s="55"/>
      <c r="I9" s="56" t="s">
        <v>170</v>
      </c>
      <c r="J9" s="57">
        <f>2713928+2000000</f>
        <v>4713928</v>
      </c>
    </row>
    <row r="10" spans="1:11" ht="25.5" customHeight="1" x14ac:dyDescent="0.25">
      <c r="A10" s="55">
        <v>1</v>
      </c>
      <c r="B10" s="55">
        <v>7</v>
      </c>
      <c r="C10" s="55">
        <v>0</v>
      </c>
      <c r="D10" s="55"/>
      <c r="E10" s="55"/>
      <c r="F10" s="55"/>
      <c r="G10" s="55"/>
      <c r="H10" s="55"/>
      <c r="I10" s="56" t="s">
        <v>171</v>
      </c>
      <c r="J10" s="58"/>
    </row>
    <row r="11" spans="1:11" ht="25.5" customHeight="1" x14ac:dyDescent="0.25">
      <c r="A11" s="55">
        <v>1</v>
      </c>
      <c r="B11" s="55">
        <v>7</v>
      </c>
      <c r="C11" s="55">
        <v>3</v>
      </c>
      <c r="D11" s="55"/>
      <c r="E11" s="55"/>
      <c r="F11" s="55"/>
      <c r="G11" s="55"/>
      <c r="H11" s="55"/>
      <c r="I11" s="56" t="s">
        <v>172</v>
      </c>
      <c r="J11" s="58">
        <f>8755295+22057837+1443526</f>
        <v>32256658</v>
      </c>
    </row>
    <row r="12" spans="1:11" ht="25.5" customHeight="1" x14ac:dyDescent="0.25">
      <c r="A12" s="55">
        <v>1</v>
      </c>
      <c r="B12" s="55">
        <v>8</v>
      </c>
      <c r="C12" s="55">
        <v>0</v>
      </c>
      <c r="D12" s="55"/>
      <c r="E12" s="55"/>
      <c r="F12" s="55"/>
      <c r="G12" s="55"/>
      <c r="H12" s="55"/>
      <c r="I12" s="56" t="s">
        <v>1</v>
      </c>
      <c r="J12" s="58"/>
    </row>
    <row r="13" spans="1:11" ht="25.5" customHeight="1" x14ac:dyDescent="0.25">
      <c r="A13" s="55">
        <v>1</v>
      </c>
      <c r="B13" s="55">
        <v>8</v>
      </c>
      <c r="C13" s="55">
        <v>5</v>
      </c>
      <c r="D13" s="55"/>
      <c r="E13" s="55"/>
      <c r="F13" s="55"/>
      <c r="G13" s="55"/>
      <c r="H13" s="55"/>
      <c r="I13" s="56" t="s">
        <v>173</v>
      </c>
      <c r="J13" s="58">
        <f>19321501+10000000+500000</f>
        <v>29821501</v>
      </c>
    </row>
    <row r="14" spans="1:11" ht="25.5" customHeight="1" x14ac:dyDescent="0.25">
      <c r="A14" s="55">
        <v>2</v>
      </c>
      <c r="B14" s="55">
        <v>4</v>
      </c>
      <c r="C14" s="55">
        <v>0</v>
      </c>
      <c r="D14" s="55"/>
      <c r="E14" s="55"/>
      <c r="F14" s="55"/>
      <c r="G14" s="55"/>
      <c r="H14" s="55"/>
      <c r="I14" s="56" t="s">
        <v>174</v>
      </c>
      <c r="J14" s="58"/>
    </row>
    <row r="15" spans="1:11" ht="25.5" customHeight="1" x14ac:dyDescent="0.25">
      <c r="A15" s="55">
        <v>2</v>
      </c>
      <c r="B15" s="55">
        <v>4</v>
      </c>
      <c r="C15" s="55">
        <v>1</v>
      </c>
      <c r="D15" s="55"/>
      <c r="E15" s="55"/>
      <c r="F15" s="55"/>
      <c r="G15" s="55"/>
      <c r="H15" s="55"/>
      <c r="I15" s="56" t="s">
        <v>175</v>
      </c>
      <c r="J15" s="58">
        <f>698981+500000+200000</f>
        <v>1398981</v>
      </c>
    </row>
    <row r="16" spans="1:11" ht="25.5" customHeight="1" x14ac:dyDescent="0.25">
      <c r="A16" s="55">
        <v>2</v>
      </c>
      <c r="B16" s="55">
        <v>4</v>
      </c>
      <c r="C16" s="55">
        <v>2</v>
      </c>
      <c r="D16" s="55"/>
      <c r="E16" s="55"/>
      <c r="F16" s="55"/>
      <c r="G16" s="55"/>
      <c r="H16" s="55"/>
      <c r="I16" s="56" t="s">
        <v>2</v>
      </c>
      <c r="J16" s="58">
        <f>1211118+200000-89983</f>
        <v>1321135</v>
      </c>
    </row>
    <row r="17" spans="1:11" ht="25.5" customHeight="1" x14ac:dyDescent="0.25">
      <c r="A17" s="55">
        <v>2</v>
      </c>
      <c r="B17" s="55">
        <v>5</v>
      </c>
      <c r="C17" s="55">
        <v>0</v>
      </c>
      <c r="D17" s="55"/>
      <c r="E17" s="55"/>
      <c r="F17" s="55"/>
      <c r="G17" s="55"/>
      <c r="H17" s="55"/>
      <c r="I17" s="56" t="s">
        <v>176</v>
      </c>
      <c r="J17" s="58"/>
    </row>
    <row r="18" spans="1:11" ht="25.5" customHeight="1" x14ac:dyDescent="0.25">
      <c r="A18" s="55">
        <v>2</v>
      </c>
      <c r="B18" s="55">
        <v>5</v>
      </c>
      <c r="C18" s="55">
        <v>2</v>
      </c>
      <c r="D18" s="55"/>
      <c r="E18" s="55"/>
      <c r="F18" s="55"/>
      <c r="G18" s="55"/>
      <c r="H18" s="55"/>
      <c r="I18" s="56" t="s">
        <v>177</v>
      </c>
      <c r="J18" s="57">
        <f>1000000+300000</f>
        <v>1300000</v>
      </c>
    </row>
    <row r="19" spans="1:11" ht="25.5" customHeight="1" x14ac:dyDescent="0.25">
      <c r="A19" s="55"/>
      <c r="B19" s="55"/>
      <c r="C19" s="55"/>
      <c r="D19" s="55"/>
      <c r="E19" s="55"/>
      <c r="F19" s="55"/>
      <c r="G19" s="55"/>
      <c r="H19" s="55"/>
      <c r="I19" s="56"/>
      <c r="J19" s="57"/>
    </row>
    <row r="20" spans="1:11" ht="25.5" customHeight="1" x14ac:dyDescent="0.25">
      <c r="A20" s="55"/>
      <c r="B20" s="55"/>
      <c r="C20" s="55"/>
      <c r="D20" s="55"/>
      <c r="E20" s="55"/>
      <c r="F20" s="55"/>
      <c r="G20" s="55"/>
      <c r="H20" s="55"/>
      <c r="I20" s="56"/>
      <c r="J20" s="58"/>
    </row>
    <row r="21" spans="1:11" ht="25.5" customHeight="1" x14ac:dyDescent="0.25">
      <c r="A21" s="55"/>
      <c r="B21" s="55"/>
      <c r="C21" s="55"/>
      <c r="D21" s="55"/>
      <c r="E21" s="55"/>
      <c r="F21" s="55"/>
      <c r="G21" s="55"/>
      <c r="H21" s="55"/>
      <c r="I21" s="56"/>
      <c r="J21" s="58"/>
    </row>
    <row r="22" spans="1:11" ht="25.5" customHeight="1" x14ac:dyDescent="0.25">
      <c r="A22" s="55"/>
      <c r="B22" s="55"/>
      <c r="C22" s="55"/>
      <c r="D22" s="55"/>
      <c r="E22" s="55"/>
      <c r="F22" s="55"/>
      <c r="G22" s="55"/>
      <c r="H22" s="55"/>
      <c r="I22" s="56"/>
      <c r="J22" s="58"/>
    </row>
    <row r="23" spans="1:11" ht="25.5" customHeight="1" x14ac:dyDescent="0.25">
      <c r="A23" s="55"/>
      <c r="B23" s="55"/>
      <c r="C23" s="55"/>
      <c r="D23" s="55"/>
      <c r="E23" s="55"/>
      <c r="F23" s="55"/>
      <c r="G23" s="55"/>
      <c r="H23" s="55"/>
      <c r="I23" s="56"/>
      <c r="J23" s="58"/>
    </row>
    <row r="24" spans="1:11" ht="25.5" customHeight="1" x14ac:dyDescent="0.25">
      <c r="A24" s="55"/>
      <c r="B24" s="55"/>
      <c r="C24" s="55"/>
      <c r="D24" s="55"/>
      <c r="E24" s="55"/>
      <c r="F24" s="55"/>
      <c r="G24" s="55"/>
      <c r="H24" s="55"/>
      <c r="I24" s="56"/>
      <c r="J24" s="58"/>
    </row>
    <row r="25" spans="1:11" ht="25.5" customHeight="1" x14ac:dyDescent="0.25">
      <c r="A25" s="55"/>
      <c r="B25" s="55"/>
      <c r="C25" s="55"/>
      <c r="D25" s="55"/>
      <c r="E25" s="55"/>
      <c r="F25" s="55"/>
      <c r="G25" s="55"/>
      <c r="H25" s="55"/>
      <c r="I25" s="56"/>
      <c r="J25" s="58"/>
    </row>
    <row r="26" spans="1:11" ht="25.5" customHeight="1" x14ac:dyDescent="0.25">
      <c r="A26" s="55"/>
      <c r="B26" s="55"/>
      <c r="C26" s="55"/>
      <c r="D26" s="55"/>
      <c r="E26" s="55"/>
      <c r="F26" s="55"/>
      <c r="G26" s="55"/>
      <c r="H26" s="55"/>
      <c r="I26" s="56"/>
      <c r="J26" s="57"/>
    </row>
    <row r="27" spans="1:11" ht="25.5" customHeight="1" x14ac:dyDescent="0.25">
      <c r="A27" s="55"/>
      <c r="B27" s="55"/>
      <c r="C27" s="55"/>
      <c r="D27" s="55"/>
      <c r="E27" s="55"/>
      <c r="F27" s="55"/>
      <c r="G27" s="55"/>
      <c r="H27" s="55"/>
      <c r="I27" s="56"/>
      <c r="J27" s="57"/>
    </row>
    <row r="28" spans="1:11" ht="25.5" customHeight="1" x14ac:dyDescent="0.25">
      <c r="A28" s="55"/>
      <c r="B28" s="55"/>
      <c r="C28" s="55"/>
      <c r="D28" s="55"/>
      <c r="E28" s="55"/>
      <c r="F28" s="55"/>
      <c r="G28" s="55"/>
      <c r="H28" s="55"/>
      <c r="I28" s="56"/>
      <c r="J28" s="57"/>
    </row>
    <row r="29" spans="1:11" ht="25.5" customHeight="1" x14ac:dyDescent="0.25">
      <c r="A29" s="55"/>
      <c r="B29" s="55"/>
      <c r="C29" s="55"/>
      <c r="D29" s="55"/>
      <c r="E29" s="55"/>
      <c r="F29" s="55"/>
      <c r="G29" s="55"/>
      <c r="H29" s="55"/>
      <c r="I29" s="56"/>
      <c r="J29" s="57"/>
    </row>
    <row r="30" spans="1:11" ht="25.5" customHeight="1" x14ac:dyDescent="0.25">
      <c r="A30" s="59"/>
      <c r="B30" s="60"/>
      <c r="C30" s="60"/>
      <c r="D30" s="60"/>
      <c r="E30" s="60"/>
      <c r="F30" s="60"/>
      <c r="G30" s="60"/>
      <c r="H30" s="60"/>
      <c r="I30" s="61" t="s">
        <v>178</v>
      </c>
      <c r="J30" s="62">
        <f>SUM(J2:J29)</f>
        <v>89234888</v>
      </c>
      <c r="K30" s="1"/>
    </row>
    <row r="31" spans="1:11" ht="2.25" customHeight="1" x14ac:dyDescent="0.25">
      <c r="A31" s="63"/>
      <c r="B31" s="63"/>
      <c r="C31" s="63"/>
      <c r="D31" s="63"/>
      <c r="E31" s="63"/>
      <c r="F31" s="63"/>
      <c r="G31" s="63"/>
      <c r="H31" s="63"/>
      <c r="I31" s="64"/>
    </row>
    <row r="32" spans="1:11" ht="25.5" hidden="1" customHeight="1" x14ac:dyDescent="0.25">
      <c r="A32" s="63"/>
      <c r="B32" s="63"/>
      <c r="C32" s="63"/>
      <c r="D32" s="63"/>
      <c r="E32" s="63"/>
      <c r="F32" s="63"/>
      <c r="G32" s="63"/>
      <c r="H32" s="63"/>
      <c r="I32" s="64"/>
    </row>
    <row r="33" spans="1:9" ht="25.5" hidden="1" customHeight="1" x14ac:dyDescent="0.25">
      <c r="A33" s="63"/>
      <c r="B33" s="63"/>
      <c r="C33" s="63"/>
      <c r="D33" s="63"/>
      <c r="E33" s="63"/>
      <c r="F33" s="63"/>
      <c r="G33" s="63"/>
      <c r="H33" s="63"/>
      <c r="I33" s="64"/>
    </row>
    <row r="34" spans="1:9" ht="25.5" hidden="1" customHeight="1" x14ac:dyDescent="0.25">
      <c r="A34" s="63"/>
      <c r="B34" s="63"/>
      <c r="C34" s="63"/>
      <c r="D34" s="63"/>
      <c r="E34" s="63"/>
      <c r="F34" s="63"/>
      <c r="G34" s="63"/>
      <c r="H34" s="63"/>
      <c r="I34" s="64"/>
    </row>
    <row r="35" spans="1:9" ht="25.5" hidden="1" customHeight="1" x14ac:dyDescent="0.25">
      <c r="A35" s="63"/>
      <c r="B35" s="63"/>
      <c r="C35" s="63"/>
      <c r="D35" s="63"/>
      <c r="E35" s="63"/>
      <c r="F35" s="63"/>
      <c r="G35" s="63"/>
      <c r="H35" s="63"/>
      <c r="I35" s="64"/>
    </row>
    <row r="36" spans="1:9" ht="25.5" hidden="1" customHeight="1" x14ac:dyDescent="0.25">
      <c r="A36" s="63"/>
      <c r="B36" s="63"/>
      <c r="C36" s="63"/>
      <c r="D36" s="63"/>
      <c r="E36" s="63"/>
      <c r="F36" s="63"/>
      <c r="G36" s="63"/>
      <c r="H36" s="63"/>
      <c r="I36" s="64"/>
    </row>
    <row r="37" spans="1:9" ht="25.5" hidden="1" customHeight="1" x14ac:dyDescent="0.25">
      <c r="A37" s="63"/>
      <c r="B37" s="63"/>
      <c r="C37" s="63"/>
      <c r="D37" s="63"/>
      <c r="E37" s="63"/>
      <c r="F37" s="63"/>
      <c r="G37" s="63"/>
      <c r="H37" s="63"/>
      <c r="I37" s="64"/>
    </row>
    <row r="38" spans="1:9" ht="25.5" hidden="1" customHeight="1" x14ac:dyDescent="0.25">
      <c r="A38" s="63"/>
      <c r="B38" s="63"/>
      <c r="C38" s="63"/>
      <c r="D38" s="63"/>
      <c r="E38" s="63"/>
      <c r="F38" s="63"/>
      <c r="G38" s="63"/>
      <c r="H38" s="63"/>
      <c r="I38" s="64"/>
    </row>
    <row r="39" spans="1:9" ht="25.5" hidden="1" customHeight="1" x14ac:dyDescent="0.25">
      <c r="A39" s="63"/>
      <c r="B39" s="63"/>
      <c r="C39" s="63"/>
      <c r="D39" s="63"/>
      <c r="E39" s="63"/>
      <c r="F39" s="63"/>
      <c r="G39" s="63"/>
      <c r="H39" s="63"/>
      <c r="I39" s="65"/>
    </row>
    <row r="40" spans="1:9" ht="25.5" hidden="1" customHeight="1" x14ac:dyDescent="0.25">
      <c r="A40" s="63"/>
      <c r="B40" s="63"/>
      <c r="C40" s="63"/>
      <c r="D40" s="63"/>
      <c r="E40" s="63"/>
      <c r="F40" s="63"/>
      <c r="G40" s="63"/>
      <c r="H40" s="63"/>
      <c r="I40" s="64"/>
    </row>
    <row r="41" spans="1:9" ht="25.5" hidden="1" customHeight="1" x14ac:dyDescent="0.25">
      <c r="A41" s="63"/>
      <c r="B41" s="63"/>
      <c r="C41" s="63"/>
      <c r="D41" s="63"/>
      <c r="E41" s="63"/>
      <c r="F41" s="63"/>
      <c r="G41" s="63"/>
      <c r="H41" s="63"/>
      <c r="I41" s="64"/>
    </row>
    <row r="42" spans="1:9" ht="25.5" hidden="1" customHeight="1" x14ac:dyDescent="0.25">
      <c r="A42" s="63"/>
      <c r="B42" s="63"/>
      <c r="C42" s="63"/>
      <c r="D42" s="63"/>
      <c r="E42" s="63"/>
      <c r="F42" s="63"/>
      <c r="G42" s="63"/>
      <c r="H42" s="63"/>
      <c r="I42" s="64"/>
    </row>
    <row r="43" spans="1:9" ht="25.5" hidden="1" customHeight="1" x14ac:dyDescent="0.25">
      <c r="A43" s="63"/>
      <c r="B43" s="63"/>
      <c r="C43" s="63"/>
      <c r="D43" s="63"/>
      <c r="E43" s="63"/>
      <c r="F43" s="63"/>
      <c r="G43" s="63"/>
      <c r="H43" s="63"/>
      <c r="I43" s="65"/>
    </row>
    <row r="44" spans="1:9" ht="25.5" hidden="1" customHeight="1" x14ac:dyDescent="0.25">
      <c r="A44" s="63"/>
      <c r="B44" s="63"/>
      <c r="C44" s="63"/>
      <c r="D44" s="63"/>
      <c r="E44" s="63"/>
      <c r="F44" s="63"/>
      <c r="G44" s="63"/>
      <c r="H44" s="63"/>
      <c r="I44" s="64"/>
    </row>
    <row r="45" spans="1:9" ht="25.5" hidden="1" customHeight="1" x14ac:dyDescent="0.25">
      <c r="A45" s="63"/>
      <c r="B45" s="63"/>
      <c r="C45" s="63"/>
      <c r="D45" s="63"/>
      <c r="E45" s="63"/>
      <c r="F45" s="63"/>
      <c r="G45" s="63"/>
      <c r="H45" s="63"/>
      <c r="I45" s="64"/>
    </row>
    <row r="46" spans="1:9" ht="25.5" hidden="1" customHeight="1" x14ac:dyDescent="0.25">
      <c r="A46" s="63"/>
      <c r="B46" s="63"/>
      <c r="C46" s="63"/>
      <c r="D46" s="63"/>
      <c r="E46" s="63"/>
      <c r="F46" s="63"/>
      <c r="G46" s="63"/>
      <c r="H46" s="63"/>
      <c r="I46" s="64"/>
    </row>
    <row r="47" spans="1:9" ht="25.5" hidden="1" customHeight="1" x14ac:dyDescent="0.25">
      <c r="A47" s="63"/>
      <c r="B47" s="63"/>
      <c r="C47" s="63"/>
      <c r="D47" s="63"/>
      <c r="E47" s="63"/>
      <c r="F47" s="63"/>
      <c r="G47" s="63"/>
      <c r="H47" s="63"/>
      <c r="I47" s="64"/>
    </row>
    <row r="48" spans="1:9" ht="25.5" hidden="1" customHeight="1" x14ac:dyDescent="0.25">
      <c r="A48" s="63"/>
      <c r="B48" s="63"/>
      <c r="C48" s="63"/>
      <c r="D48" s="63"/>
      <c r="E48" s="63"/>
      <c r="F48" s="63"/>
      <c r="G48" s="63"/>
      <c r="H48" s="63"/>
      <c r="I48" s="64"/>
    </row>
    <row r="49" spans="1:9" ht="25.5" hidden="1" customHeight="1" x14ac:dyDescent="0.25">
      <c r="A49" s="63"/>
      <c r="B49" s="63"/>
      <c r="C49" s="63"/>
      <c r="D49" s="63"/>
      <c r="E49" s="63"/>
      <c r="F49" s="63"/>
      <c r="G49" s="63"/>
      <c r="H49" s="63"/>
      <c r="I49" s="64"/>
    </row>
    <row r="50" spans="1:9" ht="25.5" hidden="1" customHeight="1" x14ac:dyDescent="0.25">
      <c r="A50" s="63"/>
      <c r="B50" s="63"/>
      <c r="C50" s="63"/>
      <c r="D50" s="63"/>
      <c r="E50" s="63"/>
      <c r="F50" s="63"/>
      <c r="G50" s="63"/>
      <c r="H50" s="63"/>
      <c r="I50" s="64"/>
    </row>
    <row r="51" spans="1:9" ht="25.5" hidden="1" customHeight="1" x14ac:dyDescent="0.25">
      <c r="A51" s="63"/>
      <c r="B51" s="63"/>
      <c r="C51" s="63"/>
      <c r="D51" s="63"/>
      <c r="E51" s="63"/>
      <c r="F51" s="63"/>
      <c r="G51" s="63"/>
      <c r="H51" s="63"/>
      <c r="I51" s="64"/>
    </row>
    <row r="52" spans="1:9" ht="25.5" hidden="1" customHeight="1" x14ac:dyDescent="0.25">
      <c r="A52" s="63"/>
      <c r="B52" s="63"/>
      <c r="C52" s="63"/>
      <c r="D52" s="63"/>
      <c r="E52" s="63"/>
      <c r="F52" s="63"/>
      <c r="G52" s="63"/>
      <c r="H52" s="63"/>
      <c r="I52" s="64"/>
    </row>
    <row r="53" spans="1:9" ht="25.5" hidden="1" customHeight="1" x14ac:dyDescent="0.25">
      <c r="A53" s="63"/>
      <c r="B53" s="63"/>
      <c r="C53" s="63"/>
      <c r="D53" s="63"/>
      <c r="E53" s="63"/>
      <c r="F53" s="63"/>
      <c r="G53" s="63"/>
      <c r="H53" s="63"/>
      <c r="I53" s="65"/>
    </row>
    <row r="54" spans="1:9" ht="25.5" hidden="1" customHeight="1" x14ac:dyDescent="0.25">
      <c r="A54" s="63"/>
      <c r="B54" s="63"/>
      <c r="C54" s="63"/>
      <c r="D54" s="63"/>
      <c r="E54" s="63"/>
      <c r="F54" s="63"/>
      <c r="G54" s="63"/>
      <c r="H54" s="63"/>
      <c r="I54" s="64"/>
    </row>
    <row r="55" spans="1:9" ht="25.5" hidden="1" customHeight="1" x14ac:dyDescent="0.25">
      <c r="A55" s="63"/>
      <c r="B55" s="63"/>
      <c r="C55" s="63"/>
      <c r="D55" s="63"/>
      <c r="E55" s="63"/>
      <c r="F55" s="63"/>
      <c r="G55" s="63"/>
      <c r="H55" s="63"/>
      <c r="I55" s="64"/>
    </row>
    <row r="56" spans="1:9" ht="25.5" hidden="1" customHeight="1" x14ac:dyDescent="0.25">
      <c r="A56" s="63"/>
      <c r="B56" s="63"/>
      <c r="C56" s="63"/>
      <c r="D56" s="63"/>
      <c r="E56" s="63"/>
      <c r="F56" s="63"/>
      <c r="G56" s="63"/>
      <c r="H56" s="63"/>
      <c r="I56" s="64"/>
    </row>
    <row r="57" spans="1:9" ht="25.5" hidden="1" customHeight="1" x14ac:dyDescent="0.25">
      <c r="A57" s="63"/>
      <c r="B57" s="63"/>
      <c r="C57" s="63"/>
      <c r="D57" s="63"/>
      <c r="E57" s="63"/>
      <c r="F57" s="63"/>
      <c r="G57" s="63"/>
      <c r="H57" s="63"/>
      <c r="I57" s="64"/>
    </row>
    <row r="58" spans="1:9" ht="25.5" hidden="1" customHeight="1" x14ac:dyDescent="0.25">
      <c r="A58" s="63"/>
      <c r="B58" s="63"/>
      <c r="C58" s="63"/>
      <c r="D58" s="63"/>
      <c r="E58" s="63"/>
      <c r="F58" s="63"/>
      <c r="G58" s="63"/>
      <c r="H58" s="63"/>
      <c r="I58" s="64"/>
    </row>
    <row r="59" spans="1:9" ht="25.5" hidden="1" customHeight="1" x14ac:dyDescent="0.25">
      <c r="A59" s="63"/>
      <c r="B59" s="63"/>
      <c r="C59" s="63"/>
      <c r="D59" s="63"/>
      <c r="E59" s="63"/>
      <c r="F59" s="63"/>
      <c r="G59" s="63"/>
      <c r="H59" s="63"/>
      <c r="I59" s="64"/>
    </row>
    <row r="60" spans="1:9" ht="25.5" hidden="1" customHeight="1" x14ac:dyDescent="0.25">
      <c r="A60" s="63"/>
      <c r="B60" s="63"/>
      <c r="C60" s="63"/>
      <c r="D60" s="63"/>
      <c r="E60" s="63"/>
      <c r="F60" s="63"/>
      <c r="G60" s="63"/>
      <c r="H60" s="63"/>
      <c r="I60" s="64"/>
    </row>
    <row r="61" spans="1:9" ht="25.5" hidden="1" customHeight="1" x14ac:dyDescent="0.25">
      <c r="A61" s="63"/>
      <c r="B61" s="63"/>
      <c r="C61" s="63"/>
      <c r="D61" s="63"/>
      <c r="E61" s="63"/>
      <c r="F61" s="63"/>
      <c r="G61" s="63"/>
      <c r="H61" s="63"/>
      <c r="I61" s="64"/>
    </row>
    <row r="62" spans="1:9" ht="25.5" hidden="1" customHeight="1" x14ac:dyDescent="0.25">
      <c r="A62" s="63"/>
      <c r="B62" s="63"/>
      <c r="C62" s="63"/>
      <c r="D62" s="63"/>
      <c r="E62" s="63"/>
      <c r="F62" s="63"/>
      <c r="G62" s="63"/>
      <c r="H62" s="63"/>
      <c r="I62" s="64"/>
    </row>
    <row r="63" spans="1:9" ht="25.5" hidden="1" customHeight="1" x14ac:dyDescent="0.25">
      <c r="A63" s="63"/>
      <c r="B63" s="63"/>
      <c r="C63" s="63"/>
      <c r="D63" s="63"/>
      <c r="E63" s="63"/>
      <c r="F63" s="63"/>
      <c r="G63" s="63"/>
      <c r="H63" s="63"/>
      <c r="I63" s="65"/>
    </row>
    <row r="64" spans="1:9" ht="25.5" hidden="1" customHeight="1" x14ac:dyDescent="0.25">
      <c r="A64" s="63"/>
      <c r="B64" s="63"/>
      <c r="C64" s="63"/>
      <c r="D64" s="63"/>
      <c r="E64" s="63"/>
      <c r="F64" s="63"/>
      <c r="G64" s="63"/>
      <c r="H64" s="63"/>
      <c r="I64" s="64"/>
    </row>
    <row r="65" spans="1:9" ht="25.5" hidden="1" customHeight="1" x14ac:dyDescent="0.25">
      <c r="A65" s="63"/>
      <c r="B65" s="63"/>
      <c r="C65" s="63"/>
      <c r="D65" s="63"/>
      <c r="E65" s="63"/>
      <c r="F65" s="63"/>
      <c r="G65" s="63"/>
      <c r="H65" s="63"/>
      <c r="I65" s="64"/>
    </row>
    <row r="66" spans="1:9" ht="25.5" hidden="1" customHeight="1" x14ac:dyDescent="0.25">
      <c r="A66" s="63"/>
      <c r="B66" s="63"/>
      <c r="C66" s="63"/>
      <c r="D66" s="63"/>
      <c r="E66" s="63"/>
      <c r="F66" s="63"/>
      <c r="G66" s="63"/>
      <c r="H66" s="63"/>
      <c r="I66" s="64"/>
    </row>
    <row r="67" spans="1:9" ht="25.5" hidden="1" customHeight="1" x14ac:dyDescent="0.25">
      <c r="A67" s="63"/>
      <c r="B67" s="63"/>
      <c r="C67" s="63"/>
      <c r="D67" s="63"/>
      <c r="E67" s="63"/>
      <c r="F67" s="63"/>
      <c r="G67" s="63"/>
      <c r="H67" s="63"/>
      <c r="I67" s="64"/>
    </row>
    <row r="68" spans="1:9" ht="25.5" hidden="1" customHeight="1" x14ac:dyDescent="0.25">
      <c r="A68" s="63"/>
      <c r="B68" s="63"/>
      <c r="C68" s="63"/>
      <c r="D68" s="63"/>
      <c r="E68" s="63"/>
      <c r="F68" s="63"/>
      <c r="G68" s="63"/>
      <c r="H68" s="63"/>
      <c r="I68" s="64"/>
    </row>
    <row r="69" spans="1:9" ht="25.5" hidden="1" customHeight="1" x14ac:dyDescent="0.25">
      <c r="A69" s="63"/>
      <c r="B69" s="63"/>
      <c r="C69" s="63"/>
      <c r="D69" s="63"/>
      <c r="E69" s="63"/>
      <c r="F69" s="63"/>
      <c r="G69" s="63"/>
      <c r="H69" s="63"/>
      <c r="I69" s="64"/>
    </row>
    <row r="70" spans="1:9" ht="25.5" hidden="1" customHeight="1" x14ac:dyDescent="0.25">
      <c r="A70" s="63"/>
      <c r="B70" s="63"/>
      <c r="C70" s="63"/>
      <c r="D70" s="63"/>
      <c r="E70" s="63"/>
      <c r="F70" s="63"/>
      <c r="G70" s="63"/>
      <c r="H70" s="63"/>
      <c r="I70" s="64"/>
    </row>
    <row r="71" spans="1:9" ht="25.5" hidden="1" customHeight="1" x14ac:dyDescent="0.25">
      <c r="A71" s="63"/>
      <c r="B71" s="63"/>
      <c r="C71" s="63"/>
      <c r="D71" s="63"/>
      <c r="E71" s="63"/>
      <c r="F71" s="63"/>
      <c r="G71" s="63"/>
      <c r="H71" s="63"/>
      <c r="I71" s="65"/>
    </row>
    <row r="72" spans="1:9" ht="25.5" hidden="1" customHeight="1" x14ac:dyDescent="0.25">
      <c r="A72" s="63"/>
      <c r="B72" s="63"/>
      <c r="C72" s="63"/>
      <c r="D72" s="63"/>
      <c r="E72" s="63"/>
      <c r="F72" s="63"/>
      <c r="G72" s="63"/>
      <c r="H72" s="63"/>
      <c r="I72" s="64"/>
    </row>
    <row r="73" spans="1:9" ht="25.5" hidden="1" customHeight="1" x14ac:dyDescent="0.25">
      <c r="A73" s="63"/>
      <c r="B73" s="63"/>
      <c r="C73" s="63"/>
      <c r="D73" s="63"/>
      <c r="E73" s="63"/>
      <c r="F73" s="63"/>
      <c r="G73" s="63"/>
      <c r="H73" s="63"/>
      <c r="I73" s="64"/>
    </row>
    <row r="74" spans="1:9" ht="25.5" hidden="1" customHeight="1" x14ac:dyDescent="0.25">
      <c r="A74" s="63"/>
      <c r="B74" s="63"/>
      <c r="C74" s="63"/>
      <c r="D74" s="63"/>
      <c r="E74" s="63"/>
      <c r="F74" s="63"/>
      <c r="G74" s="63"/>
      <c r="H74" s="63"/>
      <c r="I74" s="65"/>
    </row>
    <row r="75" spans="1:9" ht="25.5" hidden="1" customHeight="1" x14ac:dyDescent="0.25">
      <c r="A75" s="63"/>
      <c r="B75" s="63"/>
      <c r="C75" s="63"/>
      <c r="D75" s="63"/>
      <c r="E75" s="63"/>
      <c r="F75" s="63"/>
      <c r="G75" s="63"/>
      <c r="H75" s="63"/>
      <c r="I75" s="64"/>
    </row>
    <row r="76" spans="1:9" ht="25.5" hidden="1" customHeight="1" x14ac:dyDescent="0.25">
      <c r="A76" s="63"/>
      <c r="B76" s="63"/>
      <c r="C76" s="63"/>
      <c r="D76" s="63"/>
      <c r="E76" s="63"/>
      <c r="F76" s="63"/>
      <c r="G76" s="63"/>
      <c r="H76" s="63"/>
      <c r="I76" s="64"/>
    </row>
    <row r="77" spans="1:9" ht="25.5" hidden="1" customHeight="1" x14ac:dyDescent="0.25">
      <c r="A77" s="63"/>
      <c r="B77" s="63"/>
      <c r="C77" s="63"/>
      <c r="D77" s="63"/>
      <c r="E77" s="63"/>
      <c r="F77" s="63"/>
      <c r="G77" s="63"/>
      <c r="H77" s="63"/>
      <c r="I77" s="64"/>
    </row>
    <row r="78" spans="1:9" ht="25.5" hidden="1" customHeight="1" x14ac:dyDescent="0.25">
      <c r="A78" s="63"/>
      <c r="B78" s="63"/>
      <c r="C78" s="63"/>
      <c r="D78" s="63"/>
      <c r="E78" s="63"/>
      <c r="F78" s="63"/>
      <c r="G78" s="63"/>
      <c r="H78" s="63"/>
      <c r="I78" s="64"/>
    </row>
    <row r="79" spans="1:9" ht="25.5" hidden="1" customHeight="1" x14ac:dyDescent="0.25">
      <c r="A79" s="63"/>
      <c r="B79" s="63"/>
      <c r="C79" s="63"/>
      <c r="D79" s="63"/>
      <c r="E79" s="63"/>
      <c r="F79" s="63"/>
      <c r="G79" s="63"/>
      <c r="H79" s="63"/>
      <c r="I79" s="64"/>
    </row>
    <row r="80" spans="1:9" ht="25.5" hidden="1" customHeight="1" x14ac:dyDescent="0.25">
      <c r="A80" s="63"/>
      <c r="B80" s="63"/>
      <c r="C80" s="63"/>
      <c r="D80" s="63"/>
      <c r="E80" s="63"/>
      <c r="F80" s="63"/>
      <c r="G80" s="63"/>
      <c r="H80" s="63"/>
      <c r="I80" s="65"/>
    </row>
    <row r="81" spans="1:9" ht="25.5" hidden="1" customHeight="1" x14ac:dyDescent="0.25">
      <c r="A81" s="63"/>
      <c r="B81" s="63"/>
      <c r="C81" s="63"/>
      <c r="D81" s="63"/>
      <c r="E81" s="63"/>
      <c r="F81" s="63"/>
      <c r="G81" s="63"/>
      <c r="H81" s="63"/>
      <c r="I81" s="64"/>
    </row>
    <row r="82" spans="1:9" ht="25.5" hidden="1" customHeight="1" x14ac:dyDescent="0.25">
      <c r="A82" s="63"/>
      <c r="B82" s="63"/>
      <c r="C82" s="63"/>
      <c r="D82" s="63"/>
      <c r="E82" s="63"/>
      <c r="F82" s="63"/>
      <c r="G82" s="63"/>
      <c r="H82" s="63"/>
      <c r="I82" s="64"/>
    </row>
    <row r="83" spans="1:9" ht="25.5" hidden="1" customHeight="1" x14ac:dyDescent="0.25">
      <c r="A83" s="63"/>
      <c r="B83" s="63"/>
      <c r="C83" s="63"/>
      <c r="D83" s="63"/>
      <c r="E83" s="63"/>
      <c r="F83" s="63"/>
      <c r="G83" s="63"/>
      <c r="H83" s="63"/>
      <c r="I83" s="64"/>
    </row>
    <row r="84" spans="1:9" ht="25.5" hidden="1" customHeight="1" x14ac:dyDescent="0.25">
      <c r="A84" s="63"/>
      <c r="B84" s="63"/>
      <c r="C84" s="63"/>
      <c r="D84" s="63"/>
      <c r="E84" s="63"/>
      <c r="F84" s="63"/>
      <c r="G84" s="63"/>
      <c r="H84" s="63"/>
      <c r="I84" s="65"/>
    </row>
    <row r="85" spans="1:9" ht="25.5" hidden="1" customHeight="1" x14ac:dyDescent="0.25">
      <c r="A85" s="63"/>
      <c r="B85" s="63"/>
      <c r="C85" s="63"/>
      <c r="D85" s="63"/>
      <c r="E85" s="63"/>
      <c r="F85" s="63"/>
      <c r="G85" s="63"/>
      <c r="H85" s="63"/>
      <c r="I85" s="64"/>
    </row>
    <row r="86" spans="1:9" ht="25.5" hidden="1" customHeight="1" x14ac:dyDescent="0.25">
      <c r="A86" s="63"/>
      <c r="B86" s="63"/>
      <c r="C86" s="63"/>
      <c r="D86" s="63"/>
      <c r="E86" s="63"/>
      <c r="F86" s="63"/>
      <c r="G86" s="63"/>
      <c r="H86" s="63"/>
      <c r="I86" s="64"/>
    </row>
    <row r="87" spans="1:9" ht="25.5" hidden="1" customHeight="1" x14ac:dyDescent="0.25">
      <c r="A87" s="63"/>
      <c r="B87" s="63"/>
      <c r="C87" s="63"/>
      <c r="D87" s="63"/>
      <c r="E87" s="63"/>
      <c r="F87" s="63"/>
      <c r="G87" s="63"/>
      <c r="H87" s="63"/>
      <c r="I87" s="64"/>
    </row>
    <row r="88" spans="1:9" ht="25.5" hidden="1" customHeight="1" x14ac:dyDescent="0.25">
      <c r="A88" s="63"/>
      <c r="B88" s="63"/>
      <c r="C88" s="63"/>
      <c r="D88" s="63"/>
      <c r="E88" s="63"/>
      <c r="F88" s="63"/>
      <c r="G88" s="63"/>
      <c r="H88" s="63"/>
      <c r="I88" s="64"/>
    </row>
    <row r="89" spans="1:9" ht="25.5" hidden="1" customHeight="1" x14ac:dyDescent="0.25">
      <c r="A89" s="63"/>
      <c r="B89" s="63"/>
      <c r="C89" s="63"/>
      <c r="D89" s="63"/>
      <c r="E89" s="63"/>
      <c r="F89" s="63"/>
      <c r="G89" s="63"/>
      <c r="H89" s="63"/>
      <c r="I89" s="64"/>
    </row>
    <row r="90" spans="1:9" ht="25.5" hidden="1" customHeight="1" x14ac:dyDescent="0.25">
      <c r="A90" s="63"/>
      <c r="B90" s="63"/>
      <c r="C90" s="63"/>
      <c r="D90" s="63"/>
      <c r="E90" s="63"/>
      <c r="F90" s="63"/>
      <c r="G90" s="63"/>
      <c r="H90" s="63"/>
      <c r="I90" s="64"/>
    </row>
    <row r="91" spans="1:9" ht="25.5" hidden="1" customHeight="1" x14ac:dyDescent="0.25">
      <c r="A91" s="63"/>
      <c r="B91" s="63"/>
      <c r="C91" s="63"/>
      <c r="D91" s="63"/>
      <c r="E91" s="63"/>
      <c r="F91" s="63"/>
      <c r="G91" s="63"/>
      <c r="H91" s="63"/>
      <c r="I91" s="64"/>
    </row>
    <row r="92" spans="1:9" ht="25.5" hidden="1" customHeight="1" x14ac:dyDescent="0.25">
      <c r="A92" s="63"/>
      <c r="B92" s="63"/>
      <c r="C92" s="63"/>
      <c r="D92" s="63"/>
      <c r="E92" s="63"/>
      <c r="F92" s="63"/>
      <c r="G92" s="63"/>
      <c r="H92" s="63"/>
      <c r="I92" s="64"/>
    </row>
    <row r="93" spans="1:9" ht="25.5" hidden="1" customHeight="1" x14ac:dyDescent="0.25">
      <c r="A93" s="63"/>
      <c r="B93" s="63"/>
      <c r="C93" s="63"/>
      <c r="D93" s="63"/>
      <c r="E93" s="63"/>
      <c r="F93" s="63"/>
      <c r="G93" s="63"/>
      <c r="H93" s="63"/>
      <c r="I93" s="64"/>
    </row>
    <row r="94" spans="1:9" ht="25.5" hidden="1" customHeight="1" x14ac:dyDescent="0.25">
      <c r="A94" s="63"/>
      <c r="B94" s="63"/>
      <c r="C94" s="63"/>
      <c r="D94" s="63"/>
      <c r="E94" s="63"/>
      <c r="F94" s="63"/>
      <c r="G94" s="63"/>
      <c r="H94" s="63"/>
      <c r="I94" s="65"/>
    </row>
    <row r="95" spans="1:9" ht="25.5" hidden="1" customHeight="1" x14ac:dyDescent="0.25">
      <c r="A95" s="63"/>
      <c r="B95" s="63"/>
      <c r="C95" s="63"/>
      <c r="D95" s="63"/>
      <c r="E95" s="63"/>
      <c r="F95" s="63"/>
      <c r="G95" s="63"/>
      <c r="H95" s="63"/>
      <c r="I95" s="65"/>
    </row>
    <row r="96" spans="1:9" ht="25.5" hidden="1" customHeight="1" x14ac:dyDescent="0.25">
      <c r="A96" s="63"/>
      <c r="B96" s="63"/>
      <c r="C96" s="63"/>
      <c r="D96" s="63"/>
      <c r="E96" s="63"/>
      <c r="F96" s="63"/>
      <c r="G96" s="63"/>
      <c r="H96" s="63"/>
      <c r="I96" s="64"/>
    </row>
    <row r="97" spans="1:9" ht="25.5" hidden="1" customHeight="1" x14ac:dyDescent="0.25">
      <c r="A97" s="63"/>
      <c r="B97" s="63"/>
      <c r="C97" s="63"/>
      <c r="D97" s="63"/>
      <c r="E97" s="63"/>
      <c r="F97" s="63"/>
      <c r="G97" s="63"/>
      <c r="H97" s="63"/>
      <c r="I97" s="64"/>
    </row>
    <row r="98" spans="1:9" ht="25.5" hidden="1" customHeight="1" x14ac:dyDescent="0.25">
      <c r="A98" s="63"/>
      <c r="B98" s="63"/>
      <c r="C98" s="63"/>
      <c r="D98" s="63"/>
      <c r="E98" s="63"/>
      <c r="F98" s="63"/>
      <c r="G98" s="63"/>
      <c r="H98" s="63"/>
      <c r="I98" s="64"/>
    </row>
    <row r="99" spans="1:9" ht="25.5" hidden="1" customHeight="1" x14ac:dyDescent="0.25">
      <c r="A99" s="63"/>
      <c r="B99" s="63"/>
      <c r="C99" s="63"/>
      <c r="D99" s="63"/>
      <c r="E99" s="63"/>
      <c r="F99" s="63"/>
      <c r="G99" s="63"/>
      <c r="H99" s="63"/>
      <c r="I99" s="64"/>
    </row>
    <row r="100" spans="1:9" ht="25.5" hidden="1" customHeight="1" x14ac:dyDescent="0.25">
      <c r="A100" s="63"/>
      <c r="B100" s="63"/>
      <c r="C100" s="63"/>
      <c r="D100" s="63"/>
      <c r="E100" s="63"/>
      <c r="F100" s="63"/>
      <c r="G100" s="63"/>
      <c r="H100" s="63"/>
      <c r="I100" s="64"/>
    </row>
    <row r="101" spans="1:9" ht="25.5" hidden="1" customHeight="1" x14ac:dyDescent="0.25">
      <c r="A101" s="63"/>
      <c r="B101" s="63"/>
      <c r="C101" s="63"/>
      <c r="D101" s="63"/>
      <c r="E101" s="63"/>
      <c r="F101" s="63"/>
      <c r="G101" s="63"/>
      <c r="H101" s="63"/>
      <c r="I101" s="64"/>
    </row>
    <row r="102" spans="1:9" ht="25.5" hidden="1" customHeight="1" x14ac:dyDescent="0.25">
      <c r="A102" s="63"/>
      <c r="B102" s="63"/>
      <c r="C102" s="63"/>
      <c r="D102" s="63"/>
      <c r="E102" s="63"/>
      <c r="F102" s="63"/>
      <c r="G102" s="63"/>
      <c r="H102" s="63"/>
      <c r="I102" s="64"/>
    </row>
    <row r="103" spans="1:9" ht="25.5" hidden="1" customHeight="1" x14ac:dyDescent="0.25">
      <c r="A103" s="63"/>
      <c r="B103" s="63"/>
      <c r="C103" s="63"/>
      <c r="D103" s="63"/>
      <c r="E103" s="63"/>
      <c r="F103" s="63"/>
      <c r="G103" s="63"/>
      <c r="H103" s="63"/>
      <c r="I103" s="64"/>
    </row>
    <row r="104" spans="1:9" ht="25.5" hidden="1" customHeight="1" x14ac:dyDescent="0.25">
      <c r="A104" s="63"/>
      <c r="B104" s="63"/>
      <c r="C104" s="63"/>
      <c r="D104" s="63"/>
      <c r="E104" s="63"/>
      <c r="F104" s="63"/>
      <c r="G104" s="63"/>
      <c r="H104" s="63"/>
      <c r="I104" s="64"/>
    </row>
    <row r="105" spans="1:9" ht="25.5" hidden="1" customHeight="1" x14ac:dyDescent="0.25">
      <c r="A105" s="63"/>
      <c r="B105" s="63"/>
      <c r="C105" s="63"/>
      <c r="D105" s="63"/>
      <c r="E105" s="63"/>
      <c r="F105" s="63"/>
      <c r="G105" s="63"/>
      <c r="H105" s="63"/>
      <c r="I105" s="65"/>
    </row>
    <row r="106" spans="1:9" ht="25.5" hidden="1" customHeight="1" x14ac:dyDescent="0.25">
      <c r="A106" s="63"/>
      <c r="B106" s="63"/>
      <c r="C106" s="63"/>
      <c r="D106" s="63"/>
      <c r="E106" s="63"/>
      <c r="F106" s="63"/>
      <c r="G106" s="63"/>
      <c r="H106" s="63"/>
      <c r="I106" s="64"/>
    </row>
    <row r="107" spans="1:9" ht="25.5" hidden="1" customHeight="1" x14ac:dyDescent="0.25">
      <c r="A107" s="63"/>
      <c r="B107" s="63"/>
      <c r="C107" s="63"/>
      <c r="D107" s="63"/>
      <c r="E107" s="63"/>
      <c r="F107" s="63"/>
      <c r="G107" s="63"/>
      <c r="H107" s="63"/>
      <c r="I107" s="64"/>
    </row>
    <row r="108" spans="1:9" ht="25.5" hidden="1" customHeight="1" x14ac:dyDescent="0.25">
      <c r="A108" s="63"/>
      <c r="B108" s="63"/>
      <c r="C108" s="63"/>
      <c r="D108" s="63"/>
      <c r="E108" s="63"/>
      <c r="F108" s="63"/>
      <c r="G108" s="63"/>
      <c r="H108" s="63"/>
      <c r="I108" s="64"/>
    </row>
    <row r="109" spans="1:9" ht="25.5" hidden="1" customHeight="1" x14ac:dyDescent="0.25">
      <c r="A109" s="63"/>
      <c r="B109" s="63"/>
      <c r="C109" s="63"/>
      <c r="D109" s="63"/>
      <c r="E109" s="63"/>
      <c r="F109" s="63"/>
      <c r="G109" s="63"/>
      <c r="H109" s="63"/>
      <c r="I109" s="64"/>
    </row>
    <row r="110" spans="1:9" ht="25.5" hidden="1" customHeight="1" x14ac:dyDescent="0.25">
      <c r="A110" s="63"/>
      <c r="B110" s="63"/>
      <c r="C110" s="63"/>
      <c r="D110" s="63"/>
      <c r="E110" s="63"/>
      <c r="F110" s="63"/>
      <c r="G110" s="63"/>
      <c r="H110" s="63"/>
      <c r="I110" s="64"/>
    </row>
    <row r="111" spans="1:9" ht="25.5" hidden="1" customHeight="1" x14ac:dyDescent="0.25">
      <c r="A111" s="63"/>
      <c r="B111" s="63"/>
      <c r="C111" s="63"/>
      <c r="D111" s="63"/>
      <c r="E111" s="63"/>
      <c r="F111" s="63"/>
      <c r="G111" s="63"/>
      <c r="H111" s="63"/>
      <c r="I111" s="64"/>
    </row>
    <row r="112" spans="1:9" ht="25.5" hidden="1" customHeight="1" x14ac:dyDescent="0.25">
      <c r="A112" s="63"/>
      <c r="B112" s="63"/>
      <c r="C112" s="63"/>
      <c r="D112" s="63"/>
      <c r="E112" s="63"/>
      <c r="F112" s="63"/>
      <c r="G112" s="63"/>
      <c r="H112" s="63"/>
      <c r="I112" s="64"/>
    </row>
    <row r="113" spans="1:9" ht="25.5" hidden="1" customHeight="1" x14ac:dyDescent="0.25">
      <c r="A113" s="63"/>
      <c r="B113" s="63"/>
      <c r="C113" s="63"/>
      <c r="D113" s="63"/>
      <c r="E113" s="63"/>
      <c r="F113" s="63"/>
      <c r="G113" s="63"/>
      <c r="H113" s="63"/>
      <c r="I113" s="64"/>
    </row>
    <row r="114" spans="1:9" ht="25.5" hidden="1" customHeight="1" x14ac:dyDescent="0.25">
      <c r="A114" s="63"/>
      <c r="B114" s="63"/>
      <c r="C114" s="63"/>
      <c r="D114" s="63"/>
      <c r="E114" s="63"/>
      <c r="F114" s="63"/>
      <c r="G114" s="63"/>
      <c r="H114" s="63"/>
      <c r="I114" s="64"/>
    </row>
    <row r="115" spans="1:9" ht="25.5" hidden="1" customHeight="1" x14ac:dyDescent="0.25">
      <c r="A115" s="63"/>
      <c r="B115" s="63"/>
      <c r="C115" s="63"/>
      <c r="D115" s="63"/>
      <c r="E115" s="63"/>
      <c r="F115" s="63"/>
      <c r="G115" s="63"/>
      <c r="H115" s="63"/>
      <c r="I115" s="65"/>
    </row>
    <row r="116" spans="1:9" ht="25.5" hidden="1" customHeight="1" x14ac:dyDescent="0.25">
      <c r="A116" s="63"/>
      <c r="B116" s="63"/>
      <c r="C116" s="63"/>
      <c r="D116" s="63"/>
      <c r="E116" s="63"/>
      <c r="F116" s="63"/>
      <c r="G116" s="63"/>
      <c r="H116" s="63"/>
      <c r="I116" s="64"/>
    </row>
    <row r="117" spans="1:9" ht="25.5" hidden="1" customHeight="1" x14ac:dyDescent="0.25">
      <c r="A117" s="63"/>
      <c r="B117" s="63"/>
      <c r="C117" s="63"/>
      <c r="D117" s="63"/>
      <c r="E117" s="63"/>
      <c r="F117" s="63"/>
      <c r="G117" s="63"/>
      <c r="H117" s="63"/>
      <c r="I117" s="64"/>
    </row>
    <row r="118" spans="1:9" ht="25.5" hidden="1" customHeight="1" x14ac:dyDescent="0.25">
      <c r="A118" s="63"/>
      <c r="B118" s="63"/>
      <c r="C118" s="63"/>
      <c r="D118" s="63"/>
      <c r="E118" s="63"/>
      <c r="F118" s="63"/>
      <c r="G118" s="63"/>
      <c r="H118" s="63"/>
      <c r="I118" s="64"/>
    </row>
    <row r="119" spans="1:9" ht="25.5" hidden="1" customHeight="1" x14ac:dyDescent="0.25">
      <c r="A119" s="63"/>
      <c r="B119" s="63"/>
      <c r="C119" s="63"/>
      <c r="D119" s="63"/>
      <c r="E119" s="63"/>
      <c r="F119" s="63"/>
      <c r="G119" s="63"/>
      <c r="H119" s="63"/>
      <c r="I119" s="64"/>
    </row>
    <row r="120" spans="1:9" ht="25.5" hidden="1" customHeight="1" x14ac:dyDescent="0.25">
      <c r="A120" s="63"/>
      <c r="B120" s="63"/>
      <c r="C120" s="63"/>
      <c r="D120" s="63"/>
      <c r="E120" s="63"/>
      <c r="F120" s="63"/>
      <c r="G120" s="63"/>
      <c r="H120" s="63"/>
      <c r="I120" s="64"/>
    </row>
    <row r="121" spans="1:9" ht="25.5" hidden="1" customHeight="1" x14ac:dyDescent="0.25">
      <c r="A121" s="63"/>
      <c r="B121" s="63"/>
      <c r="C121" s="63"/>
      <c r="D121" s="63"/>
      <c r="E121" s="63"/>
      <c r="F121" s="63"/>
      <c r="G121" s="63"/>
      <c r="H121" s="63"/>
      <c r="I121" s="64"/>
    </row>
    <row r="122" spans="1:9" ht="25.5" hidden="1" customHeight="1" x14ac:dyDescent="0.25">
      <c r="A122" s="63"/>
      <c r="B122" s="63"/>
      <c r="C122" s="63"/>
      <c r="D122" s="63"/>
      <c r="E122" s="63"/>
      <c r="F122" s="63"/>
      <c r="G122" s="63"/>
      <c r="H122" s="63"/>
      <c r="I122" s="64"/>
    </row>
    <row r="123" spans="1:9" ht="25.5" hidden="1" customHeight="1" x14ac:dyDescent="0.25">
      <c r="A123" s="63"/>
      <c r="B123" s="63"/>
      <c r="C123" s="63"/>
      <c r="D123" s="63"/>
      <c r="E123" s="63"/>
      <c r="F123" s="63"/>
      <c r="G123" s="63"/>
      <c r="H123" s="63"/>
      <c r="I123" s="64"/>
    </row>
    <row r="124" spans="1:9" ht="25.5" hidden="1" customHeight="1" x14ac:dyDescent="0.25">
      <c r="A124" s="63"/>
      <c r="B124" s="63"/>
      <c r="C124" s="63"/>
      <c r="D124" s="63"/>
      <c r="E124" s="63"/>
      <c r="F124" s="63"/>
      <c r="G124" s="63"/>
      <c r="H124" s="63"/>
      <c r="I124" s="64"/>
    </row>
    <row r="125" spans="1:9" ht="25.5" hidden="1" customHeight="1" x14ac:dyDescent="0.25">
      <c r="A125" s="63"/>
      <c r="B125" s="63"/>
      <c r="C125" s="63"/>
      <c r="D125" s="63"/>
      <c r="E125" s="63"/>
      <c r="F125" s="63"/>
      <c r="G125" s="63"/>
      <c r="H125" s="63"/>
      <c r="I125" s="65"/>
    </row>
    <row r="126" spans="1:9" ht="25.5" hidden="1" customHeight="1" x14ac:dyDescent="0.25">
      <c r="A126" s="63"/>
      <c r="B126" s="63"/>
      <c r="C126" s="63"/>
      <c r="D126" s="63"/>
      <c r="E126" s="63"/>
      <c r="F126" s="63"/>
      <c r="G126" s="63"/>
      <c r="H126" s="63"/>
      <c r="I126" s="64"/>
    </row>
    <row r="127" spans="1:9" ht="25.5" hidden="1" customHeight="1" x14ac:dyDescent="0.25">
      <c r="A127" s="63"/>
      <c r="B127" s="63"/>
      <c r="C127" s="63"/>
      <c r="D127" s="63"/>
      <c r="E127" s="63"/>
      <c r="F127" s="63"/>
      <c r="G127" s="63"/>
      <c r="H127" s="63"/>
      <c r="I127" s="64"/>
    </row>
    <row r="128" spans="1:9" ht="25.5" hidden="1" customHeight="1" x14ac:dyDescent="0.25">
      <c r="A128" s="63"/>
      <c r="B128" s="63"/>
      <c r="C128" s="63"/>
      <c r="D128" s="63"/>
      <c r="E128" s="63"/>
      <c r="F128" s="63"/>
      <c r="G128" s="63"/>
      <c r="H128" s="63"/>
      <c r="I128" s="64"/>
    </row>
    <row r="129" spans="1:9" ht="25.5" hidden="1" customHeight="1" x14ac:dyDescent="0.25">
      <c r="A129" s="63"/>
      <c r="B129" s="63"/>
      <c r="C129" s="63"/>
      <c r="D129" s="63"/>
      <c r="E129" s="63"/>
      <c r="F129" s="63"/>
      <c r="G129" s="63"/>
      <c r="H129" s="63"/>
      <c r="I129" s="64"/>
    </row>
    <row r="130" spans="1:9" ht="25.5" hidden="1" customHeight="1" x14ac:dyDescent="0.25">
      <c r="A130" s="63"/>
      <c r="B130" s="63"/>
      <c r="C130" s="63"/>
      <c r="D130" s="63"/>
      <c r="E130" s="63"/>
      <c r="F130" s="63"/>
      <c r="G130" s="63"/>
      <c r="H130" s="63"/>
      <c r="I130" s="64"/>
    </row>
    <row r="131" spans="1:9" ht="25.5" hidden="1" customHeight="1" x14ac:dyDescent="0.25">
      <c r="A131" s="63"/>
      <c r="B131" s="63"/>
      <c r="C131" s="63"/>
      <c r="D131" s="63"/>
      <c r="E131" s="63"/>
      <c r="F131" s="63"/>
      <c r="G131" s="63"/>
      <c r="H131" s="63"/>
      <c r="I131" s="64"/>
    </row>
    <row r="132" spans="1:9" ht="25.5" hidden="1" customHeight="1" x14ac:dyDescent="0.25">
      <c r="A132" s="63"/>
      <c r="B132" s="63"/>
      <c r="C132" s="63"/>
      <c r="D132" s="63"/>
      <c r="E132" s="63"/>
      <c r="F132" s="63"/>
      <c r="G132" s="63"/>
      <c r="H132" s="63"/>
      <c r="I132" s="64"/>
    </row>
    <row r="133" spans="1:9" ht="25.5" hidden="1" customHeight="1" x14ac:dyDescent="0.25">
      <c r="A133" s="63"/>
      <c r="B133" s="63"/>
      <c r="C133" s="63"/>
      <c r="D133" s="63"/>
      <c r="E133" s="63"/>
      <c r="F133" s="63"/>
      <c r="G133" s="63"/>
      <c r="H133" s="63"/>
      <c r="I133" s="64"/>
    </row>
    <row r="134" spans="1:9" ht="25.5" hidden="1" customHeight="1" x14ac:dyDescent="0.25">
      <c r="A134" s="63"/>
      <c r="B134" s="63"/>
      <c r="C134" s="63"/>
      <c r="D134" s="63"/>
      <c r="E134" s="63"/>
      <c r="F134" s="63"/>
      <c r="G134" s="63"/>
      <c r="H134" s="63"/>
      <c r="I134" s="64"/>
    </row>
    <row r="135" spans="1:9" ht="25.5" hidden="1" customHeight="1" x14ac:dyDescent="0.25">
      <c r="A135" s="63"/>
      <c r="B135" s="63"/>
      <c r="C135" s="63"/>
      <c r="D135" s="63"/>
      <c r="E135" s="63"/>
      <c r="F135" s="63"/>
      <c r="G135" s="63"/>
      <c r="H135" s="63"/>
      <c r="I135" s="65"/>
    </row>
    <row r="136" spans="1:9" ht="25.5" hidden="1" customHeight="1" x14ac:dyDescent="0.25">
      <c r="A136" s="63"/>
      <c r="B136" s="63"/>
      <c r="C136" s="63"/>
      <c r="D136" s="63"/>
      <c r="E136" s="63"/>
      <c r="F136" s="63"/>
      <c r="G136" s="63"/>
      <c r="H136" s="63"/>
      <c r="I136" s="64"/>
    </row>
    <row r="137" spans="1:9" ht="25.5" hidden="1" customHeight="1" x14ac:dyDescent="0.25">
      <c r="A137" s="63"/>
      <c r="B137" s="63"/>
      <c r="C137" s="63"/>
      <c r="D137" s="63"/>
      <c r="E137" s="63"/>
      <c r="F137" s="63"/>
      <c r="G137" s="63"/>
      <c r="H137" s="63"/>
      <c r="I137" s="64"/>
    </row>
    <row r="138" spans="1:9" ht="25.5" hidden="1" customHeight="1" x14ac:dyDescent="0.25">
      <c r="A138" s="63"/>
      <c r="B138" s="63"/>
      <c r="C138" s="63"/>
      <c r="D138" s="63"/>
      <c r="E138" s="63"/>
      <c r="F138" s="63"/>
      <c r="G138" s="63"/>
      <c r="H138" s="63"/>
      <c r="I138" s="64"/>
    </row>
    <row r="139" spans="1:9" ht="25.5" hidden="1" customHeight="1" x14ac:dyDescent="0.25">
      <c r="A139" s="63"/>
      <c r="B139" s="63"/>
      <c r="C139" s="63"/>
      <c r="D139" s="63"/>
      <c r="E139" s="63"/>
      <c r="F139" s="63"/>
      <c r="G139" s="63"/>
      <c r="H139" s="63"/>
      <c r="I139" s="64"/>
    </row>
    <row r="140" spans="1:9" ht="25.5" hidden="1" customHeight="1" x14ac:dyDescent="0.25">
      <c r="A140" s="63"/>
      <c r="B140" s="63"/>
      <c r="C140" s="63"/>
      <c r="D140" s="63"/>
      <c r="E140" s="63"/>
      <c r="F140" s="63"/>
      <c r="G140" s="63"/>
      <c r="H140" s="63"/>
      <c r="I140" s="64"/>
    </row>
    <row r="141" spans="1:9" ht="25.5" hidden="1" customHeight="1" x14ac:dyDescent="0.25">
      <c r="A141" s="63"/>
      <c r="B141" s="63"/>
      <c r="C141" s="63"/>
      <c r="D141" s="63"/>
      <c r="E141" s="63"/>
      <c r="F141" s="63"/>
      <c r="G141" s="63"/>
      <c r="H141" s="63"/>
      <c r="I141" s="64"/>
    </row>
    <row r="142" spans="1:9" ht="25.5" hidden="1" customHeight="1" x14ac:dyDescent="0.25">
      <c r="A142" s="63"/>
      <c r="B142" s="63"/>
      <c r="C142" s="63"/>
      <c r="D142" s="63"/>
      <c r="E142" s="63"/>
      <c r="F142" s="63"/>
      <c r="G142" s="63"/>
      <c r="H142" s="63"/>
      <c r="I142" s="64"/>
    </row>
    <row r="143" spans="1:9" ht="25.5" hidden="1" customHeight="1" x14ac:dyDescent="0.25">
      <c r="A143" s="63"/>
      <c r="B143" s="63"/>
      <c r="C143" s="63"/>
      <c r="D143" s="63"/>
      <c r="E143" s="63"/>
      <c r="F143" s="63"/>
      <c r="G143" s="63"/>
      <c r="H143" s="63"/>
      <c r="I143" s="64"/>
    </row>
    <row r="144" spans="1:9" ht="25.5" hidden="1" customHeight="1" x14ac:dyDescent="0.25">
      <c r="A144" s="63"/>
      <c r="B144" s="63"/>
      <c r="C144" s="63"/>
      <c r="D144" s="63"/>
      <c r="E144" s="63"/>
      <c r="F144" s="63"/>
      <c r="G144" s="63"/>
      <c r="H144" s="63"/>
      <c r="I144" s="64"/>
    </row>
    <row r="145" spans="1:9" ht="25.5" hidden="1" customHeight="1" x14ac:dyDescent="0.25">
      <c r="A145" s="63"/>
      <c r="B145" s="63"/>
      <c r="C145" s="63"/>
      <c r="D145" s="63"/>
      <c r="E145" s="63"/>
      <c r="F145" s="63"/>
      <c r="G145" s="63"/>
      <c r="H145" s="63"/>
      <c r="I145" s="65"/>
    </row>
    <row r="146" spans="1:9" ht="25.5" hidden="1" customHeight="1" x14ac:dyDescent="0.25">
      <c r="A146" s="63"/>
      <c r="B146" s="63"/>
      <c r="C146" s="63"/>
      <c r="D146" s="63"/>
      <c r="E146" s="63"/>
      <c r="F146" s="63"/>
      <c r="G146" s="63"/>
      <c r="H146" s="63"/>
      <c r="I146" s="64"/>
    </row>
    <row r="147" spans="1:9" ht="25.5" hidden="1" customHeight="1" x14ac:dyDescent="0.25">
      <c r="A147" s="63"/>
      <c r="B147" s="63"/>
      <c r="C147" s="63"/>
      <c r="D147" s="63"/>
      <c r="E147" s="63"/>
      <c r="F147" s="63"/>
      <c r="G147" s="63"/>
      <c r="H147" s="63"/>
      <c r="I147" s="64"/>
    </row>
    <row r="148" spans="1:9" ht="25.5" hidden="1" customHeight="1" x14ac:dyDescent="0.25">
      <c r="A148" s="63"/>
      <c r="B148" s="63"/>
      <c r="C148" s="63"/>
      <c r="D148" s="63"/>
      <c r="E148" s="63"/>
      <c r="F148" s="63"/>
      <c r="G148" s="63"/>
      <c r="H148" s="63"/>
      <c r="I148" s="64"/>
    </row>
    <row r="149" spans="1:9" ht="25.5" hidden="1" customHeight="1" x14ac:dyDescent="0.25">
      <c r="A149" s="63"/>
      <c r="B149" s="63"/>
      <c r="C149" s="63"/>
      <c r="D149" s="63"/>
      <c r="E149" s="63"/>
      <c r="F149" s="63"/>
      <c r="G149" s="63"/>
      <c r="H149" s="63"/>
      <c r="I149" s="64"/>
    </row>
    <row r="150" spans="1:9" ht="25.5" hidden="1" customHeight="1" x14ac:dyDescent="0.25">
      <c r="A150" s="63"/>
      <c r="B150" s="63"/>
      <c r="C150" s="63"/>
      <c r="D150" s="63"/>
      <c r="E150" s="63"/>
      <c r="F150" s="63"/>
      <c r="G150" s="63"/>
      <c r="H150" s="63"/>
      <c r="I150" s="64"/>
    </row>
    <row r="151" spans="1:9" ht="25.5" hidden="1" customHeight="1" x14ac:dyDescent="0.25">
      <c r="A151" s="63"/>
      <c r="B151" s="63"/>
      <c r="C151" s="63"/>
      <c r="D151" s="63"/>
      <c r="E151" s="63"/>
      <c r="F151" s="63"/>
      <c r="G151" s="63"/>
      <c r="H151" s="63"/>
      <c r="I151" s="64"/>
    </row>
    <row r="152" spans="1:9" ht="25.5" hidden="1" customHeight="1" x14ac:dyDescent="0.25">
      <c r="A152" s="63"/>
      <c r="B152" s="63"/>
      <c r="C152" s="63"/>
      <c r="D152" s="63"/>
      <c r="E152" s="63"/>
      <c r="F152" s="63"/>
      <c r="G152" s="63"/>
      <c r="H152" s="63"/>
      <c r="I152" s="64"/>
    </row>
    <row r="153" spans="1:9" ht="25.5" hidden="1" customHeight="1" x14ac:dyDescent="0.25">
      <c r="A153" s="63"/>
      <c r="B153" s="63"/>
      <c r="C153" s="63"/>
      <c r="D153" s="63"/>
      <c r="E153" s="63"/>
      <c r="F153" s="63"/>
      <c r="G153" s="63"/>
      <c r="H153" s="63"/>
      <c r="I153" s="65"/>
    </row>
    <row r="154" spans="1:9" ht="25.5" hidden="1" customHeight="1" x14ac:dyDescent="0.25">
      <c r="A154" s="63"/>
      <c r="B154" s="63"/>
      <c r="C154" s="63"/>
      <c r="D154" s="63"/>
      <c r="E154" s="63"/>
      <c r="F154" s="63"/>
      <c r="G154" s="63"/>
      <c r="H154" s="63"/>
      <c r="I154" s="64"/>
    </row>
    <row r="155" spans="1:9" ht="25.5" hidden="1" customHeight="1" x14ac:dyDescent="0.25">
      <c r="A155" s="63"/>
      <c r="B155" s="63"/>
      <c r="C155" s="63"/>
      <c r="D155" s="63"/>
      <c r="E155" s="63"/>
      <c r="F155" s="63"/>
      <c r="G155" s="63"/>
      <c r="H155" s="63"/>
      <c r="I155" s="64"/>
    </row>
    <row r="156" spans="1:9" ht="25.5" hidden="1" customHeight="1" x14ac:dyDescent="0.25">
      <c r="A156" s="63"/>
      <c r="B156" s="63"/>
      <c r="C156" s="63"/>
      <c r="D156" s="63"/>
      <c r="E156" s="63"/>
      <c r="F156" s="63"/>
      <c r="G156" s="63"/>
      <c r="H156" s="63"/>
      <c r="I156" s="64"/>
    </row>
    <row r="157" spans="1:9" ht="25.5" hidden="1" customHeight="1" x14ac:dyDescent="0.25">
      <c r="A157" s="63"/>
      <c r="B157" s="63"/>
      <c r="C157" s="63"/>
      <c r="D157" s="63"/>
      <c r="E157" s="63"/>
      <c r="F157" s="63"/>
      <c r="G157" s="63"/>
      <c r="H157" s="63"/>
      <c r="I157" s="64"/>
    </row>
    <row r="158" spans="1:9" ht="25.5" hidden="1" customHeight="1" x14ac:dyDescent="0.25">
      <c r="A158" s="63"/>
      <c r="B158" s="63"/>
      <c r="C158" s="63"/>
      <c r="D158" s="63"/>
      <c r="E158" s="63"/>
      <c r="F158" s="63"/>
      <c r="G158" s="63"/>
      <c r="H158" s="63"/>
      <c r="I158" s="64"/>
    </row>
    <row r="159" spans="1:9" ht="25.5" hidden="1" customHeight="1" x14ac:dyDescent="0.25">
      <c r="A159" s="63"/>
      <c r="B159" s="63"/>
      <c r="C159" s="63"/>
      <c r="D159" s="63"/>
      <c r="E159" s="63"/>
      <c r="F159" s="63"/>
      <c r="G159" s="63"/>
      <c r="H159" s="63"/>
      <c r="I159" s="64"/>
    </row>
    <row r="160" spans="1:9" ht="25.5" hidden="1" customHeight="1" x14ac:dyDescent="0.25">
      <c r="A160" s="63"/>
      <c r="B160" s="63"/>
      <c r="C160" s="63"/>
      <c r="D160" s="63"/>
      <c r="E160" s="63"/>
      <c r="F160" s="63"/>
      <c r="G160" s="63"/>
      <c r="H160" s="63"/>
      <c r="I160" s="64"/>
    </row>
    <row r="161" spans="1:9" ht="25.5" hidden="1" customHeight="1" x14ac:dyDescent="0.25">
      <c r="A161" s="63"/>
      <c r="B161" s="63"/>
      <c r="C161" s="63"/>
      <c r="D161" s="63"/>
      <c r="E161" s="63"/>
      <c r="F161" s="63"/>
      <c r="G161" s="63"/>
      <c r="H161" s="63"/>
      <c r="I161" s="64"/>
    </row>
    <row r="162" spans="1:9" ht="25.5" hidden="1" customHeight="1" x14ac:dyDescent="0.25">
      <c r="A162" s="63"/>
      <c r="B162" s="63"/>
      <c r="C162" s="63"/>
      <c r="D162" s="63"/>
      <c r="E162" s="63"/>
      <c r="F162" s="63"/>
      <c r="G162" s="63"/>
      <c r="H162" s="63"/>
      <c r="I162" s="64"/>
    </row>
    <row r="163" spans="1:9" ht="25.5" hidden="1" customHeight="1" x14ac:dyDescent="0.25">
      <c r="A163" s="63"/>
      <c r="B163" s="63"/>
      <c r="C163" s="63"/>
      <c r="D163" s="63"/>
      <c r="E163" s="63"/>
      <c r="F163" s="63"/>
      <c r="G163" s="63"/>
      <c r="H163" s="63"/>
      <c r="I163" s="65"/>
    </row>
    <row r="164" spans="1:9" ht="25.5" hidden="1" customHeight="1" x14ac:dyDescent="0.25">
      <c r="A164" s="63"/>
      <c r="B164" s="63"/>
      <c r="C164" s="63"/>
      <c r="D164" s="63"/>
      <c r="E164" s="63"/>
      <c r="F164" s="63"/>
      <c r="G164" s="63"/>
      <c r="H164" s="63"/>
      <c r="I164" s="64"/>
    </row>
    <row r="165" spans="1:9" ht="25.5" hidden="1" customHeight="1" x14ac:dyDescent="0.25">
      <c r="A165" s="63"/>
      <c r="B165" s="63"/>
      <c r="C165" s="63"/>
      <c r="D165" s="63"/>
      <c r="E165" s="63"/>
      <c r="F165" s="63"/>
      <c r="G165" s="63"/>
      <c r="H165" s="63"/>
      <c r="I165" s="64"/>
    </row>
    <row r="166" spans="1:9" ht="25.5" hidden="1" customHeight="1" x14ac:dyDescent="0.25">
      <c r="A166" s="63"/>
      <c r="B166" s="63"/>
      <c r="C166" s="63"/>
      <c r="D166" s="63"/>
      <c r="E166" s="63"/>
      <c r="F166" s="63"/>
      <c r="G166" s="63"/>
      <c r="H166" s="63"/>
      <c r="I166" s="64"/>
    </row>
    <row r="167" spans="1:9" ht="25.5" hidden="1" customHeight="1" x14ac:dyDescent="0.25">
      <c r="A167" s="63"/>
      <c r="B167" s="63"/>
      <c r="C167" s="63"/>
      <c r="D167" s="63"/>
      <c r="E167" s="63"/>
      <c r="F167" s="63"/>
      <c r="G167" s="63"/>
      <c r="H167" s="63"/>
      <c r="I167" s="64"/>
    </row>
    <row r="168" spans="1:9" ht="25.5" hidden="1" customHeight="1" x14ac:dyDescent="0.25">
      <c r="A168" s="63"/>
      <c r="B168" s="63"/>
      <c r="C168" s="63"/>
      <c r="D168" s="63"/>
      <c r="E168" s="63"/>
      <c r="F168" s="63"/>
      <c r="G168" s="63"/>
      <c r="H168" s="63"/>
      <c r="I168" s="64"/>
    </row>
    <row r="169" spans="1:9" ht="25.5" hidden="1" customHeight="1" x14ac:dyDescent="0.25">
      <c r="A169" s="63"/>
      <c r="B169" s="63"/>
      <c r="C169" s="63"/>
      <c r="D169" s="63"/>
      <c r="E169" s="63"/>
      <c r="F169" s="63"/>
      <c r="G169" s="63"/>
      <c r="H169" s="63"/>
      <c r="I169" s="65"/>
    </row>
    <row r="170" spans="1:9" ht="25.5" hidden="1" customHeight="1" x14ac:dyDescent="0.25">
      <c r="A170" s="63"/>
      <c r="B170" s="63"/>
      <c r="C170" s="63"/>
      <c r="D170" s="63"/>
      <c r="E170" s="63"/>
      <c r="F170" s="63"/>
      <c r="G170" s="63"/>
      <c r="H170" s="63"/>
      <c r="I170" s="64"/>
    </row>
    <row r="171" spans="1:9" ht="25.5" hidden="1" customHeight="1" x14ac:dyDescent="0.25">
      <c r="A171" s="63"/>
      <c r="B171" s="63"/>
      <c r="C171" s="63"/>
      <c r="D171" s="63"/>
      <c r="E171" s="63"/>
      <c r="F171" s="63"/>
      <c r="G171" s="63"/>
      <c r="H171" s="63"/>
      <c r="I171" s="64"/>
    </row>
    <row r="172" spans="1:9" ht="25.5" hidden="1" customHeight="1" x14ac:dyDescent="0.25">
      <c r="A172" s="63"/>
      <c r="B172" s="63"/>
      <c r="C172" s="63"/>
      <c r="D172" s="63"/>
      <c r="E172" s="63"/>
      <c r="F172" s="63"/>
      <c r="G172" s="63"/>
      <c r="H172" s="63"/>
      <c r="I172" s="64"/>
    </row>
    <row r="173" spans="1:9" ht="25.5" hidden="1" customHeight="1" x14ac:dyDescent="0.25">
      <c r="A173" s="63"/>
      <c r="B173" s="63"/>
      <c r="C173" s="63"/>
      <c r="D173" s="63"/>
      <c r="E173" s="63"/>
      <c r="F173" s="63"/>
      <c r="G173" s="63"/>
      <c r="H173" s="63"/>
      <c r="I173" s="64"/>
    </row>
    <row r="174" spans="1:9" ht="25.5" hidden="1" customHeight="1" x14ac:dyDescent="0.25">
      <c r="A174" s="63"/>
      <c r="B174" s="63"/>
      <c r="C174" s="63"/>
      <c r="D174" s="63"/>
      <c r="E174" s="63"/>
      <c r="F174" s="63"/>
      <c r="G174" s="63"/>
      <c r="H174" s="63"/>
      <c r="I174" s="64"/>
    </row>
    <row r="175" spans="1:9" ht="25.5" hidden="1" customHeight="1" x14ac:dyDescent="0.25">
      <c r="A175" s="63"/>
      <c r="B175" s="63"/>
      <c r="C175" s="63"/>
      <c r="D175" s="63"/>
      <c r="E175" s="63"/>
      <c r="F175" s="63"/>
      <c r="G175" s="63"/>
      <c r="H175" s="63"/>
      <c r="I175" s="64"/>
    </row>
    <row r="176" spans="1:9" ht="25.5" hidden="1" customHeight="1" x14ac:dyDescent="0.25">
      <c r="A176" s="63"/>
      <c r="B176" s="63"/>
      <c r="C176" s="63"/>
      <c r="D176" s="63"/>
      <c r="E176" s="63"/>
      <c r="F176" s="63"/>
      <c r="G176" s="63"/>
      <c r="H176" s="63"/>
      <c r="I176" s="64"/>
    </row>
    <row r="177" spans="1:9" ht="25.5" hidden="1" customHeight="1" x14ac:dyDescent="0.25">
      <c r="A177" s="63"/>
      <c r="B177" s="63"/>
      <c r="C177" s="63"/>
      <c r="D177" s="63"/>
      <c r="E177" s="63"/>
      <c r="F177" s="63"/>
      <c r="G177" s="63"/>
      <c r="H177" s="63"/>
      <c r="I177" s="65"/>
    </row>
    <row r="178" spans="1:9" ht="25.5" hidden="1" customHeight="1" x14ac:dyDescent="0.25">
      <c r="A178" s="63"/>
      <c r="B178" s="63"/>
      <c r="C178" s="63"/>
      <c r="D178" s="63"/>
      <c r="E178" s="63"/>
      <c r="F178" s="63"/>
      <c r="G178" s="63"/>
      <c r="H178" s="63"/>
      <c r="I178" s="64"/>
    </row>
    <row r="179" spans="1:9" ht="25.5" hidden="1" customHeight="1" x14ac:dyDescent="0.25">
      <c r="A179" s="63"/>
      <c r="B179" s="63"/>
      <c r="C179" s="63"/>
      <c r="D179" s="63"/>
      <c r="E179" s="63"/>
      <c r="F179" s="63"/>
      <c r="G179" s="63"/>
      <c r="H179" s="63"/>
      <c r="I179" s="64"/>
    </row>
    <row r="180" spans="1:9" ht="25.5" hidden="1" customHeight="1" x14ac:dyDescent="0.25">
      <c r="A180" s="63"/>
      <c r="B180" s="63"/>
      <c r="C180" s="63"/>
      <c r="D180" s="63"/>
      <c r="E180" s="63"/>
      <c r="F180" s="63"/>
      <c r="G180" s="63"/>
      <c r="H180" s="63"/>
      <c r="I180" s="64"/>
    </row>
    <row r="181" spans="1:9" ht="25.5" hidden="1" customHeight="1" x14ac:dyDescent="0.25">
      <c r="A181" s="63"/>
      <c r="B181" s="63"/>
      <c r="C181" s="63"/>
      <c r="D181" s="63"/>
      <c r="E181" s="63"/>
      <c r="F181" s="63"/>
      <c r="G181" s="63"/>
      <c r="H181" s="63"/>
      <c r="I181" s="64"/>
    </row>
    <row r="182" spans="1:9" ht="25.5" hidden="1" customHeight="1" x14ac:dyDescent="0.25">
      <c r="A182" s="63"/>
      <c r="B182" s="63"/>
      <c r="C182" s="63"/>
      <c r="D182" s="63"/>
      <c r="E182" s="63"/>
      <c r="F182" s="63"/>
      <c r="G182" s="63"/>
      <c r="H182" s="63"/>
      <c r="I182" s="64"/>
    </row>
    <row r="183" spans="1:9" ht="25.5" hidden="1" customHeight="1" x14ac:dyDescent="0.25">
      <c r="A183" s="63"/>
      <c r="B183" s="63"/>
      <c r="C183" s="63"/>
      <c r="D183" s="63"/>
      <c r="E183" s="63"/>
      <c r="F183" s="63"/>
      <c r="G183" s="63"/>
      <c r="H183" s="63"/>
      <c r="I183" s="64"/>
    </row>
    <row r="184" spans="1:9" ht="25.5" hidden="1" customHeight="1" x14ac:dyDescent="0.25">
      <c r="A184" s="63"/>
      <c r="B184" s="63"/>
      <c r="C184" s="63"/>
      <c r="D184" s="63"/>
      <c r="E184" s="63"/>
      <c r="F184" s="63"/>
      <c r="G184" s="63"/>
      <c r="H184" s="63"/>
      <c r="I184" s="64"/>
    </row>
    <row r="185" spans="1:9" ht="25.5" hidden="1" customHeight="1" x14ac:dyDescent="0.25">
      <c r="A185" s="63"/>
      <c r="B185" s="63"/>
      <c r="C185" s="63"/>
      <c r="D185" s="63"/>
      <c r="E185" s="63"/>
      <c r="F185" s="63"/>
      <c r="G185" s="63"/>
      <c r="H185" s="63"/>
      <c r="I185" s="64"/>
    </row>
    <row r="186" spans="1:9" ht="25.5" hidden="1" customHeight="1" x14ac:dyDescent="0.25">
      <c r="A186" s="63"/>
      <c r="B186" s="63"/>
      <c r="C186" s="63"/>
      <c r="D186" s="63"/>
      <c r="E186" s="63"/>
      <c r="F186" s="63"/>
      <c r="G186" s="63"/>
      <c r="H186" s="63"/>
      <c r="I186" s="64"/>
    </row>
    <row r="187" spans="1:9" ht="25.5" hidden="1" customHeight="1" x14ac:dyDescent="0.25">
      <c r="A187" s="63"/>
      <c r="B187" s="63"/>
      <c r="C187" s="63"/>
      <c r="D187" s="63"/>
      <c r="E187" s="63"/>
      <c r="F187" s="63"/>
      <c r="G187" s="63"/>
      <c r="H187" s="63"/>
      <c r="I187" s="64"/>
    </row>
    <row r="188" spans="1:9" ht="25.5" hidden="1" customHeight="1" x14ac:dyDescent="0.25">
      <c r="A188" s="63"/>
      <c r="B188" s="63"/>
      <c r="C188" s="63"/>
      <c r="D188" s="63"/>
      <c r="E188" s="63"/>
      <c r="F188" s="63"/>
      <c r="G188" s="63"/>
      <c r="H188" s="63"/>
      <c r="I188" s="65"/>
    </row>
    <row r="189" spans="1:9" ht="25.5" hidden="1" customHeight="1" x14ac:dyDescent="0.25">
      <c r="A189" s="63"/>
      <c r="B189" s="63"/>
      <c r="C189" s="63"/>
      <c r="D189" s="63"/>
      <c r="E189" s="63"/>
      <c r="F189" s="63"/>
      <c r="G189" s="63"/>
      <c r="H189" s="63"/>
      <c r="I189" s="64"/>
    </row>
    <row r="190" spans="1:9" ht="25.5" hidden="1" customHeight="1" x14ac:dyDescent="0.25">
      <c r="A190" s="63"/>
      <c r="B190" s="63"/>
      <c r="C190" s="63"/>
      <c r="D190" s="63"/>
      <c r="E190" s="63"/>
      <c r="F190" s="63"/>
      <c r="G190" s="63"/>
      <c r="H190" s="63"/>
      <c r="I190" s="64"/>
    </row>
    <row r="191" spans="1:9" ht="25.5" hidden="1" customHeight="1" x14ac:dyDescent="0.25">
      <c r="A191" s="63"/>
      <c r="B191" s="63"/>
      <c r="C191" s="63"/>
      <c r="D191" s="63"/>
      <c r="E191" s="63"/>
      <c r="F191" s="63"/>
      <c r="G191" s="63"/>
      <c r="H191" s="63"/>
      <c r="I191" s="64"/>
    </row>
    <row r="192" spans="1:9" ht="25.5" hidden="1" customHeight="1" x14ac:dyDescent="0.25">
      <c r="A192" s="63"/>
      <c r="B192" s="63"/>
      <c r="C192" s="63"/>
      <c r="D192" s="63"/>
      <c r="E192" s="63"/>
      <c r="F192" s="63"/>
      <c r="G192" s="63"/>
      <c r="H192" s="63"/>
      <c r="I192" s="64"/>
    </row>
    <row r="193" spans="1:9" ht="25.5" hidden="1" customHeight="1" x14ac:dyDescent="0.25">
      <c r="A193" s="63"/>
      <c r="B193" s="63"/>
      <c r="C193" s="63"/>
      <c r="D193" s="63"/>
      <c r="E193" s="63"/>
      <c r="F193" s="63"/>
      <c r="G193" s="63"/>
      <c r="H193" s="63"/>
      <c r="I193" s="64"/>
    </row>
    <row r="194" spans="1:9" ht="25.5" hidden="1" customHeight="1" x14ac:dyDescent="0.25">
      <c r="A194" s="63"/>
      <c r="B194" s="63"/>
      <c r="C194" s="63"/>
      <c r="D194" s="63"/>
      <c r="E194" s="63"/>
      <c r="F194" s="63"/>
      <c r="G194" s="63"/>
      <c r="H194" s="63"/>
      <c r="I194" s="65"/>
    </row>
    <row r="195" spans="1:9" ht="25.5" hidden="1" customHeight="1" x14ac:dyDescent="0.25">
      <c r="A195" s="63"/>
      <c r="B195" s="63"/>
      <c r="C195" s="63"/>
      <c r="D195" s="63"/>
      <c r="E195" s="63"/>
      <c r="F195" s="63"/>
      <c r="G195" s="63"/>
      <c r="H195" s="63"/>
      <c r="I195" s="64"/>
    </row>
    <row r="196" spans="1:9" ht="25.5" hidden="1" customHeight="1" x14ac:dyDescent="0.25">
      <c r="A196" s="63"/>
      <c r="B196" s="63"/>
      <c r="C196" s="63"/>
      <c r="D196" s="63"/>
      <c r="E196" s="63"/>
      <c r="F196" s="63"/>
      <c r="G196" s="63"/>
      <c r="H196" s="63"/>
      <c r="I196" s="64"/>
    </row>
    <row r="197" spans="1:9" ht="25.5" hidden="1" customHeight="1" x14ac:dyDescent="0.25">
      <c r="A197" s="63"/>
      <c r="B197" s="63"/>
      <c r="C197" s="63"/>
      <c r="D197" s="63"/>
      <c r="E197" s="63"/>
      <c r="F197" s="63"/>
      <c r="G197" s="63"/>
      <c r="H197" s="63"/>
      <c r="I197" s="64"/>
    </row>
    <row r="198" spans="1:9" ht="25.5" hidden="1" customHeight="1" x14ac:dyDescent="0.25">
      <c r="A198" s="63"/>
      <c r="B198" s="63"/>
      <c r="C198" s="63"/>
      <c r="D198" s="63"/>
      <c r="E198" s="63"/>
      <c r="F198" s="63"/>
      <c r="G198" s="63"/>
      <c r="H198" s="63"/>
      <c r="I198" s="64"/>
    </row>
    <row r="199" spans="1:9" ht="25.5" hidden="1" customHeight="1" x14ac:dyDescent="0.25">
      <c r="A199" s="63"/>
      <c r="B199" s="63"/>
      <c r="C199" s="63"/>
      <c r="D199" s="63"/>
      <c r="E199" s="63"/>
      <c r="F199" s="63"/>
      <c r="G199" s="63"/>
      <c r="H199" s="63"/>
      <c r="I199" s="64"/>
    </row>
    <row r="200" spans="1:9" ht="25.5" hidden="1" customHeight="1" x14ac:dyDescent="0.25">
      <c r="A200" s="63"/>
      <c r="B200" s="63"/>
      <c r="C200" s="63"/>
      <c r="D200" s="63"/>
      <c r="E200" s="63"/>
      <c r="F200" s="63"/>
      <c r="G200" s="63"/>
      <c r="H200" s="63"/>
      <c r="I200" s="64"/>
    </row>
    <row r="201" spans="1:9" ht="25.5" hidden="1" customHeight="1" x14ac:dyDescent="0.25">
      <c r="A201" s="63"/>
      <c r="B201" s="63"/>
      <c r="C201" s="63"/>
      <c r="D201" s="63"/>
      <c r="E201" s="63"/>
      <c r="F201" s="63"/>
      <c r="G201" s="63"/>
      <c r="H201" s="63"/>
      <c r="I201" s="64"/>
    </row>
    <row r="202" spans="1:9" ht="25.5" hidden="1" customHeight="1" x14ac:dyDescent="0.25">
      <c r="A202" s="63"/>
      <c r="B202" s="63"/>
      <c r="C202" s="63"/>
      <c r="D202" s="63"/>
      <c r="E202" s="63"/>
      <c r="F202" s="63"/>
      <c r="G202" s="63"/>
      <c r="H202" s="63"/>
      <c r="I202" s="65"/>
    </row>
    <row r="203" spans="1:9" ht="25.5" hidden="1" customHeight="1" x14ac:dyDescent="0.25">
      <c r="A203" s="63"/>
      <c r="B203" s="63"/>
      <c r="C203" s="63"/>
      <c r="D203" s="63"/>
      <c r="E203" s="63"/>
      <c r="F203" s="63"/>
      <c r="G203" s="63"/>
      <c r="H203" s="63"/>
      <c r="I203" s="64"/>
    </row>
    <row r="204" spans="1:9" ht="25.5" hidden="1" customHeight="1" x14ac:dyDescent="0.25">
      <c r="A204" s="63"/>
      <c r="B204" s="63"/>
      <c r="C204" s="63"/>
      <c r="D204" s="63"/>
      <c r="E204" s="63"/>
      <c r="F204" s="63"/>
      <c r="G204" s="63"/>
      <c r="H204" s="63"/>
      <c r="I204" s="64"/>
    </row>
    <row r="205" spans="1:9" ht="25.5" hidden="1" customHeight="1" x14ac:dyDescent="0.25">
      <c r="A205" s="63"/>
      <c r="B205" s="63"/>
      <c r="C205" s="63"/>
      <c r="D205" s="63"/>
      <c r="E205" s="63"/>
      <c r="F205" s="63"/>
      <c r="G205" s="63"/>
      <c r="H205" s="63"/>
      <c r="I205" s="64"/>
    </row>
    <row r="206" spans="1:9" ht="25.5" hidden="1" customHeight="1" x14ac:dyDescent="0.25">
      <c r="A206" s="63"/>
      <c r="B206" s="63"/>
      <c r="C206" s="63"/>
      <c r="D206" s="63"/>
      <c r="E206" s="63"/>
      <c r="F206" s="63"/>
      <c r="G206" s="63"/>
      <c r="H206" s="63"/>
      <c r="I206" s="64"/>
    </row>
    <row r="207" spans="1:9" ht="25.5" hidden="1" customHeight="1" x14ac:dyDescent="0.25">
      <c r="A207" s="63"/>
      <c r="B207" s="63"/>
      <c r="C207" s="63"/>
      <c r="D207" s="63"/>
      <c r="E207" s="63"/>
      <c r="F207" s="63"/>
      <c r="G207" s="63"/>
      <c r="H207" s="63"/>
      <c r="I207" s="64"/>
    </row>
    <row r="208" spans="1:9" ht="25.5" hidden="1" customHeight="1" x14ac:dyDescent="0.25">
      <c r="A208" s="63"/>
      <c r="B208" s="63"/>
      <c r="C208" s="63"/>
      <c r="D208" s="63"/>
      <c r="E208" s="63"/>
      <c r="F208" s="63"/>
      <c r="G208" s="63"/>
      <c r="H208" s="63"/>
      <c r="I208" s="64"/>
    </row>
    <row r="209" spans="1:9" ht="25.5" hidden="1" customHeight="1" x14ac:dyDescent="0.25">
      <c r="A209" s="63"/>
      <c r="B209" s="63"/>
      <c r="C209" s="63"/>
      <c r="D209" s="63"/>
      <c r="E209" s="63"/>
      <c r="F209" s="63"/>
      <c r="G209" s="63"/>
      <c r="H209" s="63"/>
      <c r="I209" s="64"/>
    </row>
    <row r="210" spans="1:9" ht="25.5" hidden="1" customHeight="1" x14ac:dyDescent="0.25">
      <c r="A210" s="63"/>
      <c r="B210" s="63"/>
      <c r="C210" s="63"/>
      <c r="D210" s="63"/>
      <c r="E210" s="63"/>
      <c r="F210" s="63"/>
      <c r="G210" s="63"/>
      <c r="H210" s="63"/>
      <c r="I210" s="64"/>
    </row>
    <row r="211" spans="1:9" ht="25.5" hidden="1" customHeight="1" x14ac:dyDescent="0.25">
      <c r="A211" s="63"/>
      <c r="B211" s="63"/>
      <c r="C211" s="63"/>
      <c r="D211" s="63"/>
      <c r="E211" s="63"/>
      <c r="F211" s="63"/>
      <c r="G211" s="63"/>
      <c r="H211" s="63"/>
      <c r="I211" s="65"/>
    </row>
    <row r="212" spans="1:9" ht="25.5" hidden="1" customHeight="1" x14ac:dyDescent="0.25">
      <c r="A212" s="63"/>
      <c r="B212" s="63"/>
      <c r="C212" s="63"/>
      <c r="D212" s="63"/>
      <c r="E212" s="63"/>
      <c r="F212" s="63"/>
      <c r="G212" s="63"/>
      <c r="H212" s="63"/>
      <c r="I212" s="64"/>
    </row>
    <row r="213" spans="1:9" ht="25.5" hidden="1" customHeight="1" x14ac:dyDescent="0.25">
      <c r="A213" s="63"/>
      <c r="B213" s="63"/>
      <c r="C213" s="63"/>
      <c r="D213" s="63"/>
      <c r="E213" s="63"/>
      <c r="F213" s="63"/>
      <c r="G213" s="63"/>
      <c r="H213" s="63"/>
      <c r="I213" s="64"/>
    </row>
    <row r="214" spans="1:9" ht="25.5" hidden="1" customHeight="1" x14ac:dyDescent="0.25">
      <c r="A214" s="63"/>
      <c r="B214" s="63"/>
      <c r="C214" s="63"/>
      <c r="D214" s="63"/>
      <c r="E214" s="63"/>
      <c r="F214" s="63"/>
      <c r="G214" s="63"/>
      <c r="H214" s="63"/>
      <c r="I214" s="65"/>
    </row>
    <row r="215" spans="1:9" ht="25.5" hidden="1" customHeight="1" x14ac:dyDescent="0.25">
      <c r="A215" s="63"/>
      <c r="B215" s="63"/>
      <c r="C215" s="63"/>
      <c r="D215" s="63"/>
      <c r="E215" s="63"/>
      <c r="F215" s="63"/>
      <c r="G215" s="63"/>
      <c r="H215" s="63"/>
      <c r="I215" s="64"/>
    </row>
    <row r="216" spans="1:9" ht="25.5" hidden="1" customHeight="1" x14ac:dyDescent="0.25">
      <c r="A216" s="63"/>
      <c r="B216" s="63"/>
      <c r="C216" s="63"/>
      <c r="D216" s="63"/>
      <c r="E216" s="63"/>
      <c r="F216" s="63"/>
      <c r="G216" s="63"/>
      <c r="H216" s="63"/>
      <c r="I216" s="64"/>
    </row>
    <row r="217" spans="1:9" ht="25.5" hidden="1" customHeight="1" x14ac:dyDescent="0.25">
      <c r="A217" s="63"/>
      <c r="B217" s="63"/>
      <c r="C217" s="63"/>
      <c r="D217" s="63"/>
      <c r="E217" s="63"/>
      <c r="F217" s="63"/>
      <c r="G217" s="63"/>
      <c r="H217" s="63"/>
      <c r="I217" s="64"/>
    </row>
    <row r="218" spans="1:9" ht="25.5" hidden="1" customHeight="1" x14ac:dyDescent="0.25">
      <c r="A218" s="63"/>
      <c r="B218" s="63"/>
      <c r="C218" s="63"/>
      <c r="D218" s="63"/>
      <c r="E218" s="63"/>
      <c r="F218" s="63"/>
      <c r="G218" s="63"/>
      <c r="H218" s="63"/>
      <c r="I218" s="64"/>
    </row>
    <row r="219" spans="1:9" ht="25.5" hidden="1" customHeight="1" x14ac:dyDescent="0.25">
      <c r="A219" s="63"/>
      <c r="B219" s="63"/>
      <c r="C219" s="63"/>
      <c r="D219" s="63"/>
      <c r="E219" s="63"/>
      <c r="F219" s="63"/>
      <c r="G219" s="63"/>
      <c r="H219" s="63"/>
      <c r="I219" s="64"/>
    </row>
    <row r="220" spans="1:9" ht="25.5" hidden="1" customHeight="1" x14ac:dyDescent="0.25">
      <c r="A220" s="63"/>
      <c r="B220" s="63"/>
      <c r="C220" s="63"/>
      <c r="D220" s="63"/>
      <c r="E220" s="63"/>
      <c r="F220" s="63"/>
      <c r="G220" s="63"/>
      <c r="H220" s="63"/>
      <c r="I220" s="64"/>
    </row>
    <row r="221" spans="1:9" ht="25.5" hidden="1" customHeight="1" x14ac:dyDescent="0.25">
      <c r="A221" s="63"/>
      <c r="B221" s="63"/>
      <c r="C221" s="63"/>
      <c r="D221" s="63"/>
      <c r="E221" s="63"/>
      <c r="F221" s="63"/>
      <c r="G221" s="63"/>
      <c r="H221" s="63"/>
      <c r="I221" s="65"/>
    </row>
    <row r="222" spans="1:9" ht="25.5" hidden="1" customHeight="1" x14ac:dyDescent="0.25">
      <c r="A222" s="63"/>
      <c r="B222" s="63"/>
      <c r="C222" s="63"/>
      <c r="D222" s="63"/>
      <c r="E222" s="63"/>
      <c r="F222" s="63"/>
      <c r="G222" s="63"/>
      <c r="H222" s="63"/>
      <c r="I222" s="64"/>
    </row>
    <row r="223" spans="1:9" ht="25.5" hidden="1" customHeight="1" x14ac:dyDescent="0.25">
      <c r="A223" s="63"/>
      <c r="B223" s="63"/>
      <c r="C223" s="63"/>
      <c r="D223" s="63"/>
      <c r="E223" s="63"/>
      <c r="F223" s="63"/>
      <c r="G223" s="63"/>
      <c r="H223" s="63"/>
      <c r="I223" s="64"/>
    </row>
    <row r="224" spans="1:9" ht="25.5" hidden="1" customHeight="1" x14ac:dyDescent="0.25">
      <c r="A224" s="63"/>
      <c r="B224" s="63"/>
      <c r="C224" s="63"/>
      <c r="D224" s="63"/>
      <c r="E224" s="63"/>
      <c r="F224" s="63"/>
      <c r="G224" s="63"/>
      <c r="H224" s="63"/>
      <c r="I224" s="64"/>
    </row>
    <row r="225" spans="1:9" ht="25.5" hidden="1" customHeight="1" x14ac:dyDescent="0.25">
      <c r="A225" s="63"/>
      <c r="B225" s="63"/>
      <c r="C225" s="63"/>
      <c r="D225" s="63"/>
      <c r="E225" s="63"/>
      <c r="F225" s="63"/>
      <c r="G225" s="63"/>
      <c r="H225" s="63"/>
      <c r="I225" s="65"/>
    </row>
    <row r="226" spans="1:9" ht="25.5" hidden="1" customHeight="1" x14ac:dyDescent="0.25">
      <c r="A226" s="63"/>
      <c r="B226" s="63"/>
      <c r="C226" s="63"/>
      <c r="D226" s="63"/>
      <c r="E226" s="63"/>
      <c r="F226" s="63"/>
      <c r="G226" s="63"/>
      <c r="H226" s="63"/>
      <c r="I226" s="65"/>
    </row>
    <row r="227" spans="1:9" ht="25.5" hidden="1" customHeight="1" x14ac:dyDescent="0.25">
      <c r="A227" s="63"/>
      <c r="B227" s="63"/>
      <c r="C227" s="63"/>
      <c r="D227" s="63"/>
      <c r="E227" s="63"/>
      <c r="F227" s="63"/>
      <c r="G227" s="63"/>
      <c r="H227" s="63"/>
      <c r="I227" s="64"/>
    </row>
    <row r="228" spans="1:9" ht="25.5" hidden="1" customHeight="1" x14ac:dyDescent="0.25">
      <c r="A228" s="63"/>
      <c r="B228" s="63"/>
      <c r="C228" s="63"/>
      <c r="D228" s="63"/>
      <c r="E228" s="63"/>
      <c r="F228" s="63"/>
      <c r="G228" s="63"/>
      <c r="H228" s="63"/>
      <c r="I228" s="64"/>
    </row>
    <row r="229" spans="1:9" ht="25.5" hidden="1" customHeight="1" x14ac:dyDescent="0.25">
      <c r="A229" s="63"/>
      <c r="B229" s="63"/>
      <c r="C229" s="63"/>
      <c r="D229" s="63"/>
      <c r="E229" s="63"/>
      <c r="F229" s="63"/>
      <c r="G229" s="63"/>
      <c r="H229" s="63"/>
      <c r="I229" s="64"/>
    </row>
    <row r="230" spans="1:9" ht="25.5" hidden="1" customHeight="1" x14ac:dyDescent="0.25">
      <c r="A230" s="63"/>
      <c r="B230" s="63"/>
      <c r="C230" s="63"/>
      <c r="D230" s="63"/>
      <c r="E230" s="63"/>
      <c r="F230" s="63"/>
      <c r="G230" s="63"/>
      <c r="H230" s="63"/>
      <c r="I230" s="64"/>
    </row>
    <row r="231" spans="1:9" ht="25.5" hidden="1" customHeight="1" x14ac:dyDescent="0.25">
      <c r="A231" s="63"/>
      <c r="B231" s="63"/>
      <c r="C231" s="63"/>
      <c r="D231" s="63"/>
      <c r="E231" s="63"/>
      <c r="F231" s="63"/>
      <c r="G231" s="63"/>
      <c r="H231" s="63"/>
      <c r="I231" s="64"/>
    </row>
    <row r="232" spans="1:9" ht="25.5" hidden="1" customHeight="1" x14ac:dyDescent="0.25">
      <c r="A232" s="63"/>
      <c r="B232" s="63"/>
      <c r="C232" s="63"/>
      <c r="D232" s="63"/>
      <c r="E232" s="63"/>
      <c r="F232" s="63"/>
      <c r="G232" s="63"/>
      <c r="H232" s="63"/>
      <c r="I232" s="64"/>
    </row>
    <row r="233" spans="1:9" ht="25.5" hidden="1" customHeight="1" x14ac:dyDescent="0.25">
      <c r="A233" s="63"/>
      <c r="B233" s="63"/>
      <c r="C233" s="63"/>
      <c r="D233" s="63"/>
      <c r="E233" s="63"/>
      <c r="F233" s="63"/>
      <c r="G233" s="63"/>
      <c r="H233" s="63"/>
      <c r="I233" s="65"/>
    </row>
    <row r="234" spans="1:9" ht="25.5" hidden="1" customHeight="1" x14ac:dyDescent="0.25">
      <c r="A234" s="63"/>
      <c r="B234" s="63"/>
      <c r="C234" s="63"/>
      <c r="D234" s="63"/>
      <c r="E234" s="63"/>
      <c r="F234" s="63"/>
      <c r="G234" s="63"/>
      <c r="H234" s="63"/>
      <c r="I234" s="64"/>
    </row>
    <row r="235" spans="1:9" ht="25.5" hidden="1" customHeight="1" x14ac:dyDescent="0.25">
      <c r="A235" s="63"/>
      <c r="B235" s="63"/>
      <c r="C235" s="63"/>
      <c r="D235" s="63"/>
      <c r="E235" s="63"/>
      <c r="F235" s="63"/>
      <c r="G235" s="63"/>
      <c r="H235" s="63"/>
      <c r="I235" s="64"/>
    </row>
    <row r="236" spans="1:9" ht="25.5" hidden="1" customHeight="1" x14ac:dyDescent="0.25">
      <c r="A236" s="63"/>
      <c r="B236" s="63"/>
      <c r="C236" s="63"/>
      <c r="D236" s="63"/>
      <c r="E236" s="63"/>
      <c r="F236" s="63"/>
      <c r="G236" s="63"/>
      <c r="H236" s="63"/>
      <c r="I236" s="64"/>
    </row>
    <row r="237" spans="1:9" ht="25.5" hidden="1" customHeight="1" x14ac:dyDescent="0.25">
      <c r="A237" s="63"/>
      <c r="B237" s="63"/>
      <c r="C237" s="63"/>
      <c r="D237" s="63"/>
      <c r="E237" s="63"/>
      <c r="F237" s="63"/>
      <c r="G237" s="63"/>
      <c r="H237" s="63"/>
      <c r="I237" s="64"/>
    </row>
    <row r="238" spans="1:9" ht="25.5" hidden="1" customHeight="1" x14ac:dyDescent="0.25">
      <c r="A238" s="63"/>
      <c r="B238" s="63"/>
      <c r="C238" s="63"/>
      <c r="D238" s="63"/>
      <c r="E238" s="63"/>
      <c r="F238" s="63"/>
      <c r="G238" s="63"/>
      <c r="H238" s="63"/>
      <c r="I238" s="65"/>
    </row>
    <row r="239" spans="1:9" ht="25.5" hidden="1" customHeight="1" x14ac:dyDescent="0.25">
      <c r="A239" s="63"/>
      <c r="B239" s="63"/>
      <c r="C239" s="63"/>
      <c r="D239" s="63"/>
      <c r="E239" s="63"/>
      <c r="F239" s="63"/>
      <c r="G239" s="63"/>
      <c r="H239" s="63"/>
      <c r="I239" s="64"/>
    </row>
    <row r="240" spans="1:9" ht="25.5" hidden="1" customHeight="1" x14ac:dyDescent="0.25">
      <c r="A240" s="63"/>
      <c r="B240" s="63"/>
      <c r="C240" s="63"/>
      <c r="D240" s="63"/>
      <c r="E240" s="63"/>
      <c r="F240" s="63"/>
      <c r="G240" s="63"/>
      <c r="H240" s="63"/>
      <c r="I240" s="64"/>
    </row>
    <row r="241" spans="1:9" ht="25.5" hidden="1" customHeight="1" x14ac:dyDescent="0.25">
      <c r="A241" s="63"/>
      <c r="B241" s="63"/>
      <c r="C241" s="63"/>
      <c r="D241" s="63"/>
      <c r="E241" s="63"/>
      <c r="F241" s="63"/>
      <c r="G241" s="63"/>
      <c r="H241" s="63"/>
      <c r="I241" s="65"/>
    </row>
    <row r="242" spans="1:9" ht="25.5" hidden="1" customHeight="1" x14ac:dyDescent="0.25">
      <c r="A242" s="63"/>
      <c r="B242" s="63"/>
      <c r="C242" s="63"/>
      <c r="D242" s="63"/>
      <c r="E242" s="63"/>
      <c r="F242" s="63"/>
      <c r="G242" s="63"/>
      <c r="H242" s="63"/>
      <c r="I242" s="64"/>
    </row>
    <row r="243" spans="1:9" ht="25.5" hidden="1" customHeight="1" x14ac:dyDescent="0.25">
      <c r="A243" s="63"/>
      <c r="B243" s="63"/>
      <c r="C243" s="63"/>
      <c r="D243" s="63"/>
      <c r="E243" s="63"/>
      <c r="F243" s="63"/>
      <c r="G243" s="63"/>
      <c r="H243" s="63"/>
      <c r="I243" s="64"/>
    </row>
    <row r="244" spans="1:9" ht="25.5" hidden="1" customHeight="1" x14ac:dyDescent="0.25">
      <c r="A244" s="63"/>
      <c r="B244" s="63"/>
      <c r="C244" s="63"/>
      <c r="D244" s="63"/>
      <c r="E244" s="63"/>
      <c r="F244" s="63"/>
      <c r="G244" s="63"/>
      <c r="H244" s="63"/>
      <c r="I244" s="64"/>
    </row>
    <row r="245" spans="1:9" ht="25.5" hidden="1" customHeight="1" x14ac:dyDescent="0.25">
      <c r="A245" s="63"/>
      <c r="B245" s="63"/>
      <c r="C245" s="63"/>
      <c r="D245" s="63"/>
      <c r="E245" s="63"/>
      <c r="F245" s="63"/>
      <c r="G245" s="63"/>
      <c r="H245" s="63"/>
      <c r="I245" s="64"/>
    </row>
    <row r="246" spans="1:9" ht="25.5" hidden="1" customHeight="1" x14ac:dyDescent="0.25">
      <c r="A246" s="63"/>
      <c r="B246" s="63"/>
      <c r="C246" s="63"/>
      <c r="D246" s="63"/>
      <c r="E246" s="63"/>
      <c r="F246" s="63"/>
      <c r="G246" s="63"/>
      <c r="H246" s="63"/>
      <c r="I246" s="64"/>
    </row>
    <row r="247" spans="1:9" ht="25.5" hidden="1" customHeight="1" x14ac:dyDescent="0.25">
      <c r="A247" s="63"/>
      <c r="B247" s="63"/>
      <c r="C247" s="63"/>
      <c r="D247" s="63"/>
      <c r="E247" s="63"/>
      <c r="F247" s="63"/>
      <c r="G247" s="63"/>
      <c r="H247" s="63"/>
      <c r="I247" s="64"/>
    </row>
    <row r="248" spans="1:9" ht="25.5" hidden="1" customHeight="1" x14ac:dyDescent="0.25">
      <c r="A248" s="63"/>
      <c r="B248" s="63"/>
      <c r="C248" s="63"/>
      <c r="D248" s="63"/>
      <c r="E248" s="63"/>
      <c r="F248" s="63"/>
      <c r="G248" s="63"/>
      <c r="H248" s="63"/>
      <c r="I248" s="65"/>
    </row>
    <row r="249" spans="1:9" ht="25.5" hidden="1" customHeight="1" x14ac:dyDescent="0.25">
      <c r="A249" s="63"/>
      <c r="B249" s="63"/>
      <c r="C249" s="63"/>
      <c r="D249" s="63"/>
      <c r="E249" s="63"/>
      <c r="F249" s="63"/>
      <c r="G249" s="63"/>
      <c r="H249" s="63"/>
      <c r="I249" s="64"/>
    </row>
    <row r="250" spans="1:9" ht="25.5" hidden="1" customHeight="1" x14ac:dyDescent="0.25">
      <c r="A250" s="63"/>
      <c r="B250" s="63"/>
      <c r="C250" s="63"/>
      <c r="D250" s="63"/>
      <c r="E250" s="63"/>
      <c r="F250" s="63"/>
      <c r="G250" s="63"/>
      <c r="H250" s="63"/>
      <c r="I250" s="65"/>
    </row>
    <row r="251" spans="1:9" ht="25.5" hidden="1" customHeight="1" x14ac:dyDescent="0.25">
      <c r="A251" s="63"/>
      <c r="B251" s="63"/>
      <c r="C251" s="63"/>
      <c r="D251" s="63"/>
      <c r="E251" s="63"/>
      <c r="F251" s="63"/>
      <c r="G251" s="63"/>
      <c r="H251" s="63"/>
      <c r="I251" s="64"/>
    </row>
    <row r="252" spans="1:9" ht="25.5" hidden="1" customHeight="1" x14ac:dyDescent="0.25">
      <c r="A252" s="63"/>
      <c r="B252" s="63"/>
      <c r="C252" s="63"/>
      <c r="D252" s="63"/>
      <c r="E252" s="63"/>
      <c r="F252" s="63"/>
      <c r="G252" s="63"/>
      <c r="H252" s="63"/>
      <c r="I252" s="64"/>
    </row>
    <row r="253" spans="1:9" ht="25.5" hidden="1" customHeight="1" x14ac:dyDescent="0.25">
      <c r="A253" s="63"/>
      <c r="B253" s="63"/>
      <c r="C253" s="63"/>
      <c r="D253" s="63"/>
      <c r="E253" s="63"/>
      <c r="F253" s="63"/>
      <c r="G253" s="63"/>
      <c r="H253" s="63"/>
      <c r="I253" s="64"/>
    </row>
    <row r="254" spans="1:9" ht="25.5" hidden="1" customHeight="1" x14ac:dyDescent="0.25">
      <c r="A254" s="63"/>
      <c r="B254" s="63"/>
      <c r="C254" s="63"/>
      <c r="D254" s="63"/>
      <c r="E254" s="63"/>
      <c r="F254" s="63"/>
      <c r="G254" s="63"/>
      <c r="H254" s="63"/>
      <c r="I254" s="64"/>
    </row>
    <row r="255" spans="1:9" ht="25.5" hidden="1" customHeight="1" x14ac:dyDescent="0.25">
      <c r="A255" s="63"/>
      <c r="B255" s="63"/>
      <c r="C255" s="63"/>
      <c r="D255" s="63"/>
      <c r="E255" s="63"/>
      <c r="F255" s="63"/>
      <c r="G255" s="63"/>
      <c r="H255" s="63"/>
      <c r="I255" s="64"/>
    </row>
    <row r="256" spans="1:9" ht="25.5" hidden="1" customHeight="1" x14ac:dyDescent="0.25">
      <c r="A256" s="63"/>
      <c r="B256" s="63"/>
      <c r="C256" s="63"/>
      <c r="D256" s="63"/>
      <c r="E256" s="63"/>
      <c r="F256" s="63"/>
      <c r="G256" s="63"/>
      <c r="H256" s="63"/>
      <c r="I256" s="64"/>
    </row>
    <row r="257" spans="1:9" ht="25.5" hidden="1" customHeight="1" x14ac:dyDescent="0.25">
      <c r="A257" s="63"/>
      <c r="B257" s="63"/>
      <c r="C257" s="63"/>
      <c r="D257" s="63"/>
      <c r="E257" s="63"/>
      <c r="F257" s="63"/>
      <c r="G257" s="63"/>
      <c r="H257" s="63"/>
      <c r="I257" s="64"/>
    </row>
    <row r="258" spans="1:9" ht="25.5" hidden="1" customHeight="1" x14ac:dyDescent="0.25">
      <c r="A258" s="63"/>
      <c r="B258" s="63"/>
      <c r="C258" s="63"/>
      <c r="D258" s="63"/>
      <c r="E258" s="63"/>
      <c r="F258" s="63"/>
      <c r="G258" s="63"/>
      <c r="H258" s="63"/>
      <c r="I258" s="64"/>
    </row>
    <row r="259" spans="1:9" ht="25.5" hidden="1" customHeight="1" x14ac:dyDescent="0.25">
      <c r="A259" s="63"/>
      <c r="B259" s="63"/>
      <c r="C259" s="63"/>
      <c r="D259" s="63"/>
      <c r="E259" s="63"/>
      <c r="F259" s="63"/>
      <c r="G259" s="63"/>
      <c r="H259" s="63"/>
      <c r="I259" s="65"/>
    </row>
    <row r="260" spans="1:9" ht="25.5" hidden="1" customHeight="1" x14ac:dyDescent="0.25">
      <c r="A260" s="63"/>
      <c r="B260" s="63"/>
      <c r="C260" s="63"/>
      <c r="D260" s="63"/>
      <c r="E260" s="63"/>
      <c r="F260" s="63"/>
      <c r="G260" s="63"/>
      <c r="H260" s="63"/>
      <c r="I260" s="64"/>
    </row>
    <row r="261" spans="1:9" ht="25.5" hidden="1" customHeight="1" x14ac:dyDescent="0.25">
      <c r="A261" s="63"/>
      <c r="B261" s="63"/>
      <c r="C261" s="63"/>
      <c r="D261" s="63"/>
      <c r="E261" s="63"/>
      <c r="F261" s="63"/>
      <c r="G261" s="63"/>
      <c r="H261" s="63"/>
      <c r="I261" s="64"/>
    </row>
    <row r="262" spans="1:9" ht="25.5" hidden="1" customHeight="1" x14ac:dyDescent="0.25">
      <c r="A262" s="63"/>
      <c r="B262" s="63"/>
      <c r="C262" s="63"/>
      <c r="D262" s="63"/>
      <c r="E262" s="63"/>
      <c r="F262" s="63"/>
      <c r="G262" s="63"/>
      <c r="H262" s="63"/>
      <c r="I262" s="64"/>
    </row>
    <row r="263" spans="1:9" ht="25.5" hidden="1" customHeight="1" x14ac:dyDescent="0.25">
      <c r="A263" s="63"/>
      <c r="B263" s="63"/>
      <c r="C263" s="63"/>
      <c r="D263" s="63"/>
      <c r="E263" s="63"/>
      <c r="F263" s="63"/>
      <c r="G263" s="63"/>
      <c r="H263" s="63"/>
      <c r="I263" s="64"/>
    </row>
    <row r="264" spans="1:9" ht="25.5" hidden="1" customHeight="1" x14ac:dyDescent="0.25">
      <c r="A264" s="63"/>
      <c r="B264" s="63"/>
      <c r="C264" s="63"/>
      <c r="D264" s="63"/>
      <c r="E264" s="63"/>
      <c r="F264" s="63"/>
      <c r="G264" s="63"/>
      <c r="H264" s="63"/>
      <c r="I264" s="64"/>
    </row>
    <row r="265" spans="1:9" ht="25.5" hidden="1" customHeight="1" x14ac:dyDescent="0.25">
      <c r="A265" s="63"/>
      <c r="B265" s="63"/>
      <c r="C265" s="63"/>
      <c r="D265" s="63"/>
      <c r="E265" s="63"/>
      <c r="F265" s="63"/>
      <c r="G265" s="63"/>
      <c r="H265" s="63"/>
      <c r="I265" s="64"/>
    </row>
    <row r="266" spans="1:9" ht="25.5" hidden="1" customHeight="1" x14ac:dyDescent="0.25">
      <c r="A266" s="63"/>
      <c r="B266" s="63"/>
      <c r="C266" s="63"/>
      <c r="D266" s="63"/>
      <c r="E266" s="63"/>
      <c r="F266" s="63"/>
      <c r="G266" s="63"/>
      <c r="H266" s="63"/>
      <c r="I266" s="64"/>
    </row>
    <row r="267" spans="1:9" ht="25.5" hidden="1" customHeight="1" x14ac:dyDescent="0.25">
      <c r="A267" s="63"/>
      <c r="B267" s="63"/>
      <c r="C267" s="63"/>
      <c r="D267" s="63"/>
      <c r="E267" s="63"/>
      <c r="F267" s="63"/>
      <c r="G267" s="63"/>
      <c r="H267" s="63"/>
      <c r="I267" s="64"/>
    </row>
    <row r="268" spans="1:9" ht="25.5" hidden="1" customHeight="1" x14ac:dyDescent="0.25">
      <c r="A268" s="63"/>
      <c r="B268" s="63"/>
      <c r="C268" s="63"/>
      <c r="D268" s="63"/>
      <c r="E268" s="63"/>
      <c r="F268" s="63"/>
      <c r="G268" s="63"/>
      <c r="H268" s="63"/>
      <c r="I268" s="64"/>
    </row>
    <row r="269" spans="1:9" ht="25.5" hidden="1" customHeight="1" x14ac:dyDescent="0.25">
      <c r="A269" s="63"/>
      <c r="B269" s="63"/>
      <c r="C269" s="63"/>
      <c r="D269" s="63"/>
      <c r="E269" s="63"/>
      <c r="F269" s="63"/>
      <c r="G269" s="63"/>
      <c r="H269" s="63"/>
      <c r="I269" s="65"/>
    </row>
    <row r="270" spans="1:9" ht="25.5" hidden="1" customHeight="1" x14ac:dyDescent="0.25">
      <c r="A270" s="63"/>
      <c r="B270" s="63"/>
      <c r="C270" s="63"/>
      <c r="D270" s="63"/>
      <c r="E270" s="63"/>
      <c r="F270" s="63"/>
      <c r="G270" s="63"/>
      <c r="H270" s="63"/>
      <c r="I270" s="64"/>
    </row>
    <row r="271" spans="1:9" ht="25.5" hidden="1" customHeight="1" x14ac:dyDescent="0.25">
      <c r="A271" s="63"/>
      <c r="B271" s="63"/>
      <c r="C271" s="63"/>
      <c r="D271" s="63"/>
      <c r="E271" s="63"/>
      <c r="F271" s="63"/>
      <c r="G271" s="63"/>
      <c r="H271" s="63"/>
      <c r="I271" s="64"/>
    </row>
    <row r="272" spans="1:9" ht="25.5" hidden="1" customHeight="1" x14ac:dyDescent="0.25">
      <c r="A272" s="63"/>
      <c r="B272" s="63"/>
      <c r="C272" s="63"/>
      <c r="D272" s="63"/>
      <c r="E272" s="63"/>
      <c r="F272" s="63"/>
      <c r="G272" s="63"/>
      <c r="H272" s="63"/>
      <c r="I272" s="64"/>
    </row>
    <row r="273" spans="1:9" ht="25.5" hidden="1" customHeight="1" x14ac:dyDescent="0.25">
      <c r="A273" s="63"/>
      <c r="B273" s="63"/>
      <c r="C273" s="63"/>
      <c r="D273" s="63"/>
      <c r="E273" s="63"/>
      <c r="F273" s="63"/>
      <c r="G273" s="63"/>
      <c r="H273" s="63"/>
      <c r="I273" s="64"/>
    </row>
    <row r="274" spans="1:9" ht="25.5" hidden="1" customHeight="1" x14ac:dyDescent="0.25">
      <c r="A274" s="63"/>
      <c r="B274" s="63"/>
      <c r="C274" s="63"/>
      <c r="D274" s="63"/>
      <c r="E274" s="63"/>
      <c r="F274" s="63"/>
      <c r="G274" s="63"/>
      <c r="H274" s="63"/>
      <c r="I274" s="65"/>
    </row>
    <row r="275" spans="1:9" ht="25.5" hidden="1" customHeight="1" x14ac:dyDescent="0.25">
      <c r="A275" s="63"/>
      <c r="B275" s="63"/>
      <c r="C275" s="63"/>
      <c r="D275" s="63"/>
      <c r="E275" s="63"/>
      <c r="F275" s="63"/>
      <c r="G275" s="63"/>
      <c r="H275" s="63"/>
      <c r="I275" s="64"/>
    </row>
    <row r="276" spans="1:9" ht="25.5" hidden="1" customHeight="1" x14ac:dyDescent="0.25">
      <c r="A276" s="63"/>
      <c r="B276" s="63"/>
      <c r="C276" s="63"/>
      <c r="D276" s="63"/>
      <c r="E276" s="63"/>
      <c r="F276" s="63"/>
      <c r="G276" s="63"/>
      <c r="H276" s="63"/>
      <c r="I276" s="64"/>
    </row>
    <row r="277" spans="1:9" ht="25.5" hidden="1" customHeight="1" x14ac:dyDescent="0.25">
      <c r="A277" s="63"/>
      <c r="B277" s="63"/>
      <c r="C277" s="63"/>
      <c r="D277" s="63"/>
      <c r="E277" s="63"/>
      <c r="F277" s="63"/>
      <c r="G277" s="63"/>
      <c r="H277" s="63"/>
      <c r="I277" s="64"/>
    </row>
    <row r="278" spans="1:9" ht="25.5" hidden="1" customHeight="1" x14ac:dyDescent="0.25">
      <c r="A278" s="63"/>
      <c r="B278" s="63"/>
      <c r="C278" s="63"/>
      <c r="D278" s="63"/>
      <c r="E278" s="63"/>
      <c r="F278" s="63"/>
      <c r="G278" s="63"/>
      <c r="H278" s="63"/>
      <c r="I278" s="64"/>
    </row>
    <row r="279" spans="1:9" ht="25.5" hidden="1" customHeight="1" x14ac:dyDescent="0.25">
      <c r="A279" s="63"/>
      <c r="B279" s="63"/>
      <c r="C279" s="63"/>
      <c r="D279" s="63"/>
      <c r="E279" s="63"/>
      <c r="F279" s="63"/>
      <c r="G279" s="63"/>
      <c r="H279" s="63"/>
      <c r="I279" s="64"/>
    </row>
    <row r="280" spans="1:9" ht="25.5" hidden="1" customHeight="1" x14ac:dyDescent="0.25">
      <c r="A280" s="63"/>
      <c r="B280" s="63"/>
      <c r="C280" s="63"/>
      <c r="D280" s="63"/>
      <c r="E280" s="63"/>
      <c r="F280" s="63"/>
      <c r="G280" s="63"/>
      <c r="H280" s="63"/>
      <c r="I280" s="64"/>
    </row>
    <row r="281" spans="1:9" ht="25.5" hidden="1" customHeight="1" x14ac:dyDescent="0.25">
      <c r="A281" s="63"/>
      <c r="B281" s="63"/>
      <c r="C281" s="63"/>
      <c r="D281" s="63"/>
      <c r="E281" s="63"/>
      <c r="F281" s="63"/>
      <c r="G281" s="63"/>
      <c r="H281" s="63"/>
      <c r="I281" s="64"/>
    </row>
    <row r="282" spans="1:9" ht="25.5" hidden="1" customHeight="1" x14ac:dyDescent="0.25">
      <c r="A282" s="63"/>
      <c r="B282" s="63"/>
      <c r="C282" s="63"/>
      <c r="D282" s="63"/>
      <c r="E282" s="63"/>
      <c r="F282" s="63"/>
      <c r="G282" s="63"/>
      <c r="H282" s="63"/>
      <c r="I282" s="64"/>
    </row>
    <row r="283" spans="1:9" ht="25.5" hidden="1" customHeight="1" x14ac:dyDescent="0.25">
      <c r="A283" s="63"/>
      <c r="B283" s="63"/>
      <c r="C283" s="63"/>
      <c r="D283" s="63"/>
      <c r="E283" s="63"/>
      <c r="F283" s="63"/>
      <c r="G283" s="63"/>
      <c r="H283" s="63"/>
      <c r="I283" s="64"/>
    </row>
    <row r="284" spans="1:9" ht="25.5" hidden="1" customHeight="1" x14ac:dyDescent="0.25">
      <c r="A284" s="63"/>
      <c r="B284" s="63"/>
      <c r="C284" s="63"/>
      <c r="D284" s="63"/>
      <c r="E284" s="63"/>
      <c r="F284" s="63"/>
      <c r="G284" s="63"/>
      <c r="H284" s="63"/>
      <c r="I284" s="65"/>
    </row>
    <row r="285" spans="1:9" ht="25.5" hidden="1" customHeight="1" x14ac:dyDescent="0.25">
      <c r="A285" s="63"/>
      <c r="B285" s="63"/>
      <c r="C285" s="63"/>
      <c r="D285" s="63"/>
      <c r="E285" s="63"/>
      <c r="F285" s="63"/>
      <c r="G285" s="63"/>
      <c r="H285" s="63"/>
      <c r="I285" s="65"/>
    </row>
    <row r="286" spans="1:9" ht="25.5" hidden="1" customHeight="1" x14ac:dyDescent="0.25">
      <c r="A286" s="63"/>
      <c r="B286" s="63"/>
      <c r="C286" s="63"/>
      <c r="D286" s="63"/>
      <c r="E286" s="63"/>
      <c r="F286" s="63"/>
      <c r="G286" s="63"/>
      <c r="H286" s="63"/>
      <c r="I286" s="64"/>
    </row>
    <row r="287" spans="1:9" ht="25.5" hidden="1" customHeight="1" x14ac:dyDescent="0.25">
      <c r="A287" s="63"/>
      <c r="B287" s="63"/>
      <c r="C287" s="63"/>
      <c r="D287" s="63"/>
      <c r="E287" s="63"/>
      <c r="F287" s="63"/>
      <c r="G287" s="63"/>
      <c r="H287" s="63"/>
      <c r="I287" s="64"/>
    </row>
    <row r="288" spans="1:9" ht="25.5" hidden="1" customHeight="1" x14ac:dyDescent="0.25">
      <c r="A288" s="63"/>
      <c r="B288" s="63"/>
      <c r="C288" s="63"/>
      <c r="D288" s="63"/>
      <c r="E288" s="63"/>
      <c r="F288" s="63"/>
      <c r="G288" s="63"/>
      <c r="H288" s="63"/>
      <c r="I288" s="64"/>
    </row>
    <row r="289" spans="1:9" ht="25.5" hidden="1" customHeight="1" x14ac:dyDescent="0.25">
      <c r="A289" s="63"/>
      <c r="B289" s="63"/>
      <c r="C289" s="63"/>
      <c r="D289" s="63"/>
      <c r="E289" s="63"/>
      <c r="F289" s="63"/>
      <c r="G289" s="63"/>
      <c r="H289" s="63"/>
      <c r="I289" s="64"/>
    </row>
    <row r="290" spans="1:9" ht="25.5" hidden="1" customHeight="1" x14ac:dyDescent="0.25">
      <c r="A290" s="63"/>
      <c r="B290" s="63"/>
      <c r="C290" s="63"/>
      <c r="D290" s="63"/>
      <c r="E290" s="63"/>
      <c r="F290" s="63"/>
      <c r="G290" s="63"/>
      <c r="H290" s="63"/>
      <c r="I290" s="64"/>
    </row>
    <row r="291" spans="1:9" ht="25.5" hidden="1" customHeight="1" x14ac:dyDescent="0.25">
      <c r="A291" s="63"/>
      <c r="B291" s="63"/>
      <c r="C291" s="63"/>
      <c r="D291" s="63"/>
      <c r="E291" s="63"/>
      <c r="F291" s="63"/>
      <c r="G291" s="63"/>
      <c r="H291" s="63"/>
      <c r="I291" s="64"/>
    </row>
    <row r="292" spans="1:9" ht="25.5" hidden="1" customHeight="1" x14ac:dyDescent="0.25">
      <c r="A292" s="63"/>
      <c r="B292" s="63"/>
      <c r="C292" s="63"/>
      <c r="D292" s="63"/>
      <c r="E292" s="63"/>
      <c r="F292" s="63"/>
      <c r="G292" s="63"/>
      <c r="H292" s="63"/>
      <c r="I292" s="64"/>
    </row>
    <row r="293" spans="1:9" ht="25.5" hidden="1" customHeight="1" x14ac:dyDescent="0.25">
      <c r="A293" s="63"/>
      <c r="B293" s="63"/>
      <c r="C293" s="63"/>
      <c r="D293" s="63"/>
      <c r="E293" s="63"/>
      <c r="F293" s="63"/>
      <c r="G293" s="63"/>
      <c r="H293" s="63"/>
      <c r="I293" s="64"/>
    </row>
    <row r="294" spans="1:9" ht="25.5" hidden="1" customHeight="1" x14ac:dyDescent="0.25">
      <c r="A294" s="63"/>
      <c r="B294" s="63"/>
      <c r="C294" s="63"/>
      <c r="D294" s="63"/>
      <c r="E294" s="63"/>
      <c r="F294" s="63"/>
      <c r="G294" s="63"/>
      <c r="H294" s="63"/>
      <c r="I294" s="65"/>
    </row>
    <row r="295" spans="1:9" ht="25.5" hidden="1" customHeight="1" x14ac:dyDescent="0.25">
      <c r="A295" s="63"/>
      <c r="B295" s="63"/>
      <c r="C295" s="63"/>
      <c r="D295" s="63"/>
      <c r="E295" s="63"/>
      <c r="F295" s="63"/>
      <c r="G295" s="63"/>
      <c r="H295" s="63"/>
      <c r="I295" s="64"/>
    </row>
    <row r="296" spans="1:9" ht="25.5" hidden="1" customHeight="1" x14ac:dyDescent="0.25">
      <c r="A296" s="63"/>
      <c r="B296" s="63"/>
      <c r="C296" s="63"/>
      <c r="D296" s="63"/>
      <c r="E296" s="63"/>
      <c r="F296" s="63"/>
      <c r="G296" s="63"/>
      <c r="H296" s="63"/>
      <c r="I296" s="64"/>
    </row>
    <row r="297" spans="1:9" ht="25.5" hidden="1" customHeight="1" x14ac:dyDescent="0.25">
      <c r="A297" s="63"/>
      <c r="B297" s="63"/>
      <c r="C297" s="63"/>
      <c r="D297" s="63"/>
      <c r="E297" s="63"/>
      <c r="F297" s="63"/>
      <c r="G297" s="63"/>
      <c r="H297" s="63"/>
      <c r="I297" s="64"/>
    </row>
    <row r="298" spans="1:9" ht="25.5" hidden="1" customHeight="1" x14ac:dyDescent="0.25">
      <c r="A298" s="63"/>
      <c r="B298" s="63"/>
      <c r="C298" s="63"/>
      <c r="D298" s="63"/>
      <c r="E298" s="63"/>
      <c r="F298" s="63"/>
      <c r="G298" s="63"/>
      <c r="H298" s="63"/>
      <c r="I298" s="64"/>
    </row>
    <row r="299" spans="1:9" ht="25.5" hidden="1" customHeight="1" x14ac:dyDescent="0.25">
      <c r="A299" s="63"/>
      <c r="B299" s="63"/>
      <c r="C299" s="63"/>
      <c r="D299" s="63"/>
      <c r="E299" s="63"/>
      <c r="F299" s="63"/>
      <c r="G299" s="63"/>
      <c r="H299" s="63"/>
      <c r="I299" s="64"/>
    </row>
    <row r="300" spans="1:9" ht="25.5" hidden="1" customHeight="1" x14ac:dyDescent="0.25">
      <c r="A300" s="63"/>
      <c r="B300" s="63"/>
      <c r="C300" s="63"/>
      <c r="D300" s="63"/>
      <c r="E300" s="63"/>
      <c r="F300" s="63"/>
      <c r="G300" s="63"/>
      <c r="H300" s="63"/>
      <c r="I300" s="64"/>
    </row>
    <row r="301" spans="1:9" ht="25.5" hidden="1" customHeight="1" x14ac:dyDescent="0.25">
      <c r="A301" s="63"/>
      <c r="B301" s="63"/>
      <c r="C301" s="63"/>
      <c r="D301" s="63"/>
      <c r="E301" s="63"/>
      <c r="F301" s="63"/>
      <c r="G301" s="63"/>
      <c r="H301" s="63"/>
      <c r="I301" s="64"/>
    </row>
    <row r="302" spans="1:9" ht="25.5" hidden="1" customHeight="1" x14ac:dyDescent="0.25">
      <c r="A302" s="63"/>
      <c r="B302" s="63"/>
      <c r="C302" s="63"/>
      <c r="D302" s="63"/>
      <c r="E302" s="63"/>
      <c r="F302" s="63"/>
      <c r="G302" s="63"/>
      <c r="H302" s="63"/>
      <c r="I302" s="64"/>
    </row>
    <row r="303" spans="1:9" ht="25.5" hidden="1" customHeight="1" x14ac:dyDescent="0.25">
      <c r="A303" s="63"/>
      <c r="B303" s="63"/>
      <c r="C303" s="63"/>
      <c r="D303" s="63"/>
      <c r="E303" s="63"/>
      <c r="F303" s="63"/>
      <c r="G303" s="63"/>
      <c r="H303" s="63"/>
      <c r="I303" s="65"/>
    </row>
    <row r="304" spans="1:9" ht="25.5" hidden="1" customHeight="1" x14ac:dyDescent="0.25">
      <c r="A304" s="63"/>
      <c r="B304" s="63"/>
      <c r="C304" s="63"/>
      <c r="D304" s="63"/>
      <c r="E304" s="63"/>
      <c r="F304" s="63"/>
      <c r="G304" s="63"/>
      <c r="H304" s="63"/>
      <c r="I304" s="64"/>
    </row>
    <row r="305" spans="1:9" ht="25.5" hidden="1" customHeight="1" x14ac:dyDescent="0.25">
      <c r="A305" s="63"/>
      <c r="B305" s="63"/>
      <c r="C305" s="63"/>
      <c r="D305" s="63"/>
      <c r="E305" s="63"/>
      <c r="F305" s="63"/>
      <c r="G305" s="63"/>
      <c r="H305" s="63"/>
      <c r="I305" s="64"/>
    </row>
    <row r="306" spans="1:9" ht="25.5" hidden="1" customHeight="1" x14ac:dyDescent="0.25">
      <c r="A306" s="63"/>
      <c r="B306" s="63"/>
      <c r="C306" s="63"/>
      <c r="D306" s="63"/>
      <c r="E306" s="63"/>
      <c r="F306" s="63"/>
      <c r="G306" s="63"/>
      <c r="H306" s="63"/>
      <c r="I306" s="65"/>
    </row>
    <row r="307" spans="1:9" ht="25.5" hidden="1" customHeight="1" x14ac:dyDescent="0.25">
      <c r="A307" s="63"/>
      <c r="B307" s="63"/>
      <c r="C307" s="63"/>
      <c r="D307" s="63"/>
      <c r="E307" s="63"/>
      <c r="F307" s="63"/>
      <c r="G307" s="63"/>
      <c r="H307" s="63"/>
      <c r="I307" s="65"/>
    </row>
    <row r="308" spans="1:9" ht="25.5" hidden="1" customHeight="1" x14ac:dyDescent="0.25">
      <c r="A308" s="63"/>
      <c r="B308" s="63"/>
      <c r="C308" s="63"/>
      <c r="D308" s="63"/>
      <c r="E308" s="63"/>
      <c r="F308" s="63"/>
      <c r="G308" s="63"/>
      <c r="H308" s="63"/>
      <c r="I308" s="64"/>
    </row>
    <row r="309" spans="1:9" ht="25.5" hidden="1" customHeight="1" x14ac:dyDescent="0.25">
      <c r="A309" s="63"/>
      <c r="B309" s="63"/>
      <c r="C309" s="63"/>
      <c r="D309" s="63"/>
      <c r="E309" s="63"/>
      <c r="F309" s="63"/>
      <c r="G309" s="63"/>
      <c r="H309" s="63"/>
      <c r="I309" s="64"/>
    </row>
    <row r="310" spans="1:9" ht="25.5" hidden="1" customHeight="1" x14ac:dyDescent="0.25">
      <c r="A310" s="63"/>
      <c r="B310" s="63"/>
      <c r="C310" s="63"/>
      <c r="D310" s="63"/>
      <c r="E310" s="63"/>
      <c r="F310" s="63"/>
      <c r="G310" s="63"/>
      <c r="H310" s="63"/>
      <c r="I310" s="64"/>
    </row>
    <row r="311" spans="1:9" ht="25.5" hidden="1" customHeight="1" x14ac:dyDescent="0.25">
      <c r="A311" s="63"/>
      <c r="B311" s="63"/>
      <c r="C311" s="63"/>
      <c r="D311" s="63"/>
      <c r="E311" s="63"/>
      <c r="F311" s="63"/>
      <c r="G311" s="63"/>
      <c r="H311" s="63"/>
      <c r="I311" s="64"/>
    </row>
    <row r="312" spans="1:9" ht="25.5" hidden="1" customHeight="1" x14ac:dyDescent="0.25">
      <c r="A312" s="63"/>
      <c r="B312" s="63"/>
      <c r="C312" s="63"/>
      <c r="D312" s="63"/>
      <c r="E312" s="63"/>
      <c r="F312" s="63"/>
      <c r="G312" s="63"/>
      <c r="H312" s="63"/>
      <c r="I312" s="64"/>
    </row>
    <row r="313" spans="1:9" ht="25.5" hidden="1" customHeight="1" x14ac:dyDescent="0.25">
      <c r="A313" s="63"/>
      <c r="B313" s="63"/>
      <c r="C313" s="63"/>
      <c r="D313" s="63"/>
      <c r="E313" s="63"/>
      <c r="F313" s="63"/>
      <c r="G313" s="63"/>
      <c r="H313" s="63"/>
      <c r="I313" s="64"/>
    </row>
    <row r="314" spans="1:9" ht="25.5" hidden="1" customHeight="1" x14ac:dyDescent="0.25">
      <c r="A314" s="63"/>
      <c r="B314" s="63"/>
      <c r="C314" s="63"/>
      <c r="D314" s="63"/>
      <c r="E314" s="63"/>
      <c r="F314" s="63"/>
      <c r="G314" s="63"/>
      <c r="H314" s="63"/>
      <c r="I314" s="64"/>
    </row>
    <row r="315" spans="1:9" ht="25.5" hidden="1" customHeight="1" x14ac:dyDescent="0.25">
      <c r="A315" s="63"/>
      <c r="B315" s="63"/>
      <c r="C315" s="63"/>
      <c r="D315" s="63"/>
      <c r="E315" s="63"/>
      <c r="F315" s="63"/>
      <c r="G315" s="63"/>
      <c r="H315" s="63"/>
      <c r="I315" s="64"/>
    </row>
    <row r="316" spans="1:9" ht="25.5" hidden="1" customHeight="1" x14ac:dyDescent="0.25">
      <c r="A316" s="63"/>
      <c r="B316" s="63"/>
      <c r="C316" s="63"/>
      <c r="D316" s="63"/>
      <c r="E316" s="63"/>
      <c r="F316" s="63"/>
      <c r="G316" s="63"/>
      <c r="H316" s="63"/>
      <c r="I316" s="64"/>
    </row>
    <row r="317" spans="1:9" ht="25.5" hidden="1" customHeight="1" x14ac:dyDescent="0.25">
      <c r="A317" s="63"/>
      <c r="B317" s="63"/>
      <c r="C317" s="63"/>
      <c r="D317" s="63"/>
      <c r="E317" s="63"/>
      <c r="F317" s="63"/>
      <c r="G317" s="63"/>
      <c r="H317" s="63"/>
      <c r="I317" s="64"/>
    </row>
    <row r="318" spans="1:9" ht="25.5" hidden="1" customHeight="1" x14ac:dyDescent="0.25">
      <c r="A318" s="63"/>
      <c r="B318" s="63"/>
      <c r="C318" s="63"/>
      <c r="D318" s="63"/>
      <c r="E318" s="63"/>
      <c r="F318" s="63"/>
      <c r="G318" s="63"/>
      <c r="H318" s="63"/>
      <c r="I318" s="64"/>
    </row>
    <row r="319" spans="1:9" ht="25.5" hidden="1" customHeight="1" x14ac:dyDescent="0.25">
      <c r="A319" s="63"/>
      <c r="B319" s="63"/>
      <c r="C319" s="63"/>
      <c r="D319" s="63"/>
      <c r="E319" s="63"/>
      <c r="F319" s="63"/>
      <c r="G319" s="63"/>
      <c r="H319" s="63"/>
      <c r="I319" s="64"/>
    </row>
    <row r="320" spans="1:9" ht="25.5" hidden="1" customHeight="1" x14ac:dyDescent="0.25">
      <c r="A320" s="63"/>
      <c r="B320" s="63"/>
      <c r="C320" s="63"/>
      <c r="D320" s="63"/>
      <c r="E320" s="63"/>
      <c r="F320" s="63"/>
      <c r="G320" s="63"/>
      <c r="H320" s="63"/>
      <c r="I320" s="65"/>
    </row>
    <row r="321" spans="1:9" ht="25.5" hidden="1" customHeight="1" x14ac:dyDescent="0.25">
      <c r="A321" s="63"/>
      <c r="B321" s="63"/>
      <c r="C321" s="63"/>
      <c r="D321" s="63"/>
      <c r="E321" s="63"/>
      <c r="F321" s="63"/>
      <c r="G321" s="63"/>
      <c r="H321" s="63"/>
      <c r="I321" s="64"/>
    </row>
    <row r="322" spans="1:9" ht="25.5" hidden="1" customHeight="1" x14ac:dyDescent="0.25">
      <c r="A322" s="63"/>
      <c r="B322" s="63"/>
      <c r="C322" s="63"/>
      <c r="D322" s="63"/>
      <c r="E322" s="63"/>
      <c r="F322" s="63"/>
      <c r="G322" s="63"/>
      <c r="H322" s="63"/>
      <c r="I322" s="64"/>
    </row>
    <row r="323" spans="1:9" ht="25.5" hidden="1" customHeight="1" x14ac:dyDescent="0.25">
      <c r="A323" s="63"/>
      <c r="B323" s="63"/>
      <c r="C323" s="63"/>
      <c r="D323" s="63"/>
      <c r="E323" s="63"/>
      <c r="F323" s="63"/>
      <c r="G323" s="63"/>
      <c r="H323" s="63"/>
      <c r="I323" s="64"/>
    </row>
    <row r="324" spans="1:9" ht="25.5" hidden="1" customHeight="1" x14ac:dyDescent="0.25">
      <c r="A324" s="63"/>
      <c r="B324" s="63"/>
      <c r="C324" s="63"/>
      <c r="D324" s="63"/>
      <c r="E324" s="63"/>
      <c r="F324" s="63"/>
      <c r="G324" s="63"/>
      <c r="H324" s="63"/>
      <c r="I324" s="64"/>
    </row>
    <row r="325" spans="1:9" ht="25.5" hidden="1" customHeight="1" x14ac:dyDescent="0.25">
      <c r="A325" s="63"/>
      <c r="B325" s="63"/>
      <c r="C325" s="63"/>
      <c r="D325" s="63"/>
      <c r="E325" s="63"/>
      <c r="F325" s="63"/>
      <c r="G325" s="63"/>
      <c r="H325" s="63"/>
      <c r="I325" s="64"/>
    </row>
    <row r="326" spans="1:9" ht="25.5" hidden="1" customHeight="1" x14ac:dyDescent="0.25">
      <c r="A326" s="63"/>
      <c r="B326" s="63"/>
      <c r="C326" s="63"/>
      <c r="D326" s="63"/>
      <c r="E326" s="63"/>
      <c r="F326" s="63"/>
      <c r="G326" s="63"/>
      <c r="H326" s="63"/>
      <c r="I326" s="64"/>
    </row>
    <row r="327" spans="1:9" ht="25.5" hidden="1" customHeight="1" x14ac:dyDescent="0.25">
      <c r="A327" s="63"/>
      <c r="B327" s="63"/>
      <c r="C327" s="63"/>
      <c r="D327" s="63"/>
      <c r="E327" s="63"/>
      <c r="F327" s="63"/>
      <c r="G327" s="63"/>
      <c r="H327" s="63"/>
      <c r="I327" s="65"/>
    </row>
    <row r="328" spans="1:9" ht="25.5" hidden="1" customHeight="1" x14ac:dyDescent="0.25">
      <c r="A328" s="63"/>
      <c r="B328" s="63"/>
      <c r="C328" s="63"/>
      <c r="D328" s="63"/>
      <c r="E328" s="63"/>
      <c r="F328" s="63"/>
      <c r="G328" s="63"/>
      <c r="H328" s="63"/>
      <c r="I328" s="64"/>
    </row>
    <row r="329" spans="1:9" ht="25.5" hidden="1" customHeight="1" x14ac:dyDescent="0.25">
      <c r="A329" s="63"/>
      <c r="B329" s="63"/>
      <c r="C329" s="63"/>
      <c r="D329" s="63"/>
      <c r="E329" s="63"/>
      <c r="F329" s="63"/>
      <c r="G329" s="63"/>
      <c r="H329" s="63"/>
      <c r="I329" s="64"/>
    </row>
    <row r="330" spans="1:9" ht="25.5" hidden="1" customHeight="1" x14ac:dyDescent="0.25">
      <c r="A330" s="63"/>
      <c r="B330" s="63"/>
      <c r="C330" s="63"/>
      <c r="D330" s="63"/>
      <c r="E330" s="63"/>
      <c r="F330" s="63"/>
      <c r="G330" s="63"/>
      <c r="H330" s="63"/>
      <c r="I330" s="64"/>
    </row>
    <row r="331" spans="1:9" ht="25.5" hidden="1" customHeight="1" x14ac:dyDescent="0.25">
      <c r="A331" s="63"/>
      <c r="B331" s="63"/>
      <c r="C331" s="63"/>
      <c r="D331" s="63"/>
      <c r="E331" s="63"/>
      <c r="F331" s="63"/>
      <c r="G331" s="63"/>
      <c r="H331" s="63"/>
      <c r="I331" s="64"/>
    </row>
    <row r="332" spans="1:9" ht="25.5" hidden="1" customHeight="1" x14ac:dyDescent="0.25">
      <c r="A332" s="63"/>
      <c r="B332" s="63"/>
      <c r="C332" s="63"/>
      <c r="D332" s="63"/>
      <c r="E332" s="63"/>
      <c r="F332" s="63"/>
      <c r="G332" s="63"/>
      <c r="H332" s="63"/>
      <c r="I332" s="64"/>
    </row>
    <row r="333" spans="1:9" ht="25.5" hidden="1" customHeight="1" x14ac:dyDescent="0.25">
      <c r="A333" s="63"/>
      <c r="B333" s="63"/>
      <c r="C333" s="63"/>
      <c r="D333" s="63"/>
      <c r="E333" s="63"/>
      <c r="F333" s="63"/>
      <c r="G333" s="63"/>
      <c r="H333" s="63"/>
      <c r="I333" s="64"/>
    </row>
    <row r="334" spans="1:9" ht="25.5" hidden="1" customHeight="1" x14ac:dyDescent="0.25">
      <c r="A334" s="63"/>
      <c r="B334" s="63"/>
      <c r="C334" s="63"/>
      <c r="D334" s="63"/>
      <c r="E334" s="63"/>
      <c r="F334" s="63"/>
      <c r="G334" s="63"/>
      <c r="H334" s="63"/>
      <c r="I334" s="64"/>
    </row>
    <row r="335" spans="1:9" ht="25.5" hidden="1" customHeight="1" x14ac:dyDescent="0.25">
      <c r="A335" s="63"/>
      <c r="B335" s="63"/>
      <c r="C335" s="63"/>
      <c r="D335" s="63"/>
      <c r="E335" s="63"/>
      <c r="F335" s="63"/>
      <c r="G335" s="63"/>
      <c r="H335" s="63"/>
      <c r="I335" s="64"/>
    </row>
    <row r="336" spans="1:9" ht="25.5" hidden="1" customHeight="1" x14ac:dyDescent="0.25">
      <c r="A336" s="63"/>
      <c r="B336" s="63"/>
      <c r="C336" s="63"/>
      <c r="D336" s="63"/>
      <c r="E336" s="63"/>
      <c r="F336" s="63"/>
      <c r="G336" s="63"/>
      <c r="H336" s="63"/>
      <c r="I336" s="64"/>
    </row>
    <row r="337" spans="1:9" ht="25.5" hidden="1" customHeight="1" x14ac:dyDescent="0.25">
      <c r="A337" s="63"/>
      <c r="B337" s="63"/>
      <c r="C337" s="63"/>
      <c r="D337" s="63"/>
      <c r="E337" s="63"/>
      <c r="F337" s="63"/>
      <c r="G337" s="63"/>
      <c r="H337" s="63"/>
      <c r="I337" s="65"/>
    </row>
    <row r="338" spans="1:9" ht="25.5" hidden="1" customHeight="1" x14ac:dyDescent="0.25">
      <c r="A338" s="63"/>
      <c r="B338" s="63"/>
      <c r="C338" s="63"/>
      <c r="D338" s="63"/>
      <c r="E338" s="63"/>
      <c r="F338" s="63"/>
      <c r="G338" s="63"/>
      <c r="H338" s="63"/>
      <c r="I338" s="64"/>
    </row>
    <row r="339" spans="1:9" ht="25.5" hidden="1" customHeight="1" x14ac:dyDescent="0.25">
      <c r="A339" s="63"/>
      <c r="B339" s="63"/>
      <c r="C339" s="63"/>
      <c r="D339" s="63"/>
      <c r="E339" s="63"/>
      <c r="F339" s="63"/>
      <c r="G339" s="63"/>
      <c r="H339" s="63"/>
      <c r="I339" s="64"/>
    </row>
    <row r="340" spans="1:9" ht="25.5" hidden="1" customHeight="1" x14ac:dyDescent="0.25">
      <c r="A340" s="63"/>
      <c r="B340" s="63"/>
      <c r="C340" s="63"/>
      <c r="D340" s="63"/>
      <c r="E340" s="63"/>
      <c r="F340" s="63"/>
      <c r="G340" s="63"/>
      <c r="H340" s="63"/>
      <c r="I340" s="64"/>
    </row>
    <row r="341" spans="1:9" ht="25.5" hidden="1" customHeight="1" x14ac:dyDescent="0.25">
      <c r="A341" s="63"/>
      <c r="B341" s="63"/>
      <c r="C341" s="63"/>
      <c r="D341" s="63"/>
      <c r="E341" s="63"/>
      <c r="F341" s="63"/>
      <c r="G341" s="63"/>
      <c r="H341" s="63"/>
      <c r="I341" s="64"/>
    </row>
    <row r="342" spans="1:9" ht="25.5" hidden="1" customHeight="1" x14ac:dyDescent="0.25">
      <c r="A342" s="63"/>
      <c r="B342" s="63"/>
      <c r="C342" s="63"/>
      <c r="D342" s="63"/>
      <c r="E342" s="63"/>
      <c r="F342" s="63"/>
      <c r="G342" s="63"/>
      <c r="H342" s="63"/>
      <c r="I342" s="64"/>
    </row>
    <row r="343" spans="1:9" ht="25.5" hidden="1" customHeight="1" x14ac:dyDescent="0.25">
      <c r="A343" s="63"/>
      <c r="B343" s="63"/>
      <c r="C343" s="63"/>
      <c r="D343" s="63"/>
      <c r="E343" s="63"/>
      <c r="F343" s="63"/>
      <c r="G343" s="63"/>
      <c r="H343" s="63"/>
      <c r="I343" s="64"/>
    </row>
    <row r="344" spans="1:9" ht="25.5" hidden="1" customHeight="1" x14ac:dyDescent="0.25">
      <c r="A344" s="63"/>
      <c r="B344" s="63"/>
      <c r="C344" s="63"/>
      <c r="D344" s="63"/>
      <c r="E344" s="63"/>
      <c r="F344" s="63"/>
      <c r="G344" s="63"/>
      <c r="H344" s="63"/>
      <c r="I344" s="64"/>
    </row>
    <row r="345" spans="1:9" ht="25.5" hidden="1" customHeight="1" x14ac:dyDescent="0.25">
      <c r="A345" s="63"/>
      <c r="B345" s="63"/>
      <c r="C345" s="63"/>
      <c r="D345" s="63"/>
      <c r="E345" s="63"/>
      <c r="F345" s="63"/>
      <c r="G345" s="63"/>
      <c r="H345" s="63"/>
      <c r="I345" s="64"/>
    </row>
    <row r="346" spans="1:9" ht="25.5" hidden="1" customHeight="1" x14ac:dyDescent="0.25">
      <c r="A346" s="63"/>
      <c r="B346" s="63"/>
      <c r="C346" s="63"/>
      <c r="D346" s="63"/>
      <c r="E346" s="63"/>
      <c r="F346" s="63"/>
      <c r="G346" s="63"/>
      <c r="H346" s="63"/>
      <c r="I346" s="64"/>
    </row>
    <row r="347" spans="1:9" ht="25.5" hidden="1" customHeight="1" x14ac:dyDescent="0.25">
      <c r="A347" s="63"/>
      <c r="B347" s="63"/>
      <c r="C347" s="63"/>
      <c r="D347" s="63"/>
      <c r="E347" s="63"/>
      <c r="F347" s="63"/>
      <c r="G347" s="63"/>
      <c r="H347" s="63"/>
      <c r="I347" s="65"/>
    </row>
    <row r="348" spans="1:9" ht="25.5" hidden="1" customHeight="1" x14ac:dyDescent="0.25">
      <c r="A348" s="63"/>
      <c r="B348" s="63"/>
      <c r="C348" s="63"/>
      <c r="D348" s="63"/>
      <c r="E348" s="63"/>
      <c r="F348" s="63"/>
      <c r="G348" s="63"/>
      <c r="H348" s="63"/>
      <c r="I348" s="64"/>
    </row>
    <row r="349" spans="1:9" ht="25.5" hidden="1" customHeight="1" x14ac:dyDescent="0.25">
      <c r="A349" s="63"/>
      <c r="B349" s="63"/>
      <c r="C349" s="63"/>
      <c r="D349" s="63"/>
      <c r="E349" s="63"/>
      <c r="F349" s="63"/>
      <c r="G349" s="63"/>
      <c r="H349" s="63"/>
      <c r="I349" s="64"/>
    </row>
    <row r="350" spans="1:9" ht="25.5" hidden="1" customHeight="1" x14ac:dyDescent="0.25">
      <c r="A350" s="63"/>
      <c r="B350" s="63"/>
      <c r="C350" s="63"/>
      <c r="D350" s="63"/>
      <c r="E350" s="63"/>
      <c r="F350" s="63"/>
      <c r="G350" s="63"/>
      <c r="H350" s="63"/>
      <c r="I350" s="65"/>
    </row>
    <row r="351" spans="1:9" ht="25.5" hidden="1" customHeight="1" x14ac:dyDescent="0.25">
      <c r="A351" s="63"/>
      <c r="B351" s="63"/>
      <c r="C351" s="63"/>
      <c r="D351" s="63"/>
      <c r="E351" s="63"/>
      <c r="F351" s="63"/>
      <c r="G351" s="63"/>
      <c r="H351" s="63"/>
      <c r="I351" s="64"/>
    </row>
    <row r="352" spans="1:9" ht="25.5" hidden="1" customHeight="1" x14ac:dyDescent="0.25">
      <c r="A352" s="63"/>
      <c r="B352" s="63"/>
      <c r="C352" s="63"/>
      <c r="D352" s="63"/>
      <c r="E352" s="63"/>
      <c r="F352" s="63"/>
      <c r="G352" s="63"/>
      <c r="H352" s="63"/>
      <c r="I352" s="64"/>
    </row>
    <row r="353" spans="1:9" ht="25.5" hidden="1" customHeight="1" x14ac:dyDescent="0.25">
      <c r="A353" s="63"/>
      <c r="B353" s="63"/>
      <c r="C353" s="63"/>
      <c r="D353" s="63"/>
      <c r="E353" s="63"/>
      <c r="F353" s="63"/>
      <c r="G353" s="63"/>
      <c r="H353" s="63"/>
      <c r="I353" s="64"/>
    </row>
    <row r="354" spans="1:9" ht="25.5" hidden="1" customHeight="1" x14ac:dyDescent="0.25">
      <c r="A354" s="63"/>
      <c r="B354" s="63"/>
      <c r="C354" s="63"/>
      <c r="D354" s="63"/>
      <c r="E354" s="63"/>
      <c r="F354" s="63"/>
      <c r="G354" s="63"/>
      <c r="H354" s="63"/>
      <c r="I354" s="65"/>
    </row>
    <row r="355" spans="1:9" ht="25.5" hidden="1" customHeight="1" x14ac:dyDescent="0.25">
      <c r="A355" s="63"/>
      <c r="B355" s="63"/>
      <c r="C355" s="63"/>
      <c r="D355" s="63"/>
      <c r="E355" s="63"/>
      <c r="F355" s="63"/>
      <c r="G355" s="63"/>
      <c r="H355" s="63"/>
      <c r="I355" s="65"/>
    </row>
    <row r="356" spans="1:9" ht="25.5" hidden="1" customHeight="1" x14ac:dyDescent="0.25">
      <c r="A356" s="63"/>
      <c r="B356" s="63"/>
      <c r="C356" s="63"/>
      <c r="D356" s="63"/>
      <c r="E356" s="63"/>
      <c r="F356" s="63"/>
      <c r="G356" s="63"/>
      <c r="H356" s="63"/>
      <c r="I356" s="64"/>
    </row>
    <row r="357" spans="1:9" ht="25.5" hidden="1" customHeight="1" x14ac:dyDescent="0.25">
      <c r="A357" s="63"/>
      <c r="B357" s="63"/>
      <c r="C357" s="63"/>
      <c r="D357" s="63"/>
      <c r="E357" s="63"/>
      <c r="F357" s="63"/>
      <c r="G357" s="63"/>
      <c r="H357" s="63"/>
      <c r="I357" s="64"/>
    </row>
    <row r="358" spans="1:9" ht="25.5" hidden="1" customHeight="1" x14ac:dyDescent="0.25">
      <c r="A358" s="63"/>
      <c r="B358" s="63"/>
      <c r="C358" s="63"/>
      <c r="D358" s="63"/>
      <c r="E358" s="63"/>
      <c r="F358" s="63"/>
      <c r="G358" s="63"/>
      <c r="H358" s="63"/>
      <c r="I358" s="64"/>
    </row>
    <row r="359" spans="1:9" ht="25.5" hidden="1" customHeight="1" x14ac:dyDescent="0.25">
      <c r="A359" s="63"/>
      <c r="B359" s="63"/>
      <c r="C359" s="63"/>
      <c r="D359" s="63"/>
      <c r="E359" s="63"/>
      <c r="F359" s="63"/>
      <c r="G359" s="63"/>
      <c r="H359" s="63"/>
      <c r="I359" s="64"/>
    </row>
    <row r="360" spans="1:9" ht="25.5" hidden="1" customHeight="1" x14ac:dyDescent="0.25">
      <c r="A360" s="63"/>
      <c r="B360" s="63"/>
      <c r="C360" s="63"/>
      <c r="D360" s="63"/>
      <c r="E360" s="63"/>
      <c r="F360" s="63"/>
      <c r="G360" s="63"/>
      <c r="H360" s="63"/>
      <c r="I360" s="64"/>
    </row>
    <row r="361" spans="1:9" ht="25.5" hidden="1" customHeight="1" x14ac:dyDescent="0.25">
      <c r="A361" s="63"/>
      <c r="B361" s="63"/>
      <c r="C361" s="63"/>
      <c r="D361" s="63"/>
      <c r="E361" s="63"/>
      <c r="F361" s="63"/>
      <c r="G361" s="63"/>
      <c r="H361" s="63"/>
      <c r="I361" s="64"/>
    </row>
    <row r="362" spans="1:9" ht="25.5" hidden="1" customHeight="1" x14ac:dyDescent="0.25">
      <c r="A362" s="63"/>
      <c r="B362" s="63"/>
      <c r="C362" s="63"/>
      <c r="D362" s="63"/>
      <c r="E362" s="63"/>
      <c r="F362" s="63"/>
      <c r="G362" s="63"/>
      <c r="H362" s="63"/>
      <c r="I362" s="65"/>
    </row>
    <row r="363" spans="1:9" ht="25.5" hidden="1" customHeight="1" x14ac:dyDescent="0.25">
      <c r="A363" s="63"/>
      <c r="B363" s="63"/>
      <c r="C363" s="63"/>
      <c r="D363" s="63"/>
      <c r="E363" s="63"/>
      <c r="F363" s="63"/>
      <c r="G363" s="63"/>
      <c r="H363" s="63"/>
      <c r="I363" s="64"/>
    </row>
    <row r="364" spans="1:9" ht="25.5" hidden="1" customHeight="1" x14ac:dyDescent="0.25">
      <c r="A364" s="63"/>
      <c r="B364" s="63"/>
      <c r="C364" s="63"/>
      <c r="D364" s="63"/>
      <c r="E364" s="63"/>
      <c r="F364" s="63"/>
      <c r="G364" s="63"/>
      <c r="H364" s="63"/>
      <c r="I364" s="64"/>
    </row>
    <row r="365" spans="1:9" ht="25.5" hidden="1" customHeight="1" x14ac:dyDescent="0.25">
      <c r="A365" s="63"/>
      <c r="B365" s="63"/>
      <c r="C365" s="63"/>
      <c r="D365" s="63"/>
      <c r="E365" s="63"/>
      <c r="F365" s="63"/>
      <c r="G365" s="63"/>
      <c r="H365" s="63"/>
      <c r="I365" s="64"/>
    </row>
    <row r="366" spans="1:9" ht="25.5" hidden="1" customHeight="1" x14ac:dyDescent="0.25">
      <c r="A366" s="63"/>
      <c r="B366" s="63"/>
      <c r="C366" s="63"/>
      <c r="D366" s="63"/>
      <c r="E366" s="63"/>
      <c r="F366" s="63"/>
      <c r="G366" s="63"/>
      <c r="H366" s="63"/>
      <c r="I366" s="64"/>
    </row>
    <row r="367" spans="1:9" ht="25.5" hidden="1" customHeight="1" x14ac:dyDescent="0.25">
      <c r="A367" s="63"/>
      <c r="B367" s="63"/>
      <c r="C367" s="63"/>
      <c r="D367" s="63"/>
      <c r="E367" s="63"/>
      <c r="F367" s="63"/>
      <c r="G367" s="63"/>
      <c r="H367" s="63"/>
      <c r="I367" s="64"/>
    </row>
    <row r="368" spans="1:9" ht="25.5" hidden="1" customHeight="1" x14ac:dyDescent="0.25">
      <c r="A368" s="63"/>
      <c r="B368" s="63"/>
      <c r="C368" s="63"/>
      <c r="D368" s="63"/>
      <c r="E368" s="63"/>
      <c r="F368" s="63"/>
      <c r="G368" s="63"/>
      <c r="H368" s="63"/>
      <c r="I368" s="65"/>
    </row>
    <row r="369" spans="1:9" ht="25.5" hidden="1" customHeight="1" x14ac:dyDescent="0.25">
      <c r="A369" s="63"/>
      <c r="B369" s="63"/>
      <c r="C369" s="63"/>
      <c r="D369" s="63"/>
      <c r="E369" s="63"/>
      <c r="F369" s="63"/>
      <c r="G369" s="63"/>
      <c r="H369" s="63"/>
      <c r="I369" s="64"/>
    </row>
    <row r="370" spans="1:9" ht="25.5" hidden="1" customHeight="1" x14ac:dyDescent="0.25">
      <c r="A370" s="63"/>
      <c r="B370" s="63"/>
      <c r="C370" s="63"/>
      <c r="D370" s="63"/>
      <c r="E370" s="63"/>
      <c r="F370" s="63"/>
      <c r="G370" s="63"/>
      <c r="H370" s="63"/>
      <c r="I370" s="64"/>
    </row>
    <row r="371" spans="1:9" ht="25.5" hidden="1" customHeight="1" x14ac:dyDescent="0.25">
      <c r="A371" s="63"/>
      <c r="B371" s="63"/>
      <c r="C371" s="63"/>
      <c r="D371" s="63"/>
      <c r="E371" s="63"/>
      <c r="F371" s="63"/>
      <c r="G371" s="63"/>
      <c r="H371" s="63"/>
      <c r="I371" s="64"/>
    </row>
    <row r="372" spans="1:9" ht="25.5" hidden="1" customHeight="1" x14ac:dyDescent="0.25">
      <c r="A372" s="63"/>
      <c r="B372" s="63"/>
      <c r="C372" s="63"/>
      <c r="D372" s="63"/>
      <c r="E372" s="63"/>
      <c r="F372" s="63"/>
      <c r="G372" s="63"/>
      <c r="H372" s="63"/>
      <c r="I372" s="65"/>
    </row>
    <row r="373" spans="1:9" ht="25.5" hidden="1" customHeight="1" x14ac:dyDescent="0.25">
      <c r="A373" s="63"/>
      <c r="B373" s="63"/>
      <c r="C373" s="63"/>
      <c r="D373" s="63"/>
      <c r="E373" s="63"/>
      <c r="F373" s="63"/>
      <c r="G373" s="63"/>
      <c r="H373" s="63"/>
      <c r="I373" s="65"/>
    </row>
    <row r="374" spans="1:9" ht="25.5" hidden="1" customHeight="1" x14ac:dyDescent="0.25">
      <c r="A374" s="63"/>
      <c r="B374" s="63"/>
      <c r="C374" s="63"/>
      <c r="D374" s="63"/>
      <c r="E374" s="63"/>
      <c r="F374" s="63"/>
      <c r="G374" s="63"/>
      <c r="H374" s="63"/>
      <c r="I374" s="64"/>
    </row>
    <row r="375" spans="1:9" ht="25.5" hidden="1" customHeight="1" x14ac:dyDescent="0.25">
      <c r="A375" s="63"/>
      <c r="B375" s="63"/>
      <c r="C375" s="63"/>
      <c r="D375" s="63"/>
      <c r="E375" s="63"/>
      <c r="F375" s="63"/>
      <c r="G375" s="63"/>
      <c r="H375" s="63"/>
      <c r="I375" s="64"/>
    </row>
    <row r="376" spans="1:9" ht="25.5" hidden="1" customHeight="1" x14ac:dyDescent="0.25">
      <c r="A376" s="63"/>
      <c r="B376" s="63"/>
      <c r="C376" s="63"/>
      <c r="D376" s="63"/>
      <c r="E376" s="63"/>
      <c r="F376" s="63"/>
      <c r="G376" s="63"/>
      <c r="H376" s="63"/>
      <c r="I376" s="64"/>
    </row>
    <row r="377" spans="1:9" ht="25.5" hidden="1" customHeight="1" x14ac:dyDescent="0.25">
      <c r="A377" s="63"/>
      <c r="B377" s="63"/>
      <c r="C377" s="63"/>
      <c r="D377" s="63"/>
      <c r="E377" s="63"/>
      <c r="F377" s="63"/>
      <c r="G377" s="63"/>
      <c r="H377" s="63"/>
      <c r="I377" s="64"/>
    </row>
    <row r="378" spans="1:9" ht="25.5" hidden="1" customHeight="1" x14ac:dyDescent="0.25">
      <c r="A378" s="63"/>
      <c r="B378" s="63"/>
      <c r="C378" s="63"/>
      <c r="D378" s="63"/>
      <c r="E378" s="63"/>
      <c r="F378" s="63"/>
      <c r="G378" s="63"/>
      <c r="H378" s="63"/>
      <c r="I378" s="64"/>
    </row>
    <row r="379" spans="1:9" ht="25.5" hidden="1" customHeight="1" x14ac:dyDescent="0.25">
      <c r="A379" s="63"/>
      <c r="B379" s="63"/>
      <c r="C379" s="63"/>
      <c r="D379" s="63"/>
      <c r="E379" s="63"/>
      <c r="F379" s="63"/>
      <c r="G379" s="63"/>
      <c r="H379" s="63"/>
      <c r="I379" s="64"/>
    </row>
    <row r="380" spans="1:9" ht="25.5" hidden="1" customHeight="1" x14ac:dyDescent="0.25">
      <c r="A380" s="63"/>
      <c r="B380" s="63"/>
      <c r="C380" s="63"/>
      <c r="D380" s="63"/>
      <c r="E380" s="63"/>
      <c r="F380" s="63"/>
      <c r="G380" s="63"/>
      <c r="H380" s="63"/>
      <c r="I380" s="64"/>
    </row>
    <row r="381" spans="1:9" ht="25.5" hidden="1" customHeight="1" x14ac:dyDescent="0.25">
      <c r="A381" s="63"/>
      <c r="B381" s="63"/>
      <c r="C381" s="63"/>
      <c r="D381" s="63"/>
      <c r="E381" s="63"/>
      <c r="F381" s="63"/>
      <c r="G381" s="63"/>
      <c r="H381" s="63"/>
      <c r="I381" s="64"/>
    </row>
    <row r="382" spans="1:9" ht="25.5" hidden="1" customHeight="1" x14ac:dyDescent="0.25">
      <c r="A382" s="63"/>
      <c r="B382" s="63"/>
      <c r="C382" s="63"/>
      <c r="D382" s="63"/>
      <c r="E382" s="63"/>
      <c r="F382" s="63"/>
      <c r="G382" s="63"/>
      <c r="H382" s="63"/>
      <c r="I382" s="65"/>
    </row>
    <row r="383" spans="1:9" ht="25.5" hidden="1" customHeight="1" x14ac:dyDescent="0.25">
      <c r="A383" s="63"/>
      <c r="B383" s="63"/>
      <c r="C383" s="63"/>
      <c r="D383" s="63"/>
      <c r="E383" s="63"/>
      <c r="F383" s="63"/>
      <c r="G383" s="63"/>
      <c r="H383" s="63"/>
      <c r="I383" s="64"/>
    </row>
    <row r="384" spans="1:9" ht="25.5" hidden="1" customHeight="1" x14ac:dyDescent="0.25">
      <c r="A384" s="63"/>
      <c r="B384" s="63"/>
      <c r="C384" s="63"/>
      <c r="D384" s="63"/>
      <c r="E384" s="63"/>
      <c r="F384" s="63"/>
      <c r="G384" s="63"/>
      <c r="H384" s="63"/>
      <c r="I384" s="64"/>
    </row>
    <row r="385" spans="1:9" ht="25.5" hidden="1" customHeight="1" x14ac:dyDescent="0.25">
      <c r="A385" s="63"/>
      <c r="B385" s="63"/>
      <c r="C385" s="63"/>
      <c r="D385" s="63"/>
      <c r="E385" s="63"/>
      <c r="F385" s="63"/>
      <c r="G385" s="63"/>
      <c r="H385" s="63"/>
      <c r="I385" s="64"/>
    </row>
    <row r="386" spans="1:9" ht="25.5" hidden="1" customHeight="1" x14ac:dyDescent="0.25">
      <c r="A386" s="63"/>
      <c r="B386" s="63"/>
      <c r="C386" s="63"/>
      <c r="D386" s="63"/>
      <c r="E386" s="63"/>
      <c r="F386" s="63"/>
      <c r="G386" s="63"/>
      <c r="H386" s="63"/>
      <c r="I386" s="64"/>
    </row>
    <row r="387" spans="1:9" ht="25.5" hidden="1" customHeight="1" x14ac:dyDescent="0.25">
      <c r="A387" s="63"/>
      <c r="B387" s="63"/>
      <c r="C387" s="63"/>
      <c r="D387" s="63"/>
      <c r="E387" s="63"/>
      <c r="F387" s="63"/>
      <c r="G387" s="63"/>
      <c r="H387" s="63"/>
      <c r="I387" s="64"/>
    </row>
    <row r="388" spans="1:9" ht="25.5" hidden="1" customHeight="1" x14ac:dyDescent="0.25">
      <c r="A388" s="63"/>
      <c r="B388" s="63"/>
      <c r="C388" s="63"/>
      <c r="D388" s="63"/>
      <c r="E388" s="63"/>
      <c r="F388" s="63"/>
      <c r="G388" s="63"/>
      <c r="H388" s="63"/>
      <c r="I388" s="64"/>
    </row>
    <row r="389" spans="1:9" ht="25.5" hidden="1" customHeight="1" x14ac:dyDescent="0.25">
      <c r="A389" s="63"/>
      <c r="B389" s="63"/>
      <c r="C389" s="63"/>
      <c r="D389" s="63"/>
      <c r="E389" s="63"/>
      <c r="F389" s="63"/>
      <c r="G389" s="63"/>
      <c r="H389" s="63"/>
      <c r="I389" s="64"/>
    </row>
    <row r="390" spans="1:9" ht="25.5" hidden="1" customHeight="1" x14ac:dyDescent="0.25">
      <c r="A390" s="63"/>
      <c r="B390" s="63"/>
      <c r="C390" s="63"/>
      <c r="D390" s="63"/>
      <c r="E390" s="63"/>
      <c r="F390" s="63"/>
      <c r="G390" s="63"/>
      <c r="H390" s="63"/>
      <c r="I390" s="64"/>
    </row>
    <row r="391" spans="1:9" ht="25.5" hidden="1" customHeight="1" x14ac:dyDescent="0.25">
      <c r="A391" s="63"/>
      <c r="B391" s="63"/>
      <c r="C391" s="63"/>
      <c r="D391" s="63"/>
      <c r="E391" s="63"/>
      <c r="F391" s="63"/>
      <c r="G391" s="63"/>
      <c r="H391" s="63"/>
      <c r="I391" s="65"/>
    </row>
    <row r="392" spans="1:9" ht="25.5" hidden="1" customHeight="1" x14ac:dyDescent="0.25">
      <c r="A392" s="63"/>
      <c r="B392" s="63"/>
      <c r="C392" s="63"/>
      <c r="D392" s="63"/>
      <c r="E392" s="63"/>
      <c r="F392" s="63"/>
      <c r="G392" s="63"/>
      <c r="H392" s="63"/>
      <c r="I392" s="64"/>
    </row>
    <row r="393" spans="1:9" ht="25.5" hidden="1" customHeight="1" x14ac:dyDescent="0.25">
      <c r="A393" s="63"/>
      <c r="B393" s="63"/>
      <c r="C393" s="63"/>
      <c r="D393" s="63"/>
      <c r="E393" s="63"/>
      <c r="F393" s="63"/>
      <c r="G393" s="63"/>
      <c r="H393" s="63"/>
      <c r="I393" s="64"/>
    </row>
    <row r="394" spans="1:9" ht="25.5" hidden="1" customHeight="1" x14ac:dyDescent="0.25">
      <c r="A394" s="63"/>
      <c r="B394" s="63"/>
      <c r="C394" s="63"/>
      <c r="D394" s="63"/>
      <c r="E394" s="63"/>
      <c r="F394" s="63"/>
      <c r="G394" s="63"/>
      <c r="H394" s="63"/>
      <c r="I394" s="65"/>
    </row>
    <row r="395" spans="1:9" ht="25.5" hidden="1" customHeight="1" x14ac:dyDescent="0.25">
      <c r="A395" s="63"/>
      <c r="B395" s="63"/>
      <c r="C395" s="63"/>
      <c r="D395" s="63"/>
      <c r="E395" s="63"/>
      <c r="F395" s="63"/>
      <c r="G395" s="63"/>
      <c r="H395" s="63"/>
      <c r="I395" s="64"/>
    </row>
    <row r="396" spans="1:9" ht="25.5" hidden="1" customHeight="1" x14ac:dyDescent="0.25">
      <c r="A396" s="63"/>
      <c r="B396" s="63"/>
      <c r="C396" s="63"/>
      <c r="D396" s="63"/>
      <c r="E396" s="63"/>
      <c r="F396" s="63"/>
      <c r="G396" s="63"/>
      <c r="H396" s="63"/>
      <c r="I396" s="64"/>
    </row>
    <row r="397" spans="1:9" ht="25.5" hidden="1" customHeight="1" x14ac:dyDescent="0.25">
      <c r="A397" s="63"/>
      <c r="B397" s="63"/>
      <c r="C397" s="63"/>
      <c r="D397" s="63"/>
      <c r="E397" s="63"/>
      <c r="F397" s="63"/>
      <c r="G397" s="63"/>
      <c r="H397" s="63"/>
      <c r="I397" s="65"/>
    </row>
    <row r="398" spans="1:9" ht="25.5" hidden="1" customHeight="1" x14ac:dyDescent="0.25">
      <c r="A398" s="63"/>
      <c r="B398" s="63"/>
      <c r="C398" s="63"/>
      <c r="D398" s="63"/>
      <c r="E398" s="63"/>
      <c r="F398" s="63"/>
      <c r="G398" s="63"/>
      <c r="H398" s="63"/>
      <c r="I398" s="64"/>
    </row>
    <row r="399" spans="1:9" ht="25.5" hidden="1" customHeight="1" x14ac:dyDescent="0.25">
      <c r="A399" s="63"/>
      <c r="B399" s="63"/>
      <c r="C399" s="63"/>
      <c r="D399" s="63"/>
      <c r="E399" s="63"/>
      <c r="F399" s="63"/>
      <c r="G399" s="63"/>
      <c r="H399" s="63"/>
      <c r="I399" s="64"/>
    </row>
    <row r="400" spans="1:9" ht="25.5" hidden="1" customHeight="1" x14ac:dyDescent="0.25">
      <c r="A400" s="63"/>
      <c r="B400" s="63"/>
      <c r="C400" s="63"/>
      <c r="D400" s="63"/>
      <c r="E400" s="63"/>
      <c r="F400" s="63"/>
      <c r="G400" s="63"/>
      <c r="H400" s="63"/>
      <c r="I400" s="65"/>
    </row>
    <row r="401" spans="1:9" ht="25.5" hidden="1" customHeight="1" x14ac:dyDescent="0.25">
      <c r="A401" s="63"/>
      <c r="B401" s="63"/>
      <c r="C401" s="63"/>
      <c r="D401" s="63"/>
      <c r="E401" s="63"/>
      <c r="F401" s="63"/>
      <c r="G401" s="63"/>
      <c r="H401" s="63"/>
      <c r="I401" s="64"/>
    </row>
    <row r="402" spans="1:9" ht="25.5" hidden="1" customHeight="1" x14ac:dyDescent="0.25">
      <c r="A402" s="63"/>
      <c r="B402" s="63"/>
      <c r="C402" s="63"/>
      <c r="D402" s="63"/>
      <c r="E402" s="63"/>
      <c r="F402" s="63"/>
      <c r="G402" s="63"/>
      <c r="H402" s="63"/>
      <c r="I402" s="64"/>
    </row>
    <row r="403" spans="1:9" ht="25.5" hidden="1" customHeight="1" x14ac:dyDescent="0.25">
      <c r="A403" s="63"/>
      <c r="B403" s="63"/>
      <c r="C403" s="63"/>
      <c r="D403" s="63"/>
      <c r="E403" s="63"/>
      <c r="F403" s="63"/>
      <c r="G403" s="63"/>
      <c r="H403" s="63"/>
      <c r="I403" s="65"/>
    </row>
    <row r="404" spans="1:9" ht="25.5" hidden="1" customHeight="1" x14ac:dyDescent="0.25">
      <c r="A404" s="63"/>
      <c r="B404" s="63"/>
      <c r="C404" s="63"/>
      <c r="D404" s="63"/>
      <c r="E404" s="63"/>
      <c r="F404" s="63"/>
      <c r="G404" s="63"/>
      <c r="H404" s="63"/>
      <c r="I404" s="64"/>
    </row>
  </sheetData>
  <sheetProtection password="D38D" sheet="1" objects="1" scenarios="1" insertRows="0"/>
  <mergeCells count="1">
    <mergeCell ref="E1:I1"/>
  </mergeCells>
  <pageMargins left="1.1811023622047245" right="0.39370078740157483" top="0.74803149606299213" bottom="0.59055118110236227" header="0.31496062992125984" footer="0.31496062992125984"/>
  <pageSetup paperSize="5" scale="70" orientation="portrait" r:id="rId1"/>
  <headerFooter>
    <oddHeader xml:space="preserve">&amp;L&amp;"-,Negrita"&amp;18Presupuesto de Egresos por Clasificación Funcional-Programática
</oddHeader>
    <oddFooter>&amp;L&amp;"-,Cursiva"Ejercicio Fiscal 2014&amp;RPágina &amp;P de &amp;N&amp;K00+000-----------------------</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VP167"/>
  <sheetViews>
    <sheetView showGridLines="0" tabSelected="1" workbookViewId="0">
      <selection sqref="A1:XFD1048576"/>
    </sheetView>
  </sheetViews>
  <sheetFormatPr baseColWidth="10" defaultColWidth="0" defaultRowHeight="0" customHeight="1" zeroHeight="1" x14ac:dyDescent="0.25"/>
  <cols>
    <col min="1" max="2" width="28.5703125" style="27" customWidth="1"/>
    <col min="3" max="3" width="0" style="32" hidden="1" customWidth="1"/>
    <col min="4" max="4" width="8.5703125" style="49" customWidth="1"/>
    <col min="5" max="5" width="16.5703125" style="50" customWidth="1"/>
    <col min="6" max="6" width="16.5703125" style="49" customWidth="1"/>
    <col min="7" max="7" width="20.28515625" style="49" bestFit="1" customWidth="1"/>
    <col min="8" max="8" width="0.28515625" style="26" customWidth="1"/>
    <col min="9" max="243" width="11.42578125" style="27" hidden="1"/>
    <col min="244" max="244" width="16.42578125" style="27" hidden="1"/>
    <col min="245" max="245" width="16" style="27" hidden="1"/>
    <col min="246" max="248" width="3.28515625" style="27" hidden="1"/>
    <col min="249" max="249" width="7.140625" style="27" hidden="1"/>
    <col min="250" max="256" width="13.7109375" style="27" hidden="1"/>
    <col min="257" max="258" width="28.5703125" style="27" customWidth="1"/>
    <col min="259" max="259" width="13.7109375" style="27" hidden="1" customWidth="1"/>
    <col min="260" max="260" width="8.5703125" style="27" customWidth="1"/>
    <col min="261" max="262" width="16.5703125" style="27" customWidth="1"/>
    <col min="263" max="263" width="20.28515625" style="27" bestFit="1" customWidth="1"/>
    <col min="264" max="264" width="0.28515625" style="27" customWidth="1"/>
    <col min="265" max="512" width="13.7109375" style="27" hidden="1"/>
    <col min="513" max="514" width="28.5703125" style="27" customWidth="1"/>
    <col min="515" max="515" width="13.7109375" style="27" hidden="1" customWidth="1"/>
    <col min="516" max="516" width="8.5703125" style="27" customWidth="1"/>
    <col min="517" max="518" width="16.5703125" style="27" customWidth="1"/>
    <col min="519" max="519" width="20.28515625" style="27" bestFit="1" customWidth="1"/>
    <col min="520" max="520" width="0.28515625" style="27" customWidth="1"/>
    <col min="521" max="768" width="13.7109375" style="27" hidden="1"/>
    <col min="769" max="770" width="28.5703125" style="27" customWidth="1"/>
    <col min="771" max="771" width="13.7109375" style="27" hidden="1" customWidth="1"/>
    <col min="772" max="772" width="8.5703125" style="27" customWidth="1"/>
    <col min="773" max="774" width="16.5703125" style="27" customWidth="1"/>
    <col min="775" max="775" width="20.28515625" style="27" bestFit="1" customWidth="1"/>
    <col min="776" max="776" width="0.28515625" style="27" customWidth="1"/>
    <col min="777" max="1024" width="13.7109375" style="27" hidden="1"/>
    <col min="1025" max="1026" width="28.5703125" style="27" customWidth="1"/>
    <col min="1027" max="1027" width="13.7109375" style="27" hidden="1" customWidth="1"/>
    <col min="1028" max="1028" width="8.5703125" style="27" customWidth="1"/>
    <col min="1029" max="1030" width="16.5703125" style="27" customWidth="1"/>
    <col min="1031" max="1031" width="20.28515625" style="27" bestFit="1" customWidth="1"/>
    <col min="1032" max="1032" width="0.28515625" style="27" customWidth="1"/>
    <col min="1033" max="1280" width="13.7109375" style="27" hidden="1"/>
    <col min="1281" max="1282" width="28.5703125" style="27" customWidth="1"/>
    <col min="1283" max="1283" width="13.7109375" style="27" hidden="1" customWidth="1"/>
    <col min="1284" max="1284" width="8.5703125" style="27" customWidth="1"/>
    <col min="1285" max="1286" width="16.5703125" style="27" customWidth="1"/>
    <col min="1287" max="1287" width="20.28515625" style="27" bestFit="1" customWidth="1"/>
    <col min="1288" max="1288" width="0.28515625" style="27" customWidth="1"/>
    <col min="1289" max="1536" width="13.7109375" style="27" hidden="1"/>
    <col min="1537" max="1538" width="28.5703125" style="27" customWidth="1"/>
    <col min="1539" max="1539" width="13.7109375" style="27" hidden="1" customWidth="1"/>
    <col min="1540" max="1540" width="8.5703125" style="27" customWidth="1"/>
    <col min="1541" max="1542" width="16.5703125" style="27" customWidth="1"/>
    <col min="1543" max="1543" width="20.28515625" style="27" bestFit="1" customWidth="1"/>
    <col min="1544" max="1544" width="0.28515625" style="27" customWidth="1"/>
    <col min="1545" max="1792" width="13.7109375" style="27" hidden="1"/>
    <col min="1793" max="1794" width="28.5703125" style="27" customWidth="1"/>
    <col min="1795" max="1795" width="13.7109375" style="27" hidden="1" customWidth="1"/>
    <col min="1796" max="1796" width="8.5703125" style="27" customWidth="1"/>
    <col min="1797" max="1798" width="16.5703125" style="27" customWidth="1"/>
    <col min="1799" max="1799" width="20.28515625" style="27" bestFit="1" customWidth="1"/>
    <col min="1800" max="1800" width="0.28515625" style="27" customWidth="1"/>
    <col min="1801" max="2048" width="13.7109375" style="27" hidden="1"/>
    <col min="2049" max="2050" width="28.5703125" style="27" customWidth="1"/>
    <col min="2051" max="2051" width="13.7109375" style="27" hidden="1" customWidth="1"/>
    <col min="2052" max="2052" width="8.5703125" style="27" customWidth="1"/>
    <col min="2053" max="2054" width="16.5703125" style="27" customWidth="1"/>
    <col min="2055" max="2055" width="20.28515625" style="27" bestFit="1" customWidth="1"/>
    <col min="2056" max="2056" width="0.28515625" style="27" customWidth="1"/>
    <col min="2057" max="2304" width="13.7109375" style="27" hidden="1"/>
    <col min="2305" max="2306" width="28.5703125" style="27" customWidth="1"/>
    <col min="2307" max="2307" width="13.7109375" style="27" hidden="1" customWidth="1"/>
    <col min="2308" max="2308" width="8.5703125" style="27" customWidth="1"/>
    <col min="2309" max="2310" width="16.5703125" style="27" customWidth="1"/>
    <col min="2311" max="2311" width="20.28515625" style="27" bestFit="1" customWidth="1"/>
    <col min="2312" max="2312" width="0.28515625" style="27" customWidth="1"/>
    <col min="2313" max="2560" width="13.7109375" style="27" hidden="1"/>
    <col min="2561" max="2562" width="28.5703125" style="27" customWidth="1"/>
    <col min="2563" max="2563" width="13.7109375" style="27" hidden="1" customWidth="1"/>
    <col min="2564" max="2564" width="8.5703125" style="27" customWidth="1"/>
    <col min="2565" max="2566" width="16.5703125" style="27" customWidth="1"/>
    <col min="2567" max="2567" width="20.28515625" style="27" bestFit="1" customWidth="1"/>
    <col min="2568" max="2568" width="0.28515625" style="27" customWidth="1"/>
    <col min="2569" max="2816" width="13.7109375" style="27" hidden="1"/>
    <col min="2817" max="2818" width="28.5703125" style="27" customWidth="1"/>
    <col min="2819" max="2819" width="13.7109375" style="27" hidden="1" customWidth="1"/>
    <col min="2820" max="2820" width="8.5703125" style="27" customWidth="1"/>
    <col min="2821" max="2822" width="16.5703125" style="27" customWidth="1"/>
    <col min="2823" max="2823" width="20.28515625" style="27" bestFit="1" customWidth="1"/>
    <col min="2824" max="2824" width="0.28515625" style="27" customWidth="1"/>
    <col min="2825" max="3072" width="13.7109375" style="27" hidden="1"/>
    <col min="3073" max="3074" width="28.5703125" style="27" customWidth="1"/>
    <col min="3075" max="3075" width="13.7109375" style="27" hidden="1" customWidth="1"/>
    <col min="3076" max="3076" width="8.5703125" style="27" customWidth="1"/>
    <col min="3077" max="3078" width="16.5703125" style="27" customWidth="1"/>
    <col min="3079" max="3079" width="20.28515625" style="27" bestFit="1" customWidth="1"/>
    <col min="3080" max="3080" width="0.28515625" style="27" customWidth="1"/>
    <col min="3081" max="3328" width="13.7109375" style="27" hidden="1"/>
    <col min="3329" max="3330" width="28.5703125" style="27" customWidth="1"/>
    <col min="3331" max="3331" width="13.7109375" style="27" hidden="1" customWidth="1"/>
    <col min="3332" max="3332" width="8.5703125" style="27" customWidth="1"/>
    <col min="3333" max="3334" width="16.5703125" style="27" customWidth="1"/>
    <col min="3335" max="3335" width="20.28515625" style="27" bestFit="1" customWidth="1"/>
    <col min="3336" max="3336" width="0.28515625" style="27" customWidth="1"/>
    <col min="3337" max="3584" width="13.7109375" style="27" hidden="1"/>
    <col min="3585" max="3586" width="28.5703125" style="27" customWidth="1"/>
    <col min="3587" max="3587" width="13.7109375" style="27" hidden="1" customWidth="1"/>
    <col min="3588" max="3588" width="8.5703125" style="27" customWidth="1"/>
    <col min="3589" max="3590" width="16.5703125" style="27" customWidth="1"/>
    <col min="3591" max="3591" width="20.28515625" style="27" bestFit="1" customWidth="1"/>
    <col min="3592" max="3592" width="0.28515625" style="27" customWidth="1"/>
    <col min="3593" max="3840" width="13.7109375" style="27" hidden="1"/>
    <col min="3841" max="3842" width="28.5703125" style="27" customWidth="1"/>
    <col min="3843" max="3843" width="13.7109375" style="27" hidden="1" customWidth="1"/>
    <col min="3844" max="3844" width="8.5703125" style="27" customWidth="1"/>
    <col min="3845" max="3846" width="16.5703125" style="27" customWidth="1"/>
    <col min="3847" max="3847" width="20.28515625" style="27" bestFit="1" customWidth="1"/>
    <col min="3848" max="3848" width="0.28515625" style="27" customWidth="1"/>
    <col min="3849" max="4096" width="13.7109375" style="27" hidden="1"/>
    <col min="4097" max="4098" width="28.5703125" style="27" customWidth="1"/>
    <col min="4099" max="4099" width="13.7109375" style="27" hidden="1" customWidth="1"/>
    <col min="4100" max="4100" width="8.5703125" style="27" customWidth="1"/>
    <col min="4101" max="4102" width="16.5703125" style="27" customWidth="1"/>
    <col min="4103" max="4103" width="20.28515625" style="27" bestFit="1" customWidth="1"/>
    <col min="4104" max="4104" width="0.28515625" style="27" customWidth="1"/>
    <col min="4105" max="4352" width="13.7109375" style="27" hidden="1"/>
    <col min="4353" max="4354" width="28.5703125" style="27" customWidth="1"/>
    <col min="4355" max="4355" width="13.7109375" style="27" hidden="1" customWidth="1"/>
    <col min="4356" max="4356" width="8.5703125" style="27" customWidth="1"/>
    <col min="4357" max="4358" width="16.5703125" style="27" customWidth="1"/>
    <col min="4359" max="4359" width="20.28515625" style="27" bestFit="1" customWidth="1"/>
    <col min="4360" max="4360" width="0.28515625" style="27" customWidth="1"/>
    <col min="4361" max="4608" width="13.7109375" style="27" hidden="1"/>
    <col min="4609" max="4610" width="28.5703125" style="27" customWidth="1"/>
    <col min="4611" max="4611" width="13.7109375" style="27" hidden="1" customWidth="1"/>
    <col min="4612" max="4612" width="8.5703125" style="27" customWidth="1"/>
    <col min="4613" max="4614" width="16.5703125" style="27" customWidth="1"/>
    <col min="4615" max="4615" width="20.28515625" style="27" bestFit="1" customWidth="1"/>
    <col min="4616" max="4616" width="0.28515625" style="27" customWidth="1"/>
    <col min="4617" max="4864" width="13.7109375" style="27" hidden="1"/>
    <col min="4865" max="4866" width="28.5703125" style="27" customWidth="1"/>
    <col min="4867" max="4867" width="13.7109375" style="27" hidden="1" customWidth="1"/>
    <col min="4868" max="4868" width="8.5703125" style="27" customWidth="1"/>
    <col min="4869" max="4870" width="16.5703125" style="27" customWidth="1"/>
    <col min="4871" max="4871" width="20.28515625" style="27" bestFit="1" customWidth="1"/>
    <col min="4872" max="4872" width="0.28515625" style="27" customWidth="1"/>
    <col min="4873" max="5120" width="13.7109375" style="27" hidden="1"/>
    <col min="5121" max="5122" width="28.5703125" style="27" customWidth="1"/>
    <col min="5123" max="5123" width="13.7109375" style="27" hidden="1" customWidth="1"/>
    <col min="5124" max="5124" width="8.5703125" style="27" customWidth="1"/>
    <col min="5125" max="5126" width="16.5703125" style="27" customWidth="1"/>
    <col min="5127" max="5127" width="20.28515625" style="27" bestFit="1" customWidth="1"/>
    <col min="5128" max="5128" width="0.28515625" style="27" customWidth="1"/>
    <col min="5129" max="5376" width="13.7109375" style="27" hidden="1"/>
    <col min="5377" max="5378" width="28.5703125" style="27" customWidth="1"/>
    <col min="5379" max="5379" width="13.7109375" style="27" hidden="1" customWidth="1"/>
    <col min="5380" max="5380" width="8.5703125" style="27" customWidth="1"/>
    <col min="5381" max="5382" width="16.5703125" style="27" customWidth="1"/>
    <col min="5383" max="5383" width="20.28515625" style="27" bestFit="1" customWidth="1"/>
    <col min="5384" max="5384" width="0.28515625" style="27" customWidth="1"/>
    <col min="5385" max="5632" width="13.7109375" style="27" hidden="1"/>
    <col min="5633" max="5634" width="28.5703125" style="27" customWidth="1"/>
    <col min="5635" max="5635" width="13.7109375" style="27" hidden="1" customWidth="1"/>
    <col min="5636" max="5636" width="8.5703125" style="27" customWidth="1"/>
    <col min="5637" max="5638" width="16.5703125" style="27" customWidth="1"/>
    <col min="5639" max="5639" width="20.28515625" style="27" bestFit="1" customWidth="1"/>
    <col min="5640" max="5640" width="0.28515625" style="27" customWidth="1"/>
    <col min="5641" max="5888" width="13.7109375" style="27" hidden="1"/>
    <col min="5889" max="5890" width="28.5703125" style="27" customWidth="1"/>
    <col min="5891" max="5891" width="13.7109375" style="27" hidden="1" customWidth="1"/>
    <col min="5892" max="5892" width="8.5703125" style="27" customWidth="1"/>
    <col min="5893" max="5894" width="16.5703125" style="27" customWidth="1"/>
    <col min="5895" max="5895" width="20.28515625" style="27" bestFit="1" customWidth="1"/>
    <col min="5896" max="5896" width="0.28515625" style="27" customWidth="1"/>
    <col min="5897" max="6144" width="13.7109375" style="27" hidden="1"/>
    <col min="6145" max="6146" width="28.5703125" style="27" customWidth="1"/>
    <col min="6147" max="6147" width="13.7109375" style="27" hidden="1" customWidth="1"/>
    <col min="6148" max="6148" width="8.5703125" style="27" customWidth="1"/>
    <col min="6149" max="6150" width="16.5703125" style="27" customWidth="1"/>
    <col min="6151" max="6151" width="20.28515625" style="27" bestFit="1" customWidth="1"/>
    <col min="6152" max="6152" width="0.28515625" style="27" customWidth="1"/>
    <col min="6153" max="6400" width="13.7109375" style="27" hidden="1"/>
    <col min="6401" max="6402" width="28.5703125" style="27" customWidth="1"/>
    <col min="6403" max="6403" width="13.7109375" style="27" hidden="1" customWidth="1"/>
    <col min="6404" max="6404" width="8.5703125" style="27" customWidth="1"/>
    <col min="6405" max="6406" width="16.5703125" style="27" customWidth="1"/>
    <col min="6407" max="6407" width="20.28515625" style="27" bestFit="1" customWidth="1"/>
    <col min="6408" max="6408" width="0.28515625" style="27" customWidth="1"/>
    <col min="6409" max="6656" width="13.7109375" style="27" hidden="1"/>
    <col min="6657" max="6658" width="28.5703125" style="27" customWidth="1"/>
    <col min="6659" max="6659" width="13.7109375" style="27" hidden="1" customWidth="1"/>
    <col min="6660" max="6660" width="8.5703125" style="27" customWidth="1"/>
    <col min="6661" max="6662" width="16.5703125" style="27" customWidth="1"/>
    <col min="6663" max="6663" width="20.28515625" style="27" bestFit="1" customWidth="1"/>
    <col min="6664" max="6664" width="0.28515625" style="27" customWidth="1"/>
    <col min="6665" max="6912" width="13.7109375" style="27" hidden="1"/>
    <col min="6913" max="6914" width="28.5703125" style="27" customWidth="1"/>
    <col min="6915" max="6915" width="13.7109375" style="27" hidden="1" customWidth="1"/>
    <col min="6916" max="6916" width="8.5703125" style="27" customWidth="1"/>
    <col min="6917" max="6918" width="16.5703125" style="27" customWidth="1"/>
    <col min="6919" max="6919" width="20.28515625" style="27" bestFit="1" customWidth="1"/>
    <col min="6920" max="6920" width="0.28515625" style="27" customWidth="1"/>
    <col min="6921" max="7168" width="13.7109375" style="27" hidden="1"/>
    <col min="7169" max="7170" width="28.5703125" style="27" customWidth="1"/>
    <col min="7171" max="7171" width="13.7109375" style="27" hidden="1" customWidth="1"/>
    <col min="7172" max="7172" width="8.5703125" style="27" customWidth="1"/>
    <col min="7173" max="7174" width="16.5703125" style="27" customWidth="1"/>
    <col min="7175" max="7175" width="20.28515625" style="27" bestFit="1" customWidth="1"/>
    <col min="7176" max="7176" width="0.28515625" style="27" customWidth="1"/>
    <col min="7177" max="7424" width="13.7109375" style="27" hidden="1"/>
    <col min="7425" max="7426" width="28.5703125" style="27" customWidth="1"/>
    <col min="7427" max="7427" width="13.7109375" style="27" hidden="1" customWidth="1"/>
    <col min="7428" max="7428" width="8.5703125" style="27" customWidth="1"/>
    <col min="7429" max="7430" width="16.5703125" style="27" customWidth="1"/>
    <col min="7431" max="7431" width="20.28515625" style="27" bestFit="1" customWidth="1"/>
    <col min="7432" max="7432" width="0.28515625" style="27" customWidth="1"/>
    <col min="7433" max="7680" width="13.7109375" style="27" hidden="1"/>
    <col min="7681" max="7682" width="28.5703125" style="27" customWidth="1"/>
    <col min="7683" max="7683" width="13.7109375" style="27" hidden="1" customWidth="1"/>
    <col min="7684" max="7684" width="8.5703125" style="27" customWidth="1"/>
    <col min="7685" max="7686" width="16.5703125" style="27" customWidth="1"/>
    <col min="7687" max="7687" width="20.28515625" style="27" bestFit="1" customWidth="1"/>
    <col min="7688" max="7688" width="0.28515625" style="27" customWidth="1"/>
    <col min="7689" max="7936" width="13.7109375" style="27" hidden="1"/>
    <col min="7937" max="7938" width="28.5703125" style="27" customWidth="1"/>
    <col min="7939" max="7939" width="13.7109375" style="27" hidden="1" customWidth="1"/>
    <col min="7940" max="7940" width="8.5703125" style="27" customWidth="1"/>
    <col min="7941" max="7942" width="16.5703125" style="27" customWidth="1"/>
    <col min="7943" max="7943" width="20.28515625" style="27" bestFit="1" customWidth="1"/>
    <col min="7944" max="7944" width="0.28515625" style="27" customWidth="1"/>
    <col min="7945" max="8192" width="13.7109375" style="27" hidden="1"/>
    <col min="8193" max="8194" width="28.5703125" style="27" customWidth="1"/>
    <col min="8195" max="8195" width="13.7109375" style="27" hidden="1" customWidth="1"/>
    <col min="8196" max="8196" width="8.5703125" style="27" customWidth="1"/>
    <col min="8197" max="8198" width="16.5703125" style="27" customWidth="1"/>
    <col min="8199" max="8199" width="20.28515625" style="27" bestFit="1" customWidth="1"/>
    <col min="8200" max="8200" width="0.28515625" style="27" customWidth="1"/>
    <col min="8201" max="8448" width="13.7109375" style="27" hidden="1"/>
    <col min="8449" max="8450" width="28.5703125" style="27" customWidth="1"/>
    <col min="8451" max="8451" width="13.7109375" style="27" hidden="1" customWidth="1"/>
    <col min="8452" max="8452" width="8.5703125" style="27" customWidth="1"/>
    <col min="8453" max="8454" width="16.5703125" style="27" customWidth="1"/>
    <col min="8455" max="8455" width="20.28515625" style="27" bestFit="1" customWidth="1"/>
    <col min="8456" max="8456" width="0.28515625" style="27" customWidth="1"/>
    <col min="8457" max="8704" width="13.7109375" style="27" hidden="1"/>
    <col min="8705" max="8706" width="28.5703125" style="27" customWidth="1"/>
    <col min="8707" max="8707" width="13.7109375" style="27" hidden="1" customWidth="1"/>
    <col min="8708" max="8708" width="8.5703125" style="27" customWidth="1"/>
    <col min="8709" max="8710" width="16.5703125" style="27" customWidth="1"/>
    <col min="8711" max="8711" width="20.28515625" style="27" bestFit="1" customWidth="1"/>
    <col min="8712" max="8712" width="0.28515625" style="27" customWidth="1"/>
    <col min="8713" max="8960" width="13.7109375" style="27" hidden="1"/>
    <col min="8961" max="8962" width="28.5703125" style="27" customWidth="1"/>
    <col min="8963" max="8963" width="13.7109375" style="27" hidden="1" customWidth="1"/>
    <col min="8964" max="8964" width="8.5703125" style="27" customWidth="1"/>
    <col min="8965" max="8966" width="16.5703125" style="27" customWidth="1"/>
    <col min="8967" max="8967" width="20.28515625" style="27" bestFit="1" customWidth="1"/>
    <col min="8968" max="8968" width="0.28515625" style="27" customWidth="1"/>
    <col min="8969" max="9216" width="13.7109375" style="27" hidden="1"/>
    <col min="9217" max="9218" width="28.5703125" style="27" customWidth="1"/>
    <col min="9219" max="9219" width="13.7109375" style="27" hidden="1" customWidth="1"/>
    <col min="9220" max="9220" width="8.5703125" style="27" customWidth="1"/>
    <col min="9221" max="9222" width="16.5703125" style="27" customWidth="1"/>
    <col min="9223" max="9223" width="20.28515625" style="27" bestFit="1" customWidth="1"/>
    <col min="9224" max="9224" width="0.28515625" style="27" customWidth="1"/>
    <col min="9225" max="9472" width="13.7109375" style="27" hidden="1"/>
    <col min="9473" max="9474" width="28.5703125" style="27" customWidth="1"/>
    <col min="9475" max="9475" width="13.7109375" style="27" hidden="1" customWidth="1"/>
    <col min="9476" max="9476" width="8.5703125" style="27" customWidth="1"/>
    <col min="9477" max="9478" width="16.5703125" style="27" customWidth="1"/>
    <col min="9479" max="9479" width="20.28515625" style="27" bestFit="1" customWidth="1"/>
    <col min="9480" max="9480" width="0.28515625" style="27" customWidth="1"/>
    <col min="9481" max="9728" width="13.7109375" style="27" hidden="1"/>
    <col min="9729" max="9730" width="28.5703125" style="27" customWidth="1"/>
    <col min="9731" max="9731" width="13.7109375" style="27" hidden="1" customWidth="1"/>
    <col min="9732" max="9732" width="8.5703125" style="27" customWidth="1"/>
    <col min="9733" max="9734" width="16.5703125" style="27" customWidth="1"/>
    <col min="9735" max="9735" width="20.28515625" style="27" bestFit="1" customWidth="1"/>
    <col min="9736" max="9736" width="0.28515625" style="27" customWidth="1"/>
    <col min="9737" max="9984" width="13.7109375" style="27" hidden="1"/>
    <col min="9985" max="9986" width="28.5703125" style="27" customWidth="1"/>
    <col min="9987" max="9987" width="13.7109375" style="27" hidden="1" customWidth="1"/>
    <col min="9988" max="9988" width="8.5703125" style="27" customWidth="1"/>
    <col min="9989" max="9990" width="16.5703125" style="27" customWidth="1"/>
    <col min="9991" max="9991" width="20.28515625" style="27" bestFit="1" customWidth="1"/>
    <col min="9992" max="9992" width="0.28515625" style="27" customWidth="1"/>
    <col min="9993" max="10240" width="13.7109375" style="27" hidden="1"/>
    <col min="10241" max="10242" width="28.5703125" style="27" customWidth="1"/>
    <col min="10243" max="10243" width="13.7109375" style="27" hidden="1" customWidth="1"/>
    <col min="10244" max="10244" width="8.5703125" style="27" customWidth="1"/>
    <col min="10245" max="10246" width="16.5703125" style="27" customWidth="1"/>
    <col min="10247" max="10247" width="20.28515625" style="27" bestFit="1" customWidth="1"/>
    <col min="10248" max="10248" width="0.28515625" style="27" customWidth="1"/>
    <col min="10249" max="10496" width="13.7109375" style="27" hidden="1"/>
    <col min="10497" max="10498" width="28.5703125" style="27" customWidth="1"/>
    <col min="10499" max="10499" width="13.7109375" style="27" hidden="1" customWidth="1"/>
    <col min="10500" max="10500" width="8.5703125" style="27" customWidth="1"/>
    <col min="10501" max="10502" width="16.5703125" style="27" customWidth="1"/>
    <col min="10503" max="10503" width="20.28515625" style="27" bestFit="1" customWidth="1"/>
    <col min="10504" max="10504" width="0.28515625" style="27" customWidth="1"/>
    <col min="10505" max="10752" width="13.7109375" style="27" hidden="1"/>
    <col min="10753" max="10754" width="28.5703125" style="27" customWidth="1"/>
    <col min="10755" max="10755" width="13.7109375" style="27" hidden="1" customWidth="1"/>
    <col min="10756" max="10756" width="8.5703125" style="27" customWidth="1"/>
    <col min="10757" max="10758" width="16.5703125" style="27" customWidth="1"/>
    <col min="10759" max="10759" width="20.28515625" style="27" bestFit="1" customWidth="1"/>
    <col min="10760" max="10760" width="0.28515625" style="27" customWidth="1"/>
    <col min="10761" max="11008" width="13.7109375" style="27" hidden="1"/>
    <col min="11009" max="11010" width="28.5703125" style="27" customWidth="1"/>
    <col min="11011" max="11011" width="13.7109375" style="27" hidden="1" customWidth="1"/>
    <col min="11012" max="11012" width="8.5703125" style="27" customWidth="1"/>
    <col min="11013" max="11014" width="16.5703125" style="27" customWidth="1"/>
    <col min="11015" max="11015" width="20.28515625" style="27" bestFit="1" customWidth="1"/>
    <col min="11016" max="11016" width="0.28515625" style="27" customWidth="1"/>
    <col min="11017" max="11264" width="13.7109375" style="27" hidden="1"/>
    <col min="11265" max="11266" width="28.5703125" style="27" customWidth="1"/>
    <col min="11267" max="11267" width="13.7109375" style="27" hidden="1" customWidth="1"/>
    <col min="11268" max="11268" width="8.5703125" style="27" customWidth="1"/>
    <col min="11269" max="11270" width="16.5703125" style="27" customWidth="1"/>
    <col min="11271" max="11271" width="20.28515625" style="27" bestFit="1" customWidth="1"/>
    <col min="11272" max="11272" width="0.28515625" style="27" customWidth="1"/>
    <col min="11273" max="11520" width="13.7109375" style="27" hidden="1"/>
    <col min="11521" max="11522" width="28.5703125" style="27" customWidth="1"/>
    <col min="11523" max="11523" width="13.7109375" style="27" hidden="1" customWidth="1"/>
    <col min="11524" max="11524" width="8.5703125" style="27" customWidth="1"/>
    <col min="11525" max="11526" width="16.5703125" style="27" customWidth="1"/>
    <col min="11527" max="11527" width="20.28515625" style="27" bestFit="1" customWidth="1"/>
    <col min="11528" max="11528" width="0.28515625" style="27" customWidth="1"/>
    <col min="11529" max="11776" width="13.7109375" style="27" hidden="1"/>
    <col min="11777" max="11778" width="28.5703125" style="27" customWidth="1"/>
    <col min="11779" max="11779" width="13.7109375" style="27" hidden="1" customWidth="1"/>
    <col min="11780" max="11780" width="8.5703125" style="27" customWidth="1"/>
    <col min="11781" max="11782" width="16.5703125" style="27" customWidth="1"/>
    <col min="11783" max="11783" width="20.28515625" style="27" bestFit="1" customWidth="1"/>
    <col min="11784" max="11784" width="0.28515625" style="27" customWidth="1"/>
    <col min="11785" max="12032" width="13.7109375" style="27" hidden="1"/>
    <col min="12033" max="12034" width="28.5703125" style="27" customWidth="1"/>
    <col min="12035" max="12035" width="13.7109375" style="27" hidden="1" customWidth="1"/>
    <col min="12036" max="12036" width="8.5703125" style="27" customWidth="1"/>
    <col min="12037" max="12038" width="16.5703125" style="27" customWidth="1"/>
    <col min="12039" max="12039" width="20.28515625" style="27" bestFit="1" customWidth="1"/>
    <col min="12040" max="12040" width="0.28515625" style="27" customWidth="1"/>
    <col min="12041" max="12288" width="13.7109375" style="27" hidden="1"/>
    <col min="12289" max="12290" width="28.5703125" style="27" customWidth="1"/>
    <col min="12291" max="12291" width="13.7109375" style="27" hidden="1" customWidth="1"/>
    <col min="12292" max="12292" width="8.5703125" style="27" customWidth="1"/>
    <col min="12293" max="12294" width="16.5703125" style="27" customWidth="1"/>
    <col min="12295" max="12295" width="20.28515625" style="27" bestFit="1" customWidth="1"/>
    <col min="12296" max="12296" width="0.28515625" style="27" customWidth="1"/>
    <col min="12297" max="12544" width="13.7109375" style="27" hidden="1"/>
    <col min="12545" max="12546" width="28.5703125" style="27" customWidth="1"/>
    <col min="12547" max="12547" width="13.7109375" style="27" hidden="1" customWidth="1"/>
    <col min="12548" max="12548" width="8.5703125" style="27" customWidth="1"/>
    <col min="12549" max="12550" width="16.5703125" style="27" customWidth="1"/>
    <col min="12551" max="12551" width="20.28515625" style="27" bestFit="1" customWidth="1"/>
    <col min="12552" max="12552" width="0.28515625" style="27" customWidth="1"/>
    <col min="12553" max="12800" width="13.7109375" style="27" hidden="1"/>
    <col min="12801" max="12802" width="28.5703125" style="27" customWidth="1"/>
    <col min="12803" max="12803" width="13.7109375" style="27" hidden="1" customWidth="1"/>
    <col min="12804" max="12804" width="8.5703125" style="27" customWidth="1"/>
    <col min="12805" max="12806" width="16.5703125" style="27" customWidth="1"/>
    <col min="12807" max="12807" width="20.28515625" style="27" bestFit="1" customWidth="1"/>
    <col min="12808" max="12808" width="0.28515625" style="27" customWidth="1"/>
    <col min="12809" max="13056" width="13.7109375" style="27" hidden="1"/>
    <col min="13057" max="13058" width="28.5703125" style="27" customWidth="1"/>
    <col min="13059" max="13059" width="13.7109375" style="27" hidden="1" customWidth="1"/>
    <col min="13060" max="13060" width="8.5703125" style="27" customWidth="1"/>
    <col min="13061" max="13062" width="16.5703125" style="27" customWidth="1"/>
    <col min="13063" max="13063" width="20.28515625" style="27" bestFit="1" customWidth="1"/>
    <col min="13064" max="13064" width="0.28515625" style="27" customWidth="1"/>
    <col min="13065" max="13312" width="13.7109375" style="27" hidden="1"/>
    <col min="13313" max="13314" width="28.5703125" style="27" customWidth="1"/>
    <col min="13315" max="13315" width="13.7109375" style="27" hidden="1" customWidth="1"/>
    <col min="13316" max="13316" width="8.5703125" style="27" customWidth="1"/>
    <col min="13317" max="13318" width="16.5703125" style="27" customWidth="1"/>
    <col min="13319" max="13319" width="20.28515625" style="27" bestFit="1" customWidth="1"/>
    <col min="13320" max="13320" width="0.28515625" style="27" customWidth="1"/>
    <col min="13321" max="13568" width="13.7109375" style="27" hidden="1"/>
    <col min="13569" max="13570" width="28.5703125" style="27" customWidth="1"/>
    <col min="13571" max="13571" width="13.7109375" style="27" hidden="1" customWidth="1"/>
    <col min="13572" max="13572" width="8.5703125" style="27" customWidth="1"/>
    <col min="13573" max="13574" width="16.5703125" style="27" customWidth="1"/>
    <col min="13575" max="13575" width="20.28515625" style="27" bestFit="1" customWidth="1"/>
    <col min="13576" max="13576" width="0.28515625" style="27" customWidth="1"/>
    <col min="13577" max="13824" width="13.7109375" style="27" hidden="1"/>
    <col min="13825" max="13826" width="28.5703125" style="27" customWidth="1"/>
    <col min="13827" max="13827" width="13.7109375" style="27" hidden="1" customWidth="1"/>
    <col min="13828" max="13828" width="8.5703125" style="27" customWidth="1"/>
    <col min="13829" max="13830" width="16.5703125" style="27" customWidth="1"/>
    <col min="13831" max="13831" width="20.28515625" style="27" bestFit="1" customWidth="1"/>
    <col min="13832" max="13832" width="0.28515625" style="27" customWidth="1"/>
    <col min="13833" max="14080" width="13.7109375" style="27" hidden="1"/>
    <col min="14081" max="14082" width="28.5703125" style="27" customWidth="1"/>
    <col min="14083" max="14083" width="13.7109375" style="27" hidden="1" customWidth="1"/>
    <col min="14084" max="14084" width="8.5703125" style="27" customWidth="1"/>
    <col min="14085" max="14086" width="16.5703125" style="27" customWidth="1"/>
    <col min="14087" max="14087" width="20.28515625" style="27" bestFit="1" customWidth="1"/>
    <col min="14088" max="14088" width="0.28515625" style="27" customWidth="1"/>
    <col min="14089" max="14336" width="13.7109375" style="27" hidden="1"/>
    <col min="14337" max="14338" width="28.5703125" style="27" customWidth="1"/>
    <col min="14339" max="14339" width="13.7109375" style="27" hidden="1" customWidth="1"/>
    <col min="14340" max="14340" width="8.5703125" style="27" customWidth="1"/>
    <col min="14341" max="14342" width="16.5703125" style="27" customWidth="1"/>
    <col min="14343" max="14343" width="20.28515625" style="27" bestFit="1" customWidth="1"/>
    <col min="14344" max="14344" width="0.28515625" style="27" customWidth="1"/>
    <col min="14345" max="14592" width="13.7109375" style="27" hidden="1"/>
    <col min="14593" max="14594" width="28.5703125" style="27" customWidth="1"/>
    <col min="14595" max="14595" width="13.7109375" style="27" hidden="1" customWidth="1"/>
    <col min="14596" max="14596" width="8.5703125" style="27" customWidth="1"/>
    <col min="14597" max="14598" width="16.5703125" style="27" customWidth="1"/>
    <col min="14599" max="14599" width="20.28515625" style="27" bestFit="1" customWidth="1"/>
    <col min="14600" max="14600" width="0.28515625" style="27" customWidth="1"/>
    <col min="14601" max="14848" width="13.7109375" style="27" hidden="1"/>
    <col min="14849" max="14850" width="28.5703125" style="27" customWidth="1"/>
    <col min="14851" max="14851" width="13.7109375" style="27" hidden="1" customWidth="1"/>
    <col min="14852" max="14852" width="8.5703125" style="27" customWidth="1"/>
    <col min="14853" max="14854" width="16.5703125" style="27" customWidth="1"/>
    <col min="14855" max="14855" width="20.28515625" style="27" bestFit="1" customWidth="1"/>
    <col min="14856" max="14856" width="0.28515625" style="27" customWidth="1"/>
    <col min="14857" max="15104" width="13.7109375" style="27" hidden="1"/>
    <col min="15105" max="15106" width="28.5703125" style="27" customWidth="1"/>
    <col min="15107" max="15107" width="13.7109375" style="27" hidden="1" customWidth="1"/>
    <col min="15108" max="15108" width="8.5703125" style="27" customWidth="1"/>
    <col min="15109" max="15110" width="16.5703125" style="27" customWidth="1"/>
    <col min="15111" max="15111" width="20.28515625" style="27" bestFit="1" customWidth="1"/>
    <col min="15112" max="15112" width="0.28515625" style="27" customWidth="1"/>
    <col min="15113" max="15360" width="13.7109375" style="27" hidden="1"/>
    <col min="15361" max="15362" width="28.5703125" style="27" customWidth="1"/>
    <col min="15363" max="15363" width="13.7109375" style="27" hidden="1" customWidth="1"/>
    <col min="15364" max="15364" width="8.5703125" style="27" customWidth="1"/>
    <col min="15365" max="15366" width="16.5703125" style="27" customWidth="1"/>
    <col min="15367" max="15367" width="20.28515625" style="27" bestFit="1" customWidth="1"/>
    <col min="15368" max="15368" width="0.28515625" style="27" customWidth="1"/>
    <col min="15369" max="15616" width="13.7109375" style="27" hidden="1"/>
    <col min="15617" max="15618" width="28.5703125" style="27" customWidth="1"/>
    <col min="15619" max="15619" width="13.7109375" style="27" hidden="1" customWidth="1"/>
    <col min="15620" max="15620" width="8.5703125" style="27" customWidth="1"/>
    <col min="15621" max="15622" width="16.5703125" style="27" customWidth="1"/>
    <col min="15623" max="15623" width="20.28515625" style="27" bestFit="1" customWidth="1"/>
    <col min="15624" max="15624" width="0.28515625" style="27" customWidth="1"/>
    <col min="15625" max="15872" width="13.7109375" style="27" hidden="1"/>
    <col min="15873" max="15874" width="28.5703125" style="27" customWidth="1"/>
    <col min="15875" max="15875" width="13.7109375" style="27" hidden="1" customWidth="1"/>
    <col min="15876" max="15876" width="8.5703125" style="27" customWidth="1"/>
    <col min="15877" max="15878" width="16.5703125" style="27" customWidth="1"/>
    <col min="15879" max="15879" width="20.28515625" style="27" bestFit="1" customWidth="1"/>
    <col min="15880" max="15880" width="0.28515625" style="27" customWidth="1"/>
    <col min="15881" max="16128" width="13.7109375" style="27" hidden="1"/>
    <col min="16129" max="16130" width="28.5703125" style="27" customWidth="1"/>
    <col min="16131" max="16131" width="13.7109375" style="27" hidden="1" customWidth="1"/>
    <col min="16132" max="16132" width="8.5703125" style="27" customWidth="1"/>
    <col min="16133" max="16134" width="16.5703125" style="27" customWidth="1"/>
    <col min="16135" max="16135" width="20.28515625" style="27" bestFit="1" customWidth="1"/>
    <col min="16136" max="16136" width="0.28515625" style="27" customWidth="1"/>
    <col min="16137" max="16384" width="13.7109375" style="27" hidden="1"/>
  </cols>
  <sheetData>
    <row r="1" spans="1:8" s="19" customFormat="1" ht="13.5" customHeight="1" x14ac:dyDescent="0.25">
      <c r="A1" s="68" t="s">
        <v>144</v>
      </c>
      <c r="B1" s="68" t="s">
        <v>145</v>
      </c>
      <c r="C1" s="17"/>
      <c r="D1" s="70" t="s">
        <v>146</v>
      </c>
      <c r="E1" s="70" t="s">
        <v>147</v>
      </c>
      <c r="F1" s="69"/>
      <c r="G1" s="69"/>
      <c r="H1" s="18"/>
    </row>
    <row r="2" spans="1:8" s="19" customFormat="1" ht="30" x14ac:dyDescent="0.25">
      <c r="A2" s="69"/>
      <c r="B2" s="69"/>
      <c r="C2" s="17"/>
      <c r="D2" s="69"/>
      <c r="E2" s="20" t="s">
        <v>148</v>
      </c>
      <c r="F2" s="20" t="s">
        <v>149</v>
      </c>
      <c r="G2" s="20" t="s">
        <v>150</v>
      </c>
      <c r="H2" s="18"/>
    </row>
    <row r="3" spans="1:8" ht="38.25" customHeight="1" x14ac:dyDescent="0.25">
      <c r="A3" s="21" t="s">
        <v>31</v>
      </c>
      <c r="B3" s="21" t="s">
        <v>32</v>
      </c>
      <c r="C3" s="22"/>
      <c r="D3" s="23">
        <v>1</v>
      </c>
      <c r="E3" s="24">
        <v>53178</v>
      </c>
      <c r="F3" s="25">
        <f>D3*E3</f>
        <v>53178</v>
      </c>
      <c r="G3" s="25">
        <f>F3*12</f>
        <v>638136</v>
      </c>
    </row>
    <row r="4" spans="1:8" ht="38.25" customHeight="1" x14ac:dyDescent="0.25">
      <c r="A4" s="21" t="s">
        <v>29</v>
      </c>
      <c r="B4" s="21" t="s">
        <v>30</v>
      </c>
      <c r="C4" s="22"/>
      <c r="D4" s="23">
        <v>9</v>
      </c>
      <c r="E4" s="24">
        <v>19154</v>
      </c>
      <c r="F4" s="25">
        <f t="shared" ref="F4:F67" si="0">D4*E4</f>
        <v>172386</v>
      </c>
      <c r="G4" s="25">
        <f t="shared" ref="G4:G67" si="1">F4*12</f>
        <v>2068632</v>
      </c>
    </row>
    <row r="5" spans="1:8" ht="38.25" customHeight="1" x14ac:dyDescent="0.25">
      <c r="A5" s="21" t="s">
        <v>39</v>
      </c>
      <c r="B5" s="21" t="s">
        <v>40</v>
      </c>
      <c r="C5" s="22"/>
      <c r="D5" s="23">
        <v>1</v>
      </c>
      <c r="E5" s="24">
        <v>32358</v>
      </c>
      <c r="F5" s="25">
        <f t="shared" si="0"/>
        <v>32358</v>
      </c>
      <c r="G5" s="25">
        <f t="shared" si="1"/>
        <v>388296</v>
      </c>
    </row>
    <row r="6" spans="1:8" ht="38.25" customHeight="1" x14ac:dyDescent="0.25">
      <c r="A6" s="21" t="s">
        <v>33</v>
      </c>
      <c r="B6" s="21" t="s">
        <v>32</v>
      </c>
      <c r="C6" s="22"/>
      <c r="D6" s="23">
        <v>1</v>
      </c>
      <c r="E6" s="24">
        <v>8146</v>
      </c>
      <c r="F6" s="25">
        <f t="shared" si="0"/>
        <v>8146</v>
      </c>
      <c r="G6" s="25">
        <f t="shared" si="1"/>
        <v>97752</v>
      </c>
    </row>
    <row r="7" spans="1:8" ht="38.25" customHeight="1" x14ac:dyDescent="0.25">
      <c r="A7" s="21" t="s">
        <v>34</v>
      </c>
      <c r="B7" s="21" t="s">
        <v>32</v>
      </c>
      <c r="C7" s="22"/>
      <c r="D7" s="23">
        <v>1</v>
      </c>
      <c r="E7" s="24">
        <v>10548</v>
      </c>
      <c r="F7" s="25">
        <f t="shared" si="0"/>
        <v>10548</v>
      </c>
      <c r="G7" s="25">
        <f t="shared" si="1"/>
        <v>126576</v>
      </c>
    </row>
    <row r="8" spans="1:8" ht="38.25" customHeight="1" x14ac:dyDescent="0.25">
      <c r="A8" s="21" t="s">
        <v>35</v>
      </c>
      <c r="B8" s="21" t="s">
        <v>32</v>
      </c>
      <c r="C8" s="22"/>
      <c r="D8" s="23">
        <v>1</v>
      </c>
      <c r="E8" s="24">
        <v>9846</v>
      </c>
      <c r="F8" s="25">
        <f t="shared" si="0"/>
        <v>9846</v>
      </c>
      <c r="G8" s="25">
        <f t="shared" si="1"/>
        <v>118152</v>
      </c>
    </row>
    <row r="9" spans="1:8" ht="38.25" customHeight="1" x14ac:dyDescent="0.25">
      <c r="A9" s="21" t="s">
        <v>36</v>
      </c>
      <c r="B9" s="21" t="s">
        <v>32</v>
      </c>
      <c r="C9" s="22"/>
      <c r="D9" s="23">
        <v>1</v>
      </c>
      <c r="E9" s="24">
        <v>11546</v>
      </c>
      <c r="F9" s="25">
        <f t="shared" si="0"/>
        <v>11546</v>
      </c>
      <c r="G9" s="25">
        <f t="shared" si="1"/>
        <v>138552</v>
      </c>
    </row>
    <row r="10" spans="1:8" ht="38.25" customHeight="1" x14ac:dyDescent="0.25">
      <c r="A10" s="21" t="s">
        <v>37</v>
      </c>
      <c r="B10" s="21" t="s">
        <v>32</v>
      </c>
      <c r="C10" s="22"/>
      <c r="D10" s="23">
        <v>1</v>
      </c>
      <c r="E10" s="24">
        <v>9648</v>
      </c>
      <c r="F10" s="25">
        <f t="shared" si="0"/>
        <v>9648</v>
      </c>
      <c r="G10" s="25">
        <f t="shared" si="1"/>
        <v>115776</v>
      </c>
    </row>
    <row r="11" spans="1:8" ht="38.25" customHeight="1" x14ac:dyDescent="0.25">
      <c r="A11" s="21" t="s">
        <v>41</v>
      </c>
      <c r="B11" s="21" t="s">
        <v>42</v>
      </c>
      <c r="C11" s="22"/>
      <c r="D11" s="23">
        <v>1</v>
      </c>
      <c r="E11" s="24">
        <v>32358</v>
      </c>
      <c r="F11" s="25">
        <f t="shared" si="0"/>
        <v>32358</v>
      </c>
      <c r="G11" s="25">
        <f t="shared" si="1"/>
        <v>388296</v>
      </c>
    </row>
    <row r="12" spans="1:8" ht="38.25" customHeight="1" x14ac:dyDescent="0.25">
      <c r="A12" s="21" t="s">
        <v>44</v>
      </c>
      <c r="B12" s="21" t="s">
        <v>45</v>
      </c>
      <c r="C12" s="22"/>
      <c r="D12" s="23">
        <v>1</v>
      </c>
      <c r="E12" s="24">
        <v>15184</v>
      </c>
      <c r="F12" s="25">
        <f t="shared" si="0"/>
        <v>15184</v>
      </c>
      <c r="G12" s="25">
        <f t="shared" si="1"/>
        <v>182208</v>
      </c>
    </row>
    <row r="13" spans="1:8" ht="38.25" customHeight="1" x14ac:dyDescent="0.25">
      <c r="A13" s="21" t="s">
        <v>43</v>
      </c>
      <c r="B13" s="21" t="s">
        <v>6</v>
      </c>
      <c r="C13" s="22"/>
      <c r="D13" s="23">
        <v>1</v>
      </c>
      <c r="E13" s="24">
        <v>15876</v>
      </c>
      <c r="F13" s="25">
        <f t="shared" si="0"/>
        <v>15876</v>
      </c>
      <c r="G13" s="25">
        <f t="shared" si="1"/>
        <v>190512</v>
      </c>
    </row>
    <row r="14" spans="1:8" ht="38.25" customHeight="1" x14ac:dyDescent="0.25">
      <c r="A14" s="21" t="s">
        <v>46</v>
      </c>
      <c r="B14" s="21" t="s">
        <v>47</v>
      </c>
      <c r="C14" s="22"/>
      <c r="D14" s="23">
        <v>1</v>
      </c>
      <c r="E14" s="24">
        <v>12634</v>
      </c>
      <c r="F14" s="25">
        <f t="shared" si="0"/>
        <v>12634</v>
      </c>
      <c r="G14" s="25">
        <f t="shared" si="1"/>
        <v>151608</v>
      </c>
    </row>
    <row r="15" spans="1:8" ht="38.25" customHeight="1" x14ac:dyDescent="0.25">
      <c r="A15" s="21" t="s">
        <v>34</v>
      </c>
      <c r="B15" s="21" t="s">
        <v>47</v>
      </c>
      <c r="C15" s="22"/>
      <c r="D15" s="23">
        <v>2</v>
      </c>
      <c r="E15" s="24">
        <v>8146</v>
      </c>
      <c r="F15" s="25">
        <f t="shared" si="0"/>
        <v>16292</v>
      </c>
      <c r="G15" s="25">
        <f t="shared" si="1"/>
        <v>195504</v>
      </c>
    </row>
    <row r="16" spans="1:8" ht="38.25" customHeight="1" x14ac:dyDescent="0.25">
      <c r="A16" s="21" t="s">
        <v>48</v>
      </c>
      <c r="B16" s="21" t="s">
        <v>49</v>
      </c>
      <c r="C16" s="22"/>
      <c r="D16" s="23">
        <v>1</v>
      </c>
      <c r="E16" s="24">
        <v>9270</v>
      </c>
      <c r="F16" s="25">
        <f t="shared" si="0"/>
        <v>9270</v>
      </c>
      <c r="G16" s="25">
        <f t="shared" si="1"/>
        <v>111240</v>
      </c>
    </row>
    <row r="17" spans="1:7" ht="38.25" customHeight="1" x14ac:dyDescent="0.25">
      <c r="A17" s="21" t="s">
        <v>50</v>
      </c>
      <c r="B17" s="21" t="s">
        <v>49</v>
      </c>
      <c r="C17" s="22"/>
      <c r="D17" s="23">
        <v>1</v>
      </c>
      <c r="E17" s="24">
        <v>9814</v>
      </c>
      <c r="F17" s="25">
        <f t="shared" si="0"/>
        <v>9814</v>
      </c>
      <c r="G17" s="25">
        <f t="shared" si="1"/>
        <v>117768</v>
      </c>
    </row>
    <row r="18" spans="1:7" ht="38.25" customHeight="1" x14ac:dyDescent="0.25">
      <c r="A18" s="21" t="s">
        <v>38</v>
      </c>
      <c r="B18" s="21" t="s">
        <v>32</v>
      </c>
      <c r="C18" s="22"/>
      <c r="D18" s="23">
        <v>1</v>
      </c>
      <c r="E18" s="24">
        <v>14542</v>
      </c>
      <c r="F18" s="25">
        <f t="shared" si="0"/>
        <v>14542</v>
      </c>
      <c r="G18" s="25">
        <f t="shared" si="1"/>
        <v>174504</v>
      </c>
    </row>
    <row r="19" spans="1:7" ht="38.25" customHeight="1" x14ac:dyDescent="0.25">
      <c r="A19" s="21" t="s">
        <v>51</v>
      </c>
      <c r="B19" s="21" t="s">
        <v>52</v>
      </c>
      <c r="C19" s="22"/>
      <c r="D19" s="23">
        <v>3</v>
      </c>
      <c r="E19" s="24">
        <v>2886</v>
      </c>
      <c r="F19" s="25">
        <f t="shared" si="0"/>
        <v>8658</v>
      </c>
      <c r="G19" s="25">
        <f t="shared" si="1"/>
        <v>103896</v>
      </c>
    </row>
    <row r="20" spans="1:7" ht="38.25" customHeight="1" x14ac:dyDescent="0.25">
      <c r="A20" s="21" t="s">
        <v>53</v>
      </c>
      <c r="B20" s="21" t="s">
        <v>52</v>
      </c>
      <c r="C20" s="22"/>
      <c r="D20" s="23">
        <v>3</v>
      </c>
      <c r="E20" s="24">
        <v>5296</v>
      </c>
      <c r="F20" s="25">
        <f t="shared" si="0"/>
        <v>15888</v>
      </c>
      <c r="G20" s="25">
        <f t="shared" si="1"/>
        <v>190656</v>
      </c>
    </row>
    <row r="21" spans="1:7" ht="38.25" customHeight="1" x14ac:dyDescent="0.25">
      <c r="A21" s="21" t="s">
        <v>54</v>
      </c>
      <c r="B21" s="21" t="s">
        <v>52</v>
      </c>
      <c r="C21" s="22"/>
      <c r="D21" s="23">
        <v>1</v>
      </c>
      <c r="E21" s="24">
        <v>4456</v>
      </c>
      <c r="F21" s="25">
        <f t="shared" si="0"/>
        <v>4456</v>
      </c>
      <c r="G21" s="25">
        <f t="shared" si="1"/>
        <v>53472</v>
      </c>
    </row>
    <row r="22" spans="1:7" ht="38.25" customHeight="1" x14ac:dyDescent="0.25">
      <c r="A22" s="21" t="s">
        <v>55</v>
      </c>
      <c r="B22" s="21" t="s">
        <v>52</v>
      </c>
      <c r="C22" s="22"/>
      <c r="D22" s="23">
        <v>2</v>
      </c>
      <c r="E22" s="24">
        <v>2212</v>
      </c>
      <c r="F22" s="25">
        <f t="shared" si="0"/>
        <v>4424</v>
      </c>
      <c r="G22" s="25">
        <f t="shared" si="1"/>
        <v>53088</v>
      </c>
    </row>
    <row r="23" spans="1:7" ht="38.25" customHeight="1" x14ac:dyDescent="0.25">
      <c r="A23" s="21" t="s">
        <v>56</v>
      </c>
      <c r="B23" s="21" t="s">
        <v>52</v>
      </c>
      <c r="C23" s="22"/>
      <c r="D23" s="23">
        <v>2</v>
      </c>
      <c r="E23" s="24">
        <v>6474</v>
      </c>
      <c r="F23" s="25">
        <f t="shared" si="0"/>
        <v>12948</v>
      </c>
      <c r="G23" s="25">
        <f t="shared" si="1"/>
        <v>155376</v>
      </c>
    </row>
    <row r="24" spans="1:7" ht="38.25" customHeight="1" x14ac:dyDescent="0.25">
      <c r="A24" s="21" t="s">
        <v>57</v>
      </c>
      <c r="B24" s="21" t="s">
        <v>52</v>
      </c>
      <c r="C24" s="22"/>
      <c r="D24" s="23">
        <v>2</v>
      </c>
      <c r="E24" s="24">
        <v>5390</v>
      </c>
      <c r="F24" s="25">
        <f t="shared" si="0"/>
        <v>10780</v>
      </c>
      <c r="G24" s="25">
        <f t="shared" si="1"/>
        <v>129360</v>
      </c>
    </row>
    <row r="25" spans="1:7" ht="38.25" customHeight="1" x14ac:dyDescent="0.25">
      <c r="A25" s="21" t="s">
        <v>58</v>
      </c>
      <c r="B25" s="21" t="s">
        <v>59</v>
      </c>
      <c r="C25" s="22"/>
      <c r="D25" s="23">
        <v>1</v>
      </c>
      <c r="E25" s="24">
        <v>2684</v>
      </c>
      <c r="F25" s="25">
        <f t="shared" si="0"/>
        <v>2684</v>
      </c>
      <c r="G25" s="25">
        <f t="shared" si="1"/>
        <v>32208</v>
      </c>
    </row>
    <row r="26" spans="1:7" ht="38.25" customHeight="1" x14ac:dyDescent="0.25">
      <c r="A26" s="21" t="s">
        <v>60</v>
      </c>
      <c r="B26" s="21" t="s">
        <v>59</v>
      </c>
      <c r="C26" s="22"/>
      <c r="D26" s="23">
        <v>1</v>
      </c>
      <c r="E26" s="24">
        <v>1948</v>
      </c>
      <c r="F26" s="25">
        <f t="shared" si="0"/>
        <v>1948</v>
      </c>
      <c r="G26" s="25">
        <f t="shared" si="1"/>
        <v>23376</v>
      </c>
    </row>
    <row r="27" spans="1:7" ht="38.25" customHeight="1" x14ac:dyDescent="0.25">
      <c r="A27" s="21" t="s">
        <v>61</v>
      </c>
      <c r="B27" s="21" t="s">
        <v>62</v>
      </c>
      <c r="C27" s="22"/>
      <c r="D27" s="23">
        <v>1</v>
      </c>
      <c r="E27" s="24">
        <v>34200</v>
      </c>
      <c r="F27" s="25">
        <f t="shared" si="0"/>
        <v>34200</v>
      </c>
      <c r="G27" s="25">
        <f t="shared" si="1"/>
        <v>410400</v>
      </c>
    </row>
    <row r="28" spans="1:7" ht="38.25" customHeight="1" x14ac:dyDescent="0.25">
      <c r="A28" s="21" t="s">
        <v>151</v>
      </c>
      <c r="B28" s="21" t="s">
        <v>62</v>
      </c>
      <c r="C28" s="22"/>
      <c r="D28" s="23">
        <v>1</v>
      </c>
      <c r="E28" s="24">
        <v>10548</v>
      </c>
      <c r="F28" s="25">
        <f t="shared" si="0"/>
        <v>10548</v>
      </c>
      <c r="G28" s="25">
        <f t="shared" si="1"/>
        <v>126576</v>
      </c>
    </row>
    <row r="29" spans="1:7" ht="38.25" customHeight="1" x14ac:dyDescent="0.25">
      <c r="A29" s="21" t="s">
        <v>34</v>
      </c>
      <c r="B29" s="21" t="s">
        <v>62</v>
      </c>
      <c r="C29" s="22"/>
      <c r="D29" s="23">
        <v>2</v>
      </c>
      <c r="E29" s="24">
        <v>8146</v>
      </c>
      <c r="F29" s="25">
        <f t="shared" si="0"/>
        <v>16292</v>
      </c>
      <c r="G29" s="25">
        <f t="shared" si="1"/>
        <v>195504</v>
      </c>
    </row>
    <row r="30" spans="1:7" ht="38.25" customHeight="1" x14ac:dyDescent="0.25">
      <c r="A30" s="21" t="s">
        <v>64</v>
      </c>
      <c r="B30" s="21" t="s">
        <v>62</v>
      </c>
      <c r="C30" s="22"/>
      <c r="D30" s="23">
        <v>1</v>
      </c>
      <c r="E30" s="24">
        <v>8146</v>
      </c>
      <c r="F30" s="25">
        <f t="shared" si="0"/>
        <v>8146</v>
      </c>
      <c r="G30" s="25">
        <f t="shared" si="1"/>
        <v>97752</v>
      </c>
    </row>
    <row r="31" spans="1:7" ht="38.25" customHeight="1" x14ac:dyDescent="0.25">
      <c r="A31" s="21" t="s">
        <v>65</v>
      </c>
      <c r="B31" s="21" t="s">
        <v>62</v>
      </c>
      <c r="C31" s="22"/>
      <c r="D31" s="23">
        <v>1</v>
      </c>
      <c r="E31" s="24">
        <v>21728</v>
      </c>
      <c r="F31" s="25">
        <f t="shared" si="0"/>
        <v>21728</v>
      </c>
      <c r="G31" s="25">
        <f t="shared" si="1"/>
        <v>260736</v>
      </c>
    </row>
    <row r="32" spans="1:7" ht="38.25" customHeight="1" x14ac:dyDescent="0.25">
      <c r="A32" s="21" t="s">
        <v>66</v>
      </c>
      <c r="B32" s="21" t="s">
        <v>62</v>
      </c>
      <c r="C32" s="22"/>
      <c r="D32" s="23">
        <v>1</v>
      </c>
      <c r="E32" s="24">
        <v>14072</v>
      </c>
      <c r="F32" s="25">
        <f t="shared" si="0"/>
        <v>14072</v>
      </c>
      <c r="G32" s="25">
        <f t="shared" si="1"/>
        <v>168864</v>
      </c>
    </row>
    <row r="33" spans="1:7" ht="38.25" customHeight="1" x14ac:dyDescent="0.25">
      <c r="A33" s="21" t="s">
        <v>67</v>
      </c>
      <c r="B33" s="21" t="s">
        <v>62</v>
      </c>
      <c r="C33" s="22"/>
      <c r="D33" s="23">
        <v>1</v>
      </c>
      <c r="E33" s="24">
        <v>8956</v>
      </c>
      <c r="F33" s="25">
        <f t="shared" si="0"/>
        <v>8956</v>
      </c>
      <c r="G33" s="25">
        <f t="shared" si="1"/>
        <v>107472</v>
      </c>
    </row>
    <row r="34" spans="1:7" ht="38.25" customHeight="1" x14ac:dyDescent="0.25">
      <c r="A34" s="21" t="s">
        <v>68</v>
      </c>
      <c r="B34" s="21" t="s">
        <v>62</v>
      </c>
      <c r="C34" s="22"/>
      <c r="D34" s="23">
        <v>1</v>
      </c>
      <c r="E34" s="24">
        <v>8146</v>
      </c>
      <c r="F34" s="25">
        <f t="shared" si="0"/>
        <v>8146</v>
      </c>
      <c r="G34" s="25">
        <f t="shared" si="1"/>
        <v>97752</v>
      </c>
    </row>
    <row r="35" spans="1:7" ht="38.25" customHeight="1" x14ac:dyDescent="0.25">
      <c r="A35" s="21" t="s">
        <v>70</v>
      </c>
      <c r="B35" s="21" t="s">
        <v>62</v>
      </c>
      <c r="C35" s="22"/>
      <c r="D35" s="23">
        <v>1</v>
      </c>
      <c r="E35" s="24">
        <v>5884</v>
      </c>
      <c r="F35" s="25">
        <f t="shared" si="0"/>
        <v>5884</v>
      </c>
      <c r="G35" s="25">
        <f t="shared" si="1"/>
        <v>70608</v>
      </c>
    </row>
    <row r="36" spans="1:7" ht="38.25" customHeight="1" x14ac:dyDescent="0.25">
      <c r="A36" s="21" t="s">
        <v>69</v>
      </c>
      <c r="B36" s="21" t="s">
        <v>62</v>
      </c>
      <c r="C36" s="22"/>
      <c r="D36" s="23">
        <v>1</v>
      </c>
      <c r="E36" s="24">
        <v>8146</v>
      </c>
      <c r="F36" s="25">
        <f t="shared" si="0"/>
        <v>8146</v>
      </c>
      <c r="G36" s="25">
        <f t="shared" si="1"/>
        <v>97752</v>
      </c>
    </row>
    <row r="37" spans="1:7" ht="38.25" customHeight="1" x14ac:dyDescent="0.25">
      <c r="A37" s="21" t="s">
        <v>71</v>
      </c>
      <c r="B37" s="21" t="s">
        <v>62</v>
      </c>
      <c r="C37" s="22"/>
      <c r="D37" s="23">
        <v>1</v>
      </c>
      <c r="E37" s="24">
        <v>9270</v>
      </c>
      <c r="F37" s="25">
        <f t="shared" si="0"/>
        <v>9270</v>
      </c>
      <c r="G37" s="25">
        <f t="shared" si="1"/>
        <v>111240</v>
      </c>
    </row>
    <row r="38" spans="1:7" ht="38.25" customHeight="1" x14ac:dyDescent="0.25">
      <c r="A38" s="21" t="s">
        <v>152</v>
      </c>
      <c r="B38" s="21" t="s">
        <v>5</v>
      </c>
      <c r="C38" s="22"/>
      <c r="D38" s="23">
        <v>1</v>
      </c>
      <c r="E38" s="24">
        <v>21218</v>
      </c>
      <c r="F38" s="25">
        <f t="shared" si="0"/>
        <v>21218</v>
      </c>
      <c r="G38" s="25">
        <f t="shared" si="1"/>
        <v>254616</v>
      </c>
    </row>
    <row r="39" spans="1:7" ht="38.25" customHeight="1" x14ac:dyDescent="0.25">
      <c r="A39" s="21" t="s">
        <v>73</v>
      </c>
      <c r="B39" s="21" t="s">
        <v>5</v>
      </c>
      <c r="C39" s="22"/>
      <c r="D39" s="23">
        <v>1</v>
      </c>
      <c r="E39" s="24">
        <v>18548</v>
      </c>
      <c r="F39" s="25">
        <f t="shared" si="0"/>
        <v>18548</v>
      </c>
      <c r="G39" s="25">
        <f t="shared" si="1"/>
        <v>222576</v>
      </c>
    </row>
    <row r="40" spans="1:7" ht="38.25" customHeight="1" x14ac:dyDescent="0.25">
      <c r="A40" s="21" t="s">
        <v>74</v>
      </c>
      <c r="B40" s="21" t="s">
        <v>5</v>
      </c>
      <c r="C40" s="22"/>
      <c r="D40" s="23">
        <v>2</v>
      </c>
      <c r="E40" s="24">
        <v>17978</v>
      </c>
      <c r="F40" s="25">
        <f t="shared" si="0"/>
        <v>35956</v>
      </c>
      <c r="G40" s="25">
        <f t="shared" si="1"/>
        <v>431472</v>
      </c>
    </row>
    <row r="41" spans="1:7" ht="38.25" customHeight="1" x14ac:dyDescent="0.25">
      <c r="A41" s="21" t="s">
        <v>75</v>
      </c>
      <c r="B41" s="21" t="s">
        <v>5</v>
      </c>
      <c r="C41" s="22"/>
      <c r="D41" s="23">
        <v>1</v>
      </c>
      <c r="E41" s="24">
        <v>6474</v>
      </c>
      <c r="F41" s="25">
        <f t="shared" si="0"/>
        <v>6474</v>
      </c>
      <c r="G41" s="25">
        <f t="shared" si="1"/>
        <v>77688</v>
      </c>
    </row>
    <row r="42" spans="1:7" ht="38.25" customHeight="1" x14ac:dyDescent="0.25">
      <c r="A42" s="21" t="s">
        <v>76</v>
      </c>
      <c r="B42" s="21" t="s">
        <v>5</v>
      </c>
      <c r="C42" s="22"/>
      <c r="D42" s="23">
        <v>1</v>
      </c>
      <c r="E42" s="24">
        <v>11178</v>
      </c>
      <c r="F42" s="25">
        <f t="shared" si="0"/>
        <v>11178</v>
      </c>
      <c r="G42" s="25">
        <f t="shared" si="1"/>
        <v>134136</v>
      </c>
    </row>
    <row r="43" spans="1:7" ht="38.25" customHeight="1" x14ac:dyDescent="0.25">
      <c r="A43" s="21" t="s">
        <v>34</v>
      </c>
      <c r="B43" s="21" t="s">
        <v>5</v>
      </c>
      <c r="C43" s="22"/>
      <c r="D43" s="23">
        <v>1</v>
      </c>
      <c r="E43" s="24">
        <v>8146</v>
      </c>
      <c r="F43" s="25">
        <f t="shared" si="0"/>
        <v>8146</v>
      </c>
      <c r="G43" s="25">
        <f t="shared" si="1"/>
        <v>97752</v>
      </c>
    </row>
    <row r="44" spans="1:7" ht="38.25" customHeight="1" x14ac:dyDescent="0.25">
      <c r="A44" s="21" t="s">
        <v>77</v>
      </c>
      <c r="B44" s="21" t="s">
        <v>5</v>
      </c>
      <c r="C44" s="22"/>
      <c r="D44" s="23">
        <v>2</v>
      </c>
      <c r="E44" s="24">
        <v>11750</v>
      </c>
      <c r="F44" s="25">
        <f t="shared" si="0"/>
        <v>23500</v>
      </c>
      <c r="G44" s="25">
        <f t="shared" si="1"/>
        <v>282000</v>
      </c>
    </row>
    <row r="45" spans="1:7" ht="38.25" customHeight="1" x14ac:dyDescent="0.25">
      <c r="A45" s="21" t="s">
        <v>78</v>
      </c>
      <c r="B45" s="21" t="s">
        <v>5</v>
      </c>
      <c r="C45" s="22"/>
      <c r="D45" s="23">
        <v>2</v>
      </c>
      <c r="E45" s="24">
        <v>8996</v>
      </c>
      <c r="F45" s="25">
        <f t="shared" si="0"/>
        <v>17992</v>
      </c>
      <c r="G45" s="25">
        <f t="shared" si="1"/>
        <v>215904</v>
      </c>
    </row>
    <row r="46" spans="1:7" ht="38.25" customHeight="1" x14ac:dyDescent="0.25">
      <c r="A46" s="21" t="s">
        <v>79</v>
      </c>
      <c r="B46" s="21" t="s">
        <v>5</v>
      </c>
      <c r="C46" s="22"/>
      <c r="D46" s="23">
        <v>1</v>
      </c>
      <c r="E46" s="24">
        <v>7160</v>
      </c>
      <c r="F46" s="25">
        <f t="shared" si="0"/>
        <v>7160</v>
      </c>
      <c r="G46" s="25">
        <f t="shared" si="1"/>
        <v>85920</v>
      </c>
    </row>
    <row r="47" spans="1:7" ht="38.25" customHeight="1" x14ac:dyDescent="0.25">
      <c r="A47" s="21" t="s">
        <v>80</v>
      </c>
      <c r="B47" s="21" t="s">
        <v>5</v>
      </c>
      <c r="C47" s="22"/>
      <c r="D47" s="23">
        <v>2</v>
      </c>
      <c r="E47" s="24">
        <v>7874</v>
      </c>
      <c r="F47" s="25">
        <f t="shared" si="0"/>
        <v>15748</v>
      </c>
      <c r="G47" s="25">
        <f t="shared" si="1"/>
        <v>188976</v>
      </c>
    </row>
    <row r="48" spans="1:7" ht="38.25" customHeight="1" x14ac:dyDescent="0.25">
      <c r="A48" s="21" t="s">
        <v>81</v>
      </c>
      <c r="B48" s="21" t="s">
        <v>5</v>
      </c>
      <c r="C48" s="22"/>
      <c r="D48" s="23">
        <v>1</v>
      </c>
      <c r="E48" s="24">
        <v>6630</v>
      </c>
      <c r="F48" s="25">
        <f t="shared" si="0"/>
        <v>6630</v>
      </c>
      <c r="G48" s="25">
        <f t="shared" si="1"/>
        <v>79560</v>
      </c>
    </row>
    <row r="49" spans="1:7" ht="38.25" customHeight="1" x14ac:dyDescent="0.25">
      <c r="A49" s="21" t="s">
        <v>82</v>
      </c>
      <c r="B49" s="21" t="s">
        <v>5</v>
      </c>
      <c r="C49" s="22"/>
      <c r="D49" s="23">
        <v>1</v>
      </c>
      <c r="E49" s="24">
        <v>8780</v>
      </c>
      <c r="F49" s="25">
        <f t="shared" si="0"/>
        <v>8780</v>
      </c>
      <c r="G49" s="25">
        <f t="shared" si="1"/>
        <v>105360</v>
      </c>
    </row>
    <row r="50" spans="1:7" ht="38.25" customHeight="1" x14ac:dyDescent="0.25">
      <c r="A50" s="21" t="s">
        <v>82</v>
      </c>
      <c r="B50" s="21" t="s">
        <v>5</v>
      </c>
      <c r="C50" s="22"/>
      <c r="D50" s="23">
        <v>1</v>
      </c>
      <c r="E50" s="24">
        <v>6474</v>
      </c>
      <c r="F50" s="25">
        <f t="shared" si="0"/>
        <v>6474</v>
      </c>
      <c r="G50" s="25">
        <f t="shared" si="1"/>
        <v>77688</v>
      </c>
    </row>
    <row r="51" spans="1:7" ht="38.25" customHeight="1" x14ac:dyDescent="0.25">
      <c r="A51" s="21" t="s">
        <v>83</v>
      </c>
      <c r="B51" s="21" t="s">
        <v>5</v>
      </c>
      <c r="C51" s="22"/>
      <c r="D51" s="23">
        <v>4</v>
      </c>
      <c r="E51" s="24">
        <v>11072</v>
      </c>
      <c r="F51" s="25">
        <f t="shared" si="0"/>
        <v>44288</v>
      </c>
      <c r="G51" s="25">
        <f t="shared" si="1"/>
        <v>531456</v>
      </c>
    </row>
    <row r="52" spans="1:7" ht="38.25" customHeight="1" x14ac:dyDescent="0.25">
      <c r="A52" s="21" t="s">
        <v>84</v>
      </c>
      <c r="B52" s="21" t="s">
        <v>5</v>
      </c>
      <c r="C52" s="22"/>
      <c r="D52" s="23">
        <v>2</v>
      </c>
      <c r="E52" s="24">
        <v>8014</v>
      </c>
      <c r="F52" s="25">
        <f t="shared" si="0"/>
        <v>16028</v>
      </c>
      <c r="G52" s="25">
        <f t="shared" si="1"/>
        <v>192336</v>
      </c>
    </row>
    <row r="53" spans="1:7" ht="38.25" customHeight="1" x14ac:dyDescent="0.25">
      <c r="A53" s="21" t="s">
        <v>85</v>
      </c>
      <c r="B53" s="21" t="s">
        <v>5</v>
      </c>
      <c r="C53" s="22"/>
      <c r="D53" s="23">
        <v>1</v>
      </c>
      <c r="E53" s="24">
        <v>6190</v>
      </c>
      <c r="F53" s="25">
        <f t="shared" si="0"/>
        <v>6190</v>
      </c>
      <c r="G53" s="25">
        <f t="shared" si="1"/>
        <v>74280</v>
      </c>
    </row>
    <row r="54" spans="1:7" ht="38.25" customHeight="1" x14ac:dyDescent="0.25">
      <c r="A54" s="21" t="s">
        <v>87</v>
      </c>
      <c r="B54" s="21" t="s">
        <v>5</v>
      </c>
      <c r="C54" s="22"/>
      <c r="D54" s="23">
        <v>1</v>
      </c>
      <c r="E54" s="24">
        <v>9268</v>
      </c>
      <c r="F54" s="25">
        <f t="shared" si="0"/>
        <v>9268</v>
      </c>
      <c r="G54" s="25">
        <f t="shared" si="1"/>
        <v>111216</v>
      </c>
    </row>
    <row r="55" spans="1:7" ht="38.25" customHeight="1" x14ac:dyDescent="0.25">
      <c r="A55" s="21" t="s">
        <v>88</v>
      </c>
      <c r="B55" s="21" t="s">
        <v>5</v>
      </c>
      <c r="C55" s="22"/>
      <c r="D55" s="23">
        <v>1</v>
      </c>
      <c r="E55" s="24">
        <v>8996</v>
      </c>
      <c r="F55" s="25">
        <f t="shared" si="0"/>
        <v>8996</v>
      </c>
      <c r="G55" s="25">
        <f t="shared" si="1"/>
        <v>107952</v>
      </c>
    </row>
    <row r="56" spans="1:7" ht="38.25" customHeight="1" x14ac:dyDescent="0.25">
      <c r="A56" s="21" t="s">
        <v>89</v>
      </c>
      <c r="B56" s="21" t="s">
        <v>5</v>
      </c>
      <c r="C56" s="22"/>
      <c r="D56" s="23">
        <v>1</v>
      </c>
      <c r="E56" s="24">
        <v>6454</v>
      </c>
      <c r="F56" s="25">
        <f t="shared" si="0"/>
        <v>6454</v>
      </c>
      <c r="G56" s="25">
        <f t="shared" si="1"/>
        <v>77448</v>
      </c>
    </row>
    <row r="57" spans="1:7" ht="38.25" customHeight="1" x14ac:dyDescent="0.25">
      <c r="A57" s="21" t="s">
        <v>72</v>
      </c>
      <c r="B57" s="21" t="s">
        <v>3</v>
      </c>
      <c r="C57" s="22"/>
      <c r="D57" s="23">
        <v>1</v>
      </c>
      <c r="E57" s="24">
        <v>13206</v>
      </c>
      <c r="F57" s="25">
        <f t="shared" si="0"/>
        <v>13206</v>
      </c>
      <c r="G57" s="25">
        <f t="shared" si="1"/>
        <v>158472</v>
      </c>
    </row>
    <row r="58" spans="1:7" ht="38.25" customHeight="1" x14ac:dyDescent="0.25">
      <c r="A58" s="21" t="s">
        <v>90</v>
      </c>
      <c r="B58" s="21" t="s">
        <v>4</v>
      </c>
      <c r="C58" s="22"/>
      <c r="D58" s="23">
        <v>1</v>
      </c>
      <c r="E58" s="24">
        <v>13206</v>
      </c>
      <c r="F58" s="25">
        <f t="shared" si="0"/>
        <v>13206</v>
      </c>
      <c r="G58" s="25">
        <f t="shared" si="1"/>
        <v>158472</v>
      </c>
    </row>
    <row r="59" spans="1:7" ht="38.25" customHeight="1" x14ac:dyDescent="0.25">
      <c r="A59" s="21" t="s">
        <v>79</v>
      </c>
      <c r="B59" s="21" t="s">
        <v>4</v>
      </c>
      <c r="C59" s="22"/>
      <c r="D59" s="23">
        <v>1</v>
      </c>
      <c r="E59" s="24">
        <v>11542</v>
      </c>
      <c r="F59" s="25">
        <f t="shared" si="0"/>
        <v>11542</v>
      </c>
      <c r="G59" s="25">
        <f t="shared" si="1"/>
        <v>138504</v>
      </c>
    </row>
    <row r="60" spans="1:7" ht="38.25" customHeight="1" x14ac:dyDescent="0.25">
      <c r="A60" s="21" t="s">
        <v>91</v>
      </c>
      <c r="B60" s="21" t="s">
        <v>4</v>
      </c>
      <c r="C60" s="22"/>
      <c r="D60" s="23">
        <v>1</v>
      </c>
      <c r="E60" s="24">
        <v>8146</v>
      </c>
      <c r="F60" s="25">
        <f t="shared" si="0"/>
        <v>8146</v>
      </c>
      <c r="G60" s="25">
        <f t="shared" si="1"/>
        <v>97752</v>
      </c>
    </row>
    <row r="61" spans="1:7" ht="38.25" customHeight="1" x14ac:dyDescent="0.25">
      <c r="A61" s="21" t="s">
        <v>80</v>
      </c>
      <c r="B61" s="21" t="s">
        <v>4</v>
      </c>
      <c r="C61" s="22"/>
      <c r="D61" s="23">
        <v>1</v>
      </c>
      <c r="E61" s="24">
        <v>8248</v>
      </c>
      <c r="F61" s="25">
        <f t="shared" si="0"/>
        <v>8248</v>
      </c>
      <c r="G61" s="25">
        <f t="shared" si="1"/>
        <v>98976</v>
      </c>
    </row>
    <row r="62" spans="1:7" ht="38.25" customHeight="1" x14ac:dyDescent="0.25">
      <c r="A62" s="21" t="s">
        <v>92</v>
      </c>
      <c r="B62" s="21" t="s">
        <v>93</v>
      </c>
      <c r="C62" s="22"/>
      <c r="D62" s="23">
        <v>1</v>
      </c>
      <c r="E62" s="24">
        <v>9270</v>
      </c>
      <c r="F62" s="25">
        <f t="shared" si="0"/>
        <v>9270</v>
      </c>
      <c r="G62" s="25">
        <f t="shared" si="1"/>
        <v>111240</v>
      </c>
    </row>
    <row r="63" spans="1:7" ht="38.25" customHeight="1" x14ac:dyDescent="0.25">
      <c r="A63" s="21" t="s">
        <v>94</v>
      </c>
      <c r="B63" s="21" t="s">
        <v>93</v>
      </c>
      <c r="C63" s="22"/>
      <c r="D63" s="23">
        <v>1</v>
      </c>
      <c r="E63" s="24">
        <v>8890</v>
      </c>
      <c r="F63" s="25">
        <f t="shared" si="0"/>
        <v>8890</v>
      </c>
      <c r="G63" s="25">
        <f t="shared" si="1"/>
        <v>106680</v>
      </c>
    </row>
    <row r="64" spans="1:7" ht="38.25" customHeight="1" x14ac:dyDescent="0.25">
      <c r="A64" s="21" t="s">
        <v>96</v>
      </c>
      <c r="B64" s="21" t="s">
        <v>97</v>
      </c>
      <c r="C64" s="22"/>
      <c r="D64" s="23">
        <v>1</v>
      </c>
      <c r="E64" s="24">
        <v>8256</v>
      </c>
      <c r="F64" s="25">
        <f t="shared" si="0"/>
        <v>8256</v>
      </c>
      <c r="G64" s="25">
        <f t="shared" si="1"/>
        <v>99072</v>
      </c>
    </row>
    <row r="65" spans="1:7" ht="38.25" customHeight="1" x14ac:dyDescent="0.25">
      <c r="A65" s="21" t="s">
        <v>98</v>
      </c>
      <c r="B65" s="21" t="s">
        <v>97</v>
      </c>
      <c r="C65" s="22"/>
      <c r="D65" s="23">
        <v>1</v>
      </c>
      <c r="E65" s="24">
        <v>15658</v>
      </c>
      <c r="F65" s="25">
        <f t="shared" si="0"/>
        <v>15658</v>
      </c>
      <c r="G65" s="25">
        <f t="shared" si="1"/>
        <v>187896</v>
      </c>
    </row>
    <row r="66" spans="1:7" ht="38.25" customHeight="1" x14ac:dyDescent="0.25">
      <c r="A66" s="21" t="s">
        <v>35</v>
      </c>
      <c r="B66" s="21" t="s">
        <v>97</v>
      </c>
      <c r="C66" s="22"/>
      <c r="D66" s="23">
        <v>1</v>
      </c>
      <c r="E66" s="24">
        <v>7772</v>
      </c>
      <c r="F66" s="25">
        <f t="shared" si="0"/>
        <v>7772</v>
      </c>
      <c r="G66" s="25">
        <f t="shared" si="1"/>
        <v>93264</v>
      </c>
    </row>
    <row r="67" spans="1:7" ht="38.25" customHeight="1" x14ac:dyDescent="0.25">
      <c r="A67" s="21" t="s">
        <v>99</v>
      </c>
      <c r="B67" s="21" t="s">
        <v>97</v>
      </c>
      <c r="C67" s="22"/>
      <c r="D67" s="23">
        <v>1</v>
      </c>
      <c r="E67" s="24">
        <v>6394</v>
      </c>
      <c r="F67" s="25">
        <f t="shared" si="0"/>
        <v>6394</v>
      </c>
      <c r="G67" s="25">
        <f t="shared" si="1"/>
        <v>76728</v>
      </c>
    </row>
    <row r="68" spans="1:7" ht="38.25" customHeight="1" x14ac:dyDescent="0.25">
      <c r="A68" s="21" t="s">
        <v>60</v>
      </c>
      <c r="B68" s="21" t="s">
        <v>110</v>
      </c>
      <c r="C68" s="22"/>
      <c r="D68" s="23">
        <v>1</v>
      </c>
      <c r="E68" s="24">
        <v>8240</v>
      </c>
      <c r="F68" s="25">
        <f t="shared" ref="F68:F108" si="2">D68*E68</f>
        <v>8240</v>
      </c>
      <c r="G68" s="25">
        <f t="shared" ref="G68:G108" si="3">F68*12</f>
        <v>98880</v>
      </c>
    </row>
    <row r="69" spans="1:7" ht="38.25" customHeight="1" x14ac:dyDescent="0.25">
      <c r="A69" s="21" t="s">
        <v>100</v>
      </c>
      <c r="B69" s="21" t="s">
        <v>101</v>
      </c>
      <c r="C69" s="22"/>
      <c r="D69" s="23">
        <v>1</v>
      </c>
      <c r="E69" s="24">
        <v>8108</v>
      </c>
      <c r="F69" s="25">
        <f t="shared" si="2"/>
        <v>8108</v>
      </c>
      <c r="G69" s="25">
        <f t="shared" si="3"/>
        <v>97296</v>
      </c>
    </row>
    <row r="70" spans="1:7" ht="38.25" customHeight="1" x14ac:dyDescent="0.25">
      <c r="A70" s="21" t="s">
        <v>102</v>
      </c>
      <c r="B70" s="21" t="s">
        <v>101</v>
      </c>
      <c r="C70" s="22"/>
      <c r="D70" s="23">
        <v>3</v>
      </c>
      <c r="E70" s="24">
        <v>8108</v>
      </c>
      <c r="F70" s="25">
        <f t="shared" si="2"/>
        <v>24324</v>
      </c>
      <c r="G70" s="25">
        <f t="shared" si="3"/>
        <v>291888</v>
      </c>
    </row>
    <row r="71" spans="1:7" ht="38.25" customHeight="1" x14ac:dyDescent="0.25">
      <c r="A71" s="21" t="s">
        <v>103</v>
      </c>
      <c r="B71" s="21" t="s">
        <v>101</v>
      </c>
      <c r="C71" s="22"/>
      <c r="D71" s="23">
        <v>1</v>
      </c>
      <c r="E71" s="24">
        <v>6190</v>
      </c>
      <c r="F71" s="25">
        <f t="shared" si="2"/>
        <v>6190</v>
      </c>
      <c r="G71" s="25">
        <f t="shared" si="3"/>
        <v>74280</v>
      </c>
    </row>
    <row r="72" spans="1:7" ht="38.25" customHeight="1" x14ac:dyDescent="0.25">
      <c r="A72" s="21" t="s">
        <v>104</v>
      </c>
      <c r="B72" s="21" t="s">
        <v>101</v>
      </c>
      <c r="C72" s="22"/>
      <c r="D72" s="23">
        <v>3</v>
      </c>
      <c r="E72" s="24">
        <v>5080</v>
      </c>
      <c r="F72" s="25">
        <f t="shared" si="2"/>
        <v>15240</v>
      </c>
      <c r="G72" s="25">
        <f t="shared" si="3"/>
        <v>182880</v>
      </c>
    </row>
    <row r="73" spans="1:7" ht="38.25" customHeight="1" x14ac:dyDescent="0.25">
      <c r="A73" s="21" t="s">
        <v>111</v>
      </c>
      <c r="B73" s="21" t="s">
        <v>110</v>
      </c>
      <c r="C73" s="22"/>
      <c r="D73" s="23">
        <v>1</v>
      </c>
      <c r="E73" s="24">
        <v>10076</v>
      </c>
      <c r="F73" s="25">
        <f t="shared" si="2"/>
        <v>10076</v>
      </c>
      <c r="G73" s="25">
        <f t="shared" si="3"/>
        <v>120912</v>
      </c>
    </row>
    <row r="74" spans="1:7" ht="38.25" customHeight="1" x14ac:dyDescent="0.25">
      <c r="A74" s="21" t="s">
        <v>131</v>
      </c>
      <c r="B74" s="21" t="s">
        <v>132</v>
      </c>
      <c r="C74" s="22"/>
      <c r="D74" s="23">
        <v>1</v>
      </c>
      <c r="E74" s="24">
        <v>7516</v>
      </c>
      <c r="F74" s="25">
        <f t="shared" si="2"/>
        <v>7516</v>
      </c>
      <c r="G74" s="25">
        <f t="shared" si="3"/>
        <v>90192</v>
      </c>
    </row>
    <row r="75" spans="1:7" ht="38.25" customHeight="1" x14ac:dyDescent="0.25">
      <c r="A75" s="21" t="s">
        <v>133</v>
      </c>
      <c r="B75" s="21" t="s">
        <v>132</v>
      </c>
      <c r="C75" s="22"/>
      <c r="D75" s="23">
        <v>1</v>
      </c>
      <c r="E75" s="24">
        <v>7516</v>
      </c>
      <c r="F75" s="25">
        <f t="shared" si="2"/>
        <v>7516</v>
      </c>
      <c r="G75" s="25">
        <f t="shared" si="3"/>
        <v>90192</v>
      </c>
    </row>
    <row r="76" spans="1:7" ht="38.25" customHeight="1" x14ac:dyDescent="0.25">
      <c r="A76" s="21" t="s">
        <v>134</v>
      </c>
      <c r="B76" s="21" t="s">
        <v>132</v>
      </c>
      <c r="C76" s="22"/>
      <c r="D76" s="23">
        <v>1</v>
      </c>
      <c r="E76" s="24">
        <v>6456</v>
      </c>
      <c r="F76" s="25">
        <f t="shared" si="2"/>
        <v>6456</v>
      </c>
      <c r="G76" s="25">
        <f t="shared" si="3"/>
        <v>77472</v>
      </c>
    </row>
    <row r="77" spans="1:7" ht="38.25" customHeight="1" x14ac:dyDescent="0.25">
      <c r="A77" s="21" t="s">
        <v>108</v>
      </c>
      <c r="B77" s="21" t="s">
        <v>109</v>
      </c>
      <c r="C77" s="22"/>
      <c r="D77" s="23">
        <v>2</v>
      </c>
      <c r="E77" s="24">
        <v>4074</v>
      </c>
      <c r="F77" s="25">
        <f t="shared" si="2"/>
        <v>8148</v>
      </c>
      <c r="G77" s="25">
        <f t="shared" si="3"/>
        <v>97776</v>
      </c>
    </row>
    <row r="78" spans="1:7" ht="38.25" customHeight="1" x14ac:dyDescent="0.25">
      <c r="A78" s="21" t="s">
        <v>106</v>
      </c>
      <c r="B78" s="21" t="s">
        <v>107</v>
      </c>
      <c r="C78" s="22"/>
      <c r="D78" s="23">
        <v>1</v>
      </c>
      <c r="E78" s="24">
        <v>8780</v>
      </c>
      <c r="F78" s="25">
        <f t="shared" si="2"/>
        <v>8780</v>
      </c>
      <c r="G78" s="25">
        <f t="shared" si="3"/>
        <v>105360</v>
      </c>
    </row>
    <row r="79" spans="1:7" ht="38.25" customHeight="1" x14ac:dyDescent="0.25">
      <c r="A79" s="21" t="s">
        <v>89</v>
      </c>
      <c r="B79" s="21" t="s">
        <v>107</v>
      </c>
      <c r="C79" s="22"/>
      <c r="D79" s="23">
        <v>1</v>
      </c>
      <c r="E79" s="24">
        <v>6666</v>
      </c>
      <c r="F79" s="25">
        <f t="shared" si="2"/>
        <v>6666</v>
      </c>
      <c r="G79" s="25">
        <f t="shared" si="3"/>
        <v>79992</v>
      </c>
    </row>
    <row r="80" spans="1:7" ht="38.25" customHeight="1" x14ac:dyDescent="0.25">
      <c r="A80" s="21" t="s">
        <v>115</v>
      </c>
      <c r="B80" s="21" t="s">
        <v>116</v>
      </c>
      <c r="C80" s="22"/>
      <c r="D80" s="23">
        <v>1</v>
      </c>
      <c r="E80" s="24">
        <v>13206</v>
      </c>
      <c r="F80" s="25">
        <f t="shared" si="2"/>
        <v>13206</v>
      </c>
      <c r="G80" s="25">
        <f t="shared" si="3"/>
        <v>158472</v>
      </c>
    </row>
    <row r="81" spans="1:11" s="29" customFormat="1" ht="38.25" customHeight="1" x14ac:dyDescent="0.25">
      <c r="A81" s="21" t="s">
        <v>118</v>
      </c>
      <c r="B81" s="21" t="s">
        <v>116</v>
      </c>
      <c r="C81" s="22"/>
      <c r="D81" s="23">
        <v>2</v>
      </c>
      <c r="E81" s="24">
        <v>13018</v>
      </c>
      <c r="F81" s="25">
        <f t="shared" si="2"/>
        <v>26036</v>
      </c>
      <c r="G81" s="25">
        <f t="shared" si="3"/>
        <v>312432</v>
      </c>
      <c r="H81" s="28"/>
      <c r="K81" s="29">
        <v>101</v>
      </c>
    </row>
    <row r="82" spans="1:11" s="29" customFormat="1" ht="38.25" customHeight="1" x14ac:dyDescent="0.25">
      <c r="A82" s="21" t="s">
        <v>119</v>
      </c>
      <c r="B82" s="21" t="s">
        <v>116</v>
      </c>
      <c r="C82" s="22"/>
      <c r="D82" s="23">
        <v>3</v>
      </c>
      <c r="E82" s="24">
        <v>8218</v>
      </c>
      <c r="F82" s="25">
        <f t="shared" si="2"/>
        <v>24654</v>
      </c>
      <c r="G82" s="25">
        <f t="shared" si="3"/>
        <v>295848</v>
      </c>
      <c r="H82" s="28"/>
      <c r="K82" s="29">
        <v>102</v>
      </c>
    </row>
    <row r="83" spans="1:11" s="29" customFormat="1" ht="38.25" customHeight="1" x14ac:dyDescent="0.25">
      <c r="A83" s="21" t="s">
        <v>153</v>
      </c>
      <c r="B83" s="21" t="s">
        <v>116</v>
      </c>
      <c r="C83" s="22"/>
      <c r="D83" s="23">
        <v>1</v>
      </c>
      <c r="E83" s="24">
        <v>10746</v>
      </c>
      <c r="F83" s="25">
        <f t="shared" si="2"/>
        <v>10746</v>
      </c>
      <c r="G83" s="25">
        <f t="shared" si="3"/>
        <v>128952</v>
      </c>
      <c r="H83" s="28"/>
      <c r="K83" s="29">
        <v>199</v>
      </c>
    </row>
    <row r="84" spans="1:11" s="29" customFormat="1" ht="38.25" customHeight="1" x14ac:dyDescent="0.25">
      <c r="A84" s="21" t="s">
        <v>120</v>
      </c>
      <c r="B84" s="21" t="s">
        <v>116</v>
      </c>
      <c r="C84" s="22"/>
      <c r="D84" s="23">
        <v>1</v>
      </c>
      <c r="E84" s="24">
        <v>6866</v>
      </c>
      <c r="F84" s="25">
        <f t="shared" si="2"/>
        <v>6866</v>
      </c>
      <c r="G84" s="25">
        <f t="shared" si="3"/>
        <v>82392</v>
      </c>
      <c r="H84" s="28"/>
      <c r="K84" s="29">
        <v>202</v>
      </c>
    </row>
    <row r="85" spans="1:11" s="29" customFormat="1" ht="38.25" customHeight="1" x14ac:dyDescent="0.25">
      <c r="A85" s="21" t="s">
        <v>121</v>
      </c>
      <c r="B85" s="21" t="s">
        <v>116</v>
      </c>
      <c r="C85" s="22"/>
      <c r="D85" s="23">
        <v>1</v>
      </c>
      <c r="E85" s="24">
        <v>4682</v>
      </c>
      <c r="F85" s="25">
        <f t="shared" si="2"/>
        <v>4682</v>
      </c>
      <c r="G85" s="25">
        <f t="shared" si="3"/>
        <v>56184</v>
      </c>
      <c r="H85" s="28"/>
      <c r="K85" s="29">
        <v>204</v>
      </c>
    </row>
    <row r="86" spans="1:11" s="29" customFormat="1" ht="38.25" customHeight="1" x14ac:dyDescent="0.25">
      <c r="A86" s="21" t="s">
        <v>122</v>
      </c>
      <c r="B86" s="21" t="s">
        <v>116</v>
      </c>
      <c r="C86" s="22"/>
      <c r="D86" s="23">
        <v>1</v>
      </c>
      <c r="E86" s="24">
        <v>6666</v>
      </c>
      <c r="F86" s="25">
        <f t="shared" si="2"/>
        <v>6666</v>
      </c>
      <c r="G86" s="25">
        <f t="shared" si="3"/>
        <v>79992</v>
      </c>
      <c r="H86" s="28"/>
      <c r="K86" s="29">
        <v>206</v>
      </c>
    </row>
    <row r="87" spans="1:11" s="29" customFormat="1" ht="38.25" customHeight="1" x14ac:dyDescent="0.25">
      <c r="A87" s="21" t="s">
        <v>123</v>
      </c>
      <c r="B87" s="21" t="s">
        <v>116</v>
      </c>
      <c r="C87" s="22"/>
      <c r="D87" s="23">
        <v>2</v>
      </c>
      <c r="E87" s="24">
        <v>8218</v>
      </c>
      <c r="F87" s="25">
        <f t="shared" si="2"/>
        <v>16436</v>
      </c>
      <c r="G87" s="25">
        <f>F87*12</f>
        <v>197232</v>
      </c>
      <c r="H87" s="28"/>
    </row>
    <row r="88" spans="1:11" s="29" customFormat="1" ht="38.25" customHeight="1" x14ac:dyDescent="0.25">
      <c r="A88" s="21" t="s">
        <v>113</v>
      </c>
      <c r="B88" s="21" t="s">
        <v>114</v>
      </c>
      <c r="C88" s="22"/>
      <c r="D88" s="23">
        <v>1</v>
      </c>
      <c r="E88" s="24">
        <v>5764</v>
      </c>
      <c r="F88" s="25">
        <f t="shared" si="2"/>
        <v>5764</v>
      </c>
      <c r="G88" s="25">
        <f t="shared" si="3"/>
        <v>69168</v>
      </c>
      <c r="H88" s="28"/>
      <c r="K88" s="29">
        <v>208</v>
      </c>
    </row>
    <row r="89" spans="1:11" s="29" customFormat="1" ht="38.25" customHeight="1" x14ac:dyDescent="0.25">
      <c r="A89" s="21" t="s">
        <v>135</v>
      </c>
      <c r="B89" s="21" t="s">
        <v>136</v>
      </c>
      <c r="C89" s="22"/>
      <c r="D89" s="23">
        <v>1</v>
      </c>
      <c r="E89" s="24">
        <v>10548</v>
      </c>
      <c r="F89" s="25">
        <f t="shared" si="2"/>
        <v>10548</v>
      </c>
      <c r="G89" s="25">
        <f t="shared" si="3"/>
        <v>126576</v>
      </c>
      <c r="H89" s="28"/>
      <c r="K89" s="29">
        <v>210</v>
      </c>
    </row>
    <row r="90" spans="1:11" s="29" customFormat="1" ht="38.25" customHeight="1" x14ac:dyDescent="0.25">
      <c r="A90" s="21" t="s">
        <v>72</v>
      </c>
      <c r="B90" s="21" t="s">
        <v>128</v>
      </c>
      <c r="C90" s="22"/>
      <c r="D90" s="23">
        <v>1</v>
      </c>
      <c r="E90" s="24">
        <v>13206</v>
      </c>
      <c r="F90" s="25">
        <f t="shared" si="2"/>
        <v>13206</v>
      </c>
      <c r="G90" s="25">
        <f t="shared" si="3"/>
        <v>158472</v>
      </c>
      <c r="H90" s="28"/>
      <c r="K90" s="29">
        <v>212</v>
      </c>
    </row>
    <row r="91" spans="1:11" s="29" customFormat="1" ht="38.25" customHeight="1" x14ac:dyDescent="0.25">
      <c r="A91" s="21" t="s">
        <v>129</v>
      </c>
      <c r="B91" s="21" t="s">
        <v>128</v>
      </c>
      <c r="C91" s="22"/>
      <c r="D91" s="23">
        <v>1</v>
      </c>
      <c r="E91" s="24">
        <v>9269</v>
      </c>
      <c r="F91" s="25">
        <f t="shared" si="2"/>
        <v>9269</v>
      </c>
      <c r="G91" s="25">
        <f t="shared" si="3"/>
        <v>111228</v>
      </c>
      <c r="H91" s="28"/>
      <c r="K91" s="29">
        <v>214</v>
      </c>
    </row>
    <row r="92" spans="1:11" s="29" customFormat="1" ht="38.25" customHeight="1" x14ac:dyDescent="0.25">
      <c r="A92" s="21" t="s">
        <v>72</v>
      </c>
      <c r="B92" s="21" t="s">
        <v>126</v>
      </c>
      <c r="C92" s="22"/>
      <c r="D92" s="23">
        <v>1</v>
      </c>
      <c r="E92" s="24">
        <v>13206</v>
      </c>
      <c r="F92" s="25">
        <f t="shared" si="2"/>
        <v>13206</v>
      </c>
      <c r="G92" s="25">
        <f t="shared" si="3"/>
        <v>158472</v>
      </c>
      <c r="H92" s="28"/>
      <c r="K92" s="29">
        <v>216</v>
      </c>
    </row>
    <row r="93" spans="1:11" s="29" customFormat="1" ht="38.25" customHeight="1" x14ac:dyDescent="0.25">
      <c r="A93" s="21" t="s">
        <v>154</v>
      </c>
      <c r="B93" s="21" t="s">
        <v>126</v>
      </c>
      <c r="C93" s="22"/>
      <c r="D93" s="23">
        <v>1</v>
      </c>
      <c r="E93" s="24">
        <v>8014</v>
      </c>
      <c r="F93" s="25">
        <f t="shared" si="2"/>
        <v>8014</v>
      </c>
      <c r="G93" s="25">
        <f t="shared" si="3"/>
        <v>96168</v>
      </c>
      <c r="H93" s="28"/>
      <c r="K93" s="29">
        <v>218</v>
      </c>
    </row>
    <row r="94" spans="1:11" s="29" customFormat="1" ht="38.25" customHeight="1" x14ac:dyDescent="0.25">
      <c r="A94" s="21" t="s">
        <v>34</v>
      </c>
      <c r="B94" s="21" t="s">
        <v>126</v>
      </c>
      <c r="C94" s="22"/>
      <c r="D94" s="23">
        <v>1</v>
      </c>
      <c r="E94" s="24">
        <v>8146</v>
      </c>
      <c r="F94" s="25">
        <f t="shared" si="2"/>
        <v>8146</v>
      </c>
      <c r="G94" s="25">
        <f t="shared" si="3"/>
        <v>97752</v>
      </c>
      <c r="H94" s="28"/>
      <c r="K94" s="29">
        <v>220</v>
      </c>
    </row>
    <row r="95" spans="1:11" s="29" customFormat="1" ht="38.25" customHeight="1" x14ac:dyDescent="0.25">
      <c r="A95" s="21" t="s">
        <v>72</v>
      </c>
      <c r="B95" s="21" t="s">
        <v>130</v>
      </c>
      <c r="C95" s="22"/>
      <c r="D95" s="23">
        <v>1</v>
      </c>
      <c r="E95" s="24">
        <v>9270</v>
      </c>
      <c r="F95" s="25">
        <f t="shared" si="2"/>
        <v>9270</v>
      </c>
      <c r="G95" s="25">
        <f t="shared" si="3"/>
        <v>111240</v>
      </c>
      <c r="H95" s="28"/>
      <c r="K95" s="29">
        <v>222</v>
      </c>
    </row>
    <row r="96" spans="1:11" s="29" customFormat="1" ht="38.25" customHeight="1" x14ac:dyDescent="0.25">
      <c r="A96" s="21" t="s">
        <v>127</v>
      </c>
      <c r="B96" s="21" t="s">
        <v>130</v>
      </c>
      <c r="C96" s="22"/>
      <c r="D96" s="23">
        <v>1</v>
      </c>
      <c r="E96" s="24">
        <v>8638</v>
      </c>
      <c r="F96" s="25">
        <f t="shared" si="2"/>
        <v>8638</v>
      </c>
      <c r="G96" s="25">
        <f t="shared" si="3"/>
        <v>103656</v>
      </c>
      <c r="H96" s="28"/>
      <c r="K96" s="29">
        <v>224</v>
      </c>
    </row>
    <row r="97" spans="1:12" s="29" customFormat="1" ht="38.25" customHeight="1" x14ac:dyDescent="0.25">
      <c r="A97" s="21" t="s">
        <v>105</v>
      </c>
      <c r="B97" s="21" t="s">
        <v>101</v>
      </c>
      <c r="C97" s="22"/>
      <c r="D97" s="23">
        <v>1</v>
      </c>
      <c r="E97" s="24">
        <v>5080</v>
      </c>
      <c r="F97" s="25">
        <f t="shared" si="2"/>
        <v>5080</v>
      </c>
      <c r="G97" s="25">
        <f t="shared" si="3"/>
        <v>60960</v>
      </c>
      <c r="H97" s="28"/>
      <c r="K97" s="27">
        <v>226</v>
      </c>
      <c r="L97" s="27"/>
    </row>
    <row r="98" spans="1:12" s="29" customFormat="1" ht="38.25" customHeight="1" x14ac:dyDescent="0.25">
      <c r="A98" s="21" t="s">
        <v>95</v>
      </c>
      <c r="B98" s="21" t="s">
        <v>93</v>
      </c>
      <c r="C98" s="22"/>
      <c r="D98" s="23">
        <v>1</v>
      </c>
      <c r="E98" s="24">
        <v>5080</v>
      </c>
      <c r="F98" s="25">
        <f t="shared" si="2"/>
        <v>5080</v>
      </c>
      <c r="G98" s="25">
        <f t="shared" si="3"/>
        <v>60960</v>
      </c>
      <c r="H98" s="28"/>
      <c r="K98" s="27">
        <v>228</v>
      </c>
      <c r="L98" s="27"/>
    </row>
    <row r="99" spans="1:12" s="29" customFormat="1" ht="38.25" customHeight="1" x14ac:dyDescent="0.25">
      <c r="A99" s="21" t="s">
        <v>112</v>
      </c>
      <c r="B99" s="21" t="s">
        <v>110</v>
      </c>
      <c r="C99" s="22"/>
      <c r="D99" s="23">
        <v>1</v>
      </c>
      <c r="E99" s="24">
        <v>5080</v>
      </c>
      <c r="F99" s="25">
        <f t="shared" si="2"/>
        <v>5080</v>
      </c>
      <c r="G99" s="25">
        <f t="shared" si="3"/>
        <v>60960</v>
      </c>
      <c r="H99" s="28"/>
      <c r="K99" s="27"/>
      <c r="L99" s="27"/>
    </row>
    <row r="100" spans="1:12" s="29" customFormat="1" ht="38.25" customHeight="1" x14ac:dyDescent="0.25">
      <c r="A100" s="21" t="s">
        <v>124</v>
      </c>
      <c r="B100" s="21" t="s">
        <v>116</v>
      </c>
      <c r="C100" s="22"/>
      <c r="D100" s="23">
        <v>1</v>
      </c>
      <c r="E100" s="24">
        <v>6190</v>
      </c>
      <c r="F100" s="25">
        <f t="shared" si="2"/>
        <v>6190</v>
      </c>
      <c r="G100" s="25">
        <f t="shared" si="3"/>
        <v>74280</v>
      </c>
      <c r="H100" s="28"/>
      <c r="K100" s="27"/>
      <c r="L100" s="27"/>
    </row>
    <row r="101" spans="1:12" s="29" customFormat="1" ht="38.25" customHeight="1" x14ac:dyDescent="0.25">
      <c r="A101" s="21" t="s">
        <v>72</v>
      </c>
      <c r="B101" s="21" t="s">
        <v>137</v>
      </c>
      <c r="C101" s="22"/>
      <c r="D101" s="23">
        <v>1</v>
      </c>
      <c r="E101" s="24">
        <v>39480</v>
      </c>
      <c r="F101" s="25">
        <f t="shared" si="2"/>
        <v>39480</v>
      </c>
      <c r="G101" s="25">
        <f t="shared" si="3"/>
        <v>473760</v>
      </c>
      <c r="H101" s="28"/>
      <c r="K101" s="27"/>
      <c r="L101" s="27"/>
    </row>
    <row r="102" spans="1:12" s="29" customFormat="1" ht="38.25" customHeight="1" x14ac:dyDescent="0.25">
      <c r="A102" s="21" t="s">
        <v>138</v>
      </c>
      <c r="B102" s="21" t="s">
        <v>137</v>
      </c>
      <c r="C102" s="22"/>
      <c r="D102" s="23">
        <v>1</v>
      </c>
      <c r="E102" s="24">
        <v>9270</v>
      </c>
      <c r="F102" s="25">
        <f t="shared" si="2"/>
        <v>9270</v>
      </c>
      <c r="G102" s="25">
        <f t="shared" si="3"/>
        <v>111240</v>
      </c>
      <c r="H102" s="28"/>
      <c r="K102" s="27"/>
      <c r="L102" s="27"/>
    </row>
    <row r="103" spans="1:12" s="29" customFormat="1" ht="38.25" customHeight="1" x14ac:dyDescent="0.25">
      <c r="A103" s="21" t="s">
        <v>155</v>
      </c>
      <c r="B103" s="21" t="s">
        <v>137</v>
      </c>
      <c r="C103" s="22"/>
      <c r="D103" s="23">
        <v>1</v>
      </c>
      <c r="E103" s="24">
        <v>12520</v>
      </c>
      <c r="F103" s="25">
        <f t="shared" si="2"/>
        <v>12520</v>
      </c>
      <c r="G103" s="25">
        <f t="shared" si="3"/>
        <v>150240</v>
      </c>
      <c r="H103" s="28"/>
      <c r="K103" s="27"/>
      <c r="L103" s="27"/>
    </row>
    <row r="104" spans="1:12" s="29" customFormat="1" ht="38.25" customHeight="1" x14ac:dyDescent="0.25">
      <c r="A104" s="21" t="s">
        <v>156</v>
      </c>
      <c r="B104" s="21" t="s">
        <v>137</v>
      </c>
      <c r="C104" s="22"/>
      <c r="D104" s="23">
        <v>1</v>
      </c>
      <c r="E104" s="24">
        <v>10764</v>
      </c>
      <c r="F104" s="25">
        <f t="shared" si="2"/>
        <v>10764</v>
      </c>
      <c r="G104" s="25">
        <f t="shared" si="3"/>
        <v>129168</v>
      </c>
      <c r="H104" s="28"/>
      <c r="K104" s="27"/>
      <c r="L104" s="27"/>
    </row>
    <row r="105" spans="1:12" s="29" customFormat="1" ht="38.25" customHeight="1" x14ac:dyDescent="0.25">
      <c r="A105" s="21" t="s">
        <v>140</v>
      </c>
      <c r="B105" s="21" t="s">
        <v>137</v>
      </c>
      <c r="C105" s="22"/>
      <c r="D105" s="23">
        <v>25</v>
      </c>
      <c r="E105" s="24">
        <v>10764</v>
      </c>
      <c r="F105" s="25">
        <f t="shared" si="2"/>
        <v>269100</v>
      </c>
      <c r="G105" s="25">
        <f t="shared" si="3"/>
        <v>3229200</v>
      </c>
      <c r="H105" s="28"/>
      <c r="K105" s="27"/>
      <c r="L105" s="27"/>
    </row>
    <row r="106" spans="1:12" s="29" customFormat="1" ht="38.25" customHeight="1" x14ac:dyDescent="0.25">
      <c r="A106" s="21" t="s">
        <v>141</v>
      </c>
      <c r="B106" s="21" t="s">
        <v>137</v>
      </c>
      <c r="C106" s="22"/>
      <c r="D106" s="23">
        <v>5</v>
      </c>
      <c r="E106" s="24">
        <v>10764</v>
      </c>
      <c r="F106" s="25">
        <f t="shared" si="2"/>
        <v>53820</v>
      </c>
      <c r="G106" s="25">
        <f t="shared" si="3"/>
        <v>645840</v>
      </c>
      <c r="H106" s="28"/>
      <c r="K106" s="27"/>
      <c r="L106" s="27"/>
    </row>
    <row r="107" spans="1:12" s="29" customFormat="1" ht="38.25" customHeight="1" x14ac:dyDescent="0.25">
      <c r="A107" s="21"/>
      <c r="B107" s="21"/>
      <c r="C107" s="22"/>
      <c r="D107" s="23"/>
      <c r="E107" s="24"/>
      <c r="F107" s="25">
        <f t="shared" si="2"/>
        <v>0</v>
      </c>
      <c r="G107" s="25">
        <f t="shared" si="3"/>
        <v>0</v>
      </c>
      <c r="H107" s="28"/>
      <c r="K107" s="27"/>
      <c r="L107" s="27"/>
    </row>
    <row r="108" spans="1:12" s="29" customFormat="1" ht="38.25" customHeight="1" x14ac:dyDescent="0.25">
      <c r="A108" s="21"/>
      <c r="B108" s="21"/>
      <c r="C108" s="22"/>
      <c r="D108" s="23"/>
      <c r="E108" s="24"/>
      <c r="F108" s="25">
        <f t="shared" si="2"/>
        <v>0</v>
      </c>
      <c r="G108" s="25">
        <f t="shared" si="3"/>
        <v>0</v>
      </c>
      <c r="H108" s="28"/>
      <c r="K108" s="27"/>
      <c r="L108" s="27"/>
    </row>
    <row r="109" spans="1:12" ht="0.75" customHeight="1" x14ac:dyDescent="0.25">
      <c r="A109" s="30"/>
      <c r="B109" s="31"/>
      <c r="D109" s="33"/>
      <c r="E109" s="34"/>
      <c r="F109" s="35"/>
      <c r="G109" s="35"/>
    </row>
    <row r="110" spans="1:12" s="44" customFormat="1" ht="24.75" customHeight="1" thickBot="1" x14ac:dyDescent="0.3">
      <c r="A110" s="36"/>
      <c r="B110" s="37"/>
      <c r="C110" s="38"/>
      <c r="D110" s="39"/>
      <c r="E110" s="40"/>
      <c r="F110" s="41" t="s">
        <v>157</v>
      </c>
      <c r="G110" s="42">
        <f>SUM(G2:G109)</f>
        <v>21112956</v>
      </c>
      <c r="H110" s="43"/>
      <c r="K110" s="27"/>
      <c r="L110" s="27"/>
    </row>
    <row r="111" spans="1:12" ht="15.75" hidden="1" thickTop="1" x14ac:dyDescent="0.25">
      <c r="A111" s="45"/>
      <c r="B111" s="46"/>
      <c r="D111" s="47"/>
      <c r="E111" s="48"/>
      <c r="F111" s="47"/>
      <c r="G111" s="48"/>
    </row>
    <row r="112" spans="1:12" ht="15.75" hidden="1" thickTop="1" x14ac:dyDescent="0.25">
      <c r="A112" s="45"/>
      <c r="B112" s="46"/>
      <c r="D112" s="47"/>
      <c r="E112" s="48"/>
      <c r="F112" s="47"/>
      <c r="G112" s="47"/>
    </row>
    <row r="113" spans="1:28" s="49" customFormat="1" ht="13.5" hidden="1" thickTop="1" x14ac:dyDescent="0.2">
      <c r="A113" s="45"/>
      <c r="B113" s="46"/>
      <c r="D113" s="47"/>
      <c r="E113" s="48"/>
      <c r="F113" s="47"/>
      <c r="G113" s="47"/>
      <c r="H113" s="26"/>
      <c r="I113" s="27"/>
      <c r="J113" s="27"/>
      <c r="K113" s="27"/>
      <c r="L113" s="27"/>
      <c r="M113" s="27"/>
      <c r="N113" s="27"/>
      <c r="O113" s="27"/>
      <c r="P113" s="27"/>
      <c r="Q113" s="27"/>
      <c r="R113" s="27"/>
      <c r="S113" s="27"/>
      <c r="T113" s="27"/>
      <c r="U113" s="27"/>
      <c r="V113" s="27"/>
      <c r="W113" s="27"/>
      <c r="X113" s="27"/>
      <c r="Y113" s="27"/>
      <c r="Z113" s="27"/>
      <c r="AA113" s="27"/>
      <c r="AB113" s="27"/>
    </row>
    <row r="114" spans="1:28" s="49" customFormat="1" ht="13.5" hidden="1" thickTop="1" x14ac:dyDescent="0.2">
      <c r="A114" s="27"/>
      <c r="B114" s="27"/>
      <c r="E114" s="50"/>
      <c r="H114" s="26"/>
      <c r="I114" s="27"/>
      <c r="J114" s="27"/>
      <c r="K114" s="27"/>
      <c r="L114" s="27"/>
      <c r="M114" s="27"/>
      <c r="N114" s="27"/>
      <c r="O114" s="27"/>
      <c r="P114" s="27"/>
      <c r="Q114" s="27"/>
      <c r="R114" s="27"/>
      <c r="S114" s="27"/>
      <c r="T114" s="27"/>
      <c r="U114" s="27"/>
      <c r="V114" s="27"/>
      <c r="W114" s="27"/>
      <c r="X114" s="27"/>
      <c r="Y114" s="27"/>
      <c r="Z114" s="27"/>
      <c r="AA114" s="27"/>
      <c r="AB114" s="27"/>
    </row>
    <row r="115" spans="1:28" s="49" customFormat="1" ht="13.5" hidden="1" thickTop="1" x14ac:dyDescent="0.2">
      <c r="A115" s="27"/>
      <c r="B115" s="27"/>
      <c r="E115" s="50"/>
      <c r="H115" s="26"/>
      <c r="I115" s="27"/>
      <c r="J115" s="27"/>
      <c r="K115" s="27"/>
      <c r="L115" s="27"/>
      <c r="M115" s="27"/>
      <c r="N115" s="27"/>
      <c r="O115" s="27"/>
      <c r="P115" s="27"/>
      <c r="Q115" s="27"/>
      <c r="R115" s="27"/>
      <c r="S115" s="27"/>
      <c r="T115" s="27"/>
      <c r="U115" s="27"/>
      <c r="V115" s="27"/>
      <c r="W115" s="27"/>
      <c r="X115" s="27"/>
      <c r="Y115" s="27"/>
      <c r="Z115" s="27"/>
      <c r="AA115" s="27"/>
      <c r="AB115" s="27"/>
    </row>
    <row r="116" spans="1:28" s="49" customFormat="1" ht="13.5" hidden="1" thickTop="1" x14ac:dyDescent="0.2">
      <c r="A116" s="27"/>
      <c r="B116" s="27"/>
      <c r="E116" s="50"/>
      <c r="H116" s="26"/>
      <c r="I116" s="27"/>
      <c r="J116" s="27"/>
      <c r="K116" s="27"/>
      <c r="L116" s="27"/>
      <c r="M116" s="27"/>
      <c r="N116" s="27"/>
      <c r="O116" s="27"/>
      <c r="P116" s="27"/>
      <c r="Q116" s="27"/>
      <c r="R116" s="27"/>
      <c r="S116" s="27"/>
      <c r="T116" s="27"/>
      <c r="U116" s="27"/>
      <c r="V116" s="27"/>
      <c r="W116" s="27"/>
      <c r="X116" s="27"/>
      <c r="Y116" s="27"/>
      <c r="Z116" s="27"/>
      <c r="AA116" s="27"/>
      <c r="AB116" s="27"/>
    </row>
    <row r="117" spans="1:28" s="49" customFormat="1" ht="13.5" hidden="1" thickTop="1" x14ac:dyDescent="0.2">
      <c r="A117" s="27"/>
      <c r="B117" s="27"/>
      <c r="E117" s="50"/>
      <c r="H117" s="26"/>
      <c r="I117" s="27"/>
      <c r="J117" s="27"/>
      <c r="K117" s="27"/>
      <c r="L117" s="27"/>
      <c r="M117" s="27"/>
      <c r="N117" s="27"/>
      <c r="O117" s="27"/>
      <c r="P117" s="27"/>
      <c r="Q117" s="27"/>
      <c r="R117" s="27"/>
      <c r="S117" s="27"/>
      <c r="T117" s="27"/>
      <c r="U117" s="27"/>
      <c r="V117" s="27"/>
      <c r="W117" s="27"/>
      <c r="X117" s="27"/>
      <c r="Y117" s="27"/>
      <c r="Z117" s="27"/>
      <c r="AA117" s="27"/>
      <c r="AB117" s="27"/>
    </row>
    <row r="118" spans="1:28" s="49" customFormat="1" ht="13.5" hidden="1" thickTop="1" x14ac:dyDescent="0.2">
      <c r="A118" s="27"/>
      <c r="B118" s="27"/>
      <c r="E118" s="50"/>
      <c r="H118" s="26"/>
      <c r="I118" s="27"/>
      <c r="J118" s="27"/>
      <c r="K118" s="27"/>
      <c r="L118" s="27"/>
      <c r="M118" s="27"/>
      <c r="N118" s="27"/>
      <c r="O118" s="27"/>
      <c r="P118" s="27"/>
      <c r="Q118" s="27"/>
      <c r="R118" s="27"/>
      <c r="S118" s="27"/>
      <c r="T118" s="27"/>
      <c r="U118" s="27"/>
      <c r="V118" s="27"/>
      <c r="W118" s="27"/>
      <c r="X118" s="27"/>
      <c r="Y118" s="27"/>
      <c r="Z118" s="27"/>
      <c r="AA118" s="27"/>
      <c r="AB118" s="27"/>
    </row>
    <row r="119" spans="1:28" s="49" customFormat="1" ht="13.5" hidden="1" thickTop="1" x14ac:dyDescent="0.2">
      <c r="A119" s="27"/>
      <c r="B119" s="27"/>
      <c r="E119" s="50"/>
      <c r="H119" s="26"/>
      <c r="I119" s="27"/>
      <c r="J119" s="27"/>
      <c r="K119" s="27"/>
      <c r="L119" s="27"/>
      <c r="M119" s="27"/>
      <c r="N119" s="27"/>
      <c r="O119" s="27"/>
      <c r="P119" s="27"/>
      <c r="Q119" s="27"/>
      <c r="R119" s="27"/>
      <c r="S119" s="27"/>
      <c r="T119" s="27"/>
      <c r="U119" s="27"/>
      <c r="V119" s="27"/>
      <c r="W119" s="27"/>
      <c r="X119" s="27"/>
      <c r="Y119" s="27"/>
      <c r="Z119" s="27"/>
      <c r="AA119" s="27"/>
      <c r="AB119" s="27"/>
    </row>
    <row r="120" spans="1:28" s="49" customFormat="1" ht="13.5" hidden="1" thickTop="1" x14ac:dyDescent="0.2">
      <c r="A120" s="27"/>
      <c r="B120" s="27"/>
      <c r="E120" s="50"/>
      <c r="H120" s="26"/>
      <c r="I120" s="27"/>
      <c r="J120" s="27"/>
      <c r="K120" s="27"/>
      <c r="L120" s="27"/>
      <c r="M120" s="27"/>
      <c r="N120" s="27"/>
      <c r="O120" s="27"/>
      <c r="P120" s="27"/>
      <c r="Q120" s="27"/>
      <c r="R120" s="27"/>
      <c r="S120" s="27"/>
      <c r="T120" s="27"/>
      <c r="U120" s="27"/>
      <c r="V120" s="27"/>
      <c r="W120" s="27"/>
      <c r="X120" s="27"/>
      <c r="Y120" s="27"/>
      <c r="Z120" s="27"/>
      <c r="AA120" s="27"/>
      <c r="AB120" s="27"/>
    </row>
    <row r="121" spans="1:28" s="49" customFormat="1" ht="13.5" hidden="1" thickTop="1" x14ac:dyDescent="0.2">
      <c r="A121" s="27"/>
      <c r="B121" s="27"/>
      <c r="E121" s="50"/>
      <c r="H121" s="26"/>
      <c r="I121" s="27"/>
      <c r="J121" s="27"/>
      <c r="K121" s="27"/>
      <c r="L121" s="27"/>
      <c r="M121" s="27"/>
      <c r="N121" s="27"/>
      <c r="O121" s="27"/>
      <c r="P121" s="27"/>
      <c r="Q121" s="27"/>
      <c r="R121" s="27"/>
      <c r="S121" s="27"/>
      <c r="T121" s="27"/>
      <c r="U121" s="27"/>
      <c r="V121" s="27"/>
      <c r="W121" s="27"/>
      <c r="X121" s="27"/>
      <c r="Y121" s="27"/>
      <c r="Z121" s="27"/>
      <c r="AA121" s="27"/>
      <c r="AB121" s="27"/>
    </row>
    <row r="122" spans="1:28" s="49" customFormat="1" ht="13.5" hidden="1" thickTop="1" x14ac:dyDescent="0.2">
      <c r="A122" s="27"/>
      <c r="B122" s="27"/>
      <c r="E122" s="50"/>
      <c r="H122" s="26"/>
      <c r="I122" s="27"/>
      <c r="J122" s="27"/>
      <c r="K122" s="27"/>
      <c r="L122" s="27"/>
      <c r="M122" s="27"/>
      <c r="N122" s="27"/>
      <c r="O122" s="27"/>
      <c r="P122" s="27"/>
      <c r="Q122" s="27"/>
      <c r="R122" s="27"/>
      <c r="S122" s="27"/>
      <c r="T122" s="27"/>
      <c r="U122" s="27"/>
      <c r="V122" s="27"/>
      <c r="W122" s="27"/>
      <c r="X122" s="27"/>
      <c r="Y122" s="27"/>
      <c r="Z122" s="27"/>
      <c r="AA122" s="27"/>
      <c r="AB122" s="27"/>
    </row>
    <row r="123" spans="1:28" s="49" customFormat="1" ht="13.5" hidden="1" thickTop="1" x14ac:dyDescent="0.2">
      <c r="A123" s="27"/>
      <c r="B123" s="27"/>
      <c r="E123" s="50"/>
      <c r="H123" s="26"/>
      <c r="I123" s="27"/>
      <c r="J123" s="27"/>
      <c r="K123" s="27"/>
      <c r="L123" s="27"/>
      <c r="M123" s="27"/>
      <c r="N123" s="27"/>
      <c r="O123" s="27"/>
      <c r="P123" s="27"/>
      <c r="Q123" s="27"/>
      <c r="R123" s="27"/>
      <c r="S123" s="27"/>
      <c r="T123" s="27"/>
      <c r="U123" s="27"/>
      <c r="V123" s="27"/>
      <c r="W123" s="27"/>
      <c r="X123" s="27"/>
      <c r="Y123" s="27"/>
      <c r="Z123" s="27"/>
      <c r="AA123" s="27"/>
      <c r="AB123" s="27"/>
    </row>
    <row r="124" spans="1:28" s="49" customFormat="1" ht="13.5" hidden="1" thickTop="1" x14ac:dyDescent="0.2">
      <c r="A124" s="27"/>
      <c r="B124" s="27"/>
      <c r="E124" s="50"/>
      <c r="H124" s="26"/>
      <c r="I124" s="27"/>
      <c r="J124" s="27"/>
      <c r="K124" s="27"/>
      <c r="L124" s="27"/>
      <c r="M124" s="27"/>
      <c r="N124" s="27"/>
      <c r="O124" s="27"/>
      <c r="P124" s="27"/>
      <c r="Q124" s="27"/>
      <c r="R124" s="27"/>
      <c r="S124" s="27"/>
      <c r="T124" s="27"/>
      <c r="U124" s="27"/>
      <c r="V124" s="27"/>
      <c r="W124" s="27"/>
      <c r="X124" s="27"/>
      <c r="Y124" s="27"/>
      <c r="Z124" s="27"/>
      <c r="AA124" s="27"/>
      <c r="AB124" s="27"/>
    </row>
    <row r="125" spans="1:28" s="49" customFormat="1" ht="13.5" hidden="1" thickTop="1" x14ac:dyDescent="0.2">
      <c r="A125" s="27"/>
      <c r="B125" s="27"/>
      <c r="E125" s="50"/>
      <c r="H125" s="26"/>
      <c r="I125" s="27"/>
      <c r="J125" s="27"/>
      <c r="K125" s="27"/>
      <c r="L125" s="27"/>
      <c r="M125" s="27"/>
      <c r="N125" s="27"/>
      <c r="O125" s="27"/>
      <c r="P125" s="27"/>
      <c r="Q125" s="27"/>
      <c r="R125" s="27"/>
      <c r="S125" s="27"/>
      <c r="T125" s="27"/>
      <c r="U125" s="27"/>
      <c r="V125" s="27"/>
      <c r="W125" s="27"/>
      <c r="X125" s="27"/>
      <c r="Y125" s="27"/>
      <c r="Z125" s="27"/>
      <c r="AA125" s="27"/>
      <c r="AB125" s="27"/>
    </row>
    <row r="126" spans="1:28" s="49" customFormat="1" ht="13.5" hidden="1" thickTop="1" x14ac:dyDescent="0.2">
      <c r="A126" s="27"/>
      <c r="B126" s="27"/>
      <c r="E126" s="50"/>
      <c r="H126" s="26"/>
      <c r="I126" s="27"/>
      <c r="J126" s="27"/>
      <c r="K126" s="27"/>
      <c r="L126" s="27"/>
      <c r="M126" s="27"/>
      <c r="N126" s="27"/>
      <c r="O126" s="27"/>
      <c r="P126" s="27"/>
      <c r="Q126" s="27"/>
      <c r="R126" s="27"/>
      <c r="S126" s="27"/>
      <c r="T126" s="27"/>
      <c r="U126" s="27"/>
      <c r="V126" s="27"/>
      <c r="W126" s="27"/>
      <c r="X126" s="27"/>
      <c r="Y126" s="27"/>
      <c r="Z126" s="27"/>
      <c r="AA126" s="27"/>
      <c r="AB126" s="27"/>
    </row>
    <row r="127" spans="1:28" s="49" customFormat="1" ht="13.5" hidden="1" thickTop="1" x14ac:dyDescent="0.2">
      <c r="A127" s="27"/>
      <c r="B127" s="27"/>
      <c r="E127" s="50"/>
      <c r="H127" s="26"/>
      <c r="I127" s="27"/>
      <c r="J127" s="27"/>
      <c r="K127" s="27"/>
      <c r="L127" s="27"/>
      <c r="M127" s="27"/>
      <c r="N127" s="27"/>
      <c r="O127" s="27"/>
      <c r="P127" s="27"/>
      <c r="Q127" s="27"/>
      <c r="R127" s="27"/>
      <c r="S127" s="27"/>
      <c r="T127" s="27"/>
      <c r="U127" s="27"/>
      <c r="V127" s="27"/>
      <c r="W127" s="27"/>
      <c r="X127" s="27"/>
      <c r="Y127" s="27"/>
      <c r="Z127" s="27"/>
      <c r="AA127" s="27"/>
      <c r="AB127" s="27"/>
    </row>
    <row r="128" spans="1:28" s="49" customFormat="1" ht="13.5" hidden="1" thickTop="1" x14ac:dyDescent="0.2">
      <c r="A128" s="27"/>
      <c r="B128" s="27"/>
      <c r="E128" s="50"/>
      <c r="H128" s="26"/>
      <c r="I128" s="27"/>
      <c r="J128" s="27"/>
      <c r="K128" s="27"/>
      <c r="L128" s="27"/>
      <c r="M128" s="27"/>
      <c r="N128" s="27"/>
      <c r="O128" s="27"/>
      <c r="P128" s="27"/>
      <c r="Q128" s="27"/>
      <c r="R128" s="27"/>
      <c r="S128" s="27"/>
      <c r="T128" s="27"/>
      <c r="U128" s="27"/>
      <c r="V128" s="27"/>
      <c r="W128" s="27"/>
      <c r="X128" s="27"/>
      <c r="Y128" s="27"/>
      <c r="Z128" s="27"/>
      <c r="AA128" s="27"/>
      <c r="AB128" s="27"/>
    </row>
    <row r="129" ht="15.75" hidden="1" thickTop="1" x14ac:dyDescent="0.25"/>
    <row r="130" ht="15.75" hidden="1" thickTop="1" x14ac:dyDescent="0.25"/>
    <row r="131" ht="15.75" hidden="1" thickTop="1" x14ac:dyDescent="0.25"/>
    <row r="132" ht="15.75" hidden="1" thickTop="1" x14ac:dyDescent="0.25"/>
    <row r="133" ht="15.75" hidden="1" thickTop="1" x14ac:dyDescent="0.25"/>
    <row r="134" ht="15.75" hidden="1" thickTop="1" x14ac:dyDescent="0.25"/>
    <row r="135" ht="15.75" hidden="1" thickTop="1" x14ac:dyDescent="0.25"/>
    <row r="136" ht="15.75" hidden="1" thickTop="1" x14ac:dyDescent="0.25"/>
    <row r="137" ht="15.75" hidden="1" thickTop="1" x14ac:dyDescent="0.25"/>
    <row r="138" ht="15.75" hidden="1" thickTop="1" x14ac:dyDescent="0.25"/>
    <row r="139" ht="15.75" hidden="1" thickTop="1" x14ac:dyDescent="0.25"/>
    <row r="140" ht="15.75" hidden="1" thickTop="1" x14ac:dyDescent="0.25"/>
    <row r="141" ht="15.75" hidden="1" thickTop="1" x14ac:dyDescent="0.25"/>
    <row r="142" ht="15.75" hidden="1" thickTop="1" x14ac:dyDescent="0.25"/>
    <row r="143" ht="15.75" hidden="1" thickTop="1" x14ac:dyDescent="0.25"/>
    <row r="144" ht="15.75" hidden="1" thickTop="1" x14ac:dyDescent="0.25"/>
    <row r="145" ht="15.75" hidden="1" thickTop="1" x14ac:dyDescent="0.25"/>
    <row r="146" ht="15.75" hidden="1" thickTop="1" x14ac:dyDescent="0.25"/>
    <row r="147" ht="15.75" hidden="1" thickTop="1" x14ac:dyDescent="0.25"/>
    <row r="148" ht="15.75" hidden="1" thickTop="1" x14ac:dyDescent="0.25"/>
    <row r="149" ht="15.75" hidden="1" thickTop="1" x14ac:dyDescent="0.25"/>
    <row r="150" ht="15.75" hidden="1" thickTop="1" x14ac:dyDescent="0.25"/>
    <row r="151" ht="15.75" hidden="1" thickTop="1" x14ac:dyDescent="0.25"/>
    <row r="152" ht="15.75" hidden="1" thickTop="1" x14ac:dyDescent="0.25"/>
    <row r="153" ht="15.75" hidden="1" thickTop="1" x14ac:dyDescent="0.25"/>
    <row r="154" ht="15.75" hidden="1" thickTop="1" x14ac:dyDescent="0.25"/>
    <row r="155" ht="15.75" hidden="1" thickTop="1" x14ac:dyDescent="0.25"/>
    <row r="156" ht="15.75" hidden="1" thickTop="1" x14ac:dyDescent="0.25"/>
    <row r="157" ht="15.75" hidden="1" thickTop="1" x14ac:dyDescent="0.25"/>
    <row r="158" ht="15.75" hidden="1" thickTop="1" x14ac:dyDescent="0.25"/>
    <row r="159" ht="15.75" hidden="1" thickTop="1" x14ac:dyDescent="0.25"/>
    <row r="160" ht="15.75" hidden="1" thickTop="1" x14ac:dyDescent="0.25"/>
    <row r="161" ht="15.75" hidden="1" thickTop="1" x14ac:dyDescent="0.25"/>
    <row r="162" ht="15.75" hidden="1" thickTop="1" x14ac:dyDescent="0.25"/>
    <row r="163" ht="15.75" hidden="1" thickTop="1" x14ac:dyDescent="0.25"/>
    <row r="164" ht="15.75" hidden="1" thickTop="1" x14ac:dyDescent="0.25"/>
    <row r="165" ht="15.75" hidden="1" thickTop="1" x14ac:dyDescent="0.25"/>
    <row r="166" ht="15.75" hidden="1" thickTop="1" x14ac:dyDescent="0.25"/>
    <row r="167" ht="15.75" hidden="1" thickTop="1" x14ac:dyDescent="0.25"/>
  </sheetData>
  <sheetProtection password="D38D" sheet="1" objects="1" scenarios="1" insertRows="0" deleteRows="0"/>
  <mergeCells count="4">
    <mergeCell ref="A1:A2"/>
    <mergeCell ref="B1:B2"/>
    <mergeCell ref="D1:D2"/>
    <mergeCell ref="E1:G1"/>
  </mergeCells>
  <dataValidations count="10">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L111:IL65536 SH111:SH65536 ACD111:ACD65536 ALZ111:ALZ65536 AVV111:AVV65536 BFR111:BFR65536 BPN111:BPN65536 BZJ111:BZJ65536 CJF111:CJF65536 CTB111:CTB65536 DCX111:DCX65536 DMT111:DMT65536 DWP111:DWP65536 EGL111:EGL65536 EQH111:EQH65536 FAD111:FAD65536 FJZ111:FJZ65536 FTV111:FTV65536 GDR111:GDR65536 GNN111:GNN65536 GXJ111:GXJ65536 HHF111:HHF65536 HRB111:HRB65536 IAX111:IAX65536 IKT111:IKT65536 IUP111:IUP65536 JEL111:JEL65536 JOH111:JOH65536 JYD111:JYD65536 KHZ111:KHZ65536 KRV111:KRV65536 LBR111:LBR65536 LLN111:LLN65536 LVJ111:LVJ65536 MFF111:MFF65536 MPB111:MPB65536 MYX111:MYX65536 NIT111:NIT65536 NSP111:NSP65536 OCL111:OCL65536 OMH111:OMH65536 OWD111:OWD65536 PFZ111:PFZ65536 PPV111:PPV65536 PZR111:PZR65536 QJN111:QJN65536 QTJ111:QTJ65536 RDF111:RDF65536 RNB111:RNB65536 RWX111:RWX65536 SGT111:SGT65536 SQP111:SQP65536 TAL111:TAL65536 TKH111:TKH65536 TUD111:TUD65536 UDZ111:UDZ65536 UNV111:UNV65536 UXR111:UXR65536 VHN111:VHN65536 VRJ111:VRJ65536 WBF111:WBF65536 WLB111:WLB65536 WUX111:WUX65536 XET111:XET65536 IL65647:IL131072 SH65647:SH131072 ACD65647:ACD131072 ALZ65647:ALZ131072 AVV65647:AVV131072 BFR65647:BFR131072 BPN65647:BPN131072 BZJ65647:BZJ131072 CJF65647:CJF131072 CTB65647:CTB131072 DCX65647:DCX131072 DMT65647:DMT131072 DWP65647:DWP131072 EGL65647:EGL131072 EQH65647:EQH131072 FAD65647:FAD131072 FJZ65647:FJZ131072 FTV65647:FTV131072 GDR65647:GDR131072 GNN65647:GNN131072 GXJ65647:GXJ131072 HHF65647:HHF131072 HRB65647:HRB131072 IAX65647:IAX131072 IKT65647:IKT131072 IUP65647:IUP131072 JEL65647:JEL131072 JOH65647:JOH131072 JYD65647:JYD131072 KHZ65647:KHZ131072 KRV65647:KRV131072 LBR65647:LBR131072 LLN65647:LLN131072 LVJ65647:LVJ131072 MFF65647:MFF131072 MPB65647:MPB131072 MYX65647:MYX131072 NIT65647:NIT131072 NSP65647:NSP131072 OCL65647:OCL131072 OMH65647:OMH131072 OWD65647:OWD131072 PFZ65647:PFZ131072 PPV65647:PPV131072 PZR65647:PZR131072 QJN65647:QJN131072 QTJ65647:QTJ131072 RDF65647:RDF131072 RNB65647:RNB131072 RWX65647:RWX131072 SGT65647:SGT131072 SQP65647:SQP131072 TAL65647:TAL131072 TKH65647:TKH131072 TUD65647:TUD131072 UDZ65647:UDZ131072 UNV65647:UNV131072 UXR65647:UXR131072 VHN65647:VHN131072 VRJ65647:VRJ131072 WBF65647:WBF131072 WLB65647:WLB131072 WUX65647:WUX131072 XET65647:XET131072 IL131183:IL196608 SH131183:SH196608 ACD131183:ACD196608 ALZ131183:ALZ196608 AVV131183:AVV196608 BFR131183:BFR196608 BPN131183:BPN196608 BZJ131183:BZJ196608 CJF131183:CJF196608 CTB131183:CTB196608 DCX131183:DCX196608 DMT131183:DMT196608 DWP131183:DWP196608 EGL131183:EGL196608 EQH131183:EQH196608 FAD131183:FAD196608 FJZ131183:FJZ196608 FTV131183:FTV196608 GDR131183:GDR196608 GNN131183:GNN196608 GXJ131183:GXJ196608 HHF131183:HHF196608 HRB131183:HRB196608 IAX131183:IAX196608 IKT131183:IKT196608 IUP131183:IUP196608 JEL131183:JEL196608 JOH131183:JOH196608 JYD131183:JYD196608 KHZ131183:KHZ196608 KRV131183:KRV196608 LBR131183:LBR196608 LLN131183:LLN196608 LVJ131183:LVJ196608 MFF131183:MFF196608 MPB131183:MPB196608 MYX131183:MYX196608 NIT131183:NIT196608 NSP131183:NSP196608 OCL131183:OCL196608 OMH131183:OMH196608 OWD131183:OWD196608 PFZ131183:PFZ196608 PPV131183:PPV196608 PZR131183:PZR196608 QJN131183:QJN196608 QTJ131183:QTJ196608 RDF131183:RDF196608 RNB131183:RNB196608 RWX131183:RWX196608 SGT131183:SGT196608 SQP131183:SQP196608 TAL131183:TAL196608 TKH131183:TKH196608 TUD131183:TUD196608 UDZ131183:UDZ196608 UNV131183:UNV196608 UXR131183:UXR196608 VHN131183:VHN196608 VRJ131183:VRJ196608 WBF131183:WBF196608 WLB131183:WLB196608 WUX131183:WUX196608 XET131183:XET196608 IL196719:IL262144 SH196719:SH262144 ACD196719:ACD262144 ALZ196719:ALZ262144 AVV196719:AVV262144 BFR196719:BFR262144 BPN196719:BPN262144 BZJ196719:BZJ262144 CJF196719:CJF262144 CTB196719:CTB262144 DCX196719:DCX262144 DMT196719:DMT262144 DWP196719:DWP262144 EGL196719:EGL262144 EQH196719:EQH262144 FAD196719:FAD262144 FJZ196719:FJZ262144 FTV196719:FTV262144 GDR196719:GDR262144 GNN196719:GNN262144 GXJ196719:GXJ262144 HHF196719:HHF262144 HRB196719:HRB262144 IAX196719:IAX262144 IKT196719:IKT262144 IUP196719:IUP262144 JEL196719:JEL262144 JOH196719:JOH262144 JYD196719:JYD262144 KHZ196719:KHZ262144 KRV196719:KRV262144 LBR196719:LBR262144 LLN196719:LLN262144 LVJ196719:LVJ262144 MFF196719:MFF262144 MPB196719:MPB262144 MYX196719:MYX262144 NIT196719:NIT262144 NSP196719:NSP262144 OCL196719:OCL262144 OMH196719:OMH262144 OWD196719:OWD262144 PFZ196719:PFZ262144 PPV196719:PPV262144 PZR196719:PZR262144 QJN196719:QJN262144 QTJ196719:QTJ262144 RDF196719:RDF262144 RNB196719:RNB262144 RWX196719:RWX262144 SGT196719:SGT262144 SQP196719:SQP262144 TAL196719:TAL262144 TKH196719:TKH262144 TUD196719:TUD262144 UDZ196719:UDZ262144 UNV196719:UNV262144 UXR196719:UXR262144 VHN196719:VHN262144 VRJ196719:VRJ262144 WBF196719:WBF262144 WLB196719:WLB262144 WUX196719:WUX262144 XET196719:XET262144 IL262255:IL327680 SH262255:SH327680 ACD262255:ACD327680 ALZ262255:ALZ327680 AVV262255:AVV327680 BFR262255:BFR327680 BPN262255:BPN327680 BZJ262255:BZJ327680 CJF262255:CJF327680 CTB262255:CTB327680 DCX262255:DCX327680 DMT262255:DMT327680 DWP262255:DWP327680 EGL262255:EGL327680 EQH262255:EQH327680 FAD262255:FAD327680 FJZ262255:FJZ327680 FTV262255:FTV327680 GDR262255:GDR327680 GNN262255:GNN327680 GXJ262255:GXJ327680 HHF262255:HHF327680 HRB262255:HRB327680 IAX262255:IAX327680 IKT262255:IKT327680 IUP262255:IUP327680 JEL262255:JEL327680 JOH262255:JOH327680 JYD262255:JYD327680 KHZ262255:KHZ327680 KRV262255:KRV327680 LBR262255:LBR327680 LLN262255:LLN327680 LVJ262255:LVJ327680 MFF262255:MFF327680 MPB262255:MPB327680 MYX262255:MYX327680 NIT262255:NIT327680 NSP262255:NSP327680 OCL262255:OCL327680 OMH262255:OMH327680 OWD262255:OWD327680 PFZ262255:PFZ327680 PPV262255:PPV327680 PZR262255:PZR327680 QJN262255:QJN327680 QTJ262255:QTJ327680 RDF262255:RDF327680 RNB262255:RNB327680 RWX262255:RWX327680 SGT262255:SGT327680 SQP262255:SQP327680 TAL262255:TAL327680 TKH262255:TKH327680 TUD262255:TUD327680 UDZ262255:UDZ327680 UNV262255:UNV327680 UXR262255:UXR327680 VHN262255:VHN327680 VRJ262255:VRJ327680 WBF262255:WBF327680 WLB262255:WLB327680 WUX262255:WUX327680 XET262255:XET327680 IL327791:IL393216 SH327791:SH393216 ACD327791:ACD393216 ALZ327791:ALZ393216 AVV327791:AVV393216 BFR327791:BFR393216 BPN327791:BPN393216 BZJ327791:BZJ393216 CJF327791:CJF393216 CTB327791:CTB393216 DCX327791:DCX393216 DMT327791:DMT393216 DWP327791:DWP393216 EGL327791:EGL393216 EQH327791:EQH393216 FAD327791:FAD393216 FJZ327791:FJZ393216 FTV327791:FTV393216 GDR327791:GDR393216 GNN327791:GNN393216 GXJ327791:GXJ393216 HHF327791:HHF393216 HRB327791:HRB393216 IAX327791:IAX393216 IKT327791:IKT393216 IUP327791:IUP393216 JEL327791:JEL393216 JOH327791:JOH393216 JYD327791:JYD393216 KHZ327791:KHZ393216 KRV327791:KRV393216 LBR327791:LBR393216 LLN327791:LLN393216 LVJ327791:LVJ393216 MFF327791:MFF393216 MPB327791:MPB393216 MYX327791:MYX393216 NIT327791:NIT393216 NSP327791:NSP393216 OCL327791:OCL393216 OMH327791:OMH393216 OWD327791:OWD393216 PFZ327791:PFZ393216 PPV327791:PPV393216 PZR327791:PZR393216 QJN327791:QJN393216 QTJ327791:QTJ393216 RDF327791:RDF393216 RNB327791:RNB393216 RWX327791:RWX393216 SGT327791:SGT393216 SQP327791:SQP393216 TAL327791:TAL393216 TKH327791:TKH393216 TUD327791:TUD393216 UDZ327791:UDZ393216 UNV327791:UNV393216 UXR327791:UXR393216 VHN327791:VHN393216 VRJ327791:VRJ393216 WBF327791:WBF393216 WLB327791:WLB393216 WUX327791:WUX393216 XET327791:XET393216 IL393327:IL458752 SH393327:SH458752 ACD393327:ACD458752 ALZ393327:ALZ458752 AVV393327:AVV458752 BFR393327:BFR458752 BPN393327:BPN458752 BZJ393327:BZJ458752 CJF393327:CJF458752 CTB393327:CTB458752 DCX393327:DCX458752 DMT393327:DMT458752 DWP393327:DWP458752 EGL393327:EGL458752 EQH393327:EQH458752 FAD393327:FAD458752 FJZ393327:FJZ458752 FTV393327:FTV458752 GDR393327:GDR458752 GNN393327:GNN458752 GXJ393327:GXJ458752 HHF393327:HHF458752 HRB393327:HRB458752 IAX393327:IAX458752 IKT393327:IKT458752 IUP393327:IUP458752 JEL393327:JEL458752 JOH393327:JOH458752 JYD393327:JYD458752 KHZ393327:KHZ458752 KRV393327:KRV458752 LBR393327:LBR458752 LLN393327:LLN458752 LVJ393327:LVJ458752 MFF393327:MFF458752 MPB393327:MPB458752 MYX393327:MYX458752 NIT393327:NIT458752 NSP393327:NSP458752 OCL393327:OCL458752 OMH393327:OMH458752 OWD393327:OWD458752 PFZ393327:PFZ458752 PPV393327:PPV458752 PZR393327:PZR458752 QJN393327:QJN458752 QTJ393327:QTJ458752 RDF393327:RDF458752 RNB393327:RNB458752 RWX393327:RWX458752 SGT393327:SGT458752 SQP393327:SQP458752 TAL393327:TAL458752 TKH393327:TKH458752 TUD393327:TUD458752 UDZ393327:UDZ458752 UNV393327:UNV458752 UXR393327:UXR458752 VHN393327:VHN458752 VRJ393327:VRJ458752 WBF393327:WBF458752 WLB393327:WLB458752 WUX393327:WUX458752 XET393327:XET458752 IL458863:IL524288 SH458863:SH524288 ACD458863:ACD524288 ALZ458863:ALZ524288 AVV458863:AVV524288 BFR458863:BFR524288 BPN458863:BPN524288 BZJ458863:BZJ524288 CJF458863:CJF524288 CTB458863:CTB524288 DCX458863:DCX524288 DMT458863:DMT524288 DWP458863:DWP524288 EGL458863:EGL524288 EQH458863:EQH524288 FAD458863:FAD524288 FJZ458863:FJZ524288 FTV458863:FTV524288 GDR458863:GDR524288 GNN458863:GNN524288 GXJ458863:GXJ524288 HHF458863:HHF524288 HRB458863:HRB524288 IAX458863:IAX524288 IKT458863:IKT524288 IUP458863:IUP524288 JEL458863:JEL524288 JOH458863:JOH524288 JYD458863:JYD524288 KHZ458863:KHZ524288 KRV458863:KRV524288 LBR458863:LBR524288 LLN458863:LLN524288 LVJ458863:LVJ524288 MFF458863:MFF524288 MPB458863:MPB524288 MYX458863:MYX524288 NIT458863:NIT524288 NSP458863:NSP524288 OCL458863:OCL524288 OMH458863:OMH524288 OWD458863:OWD524288 PFZ458863:PFZ524288 PPV458863:PPV524288 PZR458863:PZR524288 QJN458863:QJN524288 QTJ458863:QTJ524288 RDF458863:RDF524288 RNB458863:RNB524288 RWX458863:RWX524288 SGT458863:SGT524288 SQP458863:SQP524288 TAL458863:TAL524288 TKH458863:TKH524288 TUD458863:TUD524288 UDZ458863:UDZ524288 UNV458863:UNV524288 UXR458863:UXR524288 VHN458863:VHN524288 VRJ458863:VRJ524288 WBF458863:WBF524288 WLB458863:WLB524288 WUX458863:WUX524288 XET458863:XET524288 IL524399:IL589824 SH524399:SH589824 ACD524399:ACD589824 ALZ524399:ALZ589824 AVV524399:AVV589824 BFR524399:BFR589824 BPN524399:BPN589824 BZJ524399:BZJ589824 CJF524399:CJF589824 CTB524399:CTB589824 DCX524399:DCX589824 DMT524399:DMT589824 DWP524399:DWP589824 EGL524399:EGL589824 EQH524399:EQH589824 FAD524399:FAD589824 FJZ524399:FJZ589824 FTV524399:FTV589824 GDR524399:GDR589824 GNN524399:GNN589824 GXJ524399:GXJ589824 HHF524399:HHF589824 HRB524399:HRB589824 IAX524399:IAX589824 IKT524399:IKT589824 IUP524399:IUP589824 JEL524399:JEL589824 JOH524399:JOH589824 JYD524399:JYD589824 KHZ524399:KHZ589824 KRV524399:KRV589824 LBR524399:LBR589824 LLN524399:LLN589824 LVJ524399:LVJ589824 MFF524399:MFF589824 MPB524399:MPB589824 MYX524399:MYX589824 NIT524399:NIT589824 NSP524399:NSP589824 OCL524399:OCL589824 OMH524399:OMH589824 OWD524399:OWD589824 PFZ524399:PFZ589824 PPV524399:PPV589824 PZR524399:PZR589824 QJN524399:QJN589824 QTJ524399:QTJ589824 RDF524399:RDF589824 RNB524399:RNB589824 RWX524399:RWX589824 SGT524399:SGT589824 SQP524399:SQP589824 TAL524399:TAL589824 TKH524399:TKH589824 TUD524399:TUD589824 UDZ524399:UDZ589824 UNV524399:UNV589824 UXR524399:UXR589824 VHN524399:VHN589824 VRJ524399:VRJ589824 WBF524399:WBF589824 WLB524399:WLB589824 WUX524399:WUX589824 XET524399:XET589824 IL589935:IL655360 SH589935:SH655360 ACD589935:ACD655360 ALZ589935:ALZ655360 AVV589935:AVV655360 BFR589935:BFR655360 BPN589935:BPN655360 BZJ589935:BZJ655360 CJF589935:CJF655360 CTB589935:CTB655360 DCX589935:DCX655360 DMT589935:DMT655360 DWP589935:DWP655360 EGL589935:EGL655360 EQH589935:EQH655360 FAD589935:FAD655360 FJZ589935:FJZ655360 FTV589935:FTV655360 GDR589935:GDR655360 GNN589935:GNN655360 GXJ589935:GXJ655360 HHF589935:HHF655360 HRB589935:HRB655360 IAX589935:IAX655360 IKT589935:IKT655360 IUP589935:IUP655360 JEL589935:JEL655360 JOH589935:JOH655360 JYD589935:JYD655360 KHZ589935:KHZ655360 KRV589935:KRV655360 LBR589935:LBR655360 LLN589935:LLN655360 LVJ589935:LVJ655360 MFF589935:MFF655360 MPB589935:MPB655360 MYX589935:MYX655360 NIT589935:NIT655360 NSP589935:NSP655360 OCL589935:OCL655360 OMH589935:OMH655360 OWD589935:OWD655360 PFZ589935:PFZ655360 PPV589935:PPV655360 PZR589935:PZR655360 QJN589935:QJN655360 QTJ589935:QTJ655360 RDF589935:RDF655360 RNB589935:RNB655360 RWX589935:RWX655360 SGT589935:SGT655360 SQP589935:SQP655360 TAL589935:TAL655360 TKH589935:TKH655360 TUD589935:TUD655360 UDZ589935:UDZ655360 UNV589935:UNV655360 UXR589935:UXR655360 VHN589935:VHN655360 VRJ589935:VRJ655360 WBF589935:WBF655360 WLB589935:WLB655360 WUX589935:WUX655360 XET589935:XET655360 IL655471:IL720896 SH655471:SH720896 ACD655471:ACD720896 ALZ655471:ALZ720896 AVV655471:AVV720896 BFR655471:BFR720896 BPN655471:BPN720896 BZJ655471:BZJ720896 CJF655471:CJF720896 CTB655471:CTB720896 DCX655471:DCX720896 DMT655471:DMT720896 DWP655471:DWP720896 EGL655471:EGL720896 EQH655471:EQH720896 FAD655471:FAD720896 FJZ655471:FJZ720896 FTV655471:FTV720896 GDR655471:GDR720896 GNN655471:GNN720896 GXJ655471:GXJ720896 HHF655471:HHF720896 HRB655471:HRB720896 IAX655471:IAX720896 IKT655471:IKT720896 IUP655471:IUP720896 JEL655471:JEL720896 JOH655471:JOH720896 JYD655471:JYD720896 KHZ655471:KHZ720896 KRV655471:KRV720896 LBR655471:LBR720896 LLN655471:LLN720896 LVJ655471:LVJ720896 MFF655471:MFF720896 MPB655471:MPB720896 MYX655471:MYX720896 NIT655471:NIT720896 NSP655471:NSP720896 OCL655471:OCL720896 OMH655471:OMH720896 OWD655471:OWD720896 PFZ655471:PFZ720896 PPV655471:PPV720896 PZR655471:PZR720896 QJN655471:QJN720896 QTJ655471:QTJ720896 RDF655471:RDF720896 RNB655471:RNB720896 RWX655471:RWX720896 SGT655471:SGT720896 SQP655471:SQP720896 TAL655471:TAL720896 TKH655471:TKH720896 TUD655471:TUD720896 UDZ655471:UDZ720896 UNV655471:UNV720896 UXR655471:UXR720896 VHN655471:VHN720896 VRJ655471:VRJ720896 WBF655471:WBF720896 WLB655471:WLB720896 WUX655471:WUX720896 XET655471:XET720896 IL721007:IL786432 SH721007:SH786432 ACD721007:ACD786432 ALZ721007:ALZ786432 AVV721007:AVV786432 BFR721007:BFR786432 BPN721007:BPN786432 BZJ721007:BZJ786432 CJF721007:CJF786432 CTB721007:CTB786432 DCX721007:DCX786432 DMT721007:DMT786432 DWP721007:DWP786432 EGL721007:EGL786432 EQH721007:EQH786432 FAD721007:FAD786432 FJZ721007:FJZ786432 FTV721007:FTV786432 GDR721007:GDR786432 GNN721007:GNN786432 GXJ721007:GXJ786432 HHF721007:HHF786432 HRB721007:HRB786432 IAX721007:IAX786432 IKT721007:IKT786432 IUP721007:IUP786432 JEL721007:JEL786432 JOH721007:JOH786432 JYD721007:JYD786432 KHZ721007:KHZ786432 KRV721007:KRV786432 LBR721007:LBR786432 LLN721007:LLN786432 LVJ721007:LVJ786432 MFF721007:MFF786432 MPB721007:MPB786432 MYX721007:MYX786432 NIT721007:NIT786432 NSP721007:NSP786432 OCL721007:OCL786432 OMH721007:OMH786432 OWD721007:OWD786432 PFZ721007:PFZ786432 PPV721007:PPV786432 PZR721007:PZR786432 QJN721007:QJN786432 QTJ721007:QTJ786432 RDF721007:RDF786432 RNB721007:RNB786432 RWX721007:RWX786432 SGT721007:SGT786432 SQP721007:SQP786432 TAL721007:TAL786432 TKH721007:TKH786432 TUD721007:TUD786432 UDZ721007:UDZ786432 UNV721007:UNV786432 UXR721007:UXR786432 VHN721007:VHN786432 VRJ721007:VRJ786432 WBF721007:WBF786432 WLB721007:WLB786432 WUX721007:WUX786432 XET721007:XET786432 IL786543:IL851968 SH786543:SH851968 ACD786543:ACD851968 ALZ786543:ALZ851968 AVV786543:AVV851968 BFR786543:BFR851968 BPN786543:BPN851968 BZJ786543:BZJ851968 CJF786543:CJF851968 CTB786543:CTB851968 DCX786543:DCX851968 DMT786543:DMT851968 DWP786543:DWP851968 EGL786543:EGL851968 EQH786543:EQH851968 FAD786543:FAD851968 FJZ786543:FJZ851968 FTV786543:FTV851968 GDR786543:GDR851968 GNN786543:GNN851968 GXJ786543:GXJ851968 HHF786543:HHF851968 HRB786543:HRB851968 IAX786543:IAX851968 IKT786543:IKT851968 IUP786543:IUP851968 JEL786543:JEL851968 JOH786543:JOH851968 JYD786543:JYD851968 KHZ786543:KHZ851968 KRV786543:KRV851968 LBR786543:LBR851968 LLN786543:LLN851968 LVJ786543:LVJ851968 MFF786543:MFF851968 MPB786543:MPB851968 MYX786543:MYX851968 NIT786543:NIT851968 NSP786543:NSP851968 OCL786543:OCL851968 OMH786543:OMH851968 OWD786543:OWD851968 PFZ786543:PFZ851968 PPV786543:PPV851968 PZR786543:PZR851968 QJN786543:QJN851968 QTJ786543:QTJ851968 RDF786543:RDF851968 RNB786543:RNB851968 RWX786543:RWX851968 SGT786543:SGT851968 SQP786543:SQP851968 TAL786543:TAL851968 TKH786543:TKH851968 TUD786543:TUD851968 UDZ786543:UDZ851968 UNV786543:UNV851968 UXR786543:UXR851968 VHN786543:VHN851968 VRJ786543:VRJ851968 WBF786543:WBF851968 WLB786543:WLB851968 WUX786543:WUX851968 XET786543:XET851968 IL852079:IL917504 SH852079:SH917504 ACD852079:ACD917504 ALZ852079:ALZ917504 AVV852079:AVV917504 BFR852079:BFR917504 BPN852079:BPN917504 BZJ852079:BZJ917504 CJF852079:CJF917504 CTB852079:CTB917504 DCX852079:DCX917504 DMT852079:DMT917504 DWP852079:DWP917504 EGL852079:EGL917504 EQH852079:EQH917504 FAD852079:FAD917504 FJZ852079:FJZ917504 FTV852079:FTV917504 GDR852079:GDR917504 GNN852079:GNN917504 GXJ852079:GXJ917504 HHF852079:HHF917504 HRB852079:HRB917504 IAX852079:IAX917504 IKT852079:IKT917504 IUP852079:IUP917504 JEL852079:JEL917504 JOH852079:JOH917504 JYD852079:JYD917504 KHZ852079:KHZ917504 KRV852079:KRV917504 LBR852079:LBR917504 LLN852079:LLN917504 LVJ852079:LVJ917504 MFF852079:MFF917504 MPB852079:MPB917504 MYX852079:MYX917504 NIT852079:NIT917504 NSP852079:NSP917504 OCL852079:OCL917504 OMH852079:OMH917504 OWD852079:OWD917504 PFZ852079:PFZ917504 PPV852079:PPV917504 PZR852079:PZR917504 QJN852079:QJN917504 QTJ852079:QTJ917504 RDF852079:RDF917504 RNB852079:RNB917504 RWX852079:RWX917504 SGT852079:SGT917504 SQP852079:SQP917504 TAL852079:TAL917504 TKH852079:TKH917504 TUD852079:TUD917504 UDZ852079:UDZ917504 UNV852079:UNV917504 UXR852079:UXR917504 VHN852079:VHN917504 VRJ852079:VRJ917504 WBF852079:WBF917504 WLB852079:WLB917504 WUX852079:WUX917504 XET852079:XET917504 IL917615:IL983040 SH917615:SH983040 ACD917615:ACD983040 ALZ917615:ALZ983040 AVV917615:AVV983040 BFR917615:BFR983040 BPN917615:BPN983040 BZJ917615:BZJ983040 CJF917615:CJF983040 CTB917615:CTB983040 DCX917615:DCX983040 DMT917615:DMT983040 DWP917615:DWP983040 EGL917615:EGL983040 EQH917615:EQH983040 FAD917615:FAD983040 FJZ917615:FJZ983040 FTV917615:FTV983040 GDR917615:GDR983040 GNN917615:GNN983040 GXJ917615:GXJ983040 HHF917615:HHF983040 HRB917615:HRB983040 IAX917615:IAX983040 IKT917615:IKT983040 IUP917615:IUP983040 JEL917615:JEL983040 JOH917615:JOH983040 JYD917615:JYD983040 KHZ917615:KHZ983040 KRV917615:KRV983040 LBR917615:LBR983040 LLN917615:LLN983040 LVJ917615:LVJ983040 MFF917615:MFF983040 MPB917615:MPB983040 MYX917615:MYX983040 NIT917615:NIT983040 NSP917615:NSP983040 OCL917615:OCL983040 OMH917615:OMH983040 OWD917615:OWD983040 PFZ917615:PFZ983040 PPV917615:PPV983040 PZR917615:PZR983040 QJN917615:QJN983040 QTJ917615:QTJ983040 RDF917615:RDF983040 RNB917615:RNB983040 RWX917615:RWX983040 SGT917615:SGT983040 SQP917615:SQP983040 TAL917615:TAL983040 TKH917615:TKH983040 TUD917615:TUD983040 UDZ917615:UDZ983040 UNV917615:UNV983040 UXR917615:UXR983040 VHN917615:VHN983040 VRJ917615:VRJ983040 WBF917615:WBF983040 WLB917615:WLB983040 WUX917615:WUX983040 XET917615:XET983040 IL983151:IL1048576 SH983151:SH1048576 ACD983151:ACD1048576 ALZ983151:ALZ1048576 AVV983151:AVV1048576 BFR983151:BFR1048576 BPN983151:BPN1048576 BZJ983151:BZJ1048576 CJF983151:CJF1048576 CTB983151:CTB1048576 DCX983151:DCX1048576 DMT983151:DMT1048576 DWP983151:DWP1048576 EGL983151:EGL1048576 EQH983151:EQH1048576 FAD983151:FAD1048576 FJZ983151:FJZ1048576 FTV983151:FTV1048576 GDR983151:GDR1048576 GNN983151:GNN1048576 GXJ983151:GXJ1048576 HHF983151:HHF1048576 HRB983151:HRB1048576 IAX983151:IAX1048576 IKT983151:IKT1048576 IUP983151:IUP1048576 JEL983151:JEL1048576 JOH983151:JOH1048576 JYD983151:JYD1048576 KHZ983151:KHZ1048576 KRV983151:KRV1048576 LBR983151:LBR1048576 LLN983151:LLN1048576 LVJ983151:LVJ1048576 MFF983151:MFF1048576 MPB983151:MPB1048576 MYX983151:MYX1048576 NIT983151:NIT1048576 NSP983151:NSP1048576 OCL983151:OCL1048576 OMH983151:OMH1048576 OWD983151:OWD1048576 PFZ983151:PFZ1048576 PPV983151:PPV1048576 PZR983151:PZR1048576 QJN983151:QJN1048576 QTJ983151:QTJ1048576 RDF983151:RDF1048576 RNB983151:RNB1048576 RWX983151:RWX1048576 SGT983151:SGT1048576 SQP983151:SQP1048576 TAL983151:TAL1048576 TKH983151:TKH1048576 TUD983151:TUD1048576 UDZ983151:UDZ1048576 UNV983151:UNV1048576 UXR983151:UXR1048576 VHN983151:VHN1048576 VRJ983151:VRJ1048576 WBF983151:WBF1048576 WLB983151:WLB1048576 WUX983151:WUX1048576 XET983151:XET1048576">
      <formula1>0</formula1>
      <formula2>500</formula2>
    </dataValidation>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M111:IM65536 SI111:SI65536 ACE111:ACE65536 AMA111:AMA65536 AVW111:AVW65536 BFS111:BFS65536 BPO111:BPO65536 BZK111:BZK65536 CJG111:CJG65536 CTC111:CTC65536 DCY111:DCY65536 DMU111:DMU65536 DWQ111:DWQ65536 EGM111:EGM65536 EQI111:EQI65536 FAE111:FAE65536 FKA111:FKA65536 FTW111:FTW65536 GDS111:GDS65536 GNO111:GNO65536 GXK111:GXK65536 HHG111:HHG65536 HRC111:HRC65536 IAY111:IAY65536 IKU111:IKU65536 IUQ111:IUQ65536 JEM111:JEM65536 JOI111:JOI65536 JYE111:JYE65536 KIA111:KIA65536 KRW111:KRW65536 LBS111:LBS65536 LLO111:LLO65536 LVK111:LVK65536 MFG111:MFG65536 MPC111:MPC65536 MYY111:MYY65536 NIU111:NIU65536 NSQ111:NSQ65536 OCM111:OCM65536 OMI111:OMI65536 OWE111:OWE65536 PGA111:PGA65536 PPW111:PPW65536 PZS111:PZS65536 QJO111:QJO65536 QTK111:QTK65536 RDG111:RDG65536 RNC111:RNC65536 RWY111:RWY65536 SGU111:SGU65536 SQQ111:SQQ65536 TAM111:TAM65536 TKI111:TKI65536 TUE111:TUE65536 UEA111:UEA65536 UNW111:UNW65536 UXS111:UXS65536 VHO111:VHO65536 VRK111:VRK65536 WBG111:WBG65536 WLC111:WLC65536 WUY111:WUY65536 XEU111:XEU65536 IM65647:IM131072 SI65647:SI131072 ACE65647:ACE131072 AMA65647:AMA131072 AVW65647:AVW131072 BFS65647:BFS131072 BPO65647:BPO131072 BZK65647:BZK131072 CJG65647:CJG131072 CTC65647:CTC131072 DCY65647:DCY131072 DMU65647:DMU131072 DWQ65647:DWQ131072 EGM65647:EGM131072 EQI65647:EQI131072 FAE65647:FAE131072 FKA65647:FKA131072 FTW65647:FTW131072 GDS65647:GDS131072 GNO65647:GNO131072 GXK65647:GXK131072 HHG65647:HHG131072 HRC65647:HRC131072 IAY65647:IAY131072 IKU65647:IKU131072 IUQ65647:IUQ131072 JEM65647:JEM131072 JOI65647:JOI131072 JYE65647:JYE131072 KIA65647:KIA131072 KRW65647:KRW131072 LBS65647:LBS131072 LLO65647:LLO131072 LVK65647:LVK131072 MFG65647:MFG131072 MPC65647:MPC131072 MYY65647:MYY131072 NIU65647:NIU131072 NSQ65647:NSQ131072 OCM65647:OCM131072 OMI65647:OMI131072 OWE65647:OWE131072 PGA65647:PGA131072 PPW65647:PPW131072 PZS65647:PZS131072 QJO65647:QJO131072 QTK65647:QTK131072 RDG65647:RDG131072 RNC65647:RNC131072 RWY65647:RWY131072 SGU65647:SGU131072 SQQ65647:SQQ131072 TAM65647:TAM131072 TKI65647:TKI131072 TUE65647:TUE131072 UEA65647:UEA131072 UNW65647:UNW131072 UXS65647:UXS131072 VHO65647:VHO131072 VRK65647:VRK131072 WBG65647:WBG131072 WLC65647:WLC131072 WUY65647:WUY131072 XEU65647:XEU131072 IM131183:IM196608 SI131183:SI196608 ACE131183:ACE196608 AMA131183:AMA196608 AVW131183:AVW196608 BFS131183:BFS196608 BPO131183:BPO196608 BZK131183:BZK196608 CJG131183:CJG196608 CTC131183:CTC196608 DCY131183:DCY196608 DMU131183:DMU196608 DWQ131183:DWQ196608 EGM131183:EGM196608 EQI131183:EQI196608 FAE131183:FAE196608 FKA131183:FKA196608 FTW131183:FTW196608 GDS131183:GDS196608 GNO131183:GNO196608 GXK131183:GXK196608 HHG131183:HHG196608 HRC131183:HRC196608 IAY131183:IAY196608 IKU131183:IKU196608 IUQ131183:IUQ196608 JEM131183:JEM196608 JOI131183:JOI196608 JYE131183:JYE196608 KIA131183:KIA196608 KRW131183:KRW196608 LBS131183:LBS196608 LLO131183:LLO196608 LVK131183:LVK196608 MFG131183:MFG196608 MPC131183:MPC196608 MYY131183:MYY196608 NIU131183:NIU196608 NSQ131183:NSQ196608 OCM131183:OCM196608 OMI131183:OMI196608 OWE131183:OWE196608 PGA131183:PGA196608 PPW131183:PPW196608 PZS131183:PZS196608 QJO131183:QJO196608 QTK131183:QTK196608 RDG131183:RDG196608 RNC131183:RNC196608 RWY131183:RWY196608 SGU131183:SGU196608 SQQ131183:SQQ196608 TAM131183:TAM196608 TKI131183:TKI196608 TUE131183:TUE196608 UEA131183:UEA196608 UNW131183:UNW196608 UXS131183:UXS196608 VHO131183:VHO196608 VRK131183:VRK196608 WBG131183:WBG196608 WLC131183:WLC196608 WUY131183:WUY196608 XEU131183:XEU196608 IM196719:IM262144 SI196719:SI262144 ACE196719:ACE262144 AMA196719:AMA262144 AVW196719:AVW262144 BFS196719:BFS262144 BPO196719:BPO262144 BZK196719:BZK262144 CJG196719:CJG262144 CTC196719:CTC262144 DCY196719:DCY262144 DMU196719:DMU262144 DWQ196719:DWQ262144 EGM196719:EGM262144 EQI196719:EQI262144 FAE196719:FAE262144 FKA196719:FKA262144 FTW196719:FTW262144 GDS196719:GDS262144 GNO196719:GNO262144 GXK196719:GXK262144 HHG196719:HHG262144 HRC196719:HRC262144 IAY196719:IAY262144 IKU196719:IKU262144 IUQ196719:IUQ262144 JEM196719:JEM262144 JOI196719:JOI262144 JYE196719:JYE262144 KIA196719:KIA262144 KRW196719:KRW262144 LBS196719:LBS262144 LLO196719:LLO262144 LVK196719:LVK262144 MFG196719:MFG262144 MPC196719:MPC262144 MYY196719:MYY262144 NIU196719:NIU262144 NSQ196719:NSQ262144 OCM196719:OCM262144 OMI196719:OMI262144 OWE196719:OWE262144 PGA196719:PGA262144 PPW196719:PPW262144 PZS196719:PZS262144 QJO196719:QJO262144 QTK196719:QTK262144 RDG196719:RDG262144 RNC196719:RNC262144 RWY196719:RWY262144 SGU196719:SGU262144 SQQ196719:SQQ262144 TAM196719:TAM262144 TKI196719:TKI262144 TUE196719:TUE262144 UEA196719:UEA262144 UNW196719:UNW262144 UXS196719:UXS262144 VHO196719:VHO262144 VRK196719:VRK262144 WBG196719:WBG262144 WLC196719:WLC262144 WUY196719:WUY262144 XEU196719:XEU262144 IM262255:IM327680 SI262255:SI327680 ACE262255:ACE327680 AMA262255:AMA327680 AVW262255:AVW327680 BFS262255:BFS327680 BPO262255:BPO327680 BZK262255:BZK327680 CJG262255:CJG327680 CTC262255:CTC327680 DCY262255:DCY327680 DMU262255:DMU327680 DWQ262255:DWQ327680 EGM262255:EGM327680 EQI262255:EQI327680 FAE262255:FAE327680 FKA262255:FKA327680 FTW262255:FTW327680 GDS262255:GDS327680 GNO262255:GNO327680 GXK262255:GXK327680 HHG262255:HHG327680 HRC262255:HRC327680 IAY262255:IAY327680 IKU262255:IKU327680 IUQ262255:IUQ327680 JEM262255:JEM327680 JOI262255:JOI327680 JYE262255:JYE327680 KIA262255:KIA327680 KRW262255:KRW327680 LBS262255:LBS327680 LLO262255:LLO327680 LVK262255:LVK327680 MFG262255:MFG327680 MPC262255:MPC327680 MYY262255:MYY327680 NIU262255:NIU327680 NSQ262255:NSQ327680 OCM262255:OCM327680 OMI262255:OMI327680 OWE262255:OWE327680 PGA262255:PGA327680 PPW262255:PPW327680 PZS262255:PZS327680 QJO262255:QJO327680 QTK262255:QTK327680 RDG262255:RDG327680 RNC262255:RNC327680 RWY262255:RWY327680 SGU262255:SGU327680 SQQ262255:SQQ327680 TAM262255:TAM327680 TKI262255:TKI327680 TUE262255:TUE327680 UEA262255:UEA327680 UNW262255:UNW327680 UXS262255:UXS327680 VHO262255:VHO327680 VRK262255:VRK327680 WBG262255:WBG327680 WLC262255:WLC327680 WUY262255:WUY327680 XEU262255:XEU327680 IM327791:IM393216 SI327791:SI393216 ACE327791:ACE393216 AMA327791:AMA393216 AVW327791:AVW393216 BFS327791:BFS393216 BPO327791:BPO393216 BZK327791:BZK393216 CJG327791:CJG393216 CTC327791:CTC393216 DCY327791:DCY393216 DMU327791:DMU393216 DWQ327791:DWQ393216 EGM327791:EGM393216 EQI327791:EQI393216 FAE327791:FAE393216 FKA327791:FKA393216 FTW327791:FTW393216 GDS327791:GDS393216 GNO327791:GNO393216 GXK327791:GXK393216 HHG327791:HHG393216 HRC327791:HRC393216 IAY327791:IAY393216 IKU327791:IKU393216 IUQ327791:IUQ393216 JEM327791:JEM393216 JOI327791:JOI393216 JYE327791:JYE393216 KIA327791:KIA393216 KRW327791:KRW393216 LBS327791:LBS393216 LLO327791:LLO393216 LVK327791:LVK393216 MFG327791:MFG393216 MPC327791:MPC393216 MYY327791:MYY393216 NIU327791:NIU393216 NSQ327791:NSQ393216 OCM327791:OCM393216 OMI327791:OMI393216 OWE327791:OWE393216 PGA327791:PGA393216 PPW327791:PPW393216 PZS327791:PZS393216 QJO327791:QJO393216 QTK327791:QTK393216 RDG327791:RDG393216 RNC327791:RNC393216 RWY327791:RWY393216 SGU327791:SGU393216 SQQ327791:SQQ393216 TAM327791:TAM393216 TKI327791:TKI393216 TUE327791:TUE393216 UEA327791:UEA393216 UNW327791:UNW393216 UXS327791:UXS393216 VHO327791:VHO393216 VRK327791:VRK393216 WBG327791:WBG393216 WLC327791:WLC393216 WUY327791:WUY393216 XEU327791:XEU393216 IM393327:IM458752 SI393327:SI458752 ACE393327:ACE458752 AMA393327:AMA458752 AVW393327:AVW458752 BFS393327:BFS458752 BPO393327:BPO458752 BZK393327:BZK458752 CJG393327:CJG458752 CTC393327:CTC458752 DCY393327:DCY458752 DMU393327:DMU458752 DWQ393327:DWQ458752 EGM393327:EGM458752 EQI393327:EQI458752 FAE393327:FAE458752 FKA393327:FKA458752 FTW393327:FTW458752 GDS393327:GDS458752 GNO393327:GNO458752 GXK393327:GXK458752 HHG393327:HHG458752 HRC393327:HRC458752 IAY393327:IAY458752 IKU393327:IKU458752 IUQ393327:IUQ458752 JEM393327:JEM458752 JOI393327:JOI458752 JYE393327:JYE458752 KIA393327:KIA458752 KRW393327:KRW458752 LBS393327:LBS458752 LLO393327:LLO458752 LVK393327:LVK458752 MFG393327:MFG458752 MPC393327:MPC458752 MYY393327:MYY458752 NIU393327:NIU458752 NSQ393327:NSQ458752 OCM393327:OCM458752 OMI393327:OMI458752 OWE393327:OWE458752 PGA393327:PGA458752 PPW393327:PPW458752 PZS393327:PZS458752 QJO393327:QJO458752 QTK393327:QTK458752 RDG393327:RDG458752 RNC393327:RNC458752 RWY393327:RWY458752 SGU393327:SGU458752 SQQ393327:SQQ458752 TAM393327:TAM458752 TKI393327:TKI458752 TUE393327:TUE458752 UEA393327:UEA458752 UNW393327:UNW458752 UXS393327:UXS458752 VHO393327:VHO458752 VRK393327:VRK458752 WBG393327:WBG458752 WLC393327:WLC458752 WUY393327:WUY458752 XEU393327:XEU458752 IM458863:IM524288 SI458863:SI524288 ACE458863:ACE524288 AMA458863:AMA524288 AVW458863:AVW524288 BFS458863:BFS524288 BPO458863:BPO524288 BZK458863:BZK524288 CJG458863:CJG524288 CTC458863:CTC524288 DCY458863:DCY524288 DMU458863:DMU524288 DWQ458863:DWQ524288 EGM458863:EGM524288 EQI458863:EQI524288 FAE458863:FAE524288 FKA458863:FKA524288 FTW458863:FTW524288 GDS458863:GDS524288 GNO458863:GNO524288 GXK458863:GXK524288 HHG458863:HHG524288 HRC458863:HRC524288 IAY458863:IAY524288 IKU458863:IKU524288 IUQ458863:IUQ524288 JEM458863:JEM524288 JOI458863:JOI524288 JYE458863:JYE524288 KIA458863:KIA524288 KRW458863:KRW524288 LBS458863:LBS524288 LLO458863:LLO524288 LVK458863:LVK524288 MFG458863:MFG524288 MPC458863:MPC524288 MYY458863:MYY524288 NIU458863:NIU524288 NSQ458863:NSQ524288 OCM458863:OCM524288 OMI458863:OMI524288 OWE458863:OWE524288 PGA458863:PGA524288 PPW458863:PPW524288 PZS458863:PZS524288 QJO458863:QJO524288 QTK458863:QTK524288 RDG458863:RDG524288 RNC458863:RNC524288 RWY458863:RWY524288 SGU458863:SGU524288 SQQ458863:SQQ524288 TAM458863:TAM524288 TKI458863:TKI524288 TUE458863:TUE524288 UEA458863:UEA524288 UNW458863:UNW524288 UXS458863:UXS524288 VHO458863:VHO524288 VRK458863:VRK524288 WBG458863:WBG524288 WLC458863:WLC524288 WUY458863:WUY524288 XEU458863:XEU524288 IM524399:IM589824 SI524399:SI589824 ACE524399:ACE589824 AMA524399:AMA589824 AVW524399:AVW589824 BFS524399:BFS589824 BPO524399:BPO589824 BZK524399:BZK589824 CJG524399:CJG589824 CTC524399:CTC589824 DCY524399:DCY589824 DMU524399:DMU589824 DWQ524399:DWQ589824 EGM524399:EGM589824 EQI524399:EQI589824 FAE524399:FAE589824 FKA524399:FKA589824 FTW524399:FTW589824 GDS524399:GDS589824 GNO524399:GNO589824 GXK524399:GXK589824 HHG524399:HHG589824 HRC524399:HRC589824 IAY524399:IAY589824 IKU524399:IKU589824 IUQ524399:IUQ589824 JEM524399:JEM589824 JOI524399:JOI589824 JYE524399:JYE589824 KIA524399:KIA589824 KRW524399:KRW589824 LBS524399:LBS589824 LLO524399:LLO589824 LVK524399:LVK589824 MFG524399:MFG589824 MPC524399:MPC589824 MYY524399:MYY589824 NIU524399:NIU589824 NSQ524399:NSQ589824 OCM524399:OCM589824 OMI524399:OMI589824 OWE524399:OWE589824 PGA524399:PGA589824 PPW524399:PPW589824 PZS524399:PZS589824 QJO524399:QJO589824 QTK524399:QTK589824 RDG524399:RDG589824 RNC524399:RNC589824 RWY524399:RWY589824 SGU524399:SGU589824 SQQ524399:SQQ589824 TAM524399:TAM589824 TKI524399:TKI589824 TUE524399:TUE589824 UEA524399:UEA589824 UNW524399:UNW589824 UXS524399:UXS589824 VHO524399:VHO589824 VRK524399:VRK589824 WBG524399:WBG589824 WLC524399:WLC589824 WUY524399:WUY589824 XEU524399:XEU589824 IM589935:IM655360 SI589935:SI655360 ACE589935:ACE655360 AMA589935:AMA655360 AVW589935:AVW655360 BFS589935:BFS655360 BPO589935:BPO655360 BZK589935:BZK655360 CJG589935:CJG655360 CTC589935:CTC655360 DCY589935:DCY655360 DMU589935:DMU655360 DWQ589935:DWQ655360 EGM589935:EGM655360 EQI589935:EQI655360 FAE589935:FAE655360 FKA589935:FKA655360 FTW589935:FTW655360 GDS589935:GDS655360 GNO589935:GNO655360 GXK589935:GXK655360 HHG589935:HHG655360 HRC589935:HRC655360 IAY589935:IAY655360 IKU589935:IKU655360 IUQ589935:IUQ655360 JEM589935:JEM655360 JOI589935:JOI655360 JYE589935:JYE655360 KIA589935:KIA655360 KRW589935:KRW655360 LBS589935:LBS655360 LLO589935:LLO655360 LVK589935:LVK655360 MFG589935:MFG655360 MPC589935:MPC655360 MYY589935:MYY655360 NIU589935:NIU655360 NSQ589935:NSQ655360 OCM589935:OCM655360 OMI589935:OMI655360 OWE589935:OWE655360 PGA589935:PGA655360 PPW589935:PPW655360 PZS589935:PZS655360 QJO589935:QJO655360 QTK589935:QTK655360 RDG589935:RDG655360 RNC589935:RNC655360 RWY589935:RWY655360 SGU589935:SGU655360 SQQ589935:SQQ655360 TAM589935:TAM655360 TKI589935:TKI655360 TUE589935:TUE655360 UEA589935:UEA655360 UNW589935:UNW655360 UXS589935:UXS655360 VHO589935:VHO655360 VRK589935:VRK655360 WBG589935:WBG655360 WLC589935:WLC655360 WUY589935:WUY655360 XEU589935:XEU655360 IM655471:IM720896 SI655471:SI720896 ACE655471:ACE720896 AMA655471:AMA720896 AVW655471:AVW720896 BFS655471:BFS720896 BPO655471:BPO720896 BZK655471:BZK720896 CJG655471:CJG720896 CTC655471:CTC720896 DCY655471:DCY720896 DMU655471:DMU720896 DWQ655471:DWQ720896 EGM655471:EGM720896 EQI655471:EQI720896 FAE655471:FAE720896 FKA655471:FKA720896 FTW655471:FTW720896 GDS655471:GDS720896 GNO655471:GNO720896 GXK655471:GXK720896 HHG655471:HHG720896 HRC655471:HRC720896 IAY655471:IAY720896 IKU655471:IKU720896 IUQ655471:IUQ720896 JEM655471:JEM720896 JOI655471:JOI720896 JYE655471:JYE720896 KIA655471:KIA720896 KRW655471:KRW720896 LBS655471:LBS720896 LLO655471:LLO720896 LVK655471:LVK720896 MFG655471:MFG720896 MPC655471:MPC720896 MYY655471:MYY720896 NIU655471:NIU720896 NSQ655471:NSQ720896 OCM655471:OCM720896 OMI655471:OMI720896 OWE655471:OWE720896 PGA655471:PGA720896 PPW655471:PPW720896 PZS655471:PZS720896 QJO655471:QJO720896 QTK655471:QTK720896 RDG655471:RDG720896 RNC655471:RNC720896 RWY655471:RWY720896 SGU655471:SGU720896 SQQ655471:SQQ720896 TAM655471:TAM720896 TKI655471:TKI720896 TUE655471:TUE720896 UEA655471:UEA720896 UNW655471:UNW720896 UXS655471:UXS720896 VHO655471:VHO720896 VRK655471:VRK720896 WBG655471:WBG720896 WLC655471:WLC720896 WUY655471:WUY720896 XEU655471:XEU720896 IM721007:IM786432 SI721007:SI786432 ACE721007:ACE786432 AMA721007:AMA786432 AVW721007:AVW786432 BFS721007:BFS786432 BPO721007:BPO786432 BZK721007:BZK786432 CJG721007:CJG786432 CTC721007:CTC786432 DCY721007:DCY786432 DMU721007:DMU786432 DWQ721007:DWQ786432 EGM721007:EGM786432 EQI721007:EQI786432 FAE721007:FAE786432 FKA721007:FKA786432 FTW721007:FTW786432 GDS721007:GDS786432 GNO721007:GNO786432 GXK721007:GXK786432 HHG721007:HHG786432 HRC721007:HRC786432 IAY721007:IAY786432 IKU721007:IKU786432 IUQ721007:IUQ786432 JEM721007:JEM786432 JOI721007:JOI786432 JYE721007:JYE786432 KIA721007:KIA786432 KRW721007:KRW786432 LBS721007:LBS786432 LLO721007:LLO786432 LVK721007:LVK786432 MFG721007:MFG786432 MPC721007:MPC786432 MYY721007:MYY786432 NIU721007:NIU786432 NSQ721007:NSQ786432 OCM721007:OCM786432 OMI721007:OMI786432 OWE721007:OWE786432 PGA721007:PGA786432 PPW721007:PPW786432 PZS721007:PZS786432 QJO721007:QJO786432 QTK721007:QTK786432 RDG721007:RDG786432 RNC721007:RNC786432 RWY721007:RWY786432 SGU721007:SGU786432 SQQ721007:SQQ786432 TAM721007:TAM786432 TKI721007:TKI786432 TUE721007:TUE786432 UEA721007:UEA786432 UNW721007:UNW786432 UXS721007:UXS786432 VHO721007:VHO786432 VRK721007:VRK786432 WBG721007:WBG786432 WLC721007:WLC786432 WUY721007:WUY786432 XEU721007:XEU786432 IM786543:IM851968 SI786543:SI851968 ACE786543:ACE851968 AMA786543:AMA851968 AVW786543:AVW851968 BFS786543:BFS851968 BPO786543:BPO851968 BZK786543:BZK851968 CJG786543:CJG851968 CTC786543:CTC851968 DCY786543:DCY851968 DMU786543:DMU851968 DWQ786543:DWQ851968 EGM786543:EGM851968 EQI786543:EQI851968 FAE786543:FAE851968 FKA786543:FKA851968 FTW786543:FTW851968 GDS786543:GDS851968 GNO786543:GNO851968 GXK786543:GXK851968 HHG786543:HHG851968 HRC786543:HRC851968 IAY786543:IAY851968 IKU786543:IKU851968 IUQ786543:IUQ851968 JEM786543:JEM851968 JOI786543:JOI851968 JYE786543:JYE851968 KIA786543:KIA851968 KRW786543:KRW851968 LBS786543:LBS851968 LLO786543:LLO851968 LVK786543:LVK851968 MFG786543:MFG851968 MPC786543:MPC851968 MYY786543:MYY851968 NIU786543:NIU851968 NSQ786543:NSQ851968 OCM786543:OCM851968 OMI786543:OMI851968 OWE786543:OWE851968 PGA786543:PGA851968 PPW786543:PPW851968 PZS786543:PZS851968 QJO786543:QJO851968 QTK786543:QTK851968 RDG786543:RDG851968 RNC786543:RNC851968 RWY786543:RWY851968 SGU786543:SGU851968 SQQ786543:SQQ851968 TAM786543:TAM851968 TKI786543:TKI851968 TUE786543:TUE851968 UEA786543:UEA851968 UNW786543:UNW851968 UXS786543:UXS851968 VHO786543:VHO851968 VRK786543:VRK851968 WBG786543:WBG851968 WLC786543:WLC851968 WUY786543:WUY851968 XEU786543:XEU851968 IM852079:IM917504 SI852079:SI917504 ACE852079:ACE917504 AMA852079:AMA917504 AVW852079:AVW917504 BFS852079:BFS917504 BPO852079:BPO917504 BZK852079:BZK917504 CJG852079:CJG917504 CTC852079:CTC917504 DCY852079:DCY917504 DMU852079:DMU917504 DWQ852079:DWQ917504 EGM852079:EGM917504 EQI852079:EQI917504 FAE852079:FAE917504 FKA852079:FKA917504 FTW852079:FTW917504 GDS852079:GDS917504 GNO852079:GNO917504 GXK852079:GXK917504 HHG852079:HHG917504 HRC852079:HRC917504 IAY852079:IAY917504 IKU852079:IKU917504 IUQ852079:IUQ917504 JEM852079:JEM917504 JOI852079:JOI917504 JYE852079:JYE917504 KIA852079:KIA917504 KRW852079:KRW917504 LBS852079:LBS917504 LLO852079:LLO917504 LVK852079:LVK917504 MFG852079:MFG917504 MPC852079:MPC917504 MYY852079:MYY917504 NIU852079:NIU917504 NSQ852079:NSQ917504 OCM852079:OCM917504 OMI852079:OMI917504 OWE852079:OWE917504 PGA852079:PGA917504 PPW852079:PPW917504 PZS852079:PZS917504 QJO852079:QJO917504 QTK852079:QTK917504 RDG852079:RDG917504 RNC852079:RNC917504 RWY852079:RWY917504 SGU852079:SGU917504 SQQ852079:SQQ917504 TAM852079:TAM917504 TKI852079:TKI917504 TUE852079:TUE917504 UEA852079:UEA917504 UNW852079:UNW917504 UXS852079:UXS917504 VHO852079:VHO917504 VRK852079:VRK917504 WBG852079:WBG917504 WLC852079:WLC917504 WUY852079:WUY917504 XEU852079:XEU917504 IM917615:IM983040 SI917615:SI983040 ACE917615:ACE983040 AMA917615:AMA983040 AVW917615:AVW983040 BFS917615:BFS983040 BPO917615:BPO983040 BZK917615:BZK983040 CJG917615:CJG983040 CTC917615:CTC983040 DCY917615:DCY983040 DMU917615:DMU983040 DWQ917615:DWQ983040 EGM917615:EGM983040 EQI917615:EQI983040 FAE917615:FAE983040 FKA917615:FKA983040 FTW917615:FTW983040 GDS917615:GDS983040 GNO917615:GNO983040 GXK917615:GXK983040 HHG917615:HHG983040 HRC917615:HRC983040 IAY917615:IAY983040 IKU917615:IKU983040 IUQ917615:IUQ983040 JEM917615:JEM983040 JOI917615:JOI983040 JYE917615:JYE983040 KIA917615:KIA983040 KRW917615:KRW983040 LBS917615:LBS983040 LLO917615:LLO983040 LVK917615:LVK983040 MFG917615:MFG983040 MPC917615:MPC983040 MYY917615:MYY983040 NIU917615:NIU983040 NSQ917615:NSQ983040 OCM917615:OCM983040 OMI917615:OMI983040 OWE917615:OWE983040 PGA917615:PGA983040 PPW917615:PPW983040 PZS917615:PZS983040 QJO917615:QJO983040 QTK917615:QTK983040 RDG917615:RDG983040 RNC917615:RNC983040 RWY917615:RWY983040 SGU917615:SGU983040 SQQ917615:SQQ983040 TAM917615:TAM983040 TKI917615:TKI983040 TUE917615:TUE983040 UEA917615:UEA983040 UNW917615:UNW983040 UXS917615:UXS983040 VHO917615:VHO983040 VRK917615:VRK983040 WBG917615:WBG983040 WLC917615:WLC983040 WUY917615:WUY983040 XEU917615:XEU983040 IM983151:IM1048576 SI983151:SI1048576 ACE983151:ACE1048576 AMA983151:AMA1048576 AVW983151:AVW1048576 BFS983151:BFS1048576 BPO983151:BPO1048576 BZK983151:BZK1048576 CJG983151:CJG1048576 CTC983151:CTC1048576 DCY983151:DCY1048576 DMU983151:DMU1048576 DWQ983151:DWQ1048576 EGM983151:EGM1048576 EQI983151:EQI1048576 FAE983151:FAE1048576 FKA983151:FKA1048576 FTW983151:FTW1048576 GDS983151:GDS1048576 GNO983151:GNO1048576 GXK983151:GXK1048576 HHG983151:HHG1048576 HRC983151:HRC1048576 IAY983151:IAY1048576 IKU983151:IKU1048576 IUQ983151:IUQ1048576 JEM983151:JEM1048576 JOI983151:JOI1048576 JYE983151:JYE1048576 KIA983151:KIA1048576 KRW983151:KRW1048576 LBS983151:LBS1048576 LLO983151:LLO1048576 LVK983151:LVK1048576 MFG983151:MFG1048576 MPC983151:MPC1048576 MYY983151:MYY1048576 NIU983151:NIU1048576 NSQ983151:NSQ1048576 OCM983151:OCM1048576 OMI983151:OMI1048576 OWE983151:OWE1048576 PGA983151:PGA1048576 PPW983151:PPW1048576 PZS983151:PZS1048576 QJO983151:QJO1048576 QTK983151:QTK1048576 RDG983151:RDG1048576 RNC983151:RNC1048576 RWY983151:RWY1048576 SGU983151:SGU1048576 SQQ983151:SQQ1048576 TAM983151:TAM1048576 TKI983151:TKI1048576 TUE983151:TUE1048576 UEA983151:UEA1048576 UNW983151:UNW1048576 UXS983151:UXS1048576 VHO983151:VHO1048576 VRK983151:VRK1048576 WBG983151:WBG1048576 WLC983151:WLC1048576 WUY983151:WUY1048576 XEU983151:XEU1048576">
      <formula1>#REF!</formula1>
    </dataValidation>
    <dataValidation allowBlank="1" showInputMessage="1" showErrorMessage="1" prompt="Captura el nombre asignado o el nombre como se le identifica a la plaza (ejem. Jefe de Ingresos, Secretario Particular, Oficial Mayor, etc.)" sqref="IJ111:IJ65536 SF111:SF65536 ACB111:ACB65536 ALX111:ALX65536 AVT111:AVT65536 BFP111:BFP65536 BPL111:BPL65536 BZH111:BZH65536 CJD111:CJD65536 CSZ111:CSZ65536 DCV111:DCV65536 DMR111:DMR65536 DWN111:DWN65536 EGJ111:EGJ65536 EQF111:EQF65536 FAB111:FAB65536 FJX111:FJX65536 FTT111:FTT65536 GDP111:GDP65536 GNL111:GNL65536 GXH111:GXH65536 HHD111:HHD65536 HQZ111:HQZ65536 IAV111:IAV65536 IKR111:IKR65536 IUN111:IUN65536 JEJ111:JEJ65536 JOF111:JOF65536 JYB111:JYB65536 KHX111:KHX65536 KRT111:KRT65536 LBP111:LBP65536 LLL111:LLL65536 LVH111:LVH65536 MFD111:MFD65536 MOZ111:MOZ65536 MYV111:MYV65536 NIR111:NIR65536 NSN111:NSN65536 OCJ111:OCJ65536 OMF111:OMF65536 OWB111:OWB65536 PFX111:PFX65536 PPT111:PPT65536 PZP111:PZP65536 QJL111:QJL65536 QTH111:QTH65536 RDD111:RDD65536 RMZ111:RMZ65536 RWV111:RWV65536 SGR111:SGR65536 SQN111:SQN65536 TAJ111:TAJ65536 TKF111:TKF65536 TUB111:TUB65536 UDX111:UDX65536 UNT111:UNT65536 UXP111:UXP65536 VHL111:VHL65536 VRH111:VRH65536 WBD111:WBD65536 WKZ111:WKZ65536 WUV111:WUV65536 XER111:XER65536 IJ65647:IJ131072 SF65647:SF131072 ACB65647:ACB131072 ALX65647:ALX131072 AVT65647:AVT131072 BFP65647:BFP131072 BPL65647:BPL131072 BZH65647:BZH131072 CJD65647:CJD131072 CSZ65647:CSZ131072 DCV65647:DCV131072 DMR65647:DMR131072 DWN65647:DWN131072 EGJ65647:EGJ131072 EQF65647:EQF131072 FAB65647:FAB131072 FJX65647:FJX131072 FTT65647:FTT131072 GDP65647:GDP131072 GNL65647:GNL131072 GXH65647:GXH131072 HHD65647:HHD131072 HQZ65647:HQZ131072 IAV65647:IAV131072 IKR65647:IKR131072 IUN65647:IUN131072 JEJ65647:JEJ131072 JOF65647:JOF131072 JYB65647:JYB131072 KHX65647:KHX131072 KRT65647:KRT131072 LBP65647:LBP131072 LLL65647:LLL131072 LVH65647:LVH131072 MFD65647:MFD131072 MOZ65647:MOZ131072 MYV65647:MYV131072 NIR65647:NIR131072 NSN65647:NSN131072 OCJ65647:OCJ131072 OMF65647:OMF131072 OWB65647:OWB131072 PFX65647:PFX131072 PPT65647:PPT131072 PZP65647:PZP131072 QJL65647:QJL131072 QTH65647:QTH131072 RDD65647:RDD131072 RMZ65647:RMZ131072 RWV65647:RWV131072 SGR65647:SGR131072 SQN65647:SQN131072 TAJ65647:TAJ131072 TKF65647:TKF131072 TUB65647:TUB131072 UDX65647:UDX131072 UNT65647:UNT131072 UXP65647:UXP131072 VHL65647:VHL131072 VRH65647:VRH131072 WBD65647:WBD131072 WKZ65647:WKZ131072 WUV65647:WUV131072 XER65647:XER131072 IJ131183:IJ196608 SF131183:SF196608 ACB131183:ACB196608 ALX131183:ALX196608 AVT131183:AVT196608 BFP131183:BFP196608 BPL131183:BPL196608 BZH131183:BZH196608 CJD131183:CJD196608 CSZ131183:CSZ196608 DCV131183:DCV196608 DMR131183:DMR196608 DWN131183:DWN196608 EGJ131183:EGJ196608 EQF131183:EQF196608 FAB131183:FAB196608 FJX131183:FJX196608 FTT131183:FTT196608 GDP131183:GDP196608 GNL131183:GNL196608 GXH131183:GXH196608 HHD131183:HHD196608 HQZ131183:HQZ196608 IAV131183:IAV196608 IKR131183:IKR196608 IUN131183:IUN196608 JEJ131183:JEJ196608 JOF131183:JOF196608 JYB131183:JYB196608 KHX131183:KHX196608 KRT131183:KRT196608 LBP131183:LBP196608 LLL131183:LLL196608 LVH131183:LVH196608 MFD131183:MFD196608 MOZ131183:MOZ196608 MYV131183:MYV196608 NIR131183:NIR196608 NSN131183:NSN196608 OCJ131183:OCJ196608 OMF131183:OMF196608 OWB131183:OWB196608 PFX131183:PFX196608 PPT131183:PPT196608 PZP131183:PZP196608 QJL131183:QJL196608 QTH131183:QTH196608 RDD131183:RDD196608 RMZ131183:RMZ196608 RWV131183:RWV196608 SGR131183:SGR196608 SQN131183:SQN196608 TAJ131183:TAJ196608 TKF131183:TKF196608 TUB131183:TUB196608 UDX131183:UDX196608 UNT131183:UNT196608 UXP131183:UXP196608 VHL131183:VHL196608 VRH131183:VRH196608 WBD131183:WBD196608 WKZ131183:WKZ196608 WUV131183:WUV196608 XER131183:XER196608 IJ196719:IJ262144 SF196719:SF262144 ACB196719:ACB262144 ALX196719:ALX262144 AVT196719:AVT262144 BFP196719:BFP262144 BPL196719:BPL262144 BZH196719:BZH262144 CJD196719:CJD262144 CSZ196719:CSZ262144 DCV196719:DCV262144 DMR196719:DMR262144 DWN196719:DWN262144 EGJ196719:EGJ262144 EQF196719:EQF262144 FAB196719:FAB262144 FJX196719:FJX262144 FTT196719:FTT262144 GDP196719:GDP262144 GNL196719:GNL262144 GXH196719:GXH262144 HHD196719:HHD262144 HQZ196719:HQZ262144 IAV196719:IAV262144 IKR196719:IKR262144 IUN196719:IUN262144 JEJ196719:JEJ262144 JOF196719:JOF262144 JYB196719:JYB262144 KHX196719:KHX262144 KRT196719:KRT262144 LBP196719:LBP262144 LLL196719:LLL262144 LVH196719:LVH262144 MFD196719:MFD262144 MOZ196719:MOZ262144 MYV196719:MYV262144 NIR196719:NIR262144 NSN196719:NSN262144 OCJ196719:OCJ262144 OMF196719:OMF262144 OWB196719:OWB262144 PFX196719:PFX262144 PPT196719:PPT262144 PZP196719:PZP262144 QJL196719:QJL262144 QTH196719:QTH262144 RDD196719:RDD262144 RMZ196719:RMZ262144 RWV196719:RWV262144 SGR196719:SGR262144 SQN196719:SQN262144 TAJ196719:TAJ262144 TKF196719:TKF262144 TUB196719:TUB262144 UDX196719:UDX262144 UNT196719:UNT262144 UXP196719:UXP262144 VHL196719:VHL262144 VRH196719:VRH262144 WBD196719:WBD262144 WKZ196719:WKZ262144 WUV196719:WUV262144 XER196719:XER262144 IJ262255:IJ327680 SF262255:SF327680 ACB262255:ACB327680 ALX262255:ALX327680 AVT262255:AVT327680 BFP262255:BFP327680 BPL262255:BPL327680 BZH262255:BZH327680 CJD262255:CJD327680 CSZ262255:CSZ327680 DCV262255:DCV327680 DMR262255:DMR327680 DWN262255:DWN327680 EGJ262255:EGJ327680 EQF262255:EQF327680 FAB262255:FAB327680 FJX262255:FJX327680 FTT262255:FTT327680 GDP262255:GDP327680 GNL262255:GNL327680 GXH262255:GXH327680 HHD262255:HHD327680 HQZ262255:HQZ327680 IAV262255:IAV327680 IKR262255:IKR327680 IUN262255:IUN327680 JEJ262255:JEJ327680 JOF262255:JOF327680 JYB262255:JYB327680 KHX262255:KHX327680 KRT262255:KRT327680 LBP262255:LBP327680 LLL262255:LLL327680 LVH262255:LVH327680 MFD262255:MFD327680 MOZ262255:MOZ327680 MYV262255:MYV327680 NIR262255:NIR327680 NSN262255:NSN327680 OCJ262255:OCJ327680 OMF262255:OMF327680 OWB262255:OWB327680 PFX262255:PFX327680 PPT262255:PPT327680 PZP262255:PZP327680 QJL262255:QJL327680 QTH262255:QTH327680 RDD262255:RDD327680 RMZ262255:RMZ327680 RWV262255:RWV327680 SGR262255:SGR327680 SQN262255:SQN327680 TAJ262255:TAJ327680 TKF262255:TKF327680 TUB262255:TUB327680 UDX262255:UDX327680 UNT262255:UNT327680 UXP262255:UXP327680 VHL262255:VHL327680 VRH262255:VRH327680 WBD262255:WBD327680 WKZ262255:WKZ327680 WUV262255:WUV327680 XER262255:XER327680 IJ327791:IJ393216 SF327791:SF393216 ACB327791:ACB393216 ALX327791:ALX393216 AVT327791:AVT393216 BFP327791:BFP393216 BPL327791:BPL393216 BZH327791:BZH393216 CJD327791:CJD393216 CSZ327791:CSZ393216 DCV327791:DCV393216 DMR327791:DMR393216 DWN327791:DWN393216 EGJ327791:EGJ393216 EQF327791:EQF393216 FAB327791:FAB393216 FJX327791:FJX393216 FTT327791:FTT393216 GDP327791:GDP393216 GNL327791:GNL393216 GXH327791:GXH393216 HHD327791:HHD393216 HQZ327791:HQZ393216 IAV327791:IAV393216 IKR327791:IKR393216 IUN327791:IUN393216 JEJ327791:JEJ393216 JOF327791:JOF393216 JYB327791:JYB393216 KHX327791:KHX393216 KRT327791:KRT393216 LBP327791:LBP393216 LLL327791:LLL393216 LVH327791:LVH393216 MFD327791:MFD393216 MOZ327791:MOZ393216 MYV327791:MYV393216 NIR327791:NIR393216 NSN327791:NSN393216 OCJ327791:OCJ393216 OMF327791:OMF393216 OWB327791:OWB393216 PFX327791:PFX393216 PPT327791:PPT393216 PZP327791:PZP393216 QJL327791:QJL393216 QTH327791:QTH393216 RDD327791:RDD393216 RMZ327791:RMZ393216 RWV327791:RWV393216 SGR327791:SGR393216 SQN327791:SQN393216 TAJ327791:TAJ393216 TKF327791:TKF393216 TUB327791:TUB393216 UDX327791:UDX393216 UNT327791:UNT393216 UXP327791:UXP393216 VHL327791:VHL393216 VRH327791:VRH393216 WBD327791:WBD393216 WKZ327791:WKZ393216 WUV327791:WUV393216 XER327791:XER393216 IJ393327:IJ458752 SF393327:SF458752 ACB393327:ACB458752 ALX393327:ALX458752 AVT393327:AVT458752 BFP393327:BFP458752 BPL393327:BPL458752 BZH393327:BZH458752 CJD393327:CJD458752 CSZ393327:CSZ458752 DCV393327:DCV458752 DMR393327:DMR458752 DWN393327:DWN458752 EGJ393327:EGJ458752 EQF393327:EQF458752 FAB393327:FAB458752 FJX393327:FJX458752 FTT393327:FTT458752 GDP393327:GDP458752 GNL393327:GNL458752 GXH393327:GXH458752 HHD393327:HHD458752 HQZ393327:HQZ458752 IAV393327:IAV458752 IKR393327:IKR458752 IUN393327:IUN458752 JEJ393327:JEJ458752 JOF393327:JOF458752 JYB393327:JYB458752 KHX393327:KHX458752 KRT393327:KRT458752 LBP393327:LBP458752 LLL393327:LLL458752 LVH393327:LVH458752 MFD393327:MFD458752 MOZ393327:MOZ458752 MYV393327:MYV458752 NIR393327:NIR458752 NSN393327:NSN458752 OCJ393327:OCJ458752 OMF393327:OMF458752 OWB393327:OWB458752 PFX393327:PFX458752 PPT393327:PPT458752 PZP393327:PZP458752 QJL393327:QJL458752 QTH393327:QTH458752 RDD393327:RDD458752 RMZ393327:RMZ458752 RWV393327:RWV458752 SGR393327:SGR458752 SQN393327:SQN458752 TAJ393327:TAJ458752 TKF393327:TKF458752 TUB393327:TUB458752 UDX393327:UDX458752 UNT393327:UNT458752 UXP393327:UXP458752 VHL393327:VHL458752 VRH393327:VRH458752 WBD393327:WBD458752 WKZ393327:WKZ458752 WUV393327:WUV458752 XER393327:XER458752 IJ458863:IJ524288 SF458863:SF524288 ACB458863:ACB524288 ALX458863:ALX524288 AVT458863:AVT524288 BFP458863:BFP524288 BPL458863:BPL524288 BZH458863:BZH524288 CJD458863:CJD524288 CSZ458863:CSZ524288 DCV458863:DCV524288 DMR458863:DMR524288 DWN458863:DWN524288 EGJ458863:EGJ524288 EQF458863:EQF524288 FAB458863:FAB524288 FJX458863:FJX524288 FTT458863:FTT524288 GDP458863:GDP524288 GNL458863:GNL524288 GXH458863:GXH524288 HHD458863:HHD524288 HQZ458863:HQZ524288 IAV458863:IAV524288 IKR458863:IKR524288 IUN458863:IUN524288 JEJ458863:JEJ524288 JOF458863:JOF524288 JYB458863:JYB524288 KHX458863:KHX524288 KRT458863:KRT524288 LBP458863:LBP524288 LLL458863:LLL524288 LVH458863:LVH524288 MFD458863:MFD524288 MOZ458863:MOZ524288 MYV458863:MYV524288 NIR458863:NIR524288 NSN458863:NSN524288 OCJ458863:OCJ524288 OMF458863:OMF524288 OWB458863:OWB524288 PFX458863:PFX524288 PPT458863:PPT524288 PZP458863:PZP524288 QJL458863:QJL524288 QTH458863:QTH524288 RDD458863:RDD524288 RMZ458863:RMZ524288 RWV458863:RWV524288 SGR458863:SGR524288 SQN458863:SQN524288 TAJ458863:TAJ524288 TKF458863:TKF524288 TUB458863:TUB524288 UDX458863:UDX524288 UNT458863:UNT524288 UXP458863:UXP524288 VHL458863:VHL524288 VRH458863:VRH524288 WBD458863:WBD524288 WKZ458863:WKZ524288 WUV458863:WUV524288 XER458863:XER524288 IJ524399:IJ589824 SF524399:SF589824 ACB524399:ACB589824 ALX524399:ALX589824 AVT524399:AVT589824 BFP524399:BFP589824 BPL524399:BPL589824 BZH524399:BZH589824 CJD524399:CJD589824 CSZ524399:CSZ589824 DCV524399:DCV589824 DMR524399:DMR589824 DWN524399:DWN589824 EGJ524399:EGJ589824 EQF524399:EQF589824 FAB524399:FAB589824 FJX524399:FJX589824 FTT524399:FTT589824 GDP524399:GDP589824 GNL524399:GNL589824 GXH524399:GXH589824 HHD524399:HHD589824 HQZ524399:HQZ589824 IAV524399:IAV589824 IKR524399:IKR589824 IUN524399:IUN589824 JEJ524399:JEJ589824 JOF524399:JOF589824 JYB524399:JYB589824 KHX524399:KHX589824 KRT524399:KRT589824 LBP524399:LBP589824 LLL524399:LLL589824 LVH524399:LVH589824 MFD524399:MFD589824 MOZ524399:MOZ589824 MYV524399:MYV589824 NIR524399:NIR589824 NSN524399:NSN589824 OCJ524399:OCJ589824 OMF524399:OMF589824 OWB524399:OWB589824 PFX524399:PFX589824 PPT524399:PPT589824 PZP524399:PZP589824 QJL524399:QJL589824 QTH524399:QTH589824 RDD524399:RDD589824 RMZ524399:RMZ589824 RWV524399:RWV589824 SGR524399:SGR589824 SQN524399:SQN589824 TAJ524399:TAJ589824 TKF524399:TKF589824 TUB524399:TUB589824 UDX524399:UDX589824 UNT524399:UNT589824 UXP524399:UXP589824 VHL524399:VHL589824 VRH524399:VRH589824 WBD524399:WBD589824 WKZ524399:WKZ589824 WUV524399:WUV589824 XER524399:XER589824 IJ589935:IJ655360 SF589935:SF655360 ACB589935:ACB655360 ALX589935:ALX655360 AVT589935:AVT655360 BFP589935:BFP655360 BPL589935:BPL655360 BZH589935:BZH655360 CJD589935:CJD655360 CSZ589935:CSZ655360 DCV589935:DCV655360 DMR589935:DMR655360 DWN589935:DWN655360 EGJ589935:EGJ655360 EQF589935:EQF655360 FAB589935:FAB655360 FJX589935:FJX655360 FTT589935:FTT655360 GDP589935:GDP655360 GNL589935:GNL655360 GXH589935:GXH655360 HHD589935:HHD655360 HQZ589935:HQZ655360 IAV589935:IAV655360 IKR589935:IKR655360 IUN589935:IUN655360 JEJ589935:JEJ655360 JOF589935:JOF655360 JYB589935:JYB655360 KHX589935:KHX655360 KRT589935:KRT655360 LBP589935:LBP655360 LLL589935:LLL655360 LVH589935:LVH655360 MFD589935:MFD655360 MOZ589935:MOZ655360 MYV589935:MYV655360 NIR589935:NIR655360 NSN589935:NSN655360 OCJ589935:OCJ655360 OMF589935:OMF655360 OWB589935:OWB655360 PFX589935:PFX655360 PPT589935:PPT655360 PZP589935:PZP655360 QJL589935:QJL655360 QTH589935:QTH655360 RDD589935:RDD655360 RMZ589935:RMZ655360 RWV589935:RWV655360 SGR589935:SGR655360 SQN589935:SQN655360 TAJ589935:TAJ655360 TKF589935:TKF655360 TUB589935:TUB655360 UDX589935:UDX655360 UNT589935:UNT655360 UXP589935:UXP655360 VHL589935:VHL655360 VRH589935:VRH655360 WBD589935:WBD655360 WKZ589935:WKZ655360 WUV589935:WUV655360 XER589935:XER655360 IJ655471:IJ720896 SF655471:SF720896 ACB655471:ACB720896 ALX655471:ALX720896 AVT655471:AVT720896 BFP655471:BFP720896 BPL655471:BPL720896 BZH655471:BZH720896 CJD655471:CJD720896 CSZ655471:CSZ720896 DCV655471:DCV720896 DMR655471:DMR720896 DWN655471:DWN720896 EGJ655471:EGJ720896 EQF655471:EQF720896 FAB655471:FAB720896 FJX655471:FJX720896 FTT655471:FTT720896 GDP655471:GDP720896 GNL655471:GNL720896 GXH655471:GXH720896 HHD655471:HHD720896 HQZ655471:HQZ720896 IAV655471:IAV720896 IKR655471:IKR720896 IUN655471:IUN720896 JEJ655471:JEJ720896 JOF655471:JOF720896 JYB655471:JYB720896 KHX655471:KHX720896 KRT655471:KRT720896 LBP655471:LBP720896 LLL655471:LLL720896 LVH655471:LVH720896 MFD655471:MFD720896 MOZ655471:MOZ720896 MYV655471:MYV720896 NIR655471:NIR720896 NSN655471:NSN720896 OCJ655471:OCJ720896 OMF655471:OMF720896 OWB655471:OWB720896 PFX655471:PFX720896 PPT655471:PPT720896 PZP655471:PZP720896 QJL655471:QJL720896 QTH655471:QTH720896 RDD655471:RDD720896 RMZ655471:RMZ720896 RWV655471:RWV720896 SGR655471:SGR720896 SQN655471:SQN720896 TAJ655471:TAJ720896 TKF655471:TKF720896 TUB655471:TUB720896 UDX655471:UDX720896 UNT655471:UNT720896 UXP655471:UXP720896 VHL655471:VHL720896 VRH655471:VRH720896 WBD655471:WBD720896 WKZ655471:WKZ720896 WUV655471:WUV720896 XER655471:XER720896 IJ721007:IJ786432 SF721007:SF786432 ACB721007:ACB786432 ALX721007:ALX786432 AVT721007:AVT786432 BFP721007:BFP786432 BPL721007:BPL786432 BZH721007:BZH786432 CJD721007:CJD786432 CSZ721007:CSZ786432 DCV721007:DCV786432 DMR721007:DMR786432 DWN721007:DWN786432 EGJ721007:EGJ786432 EQF721007:EQF786432 FAB721007:FAB786432 FJX721007:FJX786432 FTT721007:FTT786432 GDP721007:GDP786432 GNL721007:GNL786432 GXH721007:GXH786432 HHD721007:HHD786432 HQZ721007:HQZ786432 IAV721007:IAV786432 IKR721007:IKR786432 IUN721007:IUN786432 JEJ721007:JEJ786432 JOF721007:JOF786432 JYB721007:JYB786432 KHX721007:KHX786432 KRT721007:KRT786432 LBP721007:LBP786432 LLL721007:LLL786432 LVH721007:LVH786432 MFD721007:MFD786432 MOZ721007:MOZ786432 MYV721007:MYV786432 NIR721007:NIR786432 NSN721007:NSN786432 OCJ721007:OCJ786432 OMF721007:OMF786432 OWB721007:OWB786432 PFX721007:PFX786432 PPT721007:PPT786432 PZP721007:PZP786432 QJL721007:QJL786432 QTH721007:QTH786432 RDD721007:RDD786432 RMZ721007:RMZ786432 RWV721007:RWV786432 SGR721007:SGR786432 SQN721007:SQN786432 TAJ721007:TAJ786432 TKF721007:TKF786432 TUB721007:TUB786432 UDX721007:UDX786432 UNT721007:UNT786432 UXP721007:UXP786432 VHL721007:VHL786432 VRH721007:VRH786432 WBD721007:WBD786432 WKZ721007:WKZ786432 WUV721007:WUV786432 XER721007:XER786432 IJ786543:IJ851968 SF786543:SF851968 ACB786543:ACB851968 ALX786543:ALX851968 AVT786543:AVT851968 BFP786543:BFP851968 BPL786543:BPL851968 BZH786543:BZH851968 CJD786543:CJD851968 CSZ786543:CSZ851968 DCV786543:DCV851968 DMR786543:DMR851968 DWN786543:DWN851968 EGJ786543:EGJ851968 EQF786543:EQF851968 FAB786543:FAB851968 FJX786543:FJX851968 FTT786543:FTT851968 GDP786543:GDP851968 GNL786543:GNL851968 GXH786543:GXH851968 HHD786543:HHD851968 HQZ786543:HQZ851968 IAV786543:IAV851968 IKR786543:IKR851968 IUN786543:IUN851968 JEJ786543:JEJ851968 JOF786543:JOF851968 JYB786543:JYB851968 KHX786543:KHX851968 KRT786543:KRT851968 LBP786543:LBP851968 LLL786543:LLL851968 LVH786543:LVH851968 MFD786543:MFD851968 MOZ786543:MOZ851968 MYV786543:MYV851968 NIR786543:NIR851968 NSN786543:NSN851968 OCJ786543:OCJ851968 OMF786543:OMF851968 OWB786543:OWB851968 PFX786543:PFX851968 PPT786543:PPT851968 PZP786543:PZP851968 QJL786543:QJL851968 QTH786543:QTH851968 RDD786543:RDD851968 RMZ786543:RMZ851968 RWV786543:RWV851968 SGR786543:SGR851968 SQN786543:SQN851968 TAJ786543:TAJ851968 TKF786543:TKF851968 TUB786543:TUB851968 UDX786543:UDX851968 UNT786543:UNT851968 UXP786543:UXP851968 VHL786543:VHL851968 VRH786543:VRH851968 WBD786543:WBD851968 WKZ786543:WKZ851968 WUV786543:WUV851968 XER786543:XER851968 IJ852079:IJ917504 SF852079:SF917504 ACB852079:ACB917504 ALX852079:ALX917504 AVT852079:AVT917504 BFP852079:BFP917504 BPL852079:BPL917504 BZH852079:BZH917504 CJD852079:CJD917504 CSZ852079:CSZ917504 DCV852079:DCV917504 DMR852079:DMR917504 DWN852079:DWN917504 EGJ852079:EGJ917504 EQF852079:EQF917504 FAB852079:FAB917504 FJX852079:FJX917504 FTT852079:FTT917504 GDP852079:GDP917504 GNL852079:GNL917504 GXH852079:GXH917504 HHD852079:HHD917504 HQZ852079:HQZ917504 IAV852079:IAV917504 IKR852079:IKR917504 IUN852079:IUN917504 JEJ852079:JEJ917504 JOF852079:JOF917504 JYB852079:JYB917504 KHX852079:KHX917504 KRT852079:KRT917504 LBP852079:LBP917504 LLL852079:LLL917504 LVH852079:LVH917504 MFD852079:MFD917504 MOZ852079:MOZ917504 MYV852079:MYV917504 NIR852079:NIR917504 NSN852079:NSN917504 OCJ852079:OCJ917504 OMF852079:OMF917504 OWB852079:OWB917504 PFX852079:PFX917504 PPT852079:PPT917504 PZP852079:PZP917504 QJL852079:QJL917504 QTH852079:QTH917504 RDD852079:RDD917504 RMZ852079:RMZ917504 RWV852079:RWV917504 SGR852079:SGR917504 SQN852079:SQN917504 TAJ852079:TAJ917504 TKF852079:TKF917504 TUB852079:TUB917504 UDX852079:UDX917504 UNT852079:UNT917504 UXP852079:UXP917504 VHL852079:VHL917504 VRH852079:VRH917504 WBD852079:WBD917504 WKZ852079:WKZ917504 WUV852079:WUV917504 XER852079:XER917504 IJ917615:IJ983040 SF917615:SF983040 ACB917615:ACB983040 ALX917615:ALX983040 AVT917615:AVT983040 BFP917615:BFP983040 BPL917615:BPL983040 BZH917615:BZH983040 CJD917615:CJD983040 CSZ917615:CSZ983040 DCV917615:DCV983040 DMR917615:DMR983040 DWN917615:DWN983040 EGJ917615:EGJ983040 EQF917615:EQF983040 FAB917615:FAB983040 FJX917615:FJX983040 FTT917615:FTT983040 GDP917615:GDP983040 GNL917615:GNL983040 GXH917615:GXH983040 HHD917615:HHD983040 HQZ917615:HQZ983040 IAV917615:IAV983040 IKR917615:IKR983040 IUN917615:IUN983040 JEJ917615:JEJ983040 JOF917615:JOF983040 JYB917615:JYB983040 KHX917615:KHX983040 KRT917615:KRT983040 LBP917615:LBP983040 LLL917615:LLL983040 LVH917615:LVH983040 MFD917615:MFD983040 MOZ917615:MOZ983040 MYV917615:MYV983040 NIR917615:NIR983040 NSN917615:NSN983040 OCJ917615:OCJ983040 OMF917615:OMF983040 OWB917615:OWB983040 PFX917615:PFX983040 PPT917615:PPT983040 PZP917615:PZP983040 QJL917615:QJL983040 QTH917615:QTH983040 RDD917615:RDD983040 RMZ917615:RMZ983040 RWV917615:RWV983040 SGR917615:SGR983040 SQN917615:SQN983040 TAJ917615:TAJ983040 TKF917615:TKF983040 TUB917615:TUB983040 UDX917615:UDX983040 UNT917615:UNT983040 UXP917615:UXP983040 VHL917615:VHL983040 VRH917615:VRH983040 WBD917615:WBD983040 WKZ917615:WKZ983040 WUV917615:WUV983040 XER917615:XER983040 IJ983151:IJ1048576 SF983151:SF1048576 ACB983151:ACB1048576 ALX983151:ALX1048576 AVT983151:AVT1048576 BFP983151:BFP1048576 BPL983151:BPL1048576 BZH983151:BZH1048576 CJD983151:CJD1048576 CSZ983151:CSZ1048576 DCV983151:DCV1048576 DMR983151:DMR1048576 DWN983151:DWN1048576 EGJ983151:EGJ1048576 EQF983151:EQF1048576 FAB983151:FAB1048576 FJX983151:FJX1048576 FTT983151:FTT1048576 GDP983151:GDP1048576 GNL983151:GNL1048576 GXH983151:GXH1048576 HHD983151:HHD1048576 HQZ983151:HQZ1048576 IAV983151:IAV1048576 IKR983151:IKR1048576 IUN983151:IUN1048576 JEJ983151:JEJ1048576 JOF983151:JOF1048576 JYB983151:JYB1048576 KHX983151:KHX1048576 KRT983151:KRT1048576 LBP983151:LBP1048576 LLL983151:LLL1048576 LVH983151:LVH1048576 MFD983151:MFD1048576 MOZ983151:MOZ1048576 MYV983151:MYV1048576 NIR983151:NIR1048576 NSN983151:NSN1048576 OCJ983151:OCJ1048576 OMF983151:OMF1048576 OWB983151:OWB1048576 PFX983151:PFX1048576 PPT983151:PPT1048576 PZP983151:PZP1048576 QJL983151:QJL1048576 QTH983151:QTH1048576 RDD983151:RDD1048576 RMZ983151:RMZ1048576 RWV983151:RWV1048576 SGR983151:SGR1048576 SQN983151:SQN1048576 TAJ983151:TAJ1048576 TKF983151:TKF1048576 TUB983151:TUB1048576 UDX983151:UDX1048576 UNT983151:UNT1048576 UXP983151:UXP1048576 VHL983151:VHL1048576 VRH983151:VRH1048576 WBD983151:WBD1048576 WKZ983151:WKZ1048576 WUV983151:WUV1048576 XER983151:XER1048576"/>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1:IK65536 SG111:SG65536 ACC111:ACC65536 ALY111:ALY65536 AVU111:AVU65536 BFQ111:BFQ65536 BPM111:BPM65536 BZI111:BZI65536 CJE111:CJE65536 CTA111:CTA65536 DCW111:DCW65536 DMS111:DMS65536 DWO111:DWO65536 EGK111:EGK65536 EQG111:EQG65536 FAC111:FAC65536 FJY111:FJY65536 FTU111:FTU65536 GDQ111:GDQ65536 GNM111:GNM65536 GXI111:GXI65536 HHE111:HHE65536 HRA111:HRA65536 IAW111:IAW65536 IKS111:IKS65536 IUO111:IUO65536 JEK111:JEK65536 JOG111:JOG65536 JYC111:JYC65536 KHY111:KHY65536 KRU111:KRU65536 LBQ111:LBQ65536 LLM111:LLM65536 LVI111:LVI65536 MFE111:MFE65536 MPA111:MPA65536 MYW111:MYW65536 NIS111:NIS65536 NSO111:NSO65536 OCK111:OCK65536 OMG111:OMG65536 OWC111:OWC65536 PFY111:PFY65536 PPU111:PPU65536 PZQ111:PZQ65536 QJM111:QJM65536 QTI111:QTI65536 RDE111:RDE65536 RNA111:RNA65536 RWW111:RWW65536 SGS111:SGS65536 SQO111:SQO65536 TAK111:TAK65536 TKG111:TKG65536 TUC111:TUC65536 UDY111:UDY65536 UNU111:UNU65536 UXQ111:UXQ65536 VHM111:VHM65536 VRI111:VRI65536 WBE111:WBE65536 WLA111:WLA65536 WUW111:WUW65536 XES111:XES65536 IK65647:IK131072 SG65647:SG131072 ACC65647:ACC131072 ALY65647:ALY131072 AVU65647:AVU131072 BFQ65647:BFQ131072 BPM65647:BPM131072 BZI65647:BZI131072 CJE65647:CJE131072 CTA65647:CTA131072 DCW65647:DCW131072 DMS65647:DMS131072 DWO65647:DWO131072 EGK65647:EGK131072 EQG65647:EQG131072 FAC65647:FAC131072 FJY65647:FJY131072 FTU65647:FTU131072 GDQ65647:GDQ131072 GNM65647:GNM131072 GXI65647:GXI131072 HHE65647:HHE131072 HRA65647:HRA131072 IAW65647:IAW131072 IKS65647:IKS131072 IUO65647:IUO131072 JEK65647:JEK131072 JOG65647:JOG131072 JYC65647:JYC131072 KHY65647:KHY131072 KRU65647:KRU131072 LBQ65647:LBQ131072 LLM65647:LLM131072 LVI65647:LVI131072 MFE65647:MFE131072 MPA65647:MPA131072 MYW65647:MYW131072 NIS65647:NIS131072 NSO65647:NSO131072 OCK65647:OCK131072 OMG65647:OMG131072 OWC65647:OWC131072 PFY65647:PFY131072 PPU65647:PPU131072 PZQ65647:PZQ131072 QJM65647:QJM131072 QTI65647:QTI131072 RDE65647:RDE131072 RNA65647:RNA131072 RWW65647:RWW131072 SGS65647:SGS131072 SQO65647:SQO131072 TAK65647:TAK131072 TKG65647:TKG131072 TUC65647:TUC131072 UDY65647:UDY131072 UNU65647:UNU131072 UXQ65647:UXQ131072 VHM65647:VHM131072 VRI65647:VRI131072 WBE65647:WBE131072 WLA65647:WLA131072 WUW65647:WUW131072 XES65647:XES131072 IK131183:IK196608 SG131183:SG196608 ACC131183:ACC196608 ALY131183:ALY196608 AVU131183:AVU196608 BFQ131183:BFQ196608 BPM131183:BPM196608 BZI131183:BZI196608 CJE131183:CJE196608 CTA131183:CTA196608 DCW131183:DCW196608 DMS131183:DMS196608 DWO131183:DWO196608 EGK131183:EGK196608 EQG131183:EQG196608 FAC131183:FAC196608 FJY131183:FJY196608 FTU131183:FTU196608 GDQ131183:GDQ196608 GNM131183:GNM196608 GXI131183:GXI196608 HHE131183:HHE196608 HRA131183:HRA196608 IAW131183:IAW196608 IKS131183:IKS196608 IUO131183:IUO196608 JEK131183:JEK196608 JOG131183:JOG196608 JYC131183:JYC196608 KHY131183:KHY196608 KRU131183:KRU196608 LBQ131183:LBQ196608 LLM131183:LLM196608 LVI131183:LVI196608 MFE131183:MFE196608 MPA131183:MPA196608 MYW131183:MYW196608 NIS131183:NIS196608 NSO131183:NSO196608 OCK131183:OCK196608 OMG131183:OMG196608 OWC131183:OWC196608 PFY131183:PFY196608 PPU131183:PPU196608 PZQ131183:PZQ196608 QJM131183:QJM196608 QTI131183:QTI196608 RDE131183:RDE196608 RNA131183:RNA196608 RWW131183:RWW196608 SGS131183:SGS196608 SQO131183:SQO196608 TAK131183:TAK196608 TKG131183:TKG196608 TUC131183:TUC196608 UDY131183:UDY196608 UNU131183:UNU196608 UXQ131183:UXQ196608 VHM131183:VHM196608 VRI131183:VRI196608 WBE131183:WBE196608 WLA131183:WLA196608 WUW131183:WUW196608 XES131183:XES196608 IK196719:IK262144 SG196719:SG262144 ACC196719:ACC262144 ALY196719:ALY262144 AVU196719:AVU262144 BFQ196719:BFQ262144 BPM196719:BPM262144 BZI196719:BZI262144 CJE196719:CJE262144 CTA196719:CTA262144 DCW196719:DCW262144 DMS196719:DMS262144 DWO196719:DWO262144 EGK196719:EGK262144 EQG196719:EQG262144 FAC196719:FAC262144 FJY196719:FJY262144 FTU196719:FTU262144 GDQ196719:GDQ262144 GNM196719:GNM262144 GXI196719:GXI262144 HHE196719:HHE262144 HRA196719:HRA262144 IAW196719:IAW262144 IKS196719:IKS262144 IUO196719:IUO262144 JEK196719:JEK262144 JOG196719:JOG262144 JYC196719:JYC262144 KHY196719:KHY262144 KRU196719:KRU262144 LBQ196719:LBQ262144 LLM196719:LLM262144 LVI196719:LVI262144 MFE196719:MFE262144 MPA196719:MPA262144 MYW196719:MYW262144 NIS196719:NIS262144 NSO196719:NSO262144 OCK196719:OCK262144 OMG196719:OMG262144 OWC196719:OWC262144 PFY196719:PFY262144 PPU196719:PPU262144 PZQ196719:PZQ262144 QJM196719:QJM262144 QTI196719:QTI262144 RDE196719:RDE262144 RNA196719:RNA262144 RWW196719:RWW262144 SGS196719:SGS262144 SQO196719:SQO262144 TAK196719:TAK262144 TKG196719:TKG262144 TUC196719:TUC262144 UDY196719:UDY262144 UNU196719:UNU262144 UXQ196719:UXQ262144 VHM196719:VHM262144 VRI196719:VRI262144 WBE196719:WBE262144 WLA196719:WLA262144 WUW196719:WUW262144 XES196719:XES262144 IK262255:IK327680 SG262255:SG327680 ACC262255:ACC327680 ALY262255:ALY327680 AVU262255:AVU327680 BFQ262255:BFQ327680 BPM262255:BPM327680 BZI262255:BZI327680 CJE262255:CJE327680 CTA262255:CTA327680 DCW262255:DCW327680 DMS262255:DMS327680 DWO262255:DWO327680 EGK262255:EGK327680 EQG262255:EQG327680 FAC262255:FAC327680 FJY262255:FJY327680 FTU262255:FTU327680 GDQ262255:GDQ327680 GNM262255:GNM327680 GXI262255:GXI327680 HHE262255:HHE327680 HRA262255:HRA327680 IAW262255:IAW327680 IKS262255:IKS327680 IUO262255:IUO327680 JEK262255:JEK327680 JOG262255:JOG327680 JYC262255:JYC327680 KHY262255:KHY327680 KRU262255:KRU327680 LBQ262255:LBQ327680 LLM262255:LLM327680 LVI262255:LVI327680 MFE262255:MFE327680 MPA262255:MPA327680 MYW262255:MYW327680 NIS262255:NIS327680 NSO262255:NSO327680 OCK262255:OCK327680 OMG262255:OMG327680 OWC262255:OWC327680 PFY262255:PFY327680 PPU262255:PPU327680 PZQ262255:PZQ327680 QJM262255:QJM327680 QTI262255:QTI327680 RDE262255:RDE327680 RNA262255:RNA327680 RWW262255:RWW327680 SGS262255:SGS327680 SQO262255:SQO327680 TAK262255:TAK327680 TKG262255:TKG327680 TUC262255:TUC327680 UDY262255:UDY327680 UNU262255:UNU327680 UXQ262255:UXQ327680 VHM262255:VHM327680 VRI262255:VRI327680 WBE262255:WBE327680 WLA262255:WLA327680 WUW262255:WUW327680 XES262255:XES327680 IK327791:IK393216 SG327791:SG393216 ACC327791:ACC393216 ALY327791:ALY393216 AVU327791:AVU393216 BFQ327791:BFQ393216 BPM327791:BPM393216 BZI327791:BZI393216 CJE327791:CJE393216 CTA327791:CTA393216 DCW327791:DCW393216 DMS327791:DMS393216 DWO327791:DWO393216 EGK327791:EGK393216 EQG327791:EQG393216 FAC327791:FAC393216 FJY327791:FJY393216 FTU327791:FTU393216 GDQ327791:GDQ393216 GNM327791:GNM393216 GXI327791:GXI393216 HHE327791:HHE393216 HRA327791:HRA393216 IAW327791:IAW393216 IKS327791:IKS393216 IUO327791:IUO393216 JEK327791:JEK393216 JOG327791:JOG393216 JYC327791:JYC393216 KHY327791:KHY393216 KRU327791:KRU393216 LBQ327791:LBQ393216 LLM327791:LLM393216 LVI327791:LVI393216 MFE327791:MFE393216 MPA327791:MPA393216 MYW327791:MYW393216 NIS327791:NIS393216 NSO327791:NSO393216 OCK327791:OCK393216 OMG327791:OMG393216 OWC327791:OWC393216 PFY327791:PFY393216 PPU327791:PPU393216 PZQ327791:PZQ393216 QJM327791:QJM393216 QTI327791:QTI393216 RDE327791:RDE393216 RNA327791:RNA393216 RWW327791:RWW393216 SGS327791:SGS393216 SQO327791:SQO393216 TAK327791:TAK393216 TKG327791:TKG393216 TUC327791:TUC393216 UDY327791:UDY393216 UNU327791:UNU393216 UXQ327791:UXQ393216 VHM327791:VHM393216 VRI327791:VRI393216 WBE327791:WBE393216 WLA327791:WLA393216 WUW327791:WUW393216 XES327791:XES393216 IK393327:IK458752 SG393327:SG458752 ACC393327:ACC458752 ALY393327:ALY458752 AVU393327:AVU458752 BFQ393327:BFQ458752 BPM393327:BPM458752 BZI393327:BZI458752 CJE393327:CJE458752 CTA393327:CTA458752 DCW393327:DCW458752 DMS393327:DMS458752 DWO393327:DWO458752 EGK393327:EGK458752 EQG393327:EQG458752 FAC393327:FAC458752 FJY393327:FJY458752 FTU393327:FTU458752 GDQ393327:GDQ458752 GNM393327:GNM458752 GXI393327:GXI458752 HHE393327:HHE458752 HRA393327:HRA458752 IAW393327:IAW458752 IKS393327:IKS458752 IUO393327:IUO458752 JEK393327:JEK458752 JOG393327:JOG458752 JYC393327:JYC458752 KHY393327:KHY458752 KRU393327:KRU458752 LBQ393327:LBQ458752 LLM393327:LLM458752 LVI393327:LVI458752 MFE393327:MFE458752 MPA393327:MPA458752 MYW393327:MYW458752 NIS393327:NIS458752 NSO393327:NSO458752 OCK393327:OCK458752 OMG393327:OMG458752 OWC393327:OWC458752 PFY393327:PFY458752 PPU393327:PPU458752 PZQ393327:PZQ458752 QJM393327:QJM458752 QTI393327:QTI458752 RDE393327:RDE458752 RNA393327:RNA458752 RWW393327:RWW458752 SGS393327:SGS458752 SQO393327:SQO458752 TAK393327:TAK458752 TKG393327:TKG458752 TUC393327:TUC458752 UDY393327:UDY458752 UNU393327:UNU458752 UXQ393327:UXQ458752 VHM393327:VHM458752 VRI393327:VRI458752 WBE393327:WBE458752 WLA393327:WLA458752 WUW393327:WUW458752 XES393327:XES458752 IK458863:IK524288 SG458863:SG524288 ACC458863:ACC524288 ALY458863:ALY524288 AVU458863:AVU524288 BFQ458863:BFQ524288 BPM458863:BPM524288 BZI458863:BZI524288 CJE458863:CJE524288 CTA458863:CTA524288 DCW458863:DCW524288 DMS458863:DMS524288 DWO458863:DWO524288 EGK458863:EGK524288 EQG458863:EQG524288 FAC458863:FAC524288 FJY458863:FJY524288 FTU458863:FTU524288 GDQ458863:GDQ524288 GNM458863:GNM524288 GXI458863:GXI524288 HHE458863:HHE524288 HRA458863:HRA524288 IAW458863:IAW524288 IKS458863:IKS524288 IUO458863:IUO524288 JEK458863:JEK524288 JOG458863:JOG524288 JYC458863:JYC524288 KHY458863:KHY524288 KRU458863:KRU524288 LBQ458863:LBQ524288 LLM458863:LLM524288 LVI458863:LVI524288 MFE458863:MFE524288 MPA458863:MPA524288 MYW458863:MYW524288 NIS458863:NIS524288 NSO458863:NSO524288 OCK458863:OCK524288 OMG458863:OMG524288 OWC458863:OWC524288 PFY458863:PFY524288 PPU458863:PPU524288 PZQ458863:PZQ524288 QJM458863:QJM524288 QTI458863:QTI524288 RDE458863:RDE524288 RNA458863:RNA524288 RWW458863:RWW524288 SGS458863:SGS524288 SQO458863:SQO524288 TAK458863:TAK524288 TKG458863:TKG524288 TUC458863:TUC524288 UDY458863:UDY524288 UNU458863:UNU524288 UXQ458863:UXQ524288 VHM458863:VHM524288 VRI458863:VRI524288 WBE458863:WBE524288 WLA458863:WLA524288 WUW458863:WUW524288 XES458863:XES524288 IK524399:IK589824 SG524399:SG589824 ACC524399:ACC589824 ALY524399:ALY589824 AVU524399:AVU589824 BFQ524399:BFQ589824 BPM524399:BPM589824 BZI524399:BZI589824 CJE524399:CJE589824 CTA524399:CTA589824 DCW524399:DCW589824 DMS524399:DMS589824 DWO524399:DWO589824 EGK524399:EGK589824 EQG524399:EQG589824 FAC524399:FAC589824 FJY524399:FJY589824 FTU524399:FTU589824 GDQ524399:GDQ589824 GNM524399:GNM589824 GXI524399:GXI589824 HHE524399:HHE589824 HRA524399:HRA589824 IAW524399:IAW589824 IKS524399:IKS589824 IUO524399:IUO589824 JEK524399:JEK589824 JOG524399:JOG589824 JYC524399:JYC589824 KHY524399:KHY589824 KRU524399:KRU589824 LBQ524399:LBQ589824 LLM524399:LLM589824 LVI524399:LVI589824 MFE524399:MFE589824 MPA524399:MPA589824 MYW524399:MYW589824 NIS524399:NIS589824 NSO524399:NSO589824 OCK524399:OCK589824 OMG524399:OMG589824 OWC524399:OWC589824 PFY524399:PFY589824 PPU524399:PPU589824 PZQ524399:PZQ589824 QJM524399:QJM589824 QTI524399:QTI589824 RDE524399:RDE589824 RNA524399:RNA589824 RWW524399:RWW589824 SGS524399:SGS589824 SQO524399:SQO589824 TAK524399:TAK589824 TKG524399:TKG589824 TUC524399:TUC589824 UDY524399:UDY589824 UNU524399:UNU589824 UXQ524399:UXQ589824 VHM524399:VHM589824 VRI524399:VRI589824 WBE524399:WBE589824 WLA524399:WLA589824 WUW524399:WUW589824 XES524399:XES589824 IK589935:IK655360 SG589935:SG655360 ACC589935:ACC655360 ALY589935:ALY655360 AVU589935:AVU655360 BFQ589935:BFQ655360 BPM589935:BPM655360 BZI589935:BZI655360 CJE589935:CJE655360 CTA589935:CTA655360 DCW589935:DCW655360 DMS589935:DMS655360 DWO589935:DWO655360 EGK589935:EGK655360 EQG589935:EQG655360 FAC589935:FAC655360 FJY589935:FJY655360 FTU589935:FTU655360 GDQ589935:GDQ655360 GNM589935:GNM655360 GXI589935:GXI655360 HHE589935:HHE655360 HRA589935:HRA655360 IAW589935:IAW655360 IKS589935:IKS655360 IUO589935:IUO655360 JEK589935:JEK655360 JOG589935:JOG655360 JYC589935:JYC655360 KHY589935:KHY655360 KRU589935:KRU655360 LBQ589935:LBQ655360 LLM589935:LLM655360 LVI589935:LVI655360 MFE589935:MFE655360 MPA589935:MPA655360 MYW589935:MYW655360 NIS589935:NIS655360 NSO589935:NSO655360 OCK589935:OCK655360 OMG589935:OMG655360 OWC589935:OWC655360 PFY589935:PFY655360 PPU589935:PPU655360 PZQ589935:PZQ655360 QJM589935:QJM655360 QTI589935:QTI655360 RDE589935:RDE655360 RNA589935:RNA655360 RWW589935:RWW655360 SGS589935:SGS655360 SQO589935:SQO655360 TAK589935:TAK655360 TKG589935:TKG655360 TUC589935:TUC655360 UDY589935:UDY655360 UNU589935:UNU655360 UXQ589935:UXQ655360 VHM589935:VHM655360 VRI589935:VRI655360 WBE589935:WBE655360 WLA589935:WLA655360 WUW589935:WUW655360 XES589935:XES655360 IK655471:IK720896 SG655471:SG720896 ACC655471:ACC720896 ALY655471:ALY720896 AVU655471:AVU720896 BFQ655471:BFQ720896 BPM655471:BPM720896 BZI655471:BZI720896 CJE655471:CJE720896 CTA655471:CTA720896 DCW655471:DCW720896 DMS655471:DMS720896 DWO655471:DWO720896 EGK655471:EGK720896 EQG655471:EQG720896 FAC655471:FAC720896 FJY655471:FJY720896 FTU655471:FTU720896 GDQ655471:GDQ720896 GNM655471:GNM720896 GXI655471:GXI720896 HHE655471:HHE720896 HRA655471:HRA720896 IAW655471:IAW720896 IKS655471:IKS720896 IUO655471:IUO720896 JEK655471:JEK720896 JOG655471:JOG720896 JYC655471:JYC720896 KHY655471:KHY720896 KRU655471:KRU720896 LBQ655471:LBQ720896 LLM655471:LLM720896 LVI655471:LVI720896 MFE655471:MFE720896 MPA655471:MPA720896 MYW655471:MYW720896 NIS655471:NIS720896 NSO655471:NSO720896 OCK655471:OCK720896 OMG655471:OMG720896 OWC655471:OWC720896 PFY655471:PFY720896 PPU655471:PPU720896 PZQ655471:PZQ720896 QJM655471:QJM720896 QTI655471:QTI720896 RDE655471:RDE720896 RNA655471:RNA720896 RWW655471:RWW720896 SGS655471:SGS720896 SQO655471:SQO720896 TAK655471:TAK720896 TKG655471:TKG720896 TUC655471:TUC720896 UDY655471:UDY720896 UNU655471:UNU720896 UXQ655471:UXQ720896 VHM655471:VHM720896 VRI655471:VRI720896 WBE655471:WBE720896 WLA655471:WLA720896 WUW655471:WUW720896 XES655471:XES720896 IK721007:IK786432 SG721007:SG786432 ACC721007:ACC786432 ALY721007:ALY786432 AVU721007:AVU786432 BFQ721007:BFQ786432 BPM721007:BPM786432 BZI721007:BZI786432 CJE721007:CJE786432 CTA721007:CTA786432 DCW721007:DCW786432 DMS721007:DMS786432 DWO721007:DWO786432 EGK721007:EGK786432 EQG721007:EQG786432 FAC721007:FAC786432 FJY721007:FJY786432 FTU721007:FTU786432 GDQ721007:GDQ786432 GNM721007:GNM786432 GXI721007:GXI786432 HHE721007:HHE786432 HRA721007:HRA786432 IAW721007:IAW786432 IKS721007:IKS786432 IUO721007:IUO786432 JEK721007:JEK786432 JOG721007:JOG786432 JYC721007:JYC786432 KHY721007:KHY786432 KRU721007:KRU786432 LBQ721007:LBQ786432 LLM721007:LLM786432 LVI721007:LVI786432 MFE721007:MFE786432 MPA721007:MPA786432 MYW721007:MYW786432 NIS721007:NIS786432 NSO721007:NSO786432 OCK721007:OCK786432 OMG721007:OMG786432 OWC721007:OWC786432 PFY721007:PFY786432 PPU721007:PPU786432 PZQ721007:PZQ786432 QJM721007:QJM786432 QTI721007:QTI786432 RDE721007:RDE786432 RNA721007:RNA786432 RWW721007:RWW786432 SGS721007:SGS786432 SQO721007:SQO786432 TAK721007:TAK786432 TKG721007:TKG786432 TUC721007:TUC786432 UDY721007:UDY786432 UNU721007:UNU786432 UXQ721007:UXQ786432 VHM721007:VHM786432 VRI721007:VRI786432 WBE721007:WBE786432 WLA721007:WLA786432 WUW721007:WUW786432 XES721007:XES786432 IK786543:IK851968 SG786543:SG851968 ACC786543:ACC851968 ALY786543:ALY851968 AVU786543:AVU851968 BFQ786543:BFQ851968 BPM786543:BPM851968 BZI786543:BZI851968 CJE786543:CJE851968 CTA786543:CTA851968 DCW786543:DCW851968 DMS786543:DMS851968 DWO786543:DWO851968 EGK786543:EGK851968 EQG786543:EQG851968 FAC786543:FAC851968 FJY786543:FJY851968 FTU786543:FTU851968 GDQ786543:GDQ851968 GNM786543:GNM851968 GXI786543:GXI851968 HHE786543:HHE851968 HRA786543:HRA851968 IAW786543:IAW851968 IKS786543:IKS851968 IUO786543:IUO851968 JEK786543:JEK851968 JOG786543:JOG851968 JYC786543:JYC851968 KHY786543:KHY851968 KRU786543:KRU851968 LBQ786543:LBQ851968 LLM786543:LLM851968 LVI786543:LVI851968 MFE786543:MFE851968 MPA786543:MPA851968 MYW786543:MYW851968 NIS786543:NIS851968 NSO786543:NSO851968 OCK786543:OCK851968 OMG786543:OMG851968 OWC786543:OWC851968 PFY786543:PFY851968 PPU786543:PPU851968 PZQ786543:PZQ851968 QJM786543:QJM851968 QTI786543:QTI851968 RDE786543:RDE851968 RNA786543:RNA851968 RWW786543:RWW851968 SGS786543:SGS851968 SQO786543:SQO851968 TAK786543:TAK851968 TKG786543:TKG851968 TUC786543:TUC851968 UDY786543:UDY851968 UNU786543:UNU851968 UXQ786543:UXQ851968 VHM786543:VHM851968 VRI786543:VRI851968 WBE786543:WBE851968 WLA786543:WLA851968 WUW786543:WUW851968 XES786543:XES851968 IK852079:IK917504 SG852079:SG917504 ACC852079:ACC917504 ALY852079:ALY917504 AVU852079:AVU917504 BFQ852079:BFQ917504 BPM852079:BPM917504 BZI852079:BZI917504 CJE852079:CJE917504 CTA852079:CTA917504 DCW852079:DCW917504 DMS852079:DMS917504 DWO852079:DWO917504 EGK852079:EGK917504 EQG852079:EQG917504 FAC852079:FAC917504 FJY852079:FJY917504 FTU852079:FTU917504 GDQ852079:GDQ917504 GNM852079:GNM917504 GXI852079:GXI917504 HHE852079:HHE917504 HRA852079:HRA917504 IAW852079:IAW917504 IKS852079:IKS917504 IUO852079:IUO917504 JEK852079:JEK917504 JOG852079:JOG917504 JYC852079:JYC917504 KHY852079:KHY917504 KRU852079:KRU917504 LBQ852079:LBQ917504 LLM852079:LLM917504 LVI852079:LVI917504 MFE852079:MFE917504 MPA852079:MPA917504 MYW852079:MYW917504 NIS852079:NIS917504 NSO852079:NSO917504 OCK852079:OCK917504 OMG852079:OMG917504 OWC852079:OWC917504 PFY852079:PFY917504 PPU852079:PPU917504 PZQ852079:PZQ917504 QJM852079:QJM917504 QTI852079:QTI917504 RDE852079:RDE917504 RNA852079:RNA917504 RWW852079:RWW917504 SGS852079:SGS917504 SQO852079:SQO917504 TAK852079:TAK917504 TKG852079:TKG917504 TUC852079:TUC917504 UDY852079:UDY917504 UNU852079:UNU917504 UXQ852079:UXQ917504 VHM852079:VHM917504 VRI852079:VRI917504 WBE852079:WBE917504 WLA852079:WLA917504 WUW852079:WUW917504 XES852079:XES917504 IK917615:IK983040 SG917615:SG983040 ACC917615:ACC983040 ALY917615:ALY983040 AVU917615:AVU983040 BFQ917615:BFQ983040 BPM917615:BPM983040 BZI917615:BZI983040 CJE917615:CJE983040 CTA917615:CTA983040 DCW917615:DCW983040 DMS917615:DMS983040 DWO917615:DWO983040 EGK917615:EGK983040 EQG917615:EQG983040 FAC917615:FAC983040 FJY917615:FJY983040 FTU917615:FTU983040 GDQ917615:GDQ983040 GNM917615:GNM983040 GXI917615:GXI983040 HHE917615:HHE983040 HRA917615:HRA983040 IAW917615:IAW983040 IKS917615:IKS983040 IUO917615:IUO983040 JEK917615:JEK983040 JOG917615:JOG983040 JYC917615:JYC983040 KHY917615:KHY983040 KRU917615:KRU983040 LBQ917615:LBQ983040 LLM917615:LLM983040 LVI917615:LVI983040 MFE917615:MFE983040 MPA917615:MPA983040 MYW917615:MYW983040 NIS917615:NIS983040 NSO917615:NSO983040 OCK917615:OCK983040 OMG917615:OMG983040 OWC917615:OWC983040 PFY917615:PFY983040 PPU917615:PPU983040 PZQ917615:PZQ983040 QJM917615:QJM983040 QTI917615:QTI983040 RDE917615:RDE983040 RNA917615:RNA983040 RWW917615:RWW983040 SGS917615:SGS983040 SQO917615:SQO983040 TAK917615:TAK983040 TKG917615:TKG983040 TUC917615:TUC983040 UDY917615:UDY983040 UNU917615:UNU983040 UXQ917615:UXQ983040 VHM917615:VHM983040 VRI917615:VRI983040 WBE917615:WBE983040 WLA917615:WLA983040 WUW917615:WUW983040 XES917615:XES983040 IK983151:IK1048576 SG983151:SG1048576 ACC983151:ACC1048576 ALY983151:ALY1048576 AVU983151:AVU1048576 BFQ983151:BFQ1048576 BPM983151:BPM1048576 BZI983151:BZI1048576 CJE983151:CJE1048576 CTA983151:CTA1048576 DCW983151:DCW1048576 DMS983151:DMS1048576 DWO983151:DWO1048576 EGK983151:EGK1048576 EQG983151:EQG1048576 FAC983151:FAC1048576 FJY983151:FJY1048576 FTU983151:FTU1048576 GDQ983151:GDQ1048576 GNM983151:GNM1048576 GXI983151:GXI1048576 HHE983151:HHE1048576 HRA983151:HRA1048576 IAW983151:IAW1048576 IKS983151:IKS1048576 IUO983151:IUO1048576 JEK983151:JEK1048576 JOG983151:JOG1048576 JYC983151:JYC1048576 KHY983151:KHY1048576 KRU983151:KRU1048576 LBQ983151:LBQ1048576 LLM983151:LLM1048576 LVI983151:LVI1048576 MFE983151:MFE1048576 MPA983151:MPA1048576 MYW983151:MYW1048576 NIS983151:NIS1048576 NSO983151:NSO1048576 OCK983151:OCK1048576 OMG983151:OMG1048576 OWC983151:OWC1048576 PFY983151:PFY1048576 PPU983151:PPU1048576 PZQ983151:PZQ1048576 QJM983151:QJM1048576 QTI983151:QTI1048576 RDE983151:RDE1048576 RNA983151:RNA1048576 RWW983151:RWW1048576 SGS983151:SGS1048576 SQO983151:SQO1048576 TAK983151:TAK1048576 TKG983151:TKG1048576 TUC983151:TUC1048576 UDY983151:UDY1048576 UNU983151:UNU1048576 UXQ983151:UXQ1048576 VHM983151:VHM1048576 VRI983151:VRI1048576 WBE983151:WBE1048576 WLA983151:WLA1048576 WUW983151:WUW1048576 XES983151:XES1048576"/>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O111:IO65536 SK111:SK65536 ACG111:ACG65536 AMC111:AMC65536 AVY111:AVY65536 BFU111:BFU65536 BPQ111:BPQ65536 BZM111:BZM65536 CJI111:CJI65536 CTE111:CTE65536 DDA111:DDA65536 DMW111:DMW65536 DWS111:DWS65536 EGO111:EGO65536 EQK111:EQK65536 FAG111:FAG65536 FKC111:FKC65536 FTY111:FTY65536 GDU111:GDU65536 GNQ111:GNQ65536 GXM111:GXM65536 HHI111:HHI65536 HRE111:HRE65536 IBA111:IBA65536 IKW111:IKW65536 IUS111:IUS65536 JEO111:JEO65536 JOK111:JOK65536 JYG111:JYG65536 KIC111:KIC65536 KRY111:KRY65536 LBU111:LBU65536 LLQ111:LLQ65536 LVM111:LVM65536 MFI111:MFI65536 MPE111:MPE65536 MZA111:MZA65536 NIW111:NIW65536 NSS111:NSS65536 OCO111:OCO65536 OMK111:OMK65536 OWG111:OWG65536 PGC111:PGC65536 PPY111:PPY65536 PZU111:PZU65536 QJQ111:QJQ65536 QTM111:QTM65536 RDI111:RDI65536 RNE111:RNE65536 RXA111:RXA65536 SGW111:SGW65536 SQS111:SQS65536 TAO111:TAO65536 TKK111:TKK65536 TUG111:TUG65536 UEC111:UEC65536 UNY111:UNY65536 UXU111:UXU65536 VHQ111:VHQ65536 VRM111:VRM65536 WBI111:WBI65536 WLE111:WLE65536 WVA111:WVA65536 XEW111:XEW65536 IO65647:IO131072 SK65647:SK131072 ACG65647:ACG131072 AMC65647:AMC131072 AVY65647:AVY131072 BFU65647:BFU131072 BPQ65647:BPQ131072 BZM65647:BZM131072 CJI65647:CJI131072 CTE65647:CTE131072 DDA65647:DDA131072 DMW65647:DMW131072 DWS65647:DWS131072 EGO65647:EGO131072 EQK65647:EQK131072 FAG65647:FAG131072 FKC65647:FKC131072 FTY65647:FTY131072 GDU65647:GDU131072 GNQ65647:GNQ131072 GXM65647:GXM131072 HHI65647:HHI131072 HRE65647:HRE131072 IBA65647:IBA131072 IKW65647:IKW131072 IUS65647:IUS131072 JEO65647:JEO131072 JOK65647:JOK131072 JYG65647:JYG131072 KIC65647:KIC131072 KRY65647:KRY131072 LBU65647:LBU131072 LLQ65647:LLQ131072 LVM65647:LVM131072 MFI65647:MFI131072 MPE65647:MPE131072 MZA65647:MZA131072 NIW65647:NIW131072 NSS65647:NSS131072 OCO65647:OCO131072 OMK65647:OMK131072 OWG65647:OWG131072 PGC65647:PGC131072 PPY65647:PPY131072 PZU65647:PZU131072 QJQ65647:QJQ131072 QTM65647:QTM131072 RDI65647:RDI131072 RNE65647:RNE131072 RXA65647:RXA131072 SGW65647:SGW131072 SQS65647:SQS131072 TAO65647:TAO131072 TKK65647:TKK131072 TUG65647:TUG131072 UEC65647:UEC131072 UNY65647:UNY131072 UXU65647:UXU131072 VHQ65647:VHQ131072 VRM65647:VRM131072 WBI65647:WBI131072 WLE65647:WLE131072 WVA65647:WVA131072 XEW65647:XEW131072 IO131183:IO196608 SK131183:SK196608 ACG131183:ACG196608 AMC131183:AMC196608 AVY131183:AVY196608 BFU131183:BFU196608 BPQ131183:BPQ196608 BZM131183:BZM196608 CJI131183:CJI196608 CTE131183:CTE196608 DDA131183:DDA196608 DMW131183:DMW196608 DWS131183:DWS196608 EGO131183:EGO196608 EQK131183:EQK196608 FAG131183:FAG196608 FKC131183:FKC196608 FTY131183:FTY196608 GDU131183:GDU196608 GNQ131183:GNQ196608 GXM131183:GXM196608 HHI131183:HHI196608 HRE131183:HRE196608 IBA131183:IBA196608 IKW131183:IKW196608 IUS131183:IUS196608 JEO131183:JEO196608 JOK131183:JOK196608 JYG131183:JYG196608 KIC131183:KIC196608 KRY131183:KRY196608 LBU131183:LBU196608 LLQ131183:LLQ196608 LVM131183:LVM196608 MFI131183:MFI196608 MPE131183:MPE196608 MZA131183:MZA196608 NIW131183:NIW196608 NSS131183:NSS196608 OCO131183:OCO196608 OMK131183:OMK196608 OWG131183:OWG196608 PGC131183:PGC196608 PPY131183:PPY196608 PZU131183:PZU196608 QJQ131183:QJQ196608 QTM131183:QTM196608 RDI131183:RDI196608 RNE131183:RNE196608 RXA131183:RXA196608 SGW131183:SGW196608 SQS131183:SQS196608 TAO131183:TAO196608 TKK131183:TKK196608 TUG131183:TUG196608 UEC131183:UEC196608 UNY131183:UNY196608 UXU131183:UXU196608 VHQ131183:VHQ196608 VRM131183:VRM196608 WBI131183:WBI196608 WLE131183:WLE196608 WVA131183:WVA196608 XEW131183:XEW196608 IO196719:IO262144 SK196719:SK262144 ACG196719:ACG262144 AMC196719:AMC262144 AVY196719:AVY262144 BFU196719:BFU262144 BPQ196719:BPQ262144 BZM196719:BZM262144 CJI196719:CJI262144 CTE196719:CTE262144 DDA196719:DDA262144 DMW196719:DMW262144 DWS196719:DWS262144 EGO196719:EGO262144 EQK196719:EQK262144 FAG196719:FAG262144 FKC196719:FKC262144 FTY196719:FTY262144 GDU196719:GDU262144 GNQ196719:GNQ262144 GXM196719:GXM262144 HHI196719:HHI262144 HRE196719:HRE262144 IBA196719:IBA262144 IKW196719:IKW262144 IUS196719:IUS262144 JEO196719:JEO262144 JOK196719:JOK262144 JYG196719:JYG262144 KIC196719:KIC262144 KRY196719:KRY262144 LBU196719:LBU262144 LLQ196719:LLQ262144 LVM196719:LVM262144 MFI196719:MFI262144 MPE196719:MPE262144 MZA196719:MZA262144 NIW196719:NIW262144 NSS196719:NSS262144 OCO196719:OCO262144 OMK196719:OMK262144 OWG196719:OWG262144 PGC196719:PGC262144 PPY196719:PPY262144 PZU196719:PZU262144 QJQ196719:QJQ262144 QTM196719:QTM262144 RDI196719:RDI262144 RNE196719:RNE262144 RXA196719:RXA262144 SGW196719:SGW262144 SQS196719:SQS262144 TAO196719:TAO262144 TKK196719:TKK262144 TUG196719:TUG262144 UEC196719:UEC262144 UNY196719:UNY262144 UXU196719:UXU262144 VHQ196719:VHQ262144 VRM196719:VRM262144 WBI196719:WBI262144 WLE196719:WLE262144 WVA196719:WVA262144 XEW196719:XEW262144 IO262255:IO327680 SK262255:SK327680 ACG262255:ACG327680 AMC262255:AMC327680 AVY262255:AVY327680 BFU262255:BFU327680 BPQ262255:BPQ327680 BZM262255:BZM327680 CJI262255:CJI327680 CTE262255:CTE327680 DDA262255:DDA327680 DMW262255:DMW327680 DWS262255:DWS327680 EGO262255:EGO327680 EQK262255:EQK327680 FAG262255:FAG327680 FKC262255:FKC327680 FTY262255:FTY327680 GDU262255:GDU327680 GNQ262255:GNQ327680 GXM262255:GXM327680 HHI262255:HHI327680 HRE262255:HRE327680 IBA262255:IBA327680 IKW262255:IKW327680 IUS262255:IUS327680 JEO262255:JEO327680 JOK262255:JOK327680 JYG262255:JYG327680 KIC262255:KIC327680 KRY262255:KRY327680 LBU262255:LBU327680 LLQ262255:LLQ327680 LVM262255:LVM327680 MFI262255:MFI327680 MPE262255:MPE327680 MZA262255:MZA327680 NIW262255:NIW327680 NSS262255:NSS327680 OCO262255:OCO327680 OMK262255:OMK327680 OWG262255:OWG327680 PGC262255:PGC327680 PPY262255:PPY327680 PZU262255:PZU327680 QJQ262255:QJQ327680 QTM262255:QTM327680 RDI262255:RDI327680 RNE262255:RNE327680 RXA262255:RXA327680 SGW262255:SGW327680 SQS262255:SQS327680 TAO262255:TAO327680 TKK262255:TKK327680 TUG262255:TUG327680 UEC262255:UEC327680 UNY262255:UNY327680 UXU262255:UXU327680 VHQ262255:VHQ327680 VRM262255:VRM327680 WBI262255:WBI327680 WLE262255:WLE327680 WVA262255:WVA327680 XEW262255:XEW327680 IO327791:IO393216 SK327791:SK393216 ACG327791:ACG393216 AMC327791:AMC393216 AVY327791:AVY393216 BFU327791:BFU393216 BPQ327791:BPQ393216 BZM327791:BZM393216 CJI327791:CJI393216 CTE327791:CTE393216 DDA327791:DDA393216 DMW327791:DMW393216 DWS327791:DWS393216 EGO327791:EGO393216 EQK327791:EQK393216 FAG327791:FAG393216 FKC327791:FKC393216 FTY327791:FTY393216 GDU327791:GDU393216 GNQ327791:GNQ393216 GXM327791:GXM393216 HHI327791:HHI393216 HRE327791:HRE393216 IBA327791:IBA393216 IKW327791:IKW393216 IUS327791:IUS393216 JEO327791:JEO393216 JOK327791:JOK393216 JYG327791:JYG393216 KIC327791:KIC393216 KRY327791:KRY393216 LBU327791:LBU393216 LLQ327791:LLQ393216 LVM327791:LVM393216 MFI327791:MFI393216 MPE327791:MPE393216 MZA327791:MZA393216 NIW327791:NIW393216 NSS327791:NSS393216 OCO327791:OCO393216 OMK327791:OMK393216 OWG327791:OWG393216 PGC327791:PGC393216 PPY327791:PPY393216 PZU327791:PZU393216 QJQ327791:QJQ393216 QTM327791:QTM393216 RDI327791:RDI393216 RNE327791:RNE393216 RXA327791:RXA393216 SGW327791:SGW393216 SQS327791:SQS393216 TAO327791:TAO393216 TKK327791:TKK393216 TUG327791:TUG393216 UEC327791:UEC393216 UNY327791:UNY393216 UXU327791:UXU393216 VHQ327791:VHQ393216 VRM327791:VRM393216 WBI327791:WBI393216 WLE327791:WLE393216 WVA327791:WVA393216 XEW327791:XEW393216 IO393327:IO458752 SK393327:SK458752 ACG393327:ACG458752 AMC393327:AMC458752 AVY393327:AVY458752 BFU393327:BFU458752 BPQ393327:BPQ458752 BZM393327:BZM458752 CJI393327:CJI458752 CTE393327:CTE458752 DDA393327:DDA458752 DMW393327:DMW458752 DWS393327:DWS458752 EGO393327:EGO458752 EQK393327:EQK458752 FAG393327:FAG458752 FKC393327:FKC458752 FTY393327:FTY458752 GDU393327:GDU458752 GNQ393327:GNQ458752 GXM393327:GXM458752 HHI393327:HHI458752 HRE393327:HRE458752 IBA393327:IBA458752 IKW393327:IKW458752 IUS393327:IUS458752 JEO393327:JEO458752 JOK393327:JOK458752 JYG393327:JYG458752 KIC393327:KIC458752 KRY393327:KRY458752 LBU393327:LBU458752 LLQ393327:LLQ458752 LVM393327:LVM458752 MFI393327:MFI458752 MPE393327:MPE458752 MZA393327:MZA458752 NIW393327:NIW458752 NSS393327:NSS458752 OCO393327:OCO458752 OMK393327:OMK458752 OWG393327:OWG458752 PGC393327:PGC458752 PPY393327:PPY458752 PZU393327:PZU458752 QJQ393327:QJQ458752 QTM393327:QTM458752 RDI393327:RDI458752 RNE393327:RNE458752 RXA393327:RXA458752 SGW393327:SGW458752 SQS393327:SQS458752 TAO393327:TAO458752 TKK393327:TKK458752 TUG393327:TUG458752 UEC393327:UEC458752 UNY393327:UNY458752 UXU393327:UXU458752 VHQ393327:VHQ458752 VRM393327:VRM458752 WBI393327:WBI458752 WLE393327:WLE458752 WVA393327:WVA458752 XEW393327:XEW458752 IO458863:IO524288 SK458863:SK524288 ACG458863:ACG524288 AMC458863:AMC524288 AVY458863:AVY524288 BFU458863:BFU524288 BPQ458863:BPQ524288 BZM458863:BZM524288 CJI458863:CJI524288 CTE458863:CTE524288 DDA458863:DDA524288 DMW458863:DMW524288 DWS458863:DWS524288 EGO458863:EGO524288 EQK458863:EQK524288 FAG458863:FAG524288 FKC458863:FKC524288 FTY458863:FTY524288 GDU458863:GDU524288 GNQ458863:GNQ524288 GXM458863:GXM524288 HHI458863:HHI524288 HRE458863:HRE524288 IBA458863:IBA524288 IKW458863:IKW524288 IUS458863:IUS524288 JEO458863:JEO524288 JOK458863:JOK524288 JYG458863:JYG524288 KIC458863:KIC524288 KRY458863:KRY524288 LBU458863:LBU524288 LLQ458863:LLQ524288 LVM458863:LVM524288 MFI458863:MFI524288 MPE458863:MPE524288 MZA458863:MZA524288 NIW458863:NIW524288 NSS458863:NSS524288 OCO458863:OCO524288 OMK458863:OMK524288 OWG458863:OWG524288 PGC458863:PGC524288 PPY458863:PPY524288 PZU458863:PZU524288 QJQ458863:QJQ524288 QTM458863:QTM524288 RDI458863:RDI524288 RNE458863:RNE524288 RXA458863:RXA524288 SGW458863:SGW524288 SQS458863:SQS524288 TAO458863:TAO524288 TKK458863:TKK524288 TUG458863:TUG524288 UEC458863:UEC524288 UNY458863:UNY524288 UXU458863:UXU524288 VHQ458863:VHQ524288 VRM458863:VRM524288 WBI458863:WBI524288 WLE458863:WLE524288 WVA458863:WVA524288 XEW458863:XEW524288 IO524399:IO589824 SK524399:SK589824 ACG524399:ACG589824 AMC524399:AMC589824 AVY524399:AVY589824 BFU524399:BFU589824 BPQ524399:BPQ589824 BZM524399:BZM589824 CJI524399:CJI589824 CTE524399:CTE589824 DDA524399:DDA589824 DMW524399:DMW589824 DWS524399:DWS589824 EGO524399:EGO589824 EQK524399:EQK589824 FAG524399:FAG589824 FKC524399:FKC589824 FTY524399:FTY589824 GDU524399:GDU589824 GNQ524399:GNQ589824 GXM524399:GXM589824 HHI524399:HHI589824 HRE524399:HRE589824 IBA524399:IBA589824 IKW524399:IKW589824 IUS524399:IUS589824 JEO524399:JEO589824 JOK524399:JOK589824 JYG524399:JYG589824 KIC524399:KIC589824 KRY524399:KRY589824 LBU524399:LBU589824 LLQ524399:LLQ589824 LVM524399:LVM589824 MFI524399:MFI589824 MPE524399:MPE589824 MZA524399:MZA589824 NIW524399:NIW589824 NSS524399:NSS589824 OCO524399:OCO589824 OMK524399:OMK589824 OWG524399:OWG589824 PGC524399:PGC589824 PPY524399:PPY589824 PZU524399:PZU589824 QJQ524399:QJQ589824 QTM524399:QTM589824 RDI524399:RDI589824 RNE524399:RNE589824 RXA524399:RXA589824 SGW524399:SGW589824 SQS524399:SQS589824 TAO524399:TAO589824 TKK524399:TKK589824 TUG524399:TUG589824 UEC524399:UEC589824 UNY524399:UNY589824 UXU524399:UXU589824 VHQ524399:VHQ589824 VRM524399:VRM589824 WBI524399:WBI589824 WLE524399:WLE589824 WVA524399:WVA589824 XEW524399:XEW589824 IO589935:IO655360 SK589935:SK655360 ACG589935:ACG655360 AMC589935:AMC655360 AVY589935:AVY655360 BFU589935:BFU655360 BPQ589935:BPQ655360 BZM589935:BZM655360 CJI589935:CJI655360 CTE589935:CTE655360 DDA589935:DDA655360 DMW589935:DMW655360 DWS589935:DWS655360 EGO589935:EGO655360 EQK589935:EQK655360 FAG589935:FAG655360 FKC589935:FKC655360 FTY589935:FTY655360 GDU589935:GDU655360 GNQ589935:GNQ655360 GXM589935:GXM655360 HHI589935:HHI655360 HRE589935:HRE655360 IBA589935:IBA655360 IKW589935:IKW655360 IUS589935:IUS655360 JEO589935:JEO655360 JOK589935:JOK655360 JYG589935:JYG655360 KIC589935:KIC655360 KRY589935:KRY655360 LBU589935:LBU655360 LLQ589935:LLQ655360 LVM589935:LVM655360 MFI589935:MFI655360 MPE589935:MPE655360 MZA589935:MZA655360 NIW589935:NIW655360 NSS589935:NSS655360 OCO589935:OCO655360 OMK589935:OMK655360 OWG589935:OWG655360 PGC589935:PGC655360 PPY589935:PPY655360 PZU589935:PZU655360 QJQ589935:QJQ655360 QTM589935:QTM655360 RDI589935:RDI655360 RNE589935:RNE655360 RXA589935:RXA655360 SGW589935:SGW655360 SQS589935:SQS655360 TAO589935:TAO655360 TKK589935:TKK655360 TUG589935:TUG655360 UEC589935:UEC655360 UNY589935:UNY655360 UXU589935:UXU655360 VHQ589935:VHQ655360 VRM589935:VRM655360 WBI589935:WBI655360 WLE589935:WLE655360 WVA589935:WVA655360 XEW589935:XEW655360 IO655471:IO720896 SK655471:SK720896 ACG655471:ACG720896 AMC655471:AMC720896 AVY655471:AVY720896 BFU655471:BFU720896 BPQ655471:BPQ720896 BZM655471:BZM720896 CJI655471:CJI720896 CTE655471:CTE720896 DDA655471:DDA720896 DMW655471:DMW720896 DWS655471:DWS720896 EGO655471:EGO720896 EQK655471:EQK720896 FAG655471:FAG720896 FKC655471:FKC720896 FTY655471:FTY720896 GDU655471:GDU720896 GNQ655471:GNQ720896 GXM655471:GXM720896 HHI655471:HHI720896 HRE655471:HRE720896 IBA655471:IBA720896 IKW655471:IKW720896 IUS655471:IUS720896 JEO655471:JEO720896 JOK655471:JOK720896 JYG655471:JYG720896 KIC655471:KIC720896 KRY655471:KRY720896 LBU655471:LBU720896 LLQ655471:LLQ720896 LVM655471:LVM720896 MFI655471:MFI720896 MPE655471:MPE720896 MZA655471:MZA720896 NIW655471:NIW720896 NSS655471:NSS720896 OCO655471:OCO720896 OMK655471:OMK720896 OWG655471:OWG720896 PGC655471:PGC720896 PPY655471:PPY720896 PZU655471:PZU720896 QJQ655471:QJQ720896 QTM655471:QTM720896 RDI655471:RDI720896 RNE655471:RNE720896 RXA655471:RXA720896 SGW655471:SGW720896 SQS655471:SQS720896 TAO655471:TAO720896 TKK655471:TKK720896 TUG655471:TUG720896 UEC655471:UEC720896 UNY655471:UNY720896 UXU655471:UXU720896 VHQ655471:VHQ720896 VRM655471:VRM720896 WBI655471:WBI720896 WLE655471:WLE720896 WVA655471:WVA720896 XEW655471:XEW720896 IO721007:IO786432 SK721007:SK786432 ACG721007:ACG786432 AMC721007:AMC786432 AVY721007:AVY786432 BFU721007:BFU786432 BPQ721007:BPQ786432 BZM721007:BZM786432 CJI721007:CJI786432 CTE721007:CTE786432 DDA721007:DDA786432 DMW721007:DMW786432 DWS721007:DWS786432 EGO721007:EGO786432 EQK721007:EQK786432 FAG721007:FAG786432 FKC721007:FKC786432 FTY721007:FTY786432 GDU721007:GDU786432 GNQ721007:GNQ786432 GXM721007:GXM786432 HHI721007:HHI786432 HRE721007:HRE786432 IBA721007:IBA786432 IKW721007:IKW786432 IUS721007:IUS786432 JEO721007:JEO786432 JOK721007:JOK786432 JYG721007:JYG786432 KIC721007:KIC786432 KRY721007:KRY786432 LBU721007:LBU786432 LLQ721007:LLQ786432 LVM721007:LVM786432 MFI721007:MFI786432 MPE721007:MPE786432 MZA721007:MZA786432 NIW721007:NIW786432 NSS721007:NSS786432 OCO721007:OCO786432 OMK721007:OMK786432 OWG721007:OWG786432 PGC721007:PGC786432 PPY721007:PPY786432 PZU721007:PZU786432 QJQ721007:QJQ786432 QTM721007:QTM786432 RDI721007:RDI786432 RNE721007:RNE786432 RXA721007:RXA786432 SGW721007:SGW786432 SQS721007:SQS786432 TAO721007:TAO786432 TKK721007:TKK786432 TUG721007:TUG786432 UEC721007:UEC786432 UNY721007:UNY786432 UXU721007:UXU786432 VHQ721007:VHQ786432 VRM721007:VRM786432 WBI721007:WBI786432 WLE721007:WLE786432 WVA721007:WVA786432 XEW721007:XEW786432 IO786543:IO851968 SK786543:SK851968 ACG786543:ACG851968 AMC786543:AMC851968 AVY786543:AVY851968 BFU786543:BFU851968 BPQ786543:BPQ851968 BZM786543:BZM851968 CJI786543:CJI851968 CTE786543:CTE851968 DDA786543:DDA851968 DMW786543:DMW851968 DWS786543:DWS851968 EGO786543:EGO851968 EQK786543:EQK851968 FAG786543:FAG851968 FKC786543:FKC851968 FTY786543:FTY851968 GDU786543:GDU851968 GNQ786543:GNQ851968 GXM786543:GXM851968 HHI786543:HHI851968 HRE786543:HRE851968 IBA786543:IBA851968 IKW786543:IKW851968 IUS786543:IUS851968 JEO786543:JEO851968 JOK786543:JOK851968 JYG786543:JYG851968 KIC786543:KIC851968 KRY786543:KRY851968 LBU786543:LBU851968 LLQ786543:LLQ851968 LVM786543:LVM851968 MFI786543:MFI851968 MPE786543:MPE851968 MZA786543:MZA851968 NIW786543:NIW851968 NSS786543:NSS851968 OCO786543:OCO851968 OMK786543:OMK851968 OWG786543:OWG851968 PGC786543:PGC851968 PPY786543:PPY851968 PZU786543:PZU851968 QJQ786543:QJQ851968 QTM786543:QTM851968 RDI786543:RDI851968 RNE786543:RNE851968 RXA786543:RXA851968 SGW786543:SGW851968 SQS786543:SQS851968 TAO786543:TAO851968 TKK786543:TKK851968 TUG786543:TUG851968 UEC786543:UEC851968 UNY786543:UNY851968 UXU786543:UXU851968 VHQ786543:VHQ851968 VRM786543:VRM851968 WBI786543:WBI851968 WLE786543:WLE851968 WVA786543:WVA851968 XEW786543:XEW851968 IO852079:IO917504 SK852079:SK917504 ACG852079:ACG917504 AMC852079:AMC917504 AVY852079:AVY917504 BFU852079:BFU917504 BPQ852079:BPQ917504 BZM852079:BZM917504 CJI852079:CJI917504 CTE852079:CTE917504 DDA852079:DDA917504 DMW852079:DMW917504 DWS852079:DWS917504 EGO852079:EGO917504 EQK852079:EQK917504 FAG852079:FAG917504 FKC852079:FKC917504 FTY852079:FTY917504 GDU852079:GDU917504 GNQ852079:GNQ917504 GXM852079:GXM917504 HHI852079:HHI917504 HRE852079:HRE917504 IBA852079:IBA917504 IKW852079:IKW917504 IUS852079:IUS917504 JEO852079:JEO917504 JOK852079:JOK917504 JYG852079:JYG917504 KIC852079:KIC917504 KRY852079:KRY917504 LBU852079:LBU917504 LLQ852079:LLQ917504 LVM852079:LVM917504 MFI852079:MFI917504 MPE852079:MPE917504 MZA852079:MZA917504 NIW852079:NIW917504 NSS852079:NSS917504 OCO852079:OCO917504 OMK852079:OMK917504 OWG852079:OWG917504 PGC852079:PGC917504 PPY852079:PPY917504 PZU852079:PZU917504 QJQ852079:QJQ917504 QTM852079:QTM917504 RDI852079:RDI917504 RNE852079:RNE917504 RXA852079:RXA917504 SGW852079:SGW917504 SQS852079:SQS917504 TAO852079:TAO917504 TKK852079:TKK917504 TUG852079:TUG917504 UEC852079:UEC917504 UNY852079:UNY917504 UXU852079:UXU917504 VHQ852079:VHQ917504 VRM852079:VRM917504 WBI852079:WBI917504 WLE852079:WLE917504 WVA852079:WVA917504 XEW852079:XEW917504 IO917615:IO983040 SK917615:SK983040 ACG917615:ACG983040 AMC917615:AMC983040 AVY917615:AVY983040 BFU917615:BFU983040 BPQ917615:BPQ983040 BZM917615:BZM983040 CJI917615:CJI983040 CTE917615:CTE983040 DDA917615:DDA983040 DMW917615:DMW983040 DWS917615:DWS983040 EGO917615:EGO983040 EQK917615:EQK983040 FAG917615:FAG983040 FKC917615:FKC983040 FTY917615:FTY983040 GDU917615:GDU983040 GNQ917615:GNQ983040 GXM917615:GXM983040 HHI917615:HHI983040 HRE917615:HRE983040 IBA917615:IBA983040 IKW917615:IKW983040 IUS917615:IUS983040 JEO917615:JEO983040 JOK917615:JOK983040 JYG917615:JYG983040 KIC917615:KIC983040 KRY917615:KRY983040 LBU917615:LBU983040 LLQ917615:LLQ983040 LVM917615:LVM983040 MFI917615:MFI983040 MPE917615:MPE983040 MZA917615:MZA983040 NIW917615:NIW983040 NSS917615:NSS983040 OCO917615:OCO983040 OMK917615:OMK983040 OWG917615:OWG983040 PGC917615:PGC983040 PPY917615:PPY983040 PZU917615:PZU983040 QJQ917615:QJQ983040 QTM917615:QTM983040 RDI917615:RDI983040 RNE917615:RNE983040 RXA917615:RXA983040 SGW917615:SGW983040 SQS917615:SQS983040 TAO917615:TAO983040 TKK917615:TKK983040 TUG917615:TUG983040 UEC917615:UEC983040 UNY917615:UNY983040 UXU917615:UXU983040 VHQ917615:VHQ983040 VRM917615:VRM983040 WBI917615:WBI983040 WLE917615:WLE983040 WVA917615:WVA983040 XEW917615:XEW983040 IO983151:IO1048576 SK983151:SK1048576 ACG983151:ACG1048576 AMC983151:AMC1048576 AVY983151:AVY1048576 BFU983151:BFU1048576 BPQ983151:BPQ1048576 BZM983151:BZM1048576 CJI983151:CJI1048576 CTE983151:CTE1048576 DDA983151:DDA1048576 DMW983151:DMW1048576 DWS983151:DWS1048576 EGO983151:EGO1048576 EQK983151:EQK1048576 FAG983151:FAG1048576 FKC983151:FKC1048576 FTY983151:FTY1048576 GDU983151:GDU1048576 GNQ983151:GNQ1048576 GXM983151:GXM1048576 HHI983151:HHI1048576 HRE983151:HRE1048576 IBA983151:IBA1048576 IKW983151:IKW1048576 IUS983151:IUS1048576 JEO983151:JEO1048576 JOK983151:JOK1048576 JYG983151:JYG1048576 KIC983151:KIC1048576 KRY983151:KRY1048576 LBU983151:LBU1048576 LLQ983151:LLQ1048576 LVM983151:LVM1048576 MFI983151:MFI1048576 MPE983151:MPE1048576 MZA983151:MZA1048576 NIW983151:NIW1048576 NSS983151:NSS1048576 OCO983151:OCO1048576 OMK983151:OMK1048576 OWG983151:OWG1048576 PGC983151:PGC1048576 PPY983151:PPY1048576 PZU983151:PZU1048576 QJQ983151:QJQ1048576 QTM983151:QTM1048576 RDI983151:RDI1048576 RNE983151:RNE1048576 RXA983151:RXA1048576 SGW983151:SGW1048576 SQS983151:SQS1048576 TAO983151:TAO1048576 TKK983151:TKK1048576 TUG983151:TUG1048576 UEC983151:UEC1048576 UNY983151:UNY1048576 UXU983151:UXU1048576 VHQ983151:VHQ1048576 VRM983151:VRM1048576 WBI983151:WBI1048576 WLE983151:WLE1048576 WVA983151:WVA1048576 XEW983151:XEW1048576">
      <formula1>0</formula1>
      <formula2>500</formula2>
    </dataValidation>
    <dataValidation allowBlank="1" showInputMessage="1" showErrorMessage="1" prompt="El resultado de esta columna es el estimado de los sueldos y salarios del personal permanente, partida 1101 en el formato 14-E." sqref="IR110 SN110 ACJ110 AMF110 AWB110 BFX110 BPT110 BZP110 CJL110 CTH110 DDD110 DMZ110 DWV110 EGR110 EQN110 FAJ110 FKF110 FUB110 GDX110 GNT110 GXP110 HHL110 HRH110 IBD110 IKZ110 IUV110 JER110 JON110 JYJ110 KIF110 KSB110 LBX110 LLT110 LVP110 MFL110 MPH110 MZD110 NIZ110 NSV110 OCR110 OMN110 OWJ110 PGF110 PQB110 PZX110 QJT110 QTP110 RDL110 RNH110 RXD110 SGZ110 SQV110 TAR110 TKN110 TUJ110 UEF110 UOB110 UXX110 VHT110 VRP110 WBL110 WLH110 WVD110 XEZ110 IR65646 SN65646 ACJ65646 AMF65646 AWB65646 BFX65646 BPT65646 BZP65646 CJL65646 CTH65646 DDD65646 DMZ65646 DWV65646 EGR65646 EQN65646 FAJ65646 FKF65646 FUB65646 GDX65646 GNT65646 GXP65646 HHL65646 HRH65646 IBD65646 IKZ65646 IUV65646 JER65646 JON65646 JYJ65646 KIF65646 KSB65646 LBX65646 LLT65646 LVP65646 MFL65646 MPH65646 MZD65646 NIZ65646 NSV65646 OCR65646 OMN65646 OWJ65646 PGF65646 PQB65646 PZX65646 QJT65646 QTP65646 RDL65646 RNH65646 RXD65646 SGZ65646 SQV65646 TAR65646 TKN65646 TUJ65646 UEF65646 UOB65646 UXX65646 VHT65646 VRP65646 WBL65646 WLH65646 WVD65646 XEZ65646 IR131182 SN131182 ACJ131182 AMF131182 AWB131182 BFX131182 BPT131182 BZP131182 CJL131182 CTH131182 DDD131182 DMZ131182 DWV131182 EGR131182 EQN131182 FAJ131182 FKF131182 FUB131182 GDX131182 GNT131182 GXP131182 HHL131182 HRH131182 IBD131182 IKZ131182 IUV131182 JER131182 JON131182 JYJ131182 KIF131182 KSB131182 LBX131182 LLT131182 LVP131182 MFL131182 MPH131182 MZD131182 NIZ131182 NSV131182 OCR131182 OMN131182 OWJ131182 PGF131182 PQB131182 PZX131182 QJT131182 QTP131182 RDL131182 RNH131182 RXD131182 SGZ131182 SQV131182 TAR131182 TKN131182 TUJ131182 UEF131182 UOB131182 UXX131182 VHT131182 VRP131182 WBL131182 WLH131182 WVD131182 XEZ131182 IR196718 SN196718 ACJ196718 AMF196718 AWB196718 BFX196718 BPT196718 BZP196718 CJL196718 CTH196718 DDD196718 DMZ196718 DWV196718 EGR196718 EQN196718 FAJ196718 FKF196718 FUB196718 GDX196718 GNT196718 GXP196718 HHL196718 HRH196718 IBD196718 IKZ196718 IUV196718 JER196718 JON196718 JYJ196718 KIF196718 KSB196718 LBX196718 LLT196718 LVP196718 MFL196718 MPH196718 MZD196718 NIZ196718 NSV196718 OCR196718 OMN196718 OWJ196718 PGF196718 PQB196718 PZX196718 QJT196718 QTP196718 RDL196718 RNH196718 RXD196718 SGZ196718 SQV196718 TAR196718 TKN196718 TUJ196718 UEF196718 UOB196718 UXX196718 VHT196718 VRP196718 WBL196718 WLH196718 WVD196718 XEZ196718 IR262254 SN262254 ACJ262254 AMF262254 AWB262254 BFX262254 BPT262254 BZP262254 CJL262254 CTH262254 DDD262254 DMZ262254 DWV262254 EGR262254 EQN262254 FAJ262254 FKF262254 FUB262254 GDX262254 GNT262254 GXP262254 HHL262254 HRH262254 IBD262254 IKZ262254 IUV262254 JER262254 JON262254 JYJ262254 KIF262254 KSB262254 LBX262254 LLT262254 LVP262254 MFL262254 MPH262254 MZD262254 NIZ262254 NSV262254 OCR262254 OMN262254 OWJ262254 PGF262254 PQB262254 PZX262254 QJT262254 QTP262254 RDL262254 RNH262254 RXD262254 SGZ262254 SQV262254 TAR262254 TKN262254 TUJ262254 UEF262254 UOB262254 UXX262254 VHT262254 VRP262254 WBL262254 WLH262254 WVD262254 XEZ262254 IR327790 SN327790 ACJ327790 AMF327790 AWB327790 BFX327790 BPT327790 BZP327790 CJL327790 CTH327790 DDD327790 DMZ327790 DWV327790 EGR327790 EQN327790 FAJ327790 FKF327790 FUB327790 GDX327790 GNT327790 GXP327790 HHL327790 HRH327790 IBD327790 IKZ327790 IUV327790 JER327790 JON327790 JYJ327790 KIF327790 KSB327790 LBX327790 LLT327790 LVP327790 MFL327790 MPH327790 MZD327790 NIZ327790 NSV327790 OCR327790 OMN327790 OWJ327790 PGF327790 PQB327790 PZX327790 QJT327790 QTP327790 RDL327790 RNH327790 RXD327790 SGZ327790 SQV327790 TAR327790 TKN327790 TUJ327790 UEF327790 UOB327790 UXX327790 VHT327790 VRP327790 WBL327790 WLH327790 WVD327790 XEZ327790 IR393326 SN393326 ACJ393326 AMF393326 AWB393326 BFX393326 BPT393326 BZP393326 CJL393326 CTH393326 DDD393326 DMZ393326 DWV393326 EGR393326 EQN393326 FAJ393326 FKF393326 FUB393326 GDX393326 GNT393326 GXP393326 HHL393326 HRH393326 IBD393326 IKZ393326 IUV393326 JER393326 JON393326 JYJ393326 KIF393326 KSB393326 LBX393326 LLT393326 LVP393326 MFL393326 MPH393326 MZD393326 NIZ393326 NSV393326 OCR393326 OMN393326 OWJ393326 PGF393326 PQB393326 PZX393326 QJT393326 QTP393326 RDL393326 RNH393326 RXD393326 SGZ393326 SQV393326 TAR393326 TKN393326 TUJ393326 UEF393326 UOB393326 UXX393326 VHT393326 VRP393326 WBL393326 WLH393326 WVD393326 XEZ393326 IR458862 SN458862 ACJ458862 AMF458862 AWB458862 BFX458862 BPT458862 BZP458862 CJL458862 CTH458862 DDD458862 DMZ458862 DWV458862 EGR458862 EQN458862 FAJ458862 FKF458862 FUB458862 GDX458862 GNT458862 GXP458862 HHL458862 HRH458862 IBD458862 IKZ458862 IUV458862 JER458862 JON458862 JYJ458862 KIF458862 KSB458862 LBX458862 LLT458862 LVP458862 MFL458862 MPH458862 MZD458862 NIZ458862 NSV458862 OCR458862 OMN458862 OWJ458862 PGF458862 PQB458862 PZX458862 QJT458862 QTP458862 RDL458862 RNH458862 RXD458862 SGZ458862 SQV458862 TAR458862 TKN458862 TUJ458862 UEF458862 UOB458862 UXX458862 VHT458862 VRP458862 WBL458862 WLH458862 WVD458862 XEZ458862 IR524398 SN524398 ACJ524398 AMF524398 AWB524398 BFX524398 BPT524398 BZP524398 CJL524398 CTH524398 DDD524398 DMZ524398 DWV524398 EGR524398 EQN524398 FAJ524398 FKF524398 FUB524398 GDX524398 GNT524398 GXP524398 HHL524398 HRH524398 IBD524398 IKZ524398 IUV524398 JER524398 JON524398 JYJ524398 KIF524398 KSB524398 LBX524398 LLT524398 LVP524398 MFL524398 MPH524398 MZD524398 NIZ524398 NSV524398 OCR524398 OMN524398 OWJ524398 PGF524398 PQB524398 PZX524398 QJT524398 QTP524398 RDL524398 RNH524398 RXD524398 SGZ524398 SQV524398 TAR524398 TKN524398 TUJ524398 UEF524398 UOB524398 UXX524398 VHT524398 VRP524398 WBL524398 WLH524398 WVD524398 XEZ524398 IR589934 SN589934 ACJ589934 AMF589934 AWB589934 BFX589934 BPT589934 BZP589934 CJL589934 CTH589934 DDD589934 DMZ589934 DWV589934 EGR589934 EQN589934 FAJ589934 FKF589934 FUB589934 GDX589934 GNT589934 GXP589934 HHL589934 HRH589934 IBD589934 IKZ589934 IUV589934 JER589934 JON589934 JYJ589934 KIF589934 KSB589934 LBX589934 LLT589934 LVP589934 MFL589934 MPH589934 MZD589934 NIZ589934 NSV589934 OCR589934 OMN589934 OWJ589934 PGF589934 PQB589934 PZX589934 QJT589934 QTP589934 RDL589934 RNH589934 RXD589934 SGZ589934 SQV589934 TAR589934 TKN589934 TUJ589934 UEF589934 UOB589934 UXX589934 VHT589934 VRP589934 WBL589934 WLH589934 WVD589934 XEZ589934 IR655470 SN655470 ACJ655470 AMF655470 AWB655470 BFX655470 BPT655470 BZP655470 CJL655470 CTH655470 DDD655470 DMZ655470 DWV655470 EGR655470 EQN655470 FAJ655470 FKF655470 FUB655470 GDX655470 GNT655470 GXP655470 HHL655470 HRH655470 IBD655470 IKZ655470 IUV655470 JER655470 JON655470 JYJ655470 KIF655470 KSB655470 LBX655470 LLT655470 LVP655470 MFL655470 MPH655470 MZD655470 NIZ655470 NSV655470 OCR655470 OMN655470 OWJ655470 PGF655470 PQB655470 PZX655470 QJT655470 QTP655470 RDL655470 RNH655470 RXD655470 SGZ655470 SQV655470 TAR655470 TKN655470 TUJ655470 UEF655470 UOB655470 UXX655470 VHT655470 VRP655470 WBL655470 WLH655470 WVD655470 XEZ655470 IR721006 SN721006 ACJ721006 AMF721006 AWB721006 BFX721006 BPT721006 BZP721006 CJL721006 CTH721006 DDD721006 DMZ721006 DWV721006 EGR721006 EQN721006 FAJ721006 FKF721006 FUB721006 GDX721006 GNT721006 GXP721006 HHL721006 HRH721006 IBD721006 IKZ721006 IUV721006 JER721006 JON721006 JYJ721006 KIF721006 KSB721006 LBX721006 LLT721006 LVP721006 MFL721006 MPH721006 MZD721006 NIZ721006 NSV721006 OCR721006 OMN721006 OWJ721006 PGF721006 PQB721006 PZX721006 QJT721006 QTP721006 RDL721006 RNH721006 RXD721006 SGZ721006 SQV721006 TAR721006 TKN721006 TUJ721006 UEF721006 UOB721006 UXX721006 VHT721006 VRP721006 WBL721006 WLH721006 WVD721006 XEZ721006 IR786542 SN786542 ACJ786542 AMF786542 AWB786542 BFX786542 BPT786542 BZP786542 CJL786542 CTH786542 DDD786542 DMZ786542 DWV786542 EGR786542 EQN786542 FAJ786542 FKF786542 FUB786542 GDX786542 GNT786542 GXP786542 HHL786542 HRH786542 IBD786542 IKZ786542 IUV786542 JER786542 JON786542 JYJ786542 KIF786542 KSB786542 LBX786542 LLT786542 LVP786542 MFL786542 MPH786542 MZD786542 NIZ786542 NSV786542 OCR786542 OMN786542 OWJ786542 PGF786542 PQB786542 PZX786542 QJT786542 QTP786542 RDL786542 RNH786542 RXD786542 SGZ786542 SQV786542 TAR786542 TKN786542 TUJ786542 UEF786542 UOB786542 UXX786542 VHT786542 VRP786542 WBL786542 WLH786542 WVD786542 XEZ786542 IR852078 SN852078 ACJ852078 AMF852078 AWB852078 BFX852078 BPT852078 BZP852078 CJL852078 CTH852078 DDD852078 DMZ852078 DWV852078 EGR852078 EQN852078 FAJ852078 FKF852078 FUB852078 GDX852078 GNT852078 GXP852078 HHL852078 HRH852078 IBD852078 IKZ852078 IUV852078 JER852078 JON852078 JYJ852078 KIF852078 KSB852078 LBX852078 LLT852078 LVP852078 MFL852078 MPH852078 MZD852078 NIZ852078 NSV852078 OCR852078 OMN852078 OWJ852078 PGF852078 PQB852078 PZX852078 QJT852078 QTP852078 RDL852078 RNH852078 RXD852078 SGZ852078 SQV852078 TAR852078 TKN852078 TUJ852078 UEF852078 UOB852078 UXX852078 VHT852078 VRP852078 WBL852078 WLH852078 WVD852078 XEZ852078 IR917614 SN917614 ACJ917614 AMF917614 AWB917614 BFX917614 BPT917614 BZP917614 CJL917614 CTH917614 DDD917614 DMZ917614 DWV917614 EGR917614 EQN917614 FAJ917614 FKF917614 FUB917614 GDX917614 GNT917614 GXP917614 HHL917614 HRH917614 IBD917614 IKZ917614 IUV917614 JER917614 JON917614 JYJ917614 KIF917614 KSB917614 LBX917614 LLT917614 LVP917614 MFL917614 MPH917614 MZD917614 NIZ917614 NSV917614 OCR917614 OMN917614 OWJ917614 PGF917614 PQB917614 PZX917614 QJT917614 QTP917614 RDL917614 RNH917614 RXD917614 SGZ917614 SQV917614 TAR917614 TKN917614 TUJ917614 UEF917614 UOB917614 UXX917614 VHT917614 VRP917614 WBL917614 WLH917614 WVD917614 XEZ917614 IR983150 SN983150 ACJ983150 AMF983150 AWB983150 BFX983150 BPT983150 BZP983150 CJL983150 CTH983150 DDD983150 DMZ983150 DWV983150 EGR983150 EQN983150 FAJ983150 FKF983150 FUB983150 GDX983150 GNT983150 GXP983150 HHL983150 HRH983150 IBD983150 IKZ983150 IUV983150 JER983150 JON983150 JYJ983150 KIF983150 KSB983150 LBX983150 LLT983150 LVP983150 MFL983150 MPH983150 MZD983150 NIZ983150 NSV983150 OCR983150 OMN983150 OWJ983150 PGF983150 PQB983150 PZX983150 QJT983150 QTP983150 RDL983150 RNH983150 RXD983150 SGZ983150 SQV983150 TAR983150 TKN983150 TUJ983150 UEF983150 UOB983150 UXX983150 VHT983150 VRP983150 WBL983150 WLH983150 WVD983150 XEZ983150"/>
    <dataValidation allowBlank="1" showInputMessage="1" showErrorMessage="1" prompt="El resultado de esta columa es la base de la partida 1301 del formato 14-E." sqref="IS110 SO110 ACK110 AMG110 AWC110 BFY110 BPU110 BZQ110 CJM110 CTI110 DDE110 DNA110 DWW110 EGS110 EQO110 FAK110 FKG110 FUC110 GDY110 GNU110 GXQ110 HHM110 HRI110 IBE110 ILA110 IUW110 JES110 JOO110 JYK110 KIG110 KSC110 LBY110 LLU110 LVQ110 MFM110 MPI110 MZE110 NJA110 NSW110 OCS110 OMO110 OWK110 PGG110 PQC110 PZY110 QJU110 QTQ110 RDM110 RNI110 RXE110 SHA110 SQW110 TAS110 TKO110 TUK110 UEG110 UOC110 UXY110 VHU110 VRQ110 WBM110 WLI110 WVE110 XFA110 IS65646 SO65646 ACK65646 AMG65646 AWC65646 BFY65646 BPU65646 BZQ65646 CJM65646 CTI65646 DDE65646 DNA65646 DWW65646 EGS65646 EQO65646 FAK65646 FKG65646 FUC65646 GDY65646 GNU65646 GXQ65646 HHM65646 HRI65646 IBE65646 ILA65646 IUW65646 JES65646 JOO65646 JYK65646 KIG65646 KSC65646 LBY65646 LLU65646 LVQ65646 MFM65646 MPI65646 MZE65646 NJA65646 NSW65646 OCS65646 OMO65646 OWK65646 PGG65646 PQC65646 PZY65646 QJU65646 QTQ65646 RDM65646 RNI65646 RXE65646 SHA65646 SQW65646 TAS65646 TKO65646 TUK65646 UEG65646 UOC65646 UXY65646 VHU65646 VRQ65646 WBM65646 WLI65646 WVE65646 XFA65646 IS131182 SO131182 ACK131182 AMG131182 AWC131182 BFY131182 BPU131182 BZQ131182 CJM131182 CTI131182 DDE131182 DNA131182 DWW131182 EGS131182 EQO131182 FAK131182 FKG131182 FUC131182 GDY131182 GNU131182 GXQ131182 HHM131182 HRI131182 IBE131182 ILA131182 IUW131182 JES131182 JOO131182 JYK131182 KIG131182 KSC131182 LBY131182 LLU131182 LVQ131182 MFM131182 MPI131182 MZE131182 NJA131182 NSW131182 OCS131182 OMO131182 OWK131182 PGG131182 PQC131182 PZY131182 QJU131182 QTQ131182 RDM131182 RNI131182 RXE131182 SHA131182 SQW131182 TAS131182 TKO131182 TUK131182 UEG131182 UOC131182 UXY131182 VHU131182 VRQ131182 WBM131182 WLI131182 WVE131182 XFA131182 IS196718 SO196718 ACK196718 AMG196718 AWC196718 BFY196718 BPU196718 BZQ196718 CJM196718 CTI196718 DDE196718 DNA196718 DWW196718 EGS196718 EQO196718 FAK196718 FKG196718 FUC196718 GDY196718 GNU196718 GXQ196718 HHM196718 HRI196718 IBE196718 ILA196718 IUW196718 JES196718 JOO196718 JYK196718 KIG196718 KSC196718 LBY196718 LLU196718 LVQ196718 MFM196718 MPI196718 MZE196718 NJA196718 NSW196718 OCS196718 OMO196718 OWK196718 PGG196718 PQC196718 PZY196718 QJU196718 QTQ196718 RDM196718 RNI196718 RXE196718 SHA196718 SQW196718 TAS196718 TKO196718 TUK196718 UEG196718 UOC196718 UXY196718 VHU196718 VRQ196718 WBM196718 WLI196718 WVE196718 XFA196718 IS262254 SO262254 ACK262254 AMG262254 AWC262254 BFY262254 BPU262254 BZQ262254 CJM262254 CTI262254 DDE262254 DNA262254 DWW262254 EGS262254 EQO262254 FAK262254 FKG262254 FUC262254 GDY262254 GNU262254 GXQ262254 HHM262254 HRI262254 IBE262254 ILA262254 IUW262254 JES262254 JOO262254 JYK262254 KIG262254 KSC262254 LBY262254 LLU262254 LVQ262254 MFM262254 MPI262254 MZE262254 NJA262254 NSW262254 OCS262254 OMO262254 OWK262254 PGG262254 PQC262254 PZY262254 QJU262254 QTQ262254 RDM262254 RNI262254 RXE262254 SHA262254 SQW262254 TAS262254 TKO262254 TUK262254 UEG262254 UOC262254 UXY262254 VHU262254 VRQ262254 WBM262254 WLI262254 WVE262254 XFA262254 IS327790 SO327790 ACK327790 AMG327790 AWC327790 BFY327790 BPU327790 BZQ327790 CJM327790 CTI327790 DDE327790 DNA327790 DWW327790 EGS327790 EQO327790 FAK327790 FKG327790 FUC327790 GDY327790 GNU327790 GXQ327790 HHM327790 HRI327790 IBE327790 ILA327790 IUW327790 JES327790 JOO327790 JYK327790 KIG327790 KSC327790 LBY327790 LLU327790 LVQ327790 MFM327790 MPI327790 MZE327790 NJA327790 NSW327790 OCS327790 OMO327790 OWK327790 PGG327790 PQC327790 PZY327790 QJU327790 QTQ327790 RDM327790 RNI327790 RXE327790 SHA327790 SQW327790 TAS327790 TKO327790 TUK327790 UEG327790 UOC327790 UXY327790 VHU327790 VRQ327790 WBM327790 WLI327790 WVE327790 XFA327790 IS393326 SO393326 ACK393326 AMG393326 AWC393326 BFY393326 BPU393326 BZQ393326 CJM393326 CTI393326 DDE393326 DNA393326 DWW393326 EGS393326 EQO393326 FAK393326 FKG393326 FUC393326 GDY393326 GNU393326 GXQ393326 HHM393326 HRI393326 IBE393326 ILA393326 IUW393326 JES393326 JOO393326 JYK393326 KIG393326 KSC393326 LBY393326 LLU393326 LVQ393326 MFM393326 MPI393326 MZE393326 NJA393326 NSW393326 OCS393326 OMO393326 OWK393326 PGG393326 PQC393326 PZY393326 QJU393326 QTQ393326 RDM393326 RNI393326 RXE393326 SHA393326 SQW393326 TAS393326 TKO393326 TUK393326 UEG393326 UOC393326 UXY393326 VHU393326 VRQ393326 WBM393326 WLI393326 WVE393326 XFA393326 IS458862 SO458862 ACK458862 AMG458862 AWC458862 BFY458862 BPU458862 BZQ458862 CJM458862 CTI458862 DDE458862 DNA458862 DWW458862 EGS458862 EQO458862 FAK458862 FKG458862 FUC458862 GDY458862 GNU458862 GXQ458862 HHM458862 HRI458862 IBE458862 ILA458862 IUW458862 JES458862 JOO458862 JYK458862 KIG458862 KSC458862 LBY458862 LLU458862 LVQ458862 MFM458862 MPI458862 MZE458862 NJA458862 NSW458862 OCS458862 OMO458862 OWK458862 PGG458862 PQC458862 PZY458862 QJU458862 QTQ458862 RDM458862 RNI458862 RXE458862 SHA458862 SQW458862 TAS458862 TKO458862 TUK458862 UEG458862 UOC458862 UXY458862 VHU458862 VRQ458862 WBM458862 WLI458862 WVE458862 XFA458862 IS524398 SO524398 ACK524398 AMG524398 AWC524398 BFY524398 BPU524398 BZQ524398 CJM524398 CTI524398 DDE524398 DNA524398 DWW524398 EGS524398 EQO524398 FAK524398 FKG524398 FUC524398 GDY524398 GNU524398 GXQ524398 HHM524398 HRI524398 IBE524398 ILA524398 IUW524398 JES524398 JOO524398 JYK524398 KIG524398 KSC524398 LBY524398 LLU524398 LVQ524398 MFM524398 MPI524398 MZE524398 NJA524398 NSW524398 OCS524398 OMO524398 OWK524398 PGG524398 PQC524398 PZY524398 QJU524398 QTQ524398 RDM524398 RNI524398 RXE524398 SHA524398 SQW524398 TAS524398 TKO524398 TUK524398 UEG524398 UOC524398 UXY524398 VHU524398 VRQ524398 WBM524398 WLI524398 WVE524398 XFA524398 IS589934 SO589934 ACK589934 AMG589934 AWC589934 BFY589934 BPU589934 BZQ589934 CJM589934 CTI589934 DDE589934 DNA589934 DWW589934 EGS589934 EQO589934 FAK589934 FKG589934 FUC589934 GDY589934 GNU589934 GXQ589934 HHM589934 HRI589934 IBE589934 ILA589934 IUW589934 JES589934 JOO589934 JYK589934 KIG589934 KSC589934 LBY589934 LLU589934 LVQ589934 MFM589934 MPI589934 MZE589934 NJA589934 NSW589934 OCS589934 OMO589934 OWK589934 PGG589934 PQC589934 PZY589934 QJU589934 QTQ589934 RDM589934 RNI589934 RXE589934 SHA589934 SQW589934 TAS589934 TKO589934 TUK589934 UEG589934 UOC589934 UXY589934 VHU589934 VRQ589934 WBM589934 WLI589934 WVE589934 XFA589934 IS655470 SO655470 ACK655470 AMG655470 AWC655470 BFY655470 BPU655470 BZQ655470 CJM655470 CTI655470 DDE655470 DNA655470 DWW655470 EGS655470 EQO655470 FAK655470 FKG655470 FUC655470 GDY655470 GNU655470 GXQ655470 HHM655470 HRI655470 IBE655470 ILA655470 IUW655470 JES655470 JOO655470 JYK655470 KIG655470 KSC655470 LBY655470 LLU655470 LVQ655470 MFM655470 MPI655470 MZE655470 NJA655470 NSW655470 OCS655470 OMO655470 OWK655470 PGG655470 PQC655470 PZY655470 QJU655470 QTQ655470 RDM655470 RNI655470 RXE655470 SHA655470 SQW655470 TAS655470 TKO655470 TUK655470 UEG655470 UOC655470 UXY655470 VHU655470 VRQ655470 WBM655470 WLI655470 WVE655470 XFA655470 IS721006 SO721006 ACK721006 AMG721006 AWC721006 BFY721006 BPU721006 BZQ721006 CJM721006 CTI721006 DDE721006 DNA721006 DWW721006 EGS721006 EQO721006 FAK721006 FKG721006 FUC721006 GDY721006 GNU721006 GXQ721006 HHM721006 HRI721006 IBE721006 ILA721006 IUW721006 JES721006 JOO721006 JYK721006 KIG721006 KSC721006 LBY721006 LLU721006 LVQ721006 MFM721006 MPI721006 MZE721006 NJA721006 NSW721006 OCS721006 OMO721006 OWK721006 PGG721006 PQC721006 PZY721006 QJU721006 QTQ721006 RDM721006 RNI721006 RXE721006 SHA721006 SQW721006 TAS721006 TKO721006 TUK721006 UEG721006 UOC721006 UXY721006 VHU721006 VRQ721006 WBM721006 WLI721006 WVE721006 XFA721006 IS786542 SO786542 ACK786542 AMG786542 AWC786542 BFY786542 BPU786542 BZQ786542 CJM786542 CTI786542 DDE786542 DNA786542 DWW786542 EGS786542 EQO786542 FAK786542 FKG786542 FUC786542 GDY786542 GNU786542 GXQ786542 HHM786542 HRI786542 IBE786542 ILA786542 IUW786542 JES786542 JOO786542 JYK786542 KIG786542 KSC786542 LBY786542 LLU786542 LVQ786542 MFM786542 MPI786542 MZE786542 NJA786542 NSW786542 OCS786542 OMO786542 OWK786542 PGG786542 PQC786542 PZY786542 QJU786542 QTQ786542 RDM786542 RNI786542 RXE786542 SHA786542 SQW786542 TAS786542 TKO786542 TUK786542 UEG786542 UOC786542 UXY786542 VHU786542 VRQ786542 WBM786542 WLI786542 WVE786542 XFA786542 IS852078 SO852078 ACK852078 AMG852078 AWC852078 BFY852078 BPU852078 BZQ852078 CJM852078 CTI852078 DDE852078 DNA852078 DWW852078 EGS852078 EQO852078 FAK852078 FKG852078 FUC852078 GDY852078 GNU852078 GXQ852078 HHM852078 HRI852078 IBE852078 ILA852078 IUW852078 JES852078 JOO852078 JYK852078 KIG852078 KSC852078 LBY852078 LLU852078 LVQ852078 MFM852078 MPI852078 MZE852078 NJA852078 NSW852078 OCS852078 OMO852078 OWK852078 PGG852078 PQC852078 PZY852078 QJU852078 QTQ852078 RDM852078 RNI852078 RXE852078 SHA852078 SQW852078 TAS852078 TKO852078 TUK852078 UEG852078 UOC852078 UXY852078 VHU852078 VRQ852078 WBM852078 WLI852078 WVE852078 XFA852078 IS917614 SO917614 ACK917614 AMG917614 AWC917614 BFY917614 BPU917614 BZQ917614 CJM917614 CTI917614 DDE917614 DNA917614 DWW917614 EGS917614 EQO917614 FAK917614 FKG917614 FUC917614 GDY917614 GNU917614 GXQ917614 HHM917614 HRI917614 IBE917614 ILA917614 IUW917614 JES917614 JOO917614 JYK917614 KIG917614 KSC917614 LBY917614 LLU917614 LVQ917614 MFM917614 MPI917614 MZE917614 NJA917614 NSW917614 OCS917614 OMO917614 OWK917614 PGG917614 PQC917614 PZY917614 QJU917614 QTQ917614 RDM917614 RNI917614 RXE917614 SHA917614 SQW917614 TAS917614 TKO917614 TUK917614 UEG917614 UOC917614 UXY917614 VHU917614 VRQ917614 WBM917614 WLI917614 WVE917614 XFA917614 IS983150 SO983150 ACK983150 AMG983150 AWC983150 BFY983150 BPU983150 BZQ983150 CJM983150 CTI983150 DDE983150 DNA983150 DWW983150 EGS983150 EQO983150 FAK983150 FKG983150 FUC983150 GDY983150 GNU983150 GXQ983150 HHM983150 HRI983150 IBE983150 ILA983150 IUW983150 JES983150 JOO983150 JYK983150 KIG983150 KSC983150 LBY983150 LLU983150 LVQ983150 MFM983150 MPI983150 MZE983150 NJA983150 NSW983150 OCS983150 OMO983150 OWK983150 PGG983150 PQC983150 PZY983150 QJU983150 QTQ983150 RDM983150 RNI983150 RXE983150 SHA983150 SQW983150 TAS983150 TKO983150 TUK983150 UEG983150 UOC983150 UXY983150 VHU983150 VRQ983150 WBM983150 WLI983150 WVE983150 XFA983150"/>
    <dataValidation allowBlank="1" showInputMessage="1" showErrorMessage="1" prompt="El resultado de esta columa es la base de la partida 1302 del formato 14-E." sqref="IT110 SP110 ACL110 AMH110 AWD110 BFZ110 BPV110 BZR110 CJN110 CTJ110 DDF110 DNB110 DWX110 EGT110 EQP110 FAL110 FKH110 FUD110 GDZ110 GNV110 GXR110 HHN110 HRJ110 IBF110 ILB110 IUX110 JET110 JOP110 JYL110 KIH110 KSD110 LBZ110 LLV110 LVR110 MFN110 MPJ110 MZF110 NJB110 NSX110 OCT110 OMP110 OWL110 PGH110 PQD110 PZZ110 QJV110 QTR110 RDN110 RNJ110 RXF110 SHB110 SQX110 TAT110 TKP110 TUL110 UEH110 UOD110 UXZ110 VHV110 VRR110 WBN110 WLJ110 WVF110 XFB110 IT65646 SP65646 ACL65646 AMH65646 AWD65646 BFZ65646 BPV65646 BZR65646 CJN65646 CTJ65646 DDF65646 DNB65646 DWX65646 EGT65646 EQP65646 FAL65646 FKH65646 FUD65646 GDZ65646 GNV65646 GXR65646 HHN65646 HRJ65646 IBF65646 ILB65646 IUX65646 JET65646 JOP65646 JYL65646 KIH65646 KSD65646 LBZ65646 LLV65646 LVR65646 MFN65646 MPJ65646 MZF65646 NJB65646 NSX65646 OCT65646 OMP65646 OWL65646 PGH65646 PQD65646 PZZ65646 QJV65646 QTR65646 RDN65646 RNJ65646 RXF65646 SHB65646 SQX65646 TAT65646 TKP65646 TUL65646 UEH65646 UOD65646 UXZ65646 VHV65646 VRR65646 WBN65646 WLJ65646 WVF65646 XFB65646 IT131182 SP131182 ACL131182 AMH131182 AWD131182 BFZ131182 BPV131182 BZR131182 CJN131182 CTJ131182 DDF131182 DNB131182 DWX131182 EGT131182 EQP131182 FAL131182 FKH131182 FUD131182 GDZ131182 GNV131182 GXR131182 HHN131182 HRJ131182 IBF131182 ILB131182 IUX131182 JET131182 JOP131182 JYL131182 KIH131182 KSD131182 LBZ131182 LLV131182 LVR131182 MFN131182 MPJ131182 MZF131182 NJB131182 NSX131182 OCT131182 OMP131182 OWL131182 PGH131182 PQD131182 PZZ131182 QJV131182 QTR131182 RDN131182 RNJ131182 RXF131182 SHB131182 SQX131182 TAT131182 TKP131182 TUL131182 UEH131182 UOD131182 UXZ131182 VHV131182 VRR131182 WBN131182 WLJ131182 WVF131182 XFB131182 IT196718 SP196718 ACL196718 AMH196718 AWD196718 BFZ196718 BPV196718 BZR196718 CJN196718 CTJ196718 DDF196718 DNB196718 DWX196718 EGT196718 EQP196718 FAL196718 FKH196718 FUD196718 GDZ196718 GNV196718 GXR196718 HHN196718 HRJ196718 IBF196718 ILB196718 IUX196718 JET196718 JOP196718 JYL196718 KIH196718 KSD196718 LBZ196718 LLV196718 LVR196718 MFN196718 MPJ196718 MZF196718 NJB196718 NSX196718 OCT196718 OMP196718 OWL196718 PGH196718 PQD196718 PZZ196718 QJV196718 QTR196718 RDN196718 RNJ196718 RXF196718 SHB196718 SQX196718 TAT196718 TKP196718 TUL196718 UEH196718 UOD196718 UXZ196718 VHV196718 VRR196718 WBN196718 WLJ196718 WVF196718 XFB196718 IT262254 SP262254 ACL262254 AMH262254 AWD262254 BFZ262254 BPV262254 BZR262254 CJN262254 CTJ262254 DDF262254 DNB262254 DWX262254 EGT262254 EQP262254 FAL262254 FKH262254 FUD262254 GDZ262254 GNV262254 GXR262254 HHN262254 HRJ262254 IBF262254 ILB262254 IUX262254 JET262254 JOP262254 JYL262254 KIH262254 KSD262254 LBZ262254 LLV262254 LVR262254 MFN262254 MPJ262254 MZF262254 NJB262254 NSX262254 OCT262254 OMP262254 OWL262254 PGH262254 PQD262254 PZZ262254 QJV262254 QTR262254 RDN262254 RNJ262254 RXF262254 SHB262254 SQX262254 TAT262254 TKP262254 TUL262254 UEH262254 UOD262254 UXZ262254 VHV262254 VRR262254 WBN262254 WLJ262254 WVF262254 XFB262254 IT327790 SP327790 ACL327790 AMH327790 AWD327790 BFZ327790 BPV327790 BZR327790 CJN327790 CTJ327790 DDF327790 DNB327790 DWX327790 EGT327790 EQP327790 FAL327790 FKH327790 FUD327790 GDZ327790 GNV327790 GXR327790 HHN327790 HRJ327790 IBF327790 ILB327790 IUX327790 JET327790 JOP327790 JYL327790 KIH327790 KSD327790 LBZ327790 LLV327790 LVR327790 MFN327790 MPJ327790 MZF327790 NJB327790 NSX327790 OCT327790 OMP327790 OWL327790 PGH327790 PQD327790 PZZ327790 QJV327790 QTR327790 RDN327790 RNJ327790 RXF327790 SHB327790 SQX327790 TAT327790 TKP327790 TUL327790 UEH327790 UOD327790 UXZ327790 VHV327790 VRR327790 WBN327790 WLJ327790 WVF327790 XFB327790 IT393326 SP393326 ACL393326 AMH393326 AWD393326 BFZ393326 BPV393326 BZR393326 CJN393326 CTJ393326 DDF393326 DNB393326 DWX393326 EGT393326 EQP393326 FAL393326 FKH393326 FUD393326 GDZ393326 GNV393326 GXR393326 HHN393326 HRJ393326 IBF393326 ILB393326 IUX393326 JET393326 JOP393326 JYL393326 KIH393326 KSD393326 LBZ393326 LLV393326 LVR393326 MFN393326 MPJ393326 MZF393326 NJB393326 NSX393326 OCT393326 OMP393326 OWL393326 PGH393326 PQD393326 PZZ393326 QJV393326 QTR393326 RDN393326 RNJ393326 RXF393326 SHB393326 SQX393326 TAT393326 TKP393326 TUL393326 UEH393326 UOD393326 UXZ393326 VHV393326 VRR393326 WBN393326 WLJ393326 WVF393326 XFB393326 IT458862 SP458862 ACL458862 AMH458862 AWD458862 BFZ458862 BPV458862 BZR458862 CJN458862 CTJ458862 DDF458862 DNB458862 DWX458862 EGT458862 EQP458862 FAL458862 FKH458862 FUD458862 GDZ458862 GNV458862 GXR458862 HHN458862 HRJ458862 IBF458862 ILB458862 IUX458862 JET458862 JOP458862 JYL458862 KIH458862 KSD458862 LBZ458862 LLV458862 LVR458862 MFN458862 MPJ458862 MZF458862 NJB458862 NSX458862 OCT458862 OMP458862 OWL458862 PGH458862 PQD458862 PZZ458862 QJV458862 QTR458862 RDN458862 RNJ458862 RXF458862 SHB458862 SQX458862 TAT458862 TKP458862 TUL458862 UEH458862 UOD458862 UXZ458862 VHV458862 VRR458862 WBN458862 WLJ458862 WVF458862 XFB458862 IT524398 SP524398 ACL524398 AMH524398 AWD524398 BFZ524398 BPV524398 BZR524398 CJN524398 CTJ524398 DDF524398 DNB524398 DWX524398 EGT524398 EQP524398 FAL524398 FKH524398 FUD524398 GDZ524398 GNV524398 GXR524398 HHN524398 HRJ524398 IBF524398 ILB524398 IUX524398 JET524398 JOP524398 JYL524398 KIH524398 KSD524398 LBZ524398 LLV524398 LVR524398 MFN524398 MPJ524398 MZF524398 NJB524398 NSX524398 OCT524398 OMP524398 OWL524398 PGH524398 PQD524398 PZZ524398 QJV524398 QTR524398 RDN524398 RNJ524398 RXF524398 SHB524398 SQX524398 TAT524398 TKP524398 TUL524398 UEH524398 UOD524398 UXZ524398 VHV524398 VRR524398 WBN524398 WLJ524398 WVF524398 XFB524398 IT589934 SP589934 ACL589934 AMH589934 AWD589934 BFZ589934 BPV589934 BZR589934 CJN589934 CTJ589934 DDF589934 DNB589934 DWX589934 EGT589934 EQP589934 FAL589934 FKH589934 FUD589934 GDZ589934 GNV589934 GXR589934 HHN589934 HRJ589934 IBF589934 ILB589934 IUX589934 JET589934 JOP589934 JYL589934 KIH589934 KSD589934 LBZ589934 LLV589934 LVR589934 MFN589934 MPJ589934 MZF589934 NJB589934 NSX589934 OCT589934 OMP589934 OWL589934 PGH589934 PQD589934 PZZ589934 QJV589934 QTR589934 RDN589934 RNJ589934 RXF589934 SHB589934 SQX589934 TAT589934 TKP589934 TUL589934 UEH589934 UOD589934 UXZ589934 VHV589934 VRR589934 WBN589934 WLJ589934 WVF589934 XFB589934 IT655470 SP655470 ACL655470 AMH655470 AWD655470 BFZ655470 BPV655470 BZR655470 CJN655470 CTJ655470 DDF655470 DNB655470 DWX655470 EGT655470 EQP655470 FAL655470 FKH655470 FUD655470 GDZ655470 GNV655470 GXR655470 HHN655470 HRJ655470 IBF655470 ILB655470 IUX655470 JET655470 JOP655470 JYL655470 KIH655470 KSD655470 LBZ655470 LLV655470 LVR655470 MFN655470 MPJ655470 MZF655470 NJB655470 NSX655470 OCT655470 OMP655470 OWL655470 PGH655470 PQD655470 PZZ655470 QJV655470 QTR655470 RDN655470 RNJ655470 RXF655470 SHB655470 SQX655470 TAT655470 TKP655470 TUL655470 UEH655470 UOD655470 UXZ655470 VHV655470 VRR655470 WBN655470 WLJ655470 WVF655470 XFB655470 IT721006 SP721006 ACL721006 AMH721006 AWD721006 BFZ721006 BPV721006 BZR721006 CJN721006 CTJ721006 DDF721006 DNB721006 DWX721006 EGT721006 EQP721006 FAL721006 FKH721006 FUD721006 GDZ721006 GNV721006 GXR721006 HHN721006 HRJ721006 IBF721006 ILB721006 IUX721006 JET721006 JOP721006 JYL721006 KIH721006 KSD721006 LBZ721006 LLV721006 LVR721006 MFN721006 MPJ721006 MZF721006 NJB721006 NSX721006 OCT721006 OMP721006 OWL721006 PGH721006 PQD721006 PZZ721006 QJV721006 QTR721006 RDN721006 RNJ721006 RXF721006 SHB721006 SQX721006 TAT721006 TKP721006 TUL721006 UEH721006 UOD721006 UXZ721006 VHV721006 VRR721006 WBN721006 WLJ721006 WVF721006 XFB721006 IT786542 SP786542 ACL786542 AMH786542 AWD786542 BFZ786542 BPV786542 BZR786542 CJN786542 CTJ786542 DDF786542 DNB786542 DWX786542 EGT786542 EQP786542 FAL786542 FKH786542 FUD786542 GDZ786542 GNV786542 GXR786542 HHN786542 HRJ786542 IBF786542 ILB786542 IUX786542 JET786542 JOP786542 JYL786542 KIH786542 KSD786542 LBZ786542 LLV786542 LVR786542 MFN786542 MPJ786542 MZF786542 NJB786542 NSX786542 OCT786542 OMP786542 OWL786542 PGH786542 PQD786542 PZZ786542 QJV786542 QTR786542 RDN786542 RNJ786542 RXF786542 SHB786542 SQX786542 TAT786542 TKP786542 TUL786542 UEH786542 UOD786542 UXZ786542 VHV786542 VRR786542 WBN786542 WLJ786542 WVF786542 XFB786542 IT852078 SP852078 ACL852078 AMH852078 AWD852078 BFZ852078 BPV852078 BZR852078 CJN852078 CTJ852078 DDF852078 DNB852078 DWX852078 EGT852078 EQP852078 FAL852078 FKH852078 FUD852078 GDZ852078 GNV852078 GXR852078 HHN852078 HRJ852078 IBF852078 ILB852078 IUX852078 JET852078 JOP852078 JYL852078 KIH852078 KSD852078 LBZ852078 LLV852078 LVR852078 MFN852078 MPJ852078 MZF852078 NJB852078 NSX852078 OCT852078 OMP852078 OWL852078 PGH852078 PQD852078 PZZ852078 QJV852078 QTR852078 RDN852078 RNJ852078 RXF852078 SHB852078 SQX852078 TAT852078 TKP852078 TUL852078 UEH852078 UOD852078 UXZ852078 VHV852078 VRR852078 WBN852078 WLJ852078 WVF852078 XFB852078 IT917614 SP917614 ACL917614 AMH917614 AWD917614 BFZ917614 BPV917614 BZR917614 CJN917614 CTJ917614 DDF917614 DNB917614 DWX917614 EGT917614 EQP917614 FAL917614 FKH917614 FUD917614 GDZ917614 GNV917614 GXR917614 HHN917614 HRJ917614 IBF917614 ILB917614 IUX917614 JET917614 JOP917614 JYL917614 KIH917614 KSD917614 LBZ917614 LLV917614 LVR917614 MFN917614 MPJ917614 MZF917614 NJB917614 NSX917614 OCT917614 OMP917614 OWL917614 PGH917614 PQD917614 PZZ917614 QJV917614 QTR917614 RDN917614 RNJ917614 RXF917614 SHB917614 SQX917614 TAT917614 TKP917614 TUL917614 UEH917614 UOD917614 UXZ917614 VHV917614 VRR917614 WBN917614 WLJ917614 WVF917614 XFB917614 IT983150 SP983150 ACL983150 AMH983150 AWD983150 BFZ983150 BPV983150 BZR983150 CJN983150 CTJ983150 DDF983150 DNB983150 DWX983150 EGT983150 EQP983150 FAL983150 FKH983150 FUD983150 GDZ983150 GNV983150 GXR983150 HHN983150 HRJ983150 IBF983150 ILB983150 IUX983150 JET983150 JOP983150 JYL983150 KIH983150 KSD983150 LBZ983150 LLV983150 LVR983150 MFN983150 MPJ983150 MZF983150 NJB983150 NSX983150 OCT983150 OMP983150 OWL983150 PGH983150 PQD983150 PZZ983150 QJV983150 QTR983150 RDN983150 RNJ983150 RXF983150 SHB983150 SQX983150 TAT983150 TKP983150 TUL983150 UEH983150 UOD983150 UXZ983150 VHV983150 VRR983150 WBN983150 WLJ983150 WVF983150 XFB983150"/>
    <dataValidation allowBlank="1" showInputMessage="1" showErrorMessage="1" prompt="El resultado de esta columa es la base de la partida 1303 del formato 14-E." sqref="IU110 SQ110 ACM110 AMI110 AWE110 BGA110 BPW110 BZS110 CJO110 CTK110 DDG110 DNC110 DWY110 EGU110 EQQ110 FAM110 FKI110 FUE110 GEA110 GNW110 GXS110 HHO110 HRK110 IBG110 ILC110 IUY110 JEU110 JOQ110 JYM110 KII110 KSE110 LCA110 LLW110 LVS110 MFO110 MPK110 MZG110 NJC110 NSY110 OCU110 OMQ110 OWM110 PGI110 PQE110 QAA110 QJW110 QTS110 RDO110 RNK110 RXG110 SHC110 SQY110 TAU110 TKQ110 TUM110 UEI110 UOE110 UYA110 VHW110 VRS110 WBO110 WLK110 WVG110 XFC110 IU65646 SQ65646 ACM65646 AMI65646 AWE65646 BGA65646 BPW65646 BZS65646 CJO65646 CTK65646 DDG65646 DNC65646 DWY65646 EGU65646 EQQ65646 FAM65646 FKI65646 FUE65646 GEA65646 GNW65646 GXS65646 HHO65646 HRK65646 IBG65646 ILC65646 IUY65646 JEU65646 JOQ65646 JYM65646 KII65646 KSE65646 LCA65646 LLW65646 LVS65646 MFO65646 MPK65646 MZG65646 NJC65646 NSY65646 OCU65646 OMQ65646 OWM65646 PGI65646 PQE65646 QAA65646 QJW65646 QTS65646 RDO65646 RNK65646 RXG65646 SHC65646 SQY65646 TAU65646 TKQ65646 TUM65646 UEI65646 UOE65646 UYA65646 VHW65646 VRS65646 WBO65646 WLK65646 WVG65646 XFC65646 IU131182 SQ131182 ACM131182 AMI131182 AWE131182 BGA131182 BPW131182 BZS131182 CJO131182 CTK131182 DDG131182 DNC131182 DWY131182 EGU131182 EQQ131182 FAM131182 FKI131182 FUE131182 GEA131182 GNW131182 GXS131182 HHO131182 HRK131182 IBG131182 ILC131182 IUY131182 JEU131182 JOQ131182 JYM131182 KII131182 KSE131182 LCA131182 LLW131182 LVS131182 MFO131182 MPK131182 MZG131182 NJC131182 NSY131182 OCU131182 OMQ131182 OWM131182 PGI131182 PQE131182 QAA131182 QJW131182 QTS131182 RDO131182 RNK131182 RXG131182 SHC131182 SQY131182 TAU131182 TKQ131182 TUM131182 UEI131182 UOE131182 UYA131182 VHW131182 VRS131182 WBO131182 WLK131182 WVG131182 XFC131182 IU196718 SQ196718 ACM196718 AMI196718 AWE196718 BGA196718 BPW196718 BZS196718 CJO196718 CTK196718 DDG196718 DNC196718 DWY196718 EGU196718 EQQ196718 FAM196718 FKI196718 FUE196718 GEA196718 GNW196718 GXS196718 HHO196718 HRK196718 IBG196718 ILC196718 IUY196718 JEU196718 JOQ196718 JYM196718 KII196718 KSE196718 LCA196718 LLW196718 LVS196718 MFO196718 MPK196718 MZG196718 NJC196718 NSY196718 OCU196718 OMQ196718 OWM196718 PGI196718 PQE196718 QAA196718 QJW196718 QTS196718 RDO196718 RNK196718 RXG196718 SHC196718 SQY196718 TAU196718 TKQ196718 TUM196718 UEI196718 UOE196718 UYA196718 VHW196718 VRS196718 WBO196718 WLK196718 WVG196718 XFC196718 IU262254 SQ262254 ACM262254 AMI262254 AWE262254 BGA262254 BPW262254 BZS262254 CJO262254 CTK262254 DDG262254 DNC262254 DWY262254 EGU262254 EQQ262254 FAM262254 FKI262254 FUE262254 GEA262254 GNW262254 GXS262254 HHO262254 HRK262254 IBG262254 ILC262254 IUY262254 JEU262254 JOQ262254 JYM262254 KII262254 KSE262254 LCA262254 LLW262254 LVS262254 MFO262254 MPK262254 MZG262254 NJC262254 NSY262254 OCU262254 OMQ262254 OWM262254 PGI262254 PQE262254 QAA262254 QJW262254 QTS262254 RDO262254 RNK262254 RXG262254 SHC262254 SQY262254 TAU262254 TKQ262254 TUM262254 UEI262254 UOE262254 UYA262254 VHW262254 VRS262254 WBO262254 WLK262254 WVG262254 XFC262254 IU327790 SQ327790 ACM327790 AMI327790 AWE327790 BGA327790 BPW327790 BZS327790 CJO327790 CTK327790 DDG327790 DNC327790 DWY327790 EGU327790 EQQ327790 FAM327790 FKI327790 FUE327790 GEA327790 GNW327790 GXS327790 HHO327790 HRK327790 IBG327790 ILC327790 IUY327790 JEU327790 JOQ327790 JYM327790 KII327790 KSE327790 LCA327790 LLW327790 LVS327790 MFO327790 MPK327790 MZG327790 NJC327790 NSY327790 OCU327790 OMQ327790 OWM327790 PGI327790 PQE327790 QAA327790 QJW327790 QTS327790 RDO327790 RNK327790 RXG327790 SHC327790 SQY327790 TAU327790 TKQ327790 TUM327790 UEI327790 UOE327790 UYA327790 VHW327790 VRS327790 WBO327790 WLK327790 WVG327790 XFC327790 IU393326 SQ393326 ACM393326 AMI393326 AWE393326 BGA393326 BPW393326 BZS393326 CJO393326 CTK393326 DDG393326 DNC393326 DWY393326 EGU393326 EQQ393326 FAM393326 FKI393326 FUE393326 GEA393326 GNW393326 GXS393326 HHO393326 HRK393326 IBG393326 ILC393326 IUY393326 JEU393326 JOQ393326 JYM393326 KII393326 KSE393326 LCA393326 LLW393326 LVS393326 MFO393326 MPK393326 MZG393326 NJC393326 NSY393326 OCU393326 OMQ393326 OWM393326 PGI393326 PQE393326 QAA393326 QJW393326 QTS393326 RDO393326 RNK393326 RXG393326 SHC393326 SQY393326 TAU393326 TKQ393326 TUM393326 UEI393326 UOE393326 UYA393326 VHW393326 VRS393326 WBO393326 WLK393326 WVG393326 XFC393326 IU458862 SQ458862 ACM458862 AMI458862 AWE458862 BGA458862 BPW458862 BZS458862 CJO458862 CTK458862 DDG458862 DNC458862 DWY458862 EGU458862 EQQ458862 FAM458862 FKI458862 FUE458862 GEA458862 GNW458862 GXS458862 HHO458862 HRK458862 IBG458862 ILC458862 IUY458862 JEU458862 JOQ458862 JYM458862 KII458862 KSE458862 LCA458862 LLW458862 LVS458862 MFO458862 MPK458862 MZG458862 NJC458862 NSY458862 OCU458862 OMQ458862 OWM458862 PGI458862 PQE458862 QAA458862 QJW458862 QTS458862 RDO458862 RNK458862 RXG458862 SHC458862 SQY458862 TAU458862 TKQ458862 TUM458862 UEI458862 UOE458862 UYA458862 VHW458862 VRS458862 WBO458862 WLK458862 WVG458862 XFC458862 IU524398 SQ524398 ACM524398 AMI524398 AWE524398 BGA524398 BPW524398 BZS524398 CJO524398 CTK524398 DDG524398 DNC524398 DWY524398 EGU524398 EQQ524398 FAM524398 FKI524398 FUE524398 GEA524398 GNW524398 GXS524398 HHO524398 HRK524398 IBG524398 ILC524398 IUY524398 JEU524398 JOQ524398 JYM524398 KII524398 KSE524398 LCA524398 LLW524398 LVS524398 MFO524398 MPK524398 MZG524398 NJC524398 NSY524398 OCU524398 OMQ524398 OWM524398 PGI524398 PQE524398 QAA524398 QJW524398 QTS524398 RDO524398 RNK524398 RXG524398 SHC524398 SQY524398 TAU524398 TKQ524398 TUM524398 UEI524398 UOE524398 UYA524398 VHW524398 VRS524398 WBO524398 WLK524398 WVG524398 XFC524398 IU589934 SQ589934 ACM589934 AMI589934 AWE589934 BGA589934 BPW589934 BZS589934 CJO589934 CTK589934 DDG589934 DNC589934 DWY589934 EGU589934 EQQ589934 FAM589934 FKI589934 FUE589934 GEA589934 GNW589934 GXS589934 HHO589934 HRK589934 IBG589934 ILC589934 IUY589934 JEU589934 JOQ589934 JYM589934 KII589934 KSE589934 LCA589934 LLW589934 LVS589934 MFO589934 MPK589934 MZG589934 NJC589934 NSY589934 OCU589934 OMQ589934 OWM589934 PGI589934 PQE589934 QAA589934 QJW589934 QTS589934 RDO589934 RNK589934 RXG589934 SHC589934 SQY589934 TAU589934 TKQ589934 TUM589934 UEI589934 UOE589934 UYA589934 VHW589934 VRS589934 WBO589934 WLK589934 WVG589934 XFC589934 IU655470 SQ655470 ACM655470 AMI655470 AWE655470 BGA655470 BPW655470 BZS655470 CJO655470 CTK655470 DDG655470 DNC655470 DWY655470 EGU655470 EQQ655470 FAM655470 FKI655470 FUE655470 GEA655470 GNW655470 GXS655470 HHO655470 HRK655470 IBG655470 ILC655470 IUY655470 JEU655470 JOQ655470 JYM655470 KII655470 KSE655470 LCA655470 LLW655470 LVS655470 MFO655470 MPK655470 MZG655470 NJC655470 NSY655470 OCU655470 OMQ655470 OWM655470 PGI655470 PQE655470 QAA655470 QJW655470 QTS655470 RDO655470 RNK655470 RXG655470 SHC655470 SQY655470 TAU655470 TKQ655470 TUM655470 UEI655470 UOE655470 UYA655470 VHW655470 VRS655470 WBO655470 WLK655470 WVG655470 XFC655470 IU721006 SQ721006 ACM721006 AMI721006 AWE721006 BGA721006 BPW721006 BZS721006 CJO721006 CTK721006 DDG721006 DNC721006 DWY721006 EGU721006 EQQ721006 FAM721006 FKI721006 FUE721006 GEA721006 GNW721006 GXS721006 HHO721006 HRK721006 IBG721006 ILC721006 IUY721006 JEU721006 JOQ721006 JYM721006 KII721006 KSE721006 LCA721006 LLW721006 LVS721006 MFO721006 MPK721006 MZG721006 NJC721006 NSY721006 OCU721006 OMQ721006 OWM721006 PGI721006 PQE721006 QAA721006 QJW721006 QTS721006 RDO721006 RNK721006 RXG721006 SHC721006 SQY721006 TAU721006 TKQ721006 TUM721006 UEI721006 UOE721006 UYA721006 VHW721006 VRS721006 WBO721006 WLK721006 WVG721006 XFC721006 IU786542 SQ786542 ACM786542 AMI786542 AWE786542 BGA786542 BPW786542 BZS786542 CJO786542 CTK786542 DDG786542 DNC786542 DWY786542 EGU786542 EQQ786542 FAM786542 FKI786542 FUE786542 GEA786542 GNW786542 GXS786542 HHO786542 HRK786542 IBG786542 ILC786542 IUY786542 JEU786542 JOQ786542 JYM786542 KII786542 KSE786542 LCA786542 LLW786542 LVS786542 MFO786542 MPK786542 MZG786542 NJC786542 NSY786542 OCU786542 OMQ786542 OWM786542 PGI786542 PQE786542 QAA786542 QJW786542 QTS786542 RDO786542 RNK786542 RXG786542 SHC786542 SQY786542 TAU786542 TKQ786542 TUM786542 UEI786542 UOE786542 UYA786542 VHW786542 VRS786542 WBO786542 WLK786542 WVG786542 XFC786542 IU852078 SQ852078 ACM852078 AMI852078 AWE852078 BGA852078 BPW852078 BZS852078 CJO852078 CTK852078 DDG852078 DNC852078 DWY852078 EGU852078 EQQ852078 FAM852078 FKI852078 FUE852078 GEA852078 GNW852078 GXS852078 HHO852078 HRK852078 IBG852078 ILC852078 IUY852078 JEU852078 JOQ852078 JYM852078 KII852078 KSE852078 LCA852078 LLW852078 LVS852078 MFO852078 MPK852078 MZG852078 NJC852078 NSY852078 OCU852078 OMQ852078 OWM852078 PGI852078 PQE852078 QAA852078 QJW852078 QTS852078 RDO852078 RNK852078 RXG852078 SHC852078 SQY852078 TAU852078 TKQ852078 TUM852078 UEI852078 UOE852078 UYA852078 VHW852078 VRS852078 WBO852078 WLK852078 WVG852078 XFC852078 IU917614 SQ917614 ACM917614 AMI917614 AWE917614 BGA917614 BPW917614 BZS917614 CJO917614 CTK917614 DDG917614 DNC917614 DWY917614 EGU917614 EQQ917614 FAM917614 FKI917614 FUE917614 GEA917614 GNW917614 GXS917614 HHO917614 HRK917614 IBG917614 ILC917614 IUY917614 JEU917614 JOQ917614 JYM917614 KII917614 KSE917614 LCA917614 LLW917614 LVS917614 MFO917614 MPK917614 MZG917614 NJC917614 NSY917614 OCU917614 OMQ917614 OWM917614 PGI917614 PQE917614 QAA917614 QJW917614 QTS917614 RDO917614 RNK917614 RXG917614 SHC917614 SQY917614 TAU917614 TKQ917614 TUM917614 UEI917614 UOE917614 UYA917614 VHW917614 VRS917614 WBO917614 WLK917614 WVG917614 XFC917614 IU983150 SQ983150 ACM983150 AMI983150 AWE983150 BGA983150 BPW983150 BZS983150 CJO983150 CTK983150 DDG983150 DNC983150 DWY983150 EGU983150 EQQ983150 FAM983150 FKI983150 FUE983150 GEA983150 GNW983150 GXS983150 HHO983150 HRK983150 IBG983150 ILC983150 IUY983150 JEU983150 JOQ983150 JYM983150 KII983150 KSE983150 LCA983150 LLW983150 LVS983150 MFO983150 MPK983150 MZG983150 NJC983150 NSY983150 OCU983150 OMQ983150 OWM983150 PGI983150 PQE983150 QAA983150 QJW983150 QTS983150 RDO983150 RNK983150 RXG983150 SHC983150 SQY983150 TAU983150 TKQ983150 TUM983150 UEI983150 UOE983150 UYA983150 VHW983150 VRS983150 WBO983150 WLK983150 WVG983150 XFC983150"/>
    <dataValidation allowBlank="1" showInputMessage="1" showErrorMessage="1" prompt="El resultado de esta columa es la base de la partida 1304 del formato 14-E." sqref="IV110 SR110 ACN110 AMJ110 AWF110 BGB110 BPX110 BZT110 CJP110 CTL110 DDH110 DND110 DWZ110 EGV110 EQR110 FAN110 FKJ110 FUF110 GEB110 GNX110 GXT110 HHP110 HRL110 IBH110 ILD110 IUZ110 JEV110 JOR110 JYN110 KIJ110 KSF110 LCB110 LLX110 LVT110 MFP110 MPL110 MZH110 NJD110 NSZ110 OCV110 OMR110 OWN110 PGJ110 PQF110 QAB110 QJX110 QTT110 RDP110 RNL110 RXH110 SHD110 SQZ110 TAV110 TKR110 TUN110 UEJ110 UOF110 UYB110 VHX110 VRT110 WBP110 WLL110 WVH110 XFD110 IV65646 SR65646 ACN65646 AMJ65646 AWF65646 BGB65646 BPX65646 BZT65646 CJP65646 CTL65646 DDH65646 DND65646 DWZ65646 EGV65646 EQR65646 FAN65646 FKJ65646 FUF65646 GEB65646 GNX65646 GXT65646 HHP65646 HRL65646 IBH65646 ILD65646 IUZ65646 JEV65646 JOR65646 JYN65646 KIJ65646 KSF65646 LCB65646 LLX65646 LVT65646 MFP65646 MPL65646 MZH65646 NJD65646 NSZ65646 OCV65646 OMR65646 OWN65646 PGJ65646 PQF65646 QAB65646 QJX65646 QTT65646 RDP65646 RNL65646 RXH65646 SHD65646 SQZ65646 TAV65646 TKR65646 TUN65646 UEJ65646 UOF65646 UYB65646 VHX65646 VRT65646 WBP65646 WLL65646 WVH65646 XFD65646 IV131182 SR131182 ACN131182 AMJ131182 AWF131182 BGB131182 BPX131182 BZT131182 CJP131182 CTL131182 DDH131182 DND131182 DWZ131182 EGV131182 EQR131182 FAN131182 FKJ131182 FUF131182 GEB131182 GNX131182 GXT131182 HHP131182 HRL131182 IBH131182 ILD131182 IUZ131182 JEV131182 JOR131182 JYN131182 KIJ131182 KSF131182 LCB131182 LLX131182 LVT131182 MFP131182 MPL131182 MZH131182 NJD131182 NSZ131182 OCV131182 OMR131182 OWN131182 PGJ131182 PQF131182 QAB131182 QJX131182 QTT131182 RDP131182 RNL131182 RXH131182 SHD131182 SQZ131182 TAV131182 TKR131182 TUN131182 UEJ131182 UOF131182 UYB131182 VHX131182 VRT131182 WBP131182 WLL131182 WVH131182 XFD131182 IV196718 SR196718 ACN196718 AMJ196718 AWF196718 BGB196718 BPX196718 BZT196718 CJP196718 CTL196718 DDH196718 DND196718 DWZ196718 EGV196718 EQR196718 FAN196718 FKJ196718 FUF196718 GEB196718 GNX196718 GXT196718 HHP196718 HRL196718 IBH196718 ILD196718 IUZ196718 JEV196718 JOR196718 JYN196718 KIJ196718 KSF196718 LCB196718 LLX196718 LVT196718 MFP196718 MPL196718 MZH196718 NJD196718 NSZ196718 OCV196718 OMR196718 OWN196718 PGJ196718 PQF196718 QAB196718 QJX196718 QTT196718 RDP196718 RNL196718 RXH196718 SHD196718 SQZ196718 TAV196718 TKR196718 TUN196718 UEJ196718 UOF196718 UYB196718 VHX196718 VRT196718 WBP196718 WLL196718 WVH196718 XFD196718 IV262254 SR262254 ACN262254 AMJ262254 AWF262254 BGB262254 BPX262254 BZT262254 CJP262254 CTL262254 DDH262254 DND262254 DWZ262254 EGV262254 EQR262254 FAN262254 FKJ262254 FUF262254 GEB262254 GNX262254 GXT262254 HHP262254 HRL262254 IBH262254 ILD262254 IUZ262254 JEV262254 JOR262254 JYN262254 KIJ262254 KSF262254 LCB262254 LLX262254 LVT262254 MFP262254 MPL262254 MZH262254 NJD262254 NSZ262254 OCV262254 OMR262254 OWN262254 PGJ262254 PQF262254 QAB262254 QJX262254 QTT262254 RDP262254 RNL262254 RXH262254 SHD262254 SQZ262254 TAV262254 TKR262254 TUN262254 UEJ262254 UOF262254 UYB262254 VHX262254 VRT262254 WBP262254 WLL262254 WVH262254 XFD262254 IV327790 SR327790 ACN327790 AMJ327790 AWF327790 BGB327790 BPX327790 BZT327790 CJP327790 CTL327790 DDH327790 DND327790 DWZ327790 EGV327790 EQR327790 FAN327790 FKJ327790 FUF327790 GEB327790 GNX327790 GXT327790 HHP327790 HRL327790 IBH327790 ILD327790 IUZ327790 JEV327790 JOR327790 JYN327790 KIJ327790 KSF327790 LCB327790 LLX327790 LVT327790 MFP327790 MPL327790 MZH327790 NJD327790 NSZ327790 OCV327790 OMR327790 OWN327790 PGJ327790 PQF327790 QAB327790 QJX327790 QTT327790 RDP327790 RNL327790 RXH327790 SHD327790 SQZ327790 TAV327790 TKR327790 TUN327790 UEJ327790 UOF327790 UYB327790 VHX327790 VRT327790 WBP327790 WLL327790 WVH327790 XFD327790 IV393326 SR393326 ACN393326 AMJ393326 AWF393326 BGB393326 BPX393326 BZT393326 CJP393326 CTL393326 DDH393326 DND393326 DWZ393326 EGV393326 EQR393326 FAN393326 FKJ393326 FUF393326 GEB393326 GNX393326 GXT393326 HHP393326 HRL393326 IBH393326 ILD393326 IUZ393326 JEV393326 JOR393326 JYN393326 KIJ393326 KSF393326 LCB393326 LLX393326 LVT393326 MFP393326 MPL393326 MZH393326 NJD393326 NSZ393326 OCV393326 OMR393326 OWN393326 PGJ393326 PQF393326 QAB393326 QJX393326 QTT393326 RDP393326 RNL393326 RXH393326 SHD393326 SQZ393326 TAV393326 TKR393326 TUN393326 UEJ393326 UOF393326 UYB393326 VHX393326 VRT393326 WBP393326 WLL393326 WVH393326 XFD393326 IV458862 SR458862 ACN458862 AMJ458862 AWF458862 BGB458862 BPX458862 BZT458862 CJP458862 CTL458862 DDH458862 DND458862 DWZ458862 EGV458862 EQR458862 FAN458862 FKJ458862 FUF458862 GEB458862 GNX458862 GXT458862 HHP458862 HRL458862 IBH458862 ILD458862 IUZ458862 JEV458862 JOR458862 JYN458862 KIJ458862 KSF458862 LCB458862 LLX458862 LVT458862 MFP458862 MPL458862 MZH458862 NJD458862 NSZ458862 OCV458862 OMR458862 OWN458862 PGJ458862 PQF458862 QAB458862 QJX458862 QTT458862 RDP458862 RNL458862 RXH458862 SHD458862 SQZ458862 TAV458862 TKR458862 TUN458862 UEJ458862 UOF458862 UYB458862 VHX458862 VRT458862 WBP458862 WLL458862 WVH458862 XFD458862 IV524398 SR524398 ACN524398 AMJ524398 AWF524398 BGB524398 BPX524398 BZT524398 CJP524398 CTL524398 DDH524398 DND524398 DWZ524398 EGV524398 EQR524398 FAN524398 FKJ524398 FUF524398 GEB524398 GNX524398 GXT524398 HHP524398 HRL524398 IBH524398 ILD524398 IUZ524398 JEV524398 JOR524398 JYN524398 KIJ524398 KSF524398 LCB524398 LLX524398 LVT524398 MFP524398 MPL524398 MZH524398 NJD524398 NSZ524398 OCV524398 OMR524398 OWN524398 PGJ524398 PQF524398 QAB524398 QJX524398 QTT524398 RDP524398 RNL524398 RXH524398 SHD524398 SQZ524398 TAV524398 TKR524398 TUN524398 UEJ524398 UOF524398 UYB524398 VHX524398 VRT524398 WBP524398 WLL524398 WVH524398 XFD524398 IV589934 SR589934 ACN589934 AMJ589934 AWF589934 BGB589934 BPX589934 BZT589934 CJP589934 CTL589934 DDH589934 DND589934 DWZ589934 EGV589934 EQR589934 FAN589934 FKJ589934 FUF589934 GEB589934 GNX589934 GXT589934 HHP589934 HRL589934 IBH589934 ILD589934 IUZ589934 JEV589934 JOR589934 JYN589934 KIJ589934 KSF589934 LCB589934 LLX589934 LVT589934 MFP589934 MPL589934 MZH589934 NJD589934 NSZ589934 OCV589934 OMR589934 OWN589934 PGJ589934 PQF589934 QAB589934 QJX589934 QTT589934 RDP589934 RNL589934 RXH589934 SHD589934 SQZ589934 TAV589934 TKR589934 TUN589934 UEJ589934 UOF589934 UYB589934 VHX589934 VRT589934 WBP589934 WLL589934 WVH589934 XFD589934 IV655470 SR655470 ACN655470 AMJ655470 AWF655470 BGB655470 BPX655470 BZT655470 CJP655470 CTL655470 DDH655470 DND655470 DWZ655470 EGV655470 EQR655470 FAN655470 FKJ655470 FUF655470 GEB655470 GNX655470 GXT655470 HHP655470 HRL655470 IBH655470 ILD655470 IUZ655470 JEV655470 JOR655470 JYN655470 KIJ655470 KSF655470 LCB655470 LLX655470 LVT655470 MFP655470 MPL655470 MZH655470 NJD655470 NSZ655470 OCV655470 OMR655470 OWN655470 PGJ655470 PQF655470 QAB655470 QJX655470 QTT655470 RDP655470 RNL655470 RXH655470 SHD655470 SQZ655470 TAV655470 TKR655470 TUN655470 UEJ655470 UOF655470 UYB655470 VHX655470 VRT655470 WBP655470 WLL655470 WVH655470 XFD655470 IV721006 SR721006 ACN721006 AMJ721006 AWF721006 BGB721006 BPX721006 BZT721006 CJP721006 CTL721006 DDH721006 DND721006 DWZ721006 EGV721006 EQR721006 FAN721006 FKJ721006 FUF721006 GEB721006 GNX721006 GXT721006 HHP721006 HRL721006 IBH721006 ILD721006 IUZ721006 JEV721006 JOR721006 JYN721006 KIJ721006 KSF721006 LCB721006 LLX721006 LVT721006 MFP721006 MPL721006 MZH721006 NJD721006 NSZ721006 OCV721006 OMR721006 OWN721006 PGJ721006 PQF721006 QAB721006 QJX721006 QTT721006 RDP721006 RNL721006 RXH721006 SHD721006 SQZ721006 TAV721006 TKR721006 TUN721006 UEJ721006 UOF721006 UYB721006 VHX721006 VRT721006 WBP721006 WLL721006 WVH721006 XFD721006 IV786542 SR786542 ACN786542 AMJ786542 AWF786542 BGB786542 BPX786542 BZT786542 CJP786542 CTL786542 DDH786542 DND786542 DWZ786542 EGV786542 EQR786542 FAN786542 FKJ786542 FUF786542 GEB786542 GNX786542 GXT786542 HHP786542 HRL786542 IBH786542 ILD786542 IUZ786542 JEV786542 JOR786542 JYN786542 KIJ786542 KSF786542 LCB786542 LLX786542 LVT786542 MFP786542 MPL786542 MZH786542 NJD786542 NSZ786542 OCV786542 OMR786542 OWN786542 PGJ786542 PQF786542 QAB786542 QJX786542 QTT786542 RDP786542 RNL786542 RXH786542 SHD786542 SQZ786542 TAV786542 TKR786542 TUN786542 UEJ786542 UOF786542 UYB786542 VHX786542 VRT786542 WBP786542 WLL786542 WVH786542 XFD786542 IV852078 SR852078 ACN852078 AMJ852078 AWF852078 BGB852078 BPX852078 BZT852078 CJP852078 CTL852078 DDH852078 DND852078 DWZ852078 EGV852078 EQR852078 FAN852078 FKJ852078 FUF852078 GEB852078 GNX852078 GXT852078 HHP852078 HRL852078 IBH852078 ILD852078 IUZ852078 JEV852078 JOR852078 JYN852078 KIJ852078 KSF852078 LCB852078 LLX852078 LVT852078 MFP852078 MPL852078 MZH852078 NJD852078 NSZ852078 OCV852078 OMR852078 OWN852078 PGJ852078 PQF852078 QAB852078 QJX852078 QTT852078 RDP852078 RNL852078 RXH852078 SHD852078 SQZ852078 TAV852078 TKR852078 TUN852078 UEJ852078 UOF852078 UYB852078 VHX852078 VRT852078 WBP852078 WLL852078 WVH852078 XFD852078 IV917614 SR917614 ACN917614 AMJ917614 AWF917614 BGB917614 BPX917614 BZT917614 CJP917614 CTL917614 DDH917614 DND917614 DWZ917614 EGV917614 EQR917614 FAN917614 FKJ917614 FUF917614 GEB917614 GNX917614 GXT917614 HHP917614 HRL917614 IBH917614 ILD917614 IUZ917614 JEV917614 JOR917614 JYN917614 KIJ917614 KSF917614 LCB917614 LLX917614 LVT917614 MFP917614 MPL917614 MZH917614 NJD917614 NSZ917614 OCV917614 OMR917614 OWN917614 PGJ917614 PQF917614 QAB917614 QJX917614 QTT917614 RDP917614 RNL917614 RXH917614 SHD917614 SQZ917614 TAV917614 TKR917614 TUN917614 UEJ917614 UOF917614 UYB917614 VHX917614 VRT917614 WBP917614 WLL917614 WVH917614 XFD917614 IV983150 SR983150 ACN983150 AMJ983150 AWF983150 BGB983150 BPX983150 BZT983150 CJP983150 CTL983150 DDH983150 DND983150 DWZ983150 EGV983150 EQR983150 FAN983150 FKJ983150 FUF983150 GEB983150 GNX983150 GXT983150 HHP983150 HRL983150 IBH983150 ILD983150 IUZ983150 JEV983150 JOR983150 JYN983150 KIJ983150 KSF983150 LCB983150 LLX983150 LVT983150 MFP983150 MPL983150 MZH983150 NJD983150 NSZ983150 OCV983150 OMR983150 OWN983150 PGJ983150 PQF983150 QAB983150 QJX983150 QTT983150 RDP983150 RNL983150 RXH983150 SHD983150 SQZ983150 TAV983150 TKR983150 TUN983150 UEJ983150 UOF983150 UYB983150 VHX983150 VRT983150 WBP983150 WLL983150 WVH983150 XFD983150"/>
  </dataValidations>
  <printOptions horizontalCentered="1"/>
  <pageMargins left="0.39370078740157483" right="0.39370078740157483" top="1.1417322834645669" bottom="0.74803149606299213" header="0.51181102362204722" footer="0.51181102362204722"/>
  <pageSetup paperSize="5" scale="75" orientation="portrait" horizontalDpi="4294967293" r:id="rId1"/>
  <headerFooter alignWithMargins="0">
    <oddHeader>&amp;L&amp;"-,Negrita"&amp;20Plantilla de Personal de Carácter Permanente
&amp;14Nombre de la Entidad: &amp;F, Jalisco</oddHeader>
    <oddFooter>&amp;L&amp;"-,Cursiva"Ejercicio Fiscal 2013&amp;RPágina &amp;P de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448"/>
  <sheetViews>
    <sheetView showGridLines="0" topLeftCell="A94" zoomScale="85" zoomScaleNormal="85" workbookViewId="0">
      <selection sqref="A1:DE1048576"/>
    </sheetView>
  </sheetViews>
  <sheetFormatPr baseColWidth="10" defaultRowHeight="15" x14ac:dyDescent="0.25"/>
  <cols>
    <col min="1" max="109" width="1.7109375" style="11" customWidth="1"/>
    <col min="110" max="120" width="1.7109375" customWidth="1"/>
  </cols>
  <sheetData>
    <row r="1" spans="1:109" ht="34.5" customHeight="1" thickTop="1" x14ac:dyDescent="0.25">
      <c r="A1" s="145" t="s">
        <v>7</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7"/>
    </row>
    <row r="2" spans="1:109" ht="34.5" customHeight="1" x14ac:dyDescent="0.25">
      <c r="A2" s="5"/>
      <c r="B2" s="6"/>
      <c r="C2" s="148" t="s">
        <v>8</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8"/>
    </row>
    <row r="3" spans="1:109" s="11" customFormat="1" ht="6" customHeight="1" x14ac:dyDescent="0.25">
      <c r="A3" s="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9"/>
      <c r="DC3" s="9"/>
      <c r="DD3" s="9"/>
      <c r="DE3" s="10"/>
    </row>
    <row r="4" spans="1:109" ht="28.5" customHeight="1" x14ac:dyDescent="0.25">
      <c r="A4" s="149" t="s">
        <v>9</v>
      </c>
      <c r="B4" s="150"/>
      <c r="C4" s="150"/>
      <c r="D4" s="150"/>
      <c r="E4" s="150"/>
      <c r="F4" s="150"/>
      <c r="G4" s="150"/>
      <c r="H4" s="150"/>
      <c r="I4" s="150"/>
      <c r="J4" s="150"/>
      <c r="K4" s="150"/>
      <c r="L4" s="150"/>
      <c r="M4" s="150"/>
      <c r="N4" s="150"/>
      <c r="O4" s="150"/>
      <c r="P4" s="150" t="s">
        <v>10</v>
      </c>
      <c r="Q4" s="150"/>
      <c r="R4" s="150"/>
      <c r="S4" s="150"/>
      <c r="T4" s="150"/>
      <c r="U4" s="150"/>
      <c r="V4" s="150"/>
      <c r="W4" s="150"/>
      <c r="X4" s="150"/>
      <c r="Y4" s="150"/>
      <c r="Z4" s="150"/>
      <c r="AA4" s="150"/>
      <c r="AB4" s="150"/>
      <c r="AC4" s="150"/>
      <c r="AD4" s="150" t="s">
        <v>11</v>
      </c>
      <c r="AE4" s="150"/>
      <c r="AF4" s="150"/>
      <c r="AG4" s="151" t="s">
        <v>12</v>
      </c>
      <c r="AH4" s="151"/>
      <c r="AI4" s="151"/>
      <c r="AJ4" s="152"/>
      <c r="AK4" s="131" t="s">
        <v>13</v>
      </c>
      <c r="AL4" s="132"/>
      <c r="AM4" s="132"/>
      <c r="AN4" s="132"/>
      <c r="AO4" s="132"/>
      <c r="AP4" s="132"/>
      <c r="AQ4" s="132"/>
      <c r="AR4" s="132"/>
      <c r="AS4" s="132"/>
      <c r="AT4" s="132"/>
      <c r="AU4" s="132"/>
      <c r="AV4" s="132"/>
      <c r="AW4" s="132"/>
      <c r="AX4" s="133"/>
      <c r="AY4" s="131">
        <v>131</v>
      </c>
      <c r="AZ4" s="132"/>
      <c r="BA4" s="132"/>
      <c r="BB4" s="132"/>
      <c r="BC4" s="132"/>
      <c r="BD4" s="132"/>
      <c r="BE4" s="132"/>
      <c r="BF4" s="133"/>
      <c r="BG4" s="131">
        <v>132</v>
      </c>
      <c r="BH4" s="132"/>
      <c r="BI4" s="132"/>
      <c r="BJ4" s="132"/>
      <c r="BK4" s="132"/>
      <c r="BL4" s="132"/>
      <c r="BM4" s="132"/>
      <c r="BN4" s="133"/>
      <c r="BO4" s="131">
        <v>132</v>
      </c>
      <c r="BP4" s="132"/>
      <c r="BQ4" s="132"/>
      <c r="BR4" s="132"/>
      <c r="BS4" s="132"/>
      <c r="BT4" s="132"/>
      <c r="BU4" s="132"/>
      <c r="BV4" s="133"/>
      <c r="BW4" s="131">
        <v>133</v>
      </c>
      <c r="BX4" s="132"/>
      <c r="BY4" s="132"/>
      <c r="BZ4" s="132"/>
      <c r="CA4" s="132"/>
      <c r="CB4" s="132"/>
      <c r="CC4" s="132"/>
      <c r="CD4" s="133"/>
      <c r="CE4" s="131">
        <v>134</v>
      </c>
      <c r="CF4" s="132"/>
      <c r="CG4" s="132"/>
      <c r="CH4" s="132"/>
      <c r="CI4" s="132"/>
      <c r="CJ4" s="132"/>
      <c r="CK4" s="132"/>
      <c r="CL4" s="132"/>
      <c r="CM4" s="133"/>
      <c r="CN4" s="134" t="s">
        <v>14</v>
      </c>
      <c r="CO4" s="135"/>
      <c r="CP4" s="135"/>
      <c r="CQ4" s="135"/>
      <c r="CR4" s="135"/>
      <c r="CS4" s="135"/>
      <c r="CT4" s="135"/>
      <c r="CU4" s="136"/>
      <c r="CV4" s="134" t="s">
        <v>15</v>
      </c>
      <c r="CW4" s="135"/>
      <c r="CX4" s="135"/>
      <c r="CY4" s="135"/>
      <c r="CZ4" s="135"/>
      <c r="DA4" s="135"/>
      <c r="DB4" s="135"/>
      <c r="DC4" s="135"/>
      <c r="DD4" s="135"/>
      <c r="DE4" s="138"/>
    </row>
    <row r="5" spans="1:109" ht="30.75" customHeight="1" x14ac:dyDescent="0.25">
      <c r="A5" s="149"/>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1"/>
      <c r="AH5" s="151"/>
      <c r="AI5" s="151"/>
      <c r="AJ5" s="152"/>
      <c r="AK5" s="120" t="s">
        <v>16</v>
      </c>
      <c r="AL5" s="121"/>
      <c r="AM5" s="121"/>
      <c r="AN5" s="121"/>
      <c r="AO5" s="121"/>
      <c r="AP5" s="121"/>
      <c r="AQ5" s="121"/>
      <c r="AR5" s="121"/>
      <c r="AS5" s="121"/>
      <c r="AT5" s="121"/>
      <c r="AU5" s="121"/>
      <c r="AV5" s="121"/>
      <c r="AW5" s="121"/>
      <c r="AX5" s="130"/>
      <c r="AY5" s="139" t="s">
        <v>17</v>
      </c>
      <c r="AZ5" s="140"/>
      <c r="BA5" s="140"/>
      <c r="BB5" s="140"/>
      <c r="BC5" s="140"/>
      <c r="BD5" s="140"/>
      <c r="BE5" s="140"/>
      <c r="BF5" s="141"/>
      <c r="BG5" s="142" t="s">
        <v>18</v>
      </c>
      <c r="BH5" s="143"/>
      <c r="BI5" s="143"/>
      <c r="BJ5" s="143"/>
      <c r="BK5" s="143"/>
      <c r="BL5" s="143"/>
      <c r="BM5" s="143"/>
      <c r="BN5" s="144"/>
      <c r="BO5" s="139" t="s">
        <v>19</v>
      </c>
      <c r="BP5" s="140"/>
      <c r="BQ5" s="140"/>
      <c r="BR5" s="140"/>
      <c r="BS5" s="140"/>
      <c r="BT5" s="140"/>
      <c r="BU5" s="140"/>
      <c r="BV5" s="141"/>
      <c r="BW5" s="117" t="s">
        <v>20</v>
      </c>
      <c r="BX5" s="118"/>
      <c r="BY5" s="118"/>
      <c r="BZ5" s="118"/>
      <c r="CA5" s="118"/>
      <c r="CB5" s="118"/>
      <c r="CC5" s="118"/>
      <c r="CD5" s="137"/>
      <c r="CE5" s="117" t="s">
        <v>0</v>
      </c>
      <c r="CF5" s="118"/>
      <c r="CG5" s="118"/>
      <c r="CH5" s="118"/>
      <c r="CI5" s="118"/>
      <c r="CJ5" s="118"/>
      <c r="CK5" s="118"/>
      <c r="CL5" s="118"/>
      <c r="CM5" s="137"/>
      <c r="CN5" s="117"/>
      <c r="CO5" s="118"/>
      <c r="CP5" s="118"/>
      <c r="CQ5" s="118"/>
      <c r="CR5" s="118"/>
      <c r="CS5" s="118"/>
      <c r="CT5" s="118"/>
      <c r="CU5" s="137"/>
      <c r="CV5" s="117" t="s">
        <v>21</v>
      </c>
      <c r="CW5" s="118"/>
      <c r="CX5" s="118"/>
      <c r="CY5" s="118"/>
      <c r="CZ5" s="118"/>
      <c r="DA5" s="118"/>
      <c r="DB5" s="118"/>
      <c r="DC5" s="118"/>
      <c r="DD5" s="118"/>
      <c r="DE5" s="119"/>
    </row>
    <row r="6" spans="1:109" ht="30" customHeight="1" x14ac:dyDescent="0.25">
      <c r="A6" s="149"/>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1"/>
      <c r="AH6" s="151"/>
      <c r="AI6" s="151"/>
      <c r="AJ6" s="151"/>
      <c r="AK6" s="123" t="s">
        <v>22</v>
      </c>
      <c r="AL6" s="123"/>
      <c r="AM6" s="123"/>
      <c r="AN6" s="123"/>
      <c r="AO6" s="123"/>
      <c r="AP6" s="123"/>
      <c r="AQ6" s="123" t="s">
        <v>23</v>
      </c>
      <c r="AR6" s="123"/>
      <c r="AS6" s="123"/>
      <c r="AT6" s="123"/>
      <c r="AU6" s="123"/>
      <c r="AV6" s="123"/>
      <c r="AW6" s="123"/>
      <c r="AX6" s="123"/>
      <c r="AY6" s="124" t="s">
        <v>24</v>
      </c>
      <c r="AZ6" s="125"/>
      <c r="BA6" s="125"/>
      <c r="BB6" s="125"/>
      <c r="BC6" s="125"/>
      <c r="BD6" s="125"/>
      <c r="BE6" s="125"/>
      <c r="BF6" s="126"/>
      <c r="BG6" s="127" t="s">
        <v>25</v>
      </c>
      <c r="BH6" s="128"/>
      <c r="BI6" s="128"/>
      <c r="BJ6" s="128"/>
      <c r="BK6" s="128"/>
      <c r="BL6" s="128"/>
      <c r="BM6" s="128"/>
      <c r="BN6" s="129"/>
      <c r="BO6" s="124" t="s">
        <v>26</v>
      </c>
      <c r="BP6" s="125"/>
      <c r="BQ6" s="125"/>
      <c r="BR6" s="125"/>
      <c r="BS6" s="125"/>
      <c r="BT6" s="125"/>
      <c r="BU6" s="125"/>
      <c r="BV6" s="126"/>
      <c r="BW6" s="120" t="s">
        <v>27</v>
      </c>
      <c r="BX6" s="121"/>
      <c r="BY6" s="121"/>
      <c r="BZ6" s="121"/>
      <c r="CA6" s="121"/>
      <c r="CB6" s="121"/>
      <c r="CC6" s="121"/>
      <c r="CD6" s="130"/>
      <c r="CE6" s="120"/>
      <c r="CF6" s="121"/>
      <c r="CG6" s="121"/>
      <c r="CH6" s="121"/>
      <c r="CI6" s="121"/>
      <c r="CJ6" s="121"/>
      <c r="CK6" s="121"/>
      <c r="CL6" s="121"/>
      <c r="CM6" s="130"/>
      <c r="CN6" s="120" t="s">
        <v>28</v>
      </c>
      <c r="CO6" s="121"/>
      <c r="CP6" s="121"/>
      <c r="CQ6" s="121"/>
      <c r="CR6" s="121"/>
      <c r="CS6" s="121"/>
      <c r="CT6" s="121"/>
      <c r="CU6" s="130"/>
      <c r="CV6" s="120"/>
      <c r="CW6" s="121"/>
      <c r="CX6" s="121"/>
      <c r="CY6" s="121"/>
      <c r="CZ6" s="121"/>
      <c r="DA6" s="121"/>
      <c r="DB6" s="121"/>
      <c r="DC6" s="121"/>
      <c r="DD6" s="121"/>
      <c r="DE6" s="122"/>
    </row>
    <row r="7" spans="1:109" s="4" customFormat="1" ht="6" customHeight="1" x14ac:dyDescent="0.2">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v>35480</v>
      </c>
      <c r="AH7" s="14"/>
      <c r="AI7" s="14"/>
      <c r="AJ7" s="14"/>
      <c r="AK7" s="115"/>
      <c r="AL7" s="115"/>
      <c r="AM7" s="115"/>
      <c r="AN7" s="115"/>
      <c r="AO7" s="115"/>
      <c r="AP7" s="115"/>
      <c r="AQ7" s="116"/>
      <c r="AR7" s="116"/>
      <c r="AS7" s="116"/>
      <c r="AT7" s="116"/>
      <c r="AU7" s="116"/>
      <c r="AV7" s="116"/>
      <c r="AW7" s="116"/>
      <c r="AX7" s="116"/>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5"/>
    </row>
    <row r="8" spans="1:109" s="4" customFormat="1" ht="24.95" customHeight="1" x14ac:dyDescent="0.2">
      <c r="A8" s="98" t="s">
        <v>29</v>
      </c>
      <c r="B8" s="99"/>
      <c r="C8" s="99"/>
      <c r="D8" s="99"/>
      <c r="E8" s="99"/>
      <c r="F8" s="99"/>
      <c r="G8" s="99"/>
      <c r="H8" s="99"/>
      <c r="I8" s="99"/>
      <c r="J8" s="99"/>
      <c r="K8" s="99"/>
      <c r="L8" s="99"/>
      <c r="M8" s="99"/>
      <c r="N8" s="99"/>
      <c r="O8" s="100"/>
      <c r="P8" s="101" t="s">
        <v>30</v>
      </c>
      <c r="Q8" s="102"/>
      <c r="R8" s="102"/>
      <c r="S8" s="102"/>
      <c r="T8" s="102"/>
      <c r="U8" s="102"/>
      <c r="V8" s="102"/>
      <c r="W8" s="102"/>
      <c r="X8" s="102"/>
      <c r="Y8" s="102"/>
      <c r="Z8" s="102"/>
      <c r="AA8" s="102"/>
      <c r="AB8" s="102"/>
      <c r="AC8" s="103"/>
      <c r="AD8" s="92">
        <v>401</v>
      </c>
      <c r="AE8" s="92"/>
      <c r="AF8" s="92"/>
      <c r="AG8" s="93">
        <v>9</v>
      </c>
      <c r="AH8" s="93"/>
      <c r="AI8" s="93"/>
      <c r="AJ8" s="93"/>
      <c r="AK8" s="94">
        <v>19154</v>
      </c>
      <c r="AL8" s="94"/>
      <c r="AM8" s="94"/>
      <c r="AN8" s="94"/>
      <c r="AO8" s="94"/>
      <c r="AP8" s="94"/>
      <c r="AQ8" s="82">
        <f>AG8*AK8*12</f>
        <v>2068632</v>
      </c>
      <c r="AR8" s="82"/>
      <c r="AS8" s="82"/>
      <c r="AT8" s="82"/>
      <c r="AU8" s="82"/>
      <c r="AV8" s="82"/>
      <c r="AW8" s="82"/>
      <c r="AX8" s="82"/>
      <c r="AY8" s="81"/>
      <c r="AZ8" s="81"/>
      <c r="BA8" s="81"/>
      <c r="BB8" s="81"/>
      <c r="BC8" s="81"/>
      <c r="BD8" s="81"/>
      <c r="BE8" s="81"/>
      <c r="BF8" s="81"/>
      <c r="BG8" s="81"/>
      <c r="BH8" s="81"/>
      <c r="BI8" s="81"/>
      <c r="BJ8" s="81"/>
      <c r="BK8" s="81"/>
      <c r="BL8" s="81"/>
      <c r="BM8" s="81"/>
      <c r="BN8" s="81"/>
      <c r="BO8" s="81">
        <f>SUM(AK8/30.42)*AG8*50</f>
        <v>283343.19526627217</v>
      </c>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2">
        <f>SUM(AQ8:CU8)</f>
        <v>2351975.1952662719</v>
      </c>
      <c r="CW8" s="82"/>
      <c r="CX8" s="82"/>
      <c r="CY8" s="82"/>
      <c r="CZ8" s="82"/>
      <c r="DA8" s="82"/>
      <c r="DB8" s="82"/>
      <c r="DC8" s="82"/>
      <c r="DD8" s="82"/>
      <c r="DE8" s="83"/>
    </row>
    <row r="9" spans="1:109" s="4" customFormat="1" ht="24.95" customHeight="1" x14ac:dyDescent="0.2">
      <c r="A9" s="98" t="s">
        <v>31</v>
      </c>
      <c r="B9" s="99"/>
      <c r="C9" s="99"/>
      <c r="D9" s="99"/>
      <c r="E9" s="99"/>
      <c r="F9" s="99"/>
      <c r="G9" s="99"/>
      <c r="H9" s="99"/>
      <c r="I9" s="99"/>
      <c r="J9" s="99"/>
      <c r="K9" s="99"/>
      <c r="L9" s="99"/>
      <c r="M9" s="99"/>
      <c r="N9" s="99"/>
      <c r="O9" s="100"/>
      <c r="P9" s="101" t="s">
        <v>32</v>
      </c>
      <c r="Q9" s="102"/>
      <c r="R9" s="102"/>
      <c r="S9" s="102"/>
      <c r="T9" s="102"/>
      <c r="U9" s="102"/>
      <c r="V9" s="102"/>
      <c r="W9" s="102"/>
      <c r="X9" s="102"/>
      <c r="Y9" s="102"/>
      <c r="Z9" s="102"/>
      <c r="AA9" s="102"/>
      <c r="AB9" s="102"/>
      <c r="AC9" s="103"/>
      <c r="AD9" s="92">
        <v>401</v>
      </c>
      <c r="AE9" s="92"/>
      <c r="AF9" s="92"/>
      <c r="AG9" s="107">
        <v>1</v>
      </c>
      <c r="AH9" s="108"/>
      <c r="AI9" s="108"/>
      <c r="AJ9" s="109"/>
      <c r="AK9" s="94">
        <v>53178</v>
      </c>
      <c r="AL9" s="94"/>
      <c r="AM9" s="94"/>
      <c r="AN9" s="94"/>
      <c r="AO9" s="94"/>
      <c r="AP9" s="94"/>
      <c r="AQ9" s="82">
        <f t="shared" ref="AQ9:AQ81" si="0">AG9*AK9*12</f>
        <v>638136</v>
      </c>
      <c r="AR9" s="82"/>
      <c r="AS9" s="82"/>
      <c r="AT9" s="82"/>
      <c r="AU9" s="82"/>
      <c r="AV9" s="82"/>
      <c r="AW9" s="82"/>
      <c r="AX9" s="82"/>
      <c r="AY9" s="81"/>
      <c r="AZ9" s="81"/>
      <c r="BA9" s="81"/>
      <c r="BB9" s="81"/>
      <c r="BC9" s="81"/>
      <c r="BD9" s="81"/>
      <c r="BE9" s="81"/>
      <c r="BF9" s="81"/>
      <c r="BG9" s="81"/>
      <c r="BH9" s="81"/>
      <c r="BI9" s="81"/>
      <c r="BJ9" s="81"/>
      <c r="BK9" s="81"/>
      <c r="BL9" s="81"/>
      <c r="BM9" s="81"/>
      <c r="BN9" s="81"/>
      <c r="BO9" s="81">
        <f t="shared" ref="BO9:BO20" si="1">SUM(AK9/30.42)*AG9*50</f>
        <v>87406.311637080871</v>
      </c>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2">
        <f t="shared" ref="CV9:CV81" si="2">SUM(AQ9:CU9)</f>
        <v>725542.31163708086</v>
      </c>
      <c r="CW9" s="82"/>
      <c r="CX9" s="82"/>
      <c r="CY9" s="82"/>
      <c r="CZ9" s="82"/>
      <c r="DA9" s="82"/>
      <c r="DB9" s="82"/>
      <c r="DC9" s="82"/>
      <c r="DD9" s="82"/>
      <c r="DE9" s="83"/>
    </row>
    <row r="10" spans="1:109" s="4" customFormat="1" ht="24.95" customHeight="1" x14ac:dyDescent="0.2">
      <c r="A10" s="98" t="s">
        <v>33</v>
      </c>
      <c r="B10" s="99"/>
      <c r="C10" s="99"/>
      <c r="D10" s="99"/>
      <c r="E10" s="99"/>
      <c r="F10" s="99"/>
      <c r="G10" s="99"/>
      <c r="H10" s="99"/>
      <c r="I10" s="99"/>
      <c r="J10" s="99"/>
      <c r="K10" s="99"/>
      <c r="L10" s="99"/>
      <c r="M10" s="99"/>
      <c r="N10" s="99"/>
      <c r="O10" s="100"/>
      <c r="P10" s="101" t="s">
        <v>32</v>
      </c>
      <c r="Q10" s="102"/>
      <c r="R10" s="102"/>
      <c r="S10" s="102"/>
      <c r="T10" s="102"/>
      <c r="U10" s="102"/>
      <c r="V10" s="102"/>
      <c r="W10" s="102"/>
      <c r="X10" s="102"/>
      <c r="Y10" s="102"/>
      <c r="Z10" s="102"/>
      <c r="AA10" s="102"/>
      <c r="AB10" s="102"/>
      <c r="AC10" s="103"/>
      <c r="AD10" s="92">
        <v>401</v>
      </c>
      <c r="AE10" s="92"/>
      <c r="AF10" s="92"/>
      <c r="AG10" s="107">
        <v>1</v>
      </c>
      <c r="AH10" s="108"/>
      <c r="AI10" s="108"/>
      <c r="AJ10" s="109"/>
      <c r="AK10" s="94">
        <v>8146</v>
      </c>
      <c r="AL10" s="94"/>
      <c r="AM10" s="94"/>
      <c r="AN10" s="94"/>
      <c r="AO10" s="94"/>
      <c r="AP10" s="94"/>
      <c r="AQ10" s="82">
        <f t="shared" si="0"/>
        <v>97752</v>
      </c>
      <c r="AR10" s="82"/>
      <c r="AS10" s="82"/>
      <c r="AT10" s="82"/>
      <c r="AU10" s="82"/>
      <c r="AV10" s="82"/>
      <c r="AW10" s="82"/>
      <c r="AX10" s="82"/>
      <c r="AY10" s="81"/>
      <c r="AZ10" s="81"/>
      <c r="BA10" s="81"/>
      <c r="BB10" s="81"/>
      <c r="BC10" s="81"/>
      <c r="BD10" s="81"/>
      <c r="BE10" s="81"/>
      <c r="BF10" s="81"/>
      <c r="BG10" s="81">
        <f t="shared" ref="BG10:BG15" si="3">SUM(AK10/30.42)*AG10*10*0.5</f>
        <v>1338.9217619986848</v>
      </c>
      <c r="BH10" s="81"/>
      <c r="BI10" s="81"/>
      <c r="BJ10" s="81"/>
      <c r="BK10" s="81"/>
      <c r="BL10" s="81"/>
      <c r="BM10" s="81"/>
      <c r="BN10" s="81"/>
      <c r="BO10" s="81">
        <f t="shared" si="1"/>
        <v>13389.217619986848</v>
      </c>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2">
        <f t="shared" si="2"/>
        <v>112480.13938198553</v>
      </c>
      <c r="CW10" s="82"/>
      <c r="CX10" s="82"/>
      <c r="CY10" s="82"/>
      <c r="CZ10" s="82"/>
      <c r="DA10" s="82"/>
      <c r="DB10" s="82"/>
      <c r="DC10" s="82"/>
      <c r="DD10" s="82"/>
      <c r="DE10" s="83"/>
    </row>
    <row r="11" spans="1:109" s="4" customFormat="1" ht="24.95" customHeight="1" x14ac:dyDescent="0.2">
      <c r="A11" s="98" t="s">
        <v>34</v>
      </c>
      <c r="B11" s="99"/>
      <c r="C11" s="99"/>
      <c r="D11" s="99"/>
      <c r="E11" s="99"/>
      <c r="F11" s="99"/>
      <c r="G11" s="99"/>
      <c r="H11" s="99"/>
      <c r="I11" s="99"/>
      <c r="J11" s="99"/>
      <c r="K11" s="99"/>
      <c r="L11" s="99"/>
      <c r="M11" s="99"/>
      <c r="N11" s="99"/>
      <c r="O11" s="100"/>
      <c r="P11" s="101" t="s">
        <v>32</v>
      </c>
      <c r="Q11" s="102"/>
      <c r="R11" s="102"/>
      <c r="S11" s="102"/>
      <c r="T11" s="102"/>
      <c r="U11" s="102"/>
      <c r="V11" s="102"/>
      <c r="W11" s="102"/>
      <c r="X11" s="102"/>
      <c r="Y11" s="102"/>
      <c r="Z11" s="102"/>
      <c r="AA11" s="102"/>
      <c r="AB11" s="102"/>
      <c r="AC11" s="103"/>
      <c r="AD11" s="92">
        <v>401</v>
      </c>
      <c r="AE11" s="92"/>
      <c r="AF11" s="92"/>
      <c r="AG11" s="107">
        <v>1</v>
      </c>
      <c r="AH11" s="108"/>
      <c r="AI11" s="108"/>
      <c r="AJ11" s="109"/>
      <c r="AK11" s="94">
        <v>10548</v>
      </c>
      <c r="AL11" s="94"/>
      <c r="AM11" s="94"/>
      <c r="AN11" s="94"/>
      <c r="AO11" s="94"/>
      <c r="AP11" s="94"/>
      <c r="AQ11" s="82">
        <f t="shared" si="0"/>
        <v>126576</v>
      </c>
      <c r="AR11" s="82"/>
      <c r="AS11" s="82"/>
      <c r="AT11" s="82"/>
      <c r="AU11" s="82"/>
      <c r="AV11" s="82"/>
      <c r="AW11" s="82"/>
      <c r="AX11" s="82"/>
      <c r="AY11" s="114"/>
      <c r="AZ11" s="114"/>
      <c r="BA11" s="114"/>
      <c r="BB11" s="114"/>
      <c r="BC11" s="114"/>
      <c r="BD11" s="114"/>
      <c r="BE11" s="114"/>
      <c r="BF11" s="114"/>
      <c r="BG11" s="95">
        <f t="shared" si="3"/>
        <v>1733.7278106508875</v>
      </c>
      <c r="BH11" s="96"/>
      <c r="BI11" s="96"/>
      <c r="BJ11" s="96"/>
      <c r="BK11" s="96"/>
      <c r="BL11" s="96"/>
      <c r="BM11" s="96"/>
      <c r="BN11" s="97"/>
      <c r="BO11" s="81">
        <f t="shared" si="1"/>
        <v>17337.278106508875</v>
      </c>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2">
        <f t="shared" si="2"/>
        <v>145647.00591715975</v>
      </c>
      <c r="CW11" s="82"/>
      <c r="CX11" s="82"/>
      <c r="CY11" s="82"/>
      <c r="CZ11" s="82"/>
      <c r="DA11" s="82"/>
      <c r="DB11" s="82"/>
      <c r="DC11" s="82"/>
      <c r="DD11" s="82"/>
      <c r="DE11" s="83"/>
    </row>
    <row r="12" spans="1:109" s="4" customFormat="1" ht="24.95" customHeight="1" x14ac:dyDescent="0.2">
      <c r="A12" s="98" t="s">
        <v>35</v>
      </c>
      <c r="B12" s="99"/>
      <c r="C12" s="99"/>
      <c r="D12" s="99"/>
      <c r="E12" s="99"/>
      <c r="F12" s="99"/>
      <c r="G12" s="99"/>
      <c r="H12" s="99"/>
      <c r="I12" s="99"/>
      <c r="J12" s="99"/>
      <c r="K12" s="99"/>
      <c r="L12" s="99"/>
      <c r="M12" s="99"/>
      <c r="N12" s="99"/>
      <c r="O12" s="100"/>
      <c r="P12" s="101" t="s">
        <v>32</v>
      </c>
      <c r="Q12" s="102"/>
      <c r="R12" s="102"/>
      <c r="S12" s="102"/>
      <c r="T12" s="102"/>
      <c r="U12" s="102"/>
      <c r="V12" s="102"/>
      <c r="W12" s="102"/>
      <c r="X12" s="102"/>
      <c r="Y12" s="102"/>
      <c r="Z12" s="102"/>
      <c r="AA12" s="102"/>
      <c r="AB12" s="102"/>
      <c r="AC12" s="103"/>
      <c r="AD12" s="92">
        <v>401</v>
      </c>
      <c r="AE12" s="92"/>
      <c r="AF12" s="92"/>
      <c r="AG12" s="107">
        <v>1</v>
      </c>
      <c r="AH12" s="108"/>
      <c r="AI12" s="108"/>
      <c r="AJ12" s="109"/>
      <c r="AK12" s="94">
        <v>9846</v>
      </c>
      <c r="AL12" s="94"/>
      <c r="AM12" s="94"/>
      <c r="AN12" s="94"/>
      <c r="AO12" s="94"/>
      <c r="AP12" s="94"/>
      <c r="AQ12" s="82">
        <f t="shared" si="0"/>
        <v>118152</v>
      </c>
      <c r="AR12" s="82"/>
      <c r="AS12" s="82"/>
      <c r="AT12" s="82"/>
      <c r="AU12" s="82"/>
      <c r="AV12" s="82"/>
      <c r="AW12" s="82"/>
      <c r="AX12" s="82"/>
      <c r="AY12" s="113"/>
      <c r="AZ12" s="113"/>
      <c r="BA12" s="113"/>
      <c r="BB12" s="113"/>
      <c r="BC12" s="113"/>
      <c r="BD12" s="113"/>
      <c r="BE12" s="113"/>
      <c r="BF12" s="113"/>
      <c r="BG12" s="95">
        <f t="shared" si="3"/>
        <v>1618.3431952662722</v>
      </c>
      <c r="BH12" s="96"/>
      <c r="BI12" s="96"/>
      <c r="BJ12" s="96"/>
      <c r="BK12" s="96"/>
      <c r="BL12" s="96"/>
      <c r="BM12" s="96"/>
      <c r="BN12" s="97"/>
      <c r="BO12" s="81">
        <f t="shared" si="1"/>
        <v>16183.431952662721</v>
      </c>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2">
        <f t="shared" si="2"/>
        <v>135953.77514792897</v>
      </c>
      <c r="CW12" s="82"/>
      <c r="CX12" s="82"/>
      <c r="CY12" s="82"/>
      <c r="CZ12" s="82"/>
      <c r="DA12" s="82"/>
      <c r="DB12" s="82"/>
      <c r="DC12" s="82"/>
      <c r="DD12" s="82"/>
      <c r="DE12" s="83"/>
    </row>
    <row r="13" spans="1:109" s="4" customFormat="1" ht="24.95" customHeight="1" x14ac:dyDescent="0.2">
      <c r="A13" s="98" t="s">
        <v>36</v>
      </c>
      <c r="B13" s="99"/>
      <c r="C13" s="99"/>
      <c r="D13" s="99"/>
      <c r="E13" s="99"/>
      <c r="F13" s="99"/>
      <c r="G13" s="99"/>
      <c r="H13" s="99"/>
      <c r="I13" s="99"/>
      <c r="J13" s="99"/>
      <c r="K13" s="99"/>
      <c r="L13" s="99"/>
      <c r="M13" s="99"/>
      <c r="N13" s="99"/>
      <c r="O13" s="100"/>
      <c r="P13" s="101" t="s">
        <v>32</v>
      </c>
      <c r="Q13" s="102"/>
      <c r="R13" s="102"/>
      <c r="S13" s="102"/>
      <c r="T13" s="102"/>
      <c r="U13" s="102"/>
      <c r="V13" s="102"/>
      <c r="W13" s="102"/>
      <c r="X13" s="102"/>
      <c r="Y13" s="102"/>
      <c r="Z13" s="102"/>
      <c r="AA13" s="102"/>
      <c r="AB13" s="102"/>
      <c r="AC13" s="103"/>
      <c r="AD13" s="92">
        <v>401</v>
      </c>
      <c r="AE13" s="92"/>
      <c r="AF13" s="92"/>
      <c r="AG13" s="107">
        <v>1</v>
      </c>
      <c r="AH13" s="108"/>
      <c r="AI13" s="108"/>
      <c r="AJ13" s="109"/>
      <c r="AK13" s="94">
        <v>11546</v>
      </c>
      <c r="AL13" s="94"/>
      <c r="AM13" s="94"/>
      <c r="AN13" s="94"/>
      <c r="AO13" s="94"/>
      <c r="AP13" s="94"/>
      <c r="AQ13" s="82">
        <f t="shared" si="0"/>
        <v>138552</v>
      </c>
      <c r="AR13" s="82"/>
      <c r="AS13" s="82"/>
      <c r="AT13" s="82"/>
      <c r="AU13" s="82"/>
      <c r="AV13" s="82"/>
      <c r="AW13" s="82"/>
      <c r="AX13" s="82"/>
      <c r="AY13" s="81"/>
      <c r="AZ13" s="81"/>
      <c r="BA13" s="81"/>
      <c r="BB13" s="81"/>
      <c r="BC13" s="81"/>
      <c r="BD13" s="81"/>
      <c r="BE13" s="81"/>
      <c r="BF13" s="81"/>
      <c r="BG13" s="95">
        <f t="shared" si="3"/>
        <v>1897.7646285338592</v>
      </c>
      <c r="BH13" s="96"/>
      <c r="BI13" s="96"/>
      <c r="BJ13" s="96"/>
      <c r="BK13" s="96"/>
      <c r="BL13" s="96"/>
      <c r="BM13" s="96"/>
      <c r="BN13" s="97"/>
      <c r="BO13" s="81">
        <f t="shared" si="1"/>
        <v>18977.646285338589</v>
      </c>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2">
        <f t="shared" si="2"/>
        <v>159427.41091387245</v>
      </c>
      <c r="CW13" s="82"/>
      <c r="CX13" s="82"/>
      <c r="CY13" s="82"/>
      <c r="CZ13" s="82"/>
      <c r="DA13" s="82"/>
      <c r="DB13" s="82"/>
      <c r="DC13" s="82"/>
      <c r="DD13" s="82"/>
      <c r="DE13" s="83"/>
    </row>
    <row r="14" spans="1:109" s="4" customFormat="1" ht="24.95" customHeight="1" x14ac:dyDescent="0.2">
      <c r="A14" s="98" t="s">
        <v>37</v>
      </c>
      <c r="B14" s="99"/>
      <c r="C14" s="99"/>
      <c r="D14" s="99"/>
      <c r="E14" s="99"/>
      <c r="F14" s="99"/>
      <c r="G14" s="99"/>
      <c r="H14" s="99"/>
      <c r="I14" s="99"/>
      <c r="J14" s="99"/>
      <c r="K14" s="99"/>
      <c r="L14" s="99"/>
      <c r="M14" s="99"/>
      <c r="N14" s="99"/>
      <c r="O14" s="100"/>
      <c r="P14" s="101" t="s">
        <v>32</v>
      </c>
      <c r="Q14" s="102"/>
      <c r="R14" s="102"/>
      <c r="S14" s="102"/>
      <c r="T14" s="102"/>
      <c r="U14" s="102"/>
      <c r="V14" s="102"/>
      <c r="W14" s="102"/>
      <c r="X14" s="102"/>
      <c r="Y14" s="102"/>
      <c r="Z14" s="102"/>
      <c r="AA14" s="102"/>
      <c r="AB14" s="102"/>
      <c r="AC14" s="103"/>
      <c r="AD14" s="92">
        <v>401</v>
      </c>
      <c r="AE14" s="92"/>
      <c r="AF14" s="92"/>
      <c r="AG14" s="107">
        <v>1</v>
      </c>
      <c r="AH14" s="108"/>
      <c r="AI14" s="108"/>
      <c r="AJ14" s="109"/>
      <c r="AK14" s="94">
        <v>9648</v>
      </c>
      <c r="AL14" s="94"/>
      <c r="AM14" s="94"/>
      <c r="AN14" s="94"/>
      <c r="AO14" s="94"/>
      <c r="AP14" s="94"/>
      <c r="AQ14" s="82">
        <f t="shared" si="0"/>
        <v>115776</v>
      </c>
      <c r="AR14" s="82"/>
      <c r="AS14" s="82"/>
      <c r="AT14" s="82"/>
      <c r="AU14" s="82"/>
      <c r="AV14" s="82"/>
      <c r="AW14" s="82"/>
      <c r="AX14" s="82"/>
      <c r="AY14" s="81"/>
      <c r="AZ14" s="81"/>
      <c r="BA14" s="81"/>
      <c r="BB14" s="81"/>
      <c r="BC14" s="81"/>
      <c r="BD14" s="81"/>
      <c r="BE14" s="81"/>
      <c r="BF14" s="81"/>
      <c r="BG14" s="95">
        <f t="shared" si="3"/>
        <v>1585.7988165680472</v>
      </c>
      <c r="BH14" s="96"/>
      <c r="BI14" s="96"/>
      <c r="BJ14" s="96"/>
      <c r="BK14" s="96"/>
      <c r="BL14" s="96"/>
      <c r="BM14" s="96"/>
      <c r="BN14" s="97"/>
      <c r="BO14" s="81">
        <f t="shared" si="1"/>
        <v>15857.988165680474</v>
      </c>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2">
        <f t="shared" si="2"/>
        <v>133219.78698224851</v>
      </c>
      <c r="CW14" s="82"/>
      <c r="CX14" s="82"/>
      <c r="CY14" s="82"/>
      <c r="CZ14" s="82"/>
      <c r="DA14" s="82"/>
      <c r="DB14" s="82"/>
      <c r="DC14" s="82"/>
      <c r="DD14" s="82"/>
      <c r="DE14" s="83"/>
    </row>
    <row r="15" spans="1:109" s="4" customFormat="1" ht="24.95" customHeight="1" x14ac:dyDescent="0.2">
      <c r="A15" s="98" t="s">
        <v>38</v>
      </c>
      <c r="B15" s="99"/>
      <c r="C15" s="99"/>
      <c r="D15" s="99"/>
      <c r="E15" s="99"/>
      <c r="F15" s="99"/>
      <c r="G15" s="99"/>
      <c r="H15" s="99"/>
      <c r="I15" s="99"/>
      <c r="J15" s="99"/>
      <c r="K15" s="99"/>
      <c r="L15" s="99"/>
      <c r="M15" s="99"/>
      <c r="N15" s="99"/>
      <c r="O15" s="100"/>
      <c r="P15" s="101" t="s">
        <v>32</v>
      </c>
      <c r="Q15" s="102"/>
      <c r="R15" s="102"/>
      <c r="S15" s="102"/>
      <c r="T15" s="102"/>
      <c r="U15" s="102"/>
      <c r="V15" s="102"/>
      <c r="W15" s="102"/>
      <c r="X15" s="102"/>
      <c r="Y15" s="102"/>
      <c r="Z15" s="102"/>
      <c r="AA15" s="102"/>
      <c r="AB15" s="102"/>
      <c r="AC15" s="103"/>
      <c r="AD15" s="92">
        <v>401</v>
      </c>
      <c r="AE15" s="92"/>
      <c r="AF15" s="92"/>
      <c r="AG15" s="107">
        <v>1</v>
      </c>
      <c r="AH15" s="108"/>
      <c r="AI15" s="108"/>
      <c r="AJ15" s="109"/>
      <c r="AK15" s="94">
        <v>22806</v>
      </c>
      <c r="AL15" s="94"/>
      <c r="AM15" s="94"/>
      <c r="AN15" s="94"/>
      <c r="AO15" s="94"/>
      <c r="AP15" s="94"/>
      <c r="AQ15" s="82">
        <f t="shared" si="0"/>
        <v>273672</v>
      </c>
      <c r="AR15" s="82"/>
      <c r="AS15" s="82"/>
      <c r="AT15" s="82"/>
      <c r="AU15" s="82"/>
      <c r="AV15" s="82"/>
      <c r="AW15" s="82"/>
      <c r="AX15" s="82"/>
      <c r="AY15" s="81"/>
      <c r="AZ15" s="81"/>
      <c r="BA15" s="81"/>
      <c r="BB15" s="81"/>
      <c r="BC15" s="81"/>
      <c r="BD15" s="81"/>
      <c r="BE15" s="81"/>
      <c r="BF15" s="81"/>
      <c r="BG15" s="95">
        <f t="shared" si="3"/>
        <v>3748.5207100591715</v>
      </c>
      <c r="BH15" s="96"/>
      <c r="BI15" s="96"/>
      <c r="BJ15" s="96"/>
      <c r="BK15" s="96"/>
      <c r="BL15" s="96"/>
      <c r="BM15" s="96"/>
      <c r="BN15" s="97"/>
      <c r="BO15" s="81">
        <f t="shared" si="1"/>
        <v>37485.207100591717</v>
      </c>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2">
        <f t="shared" ref="CV15:CV16" si="4">SUM(AQ15:CU15)</f>
        <v>314905.72781065089</v>
      </c>
      <c r="CW15" s="82"/>
      <c r="CX15" s="82"/>
      <c r="CY15" s="82"/>
      <c r="CZ15" s="82"/>
      <c r="DA15" s="82"/>
      <c r="DB15" s="82"/>
      <c r="DC15" s="82"/>
      <c r="DD15" s="82"/>
      <c r="DE15" s="83"/>
    </row>
    <row r="16" spans="1:109" s="4" customFormat="1" ht="24.95" customHeight="1" x14ac:dyDescent="0.2">
      <c r="A16" s="98" t="s">
        <v>39</v>
      </c>
      <c r="B16" s="99"/>
      <c r="C16" s="99"/>
      <c r="D16" s="99"/>
      <c r="E16" s="99"/>
      <c r="F16" s="99"/>
      <c r="G16" s="99"/>
      <c r="H16" s="99"/>
      <c r="I16" s="99"/>
      <c r="J16" s="99"/>
      <c r="K16" s="99"/>
      <c r="L16" s="99"/>
      <c r="M16" s="99"/>
      <c r="N16" s="99"/>
      <c r="O16" s="100"/>
      <c r="P16" s="101" t="s">
        <v>40</v>
      </c>
      <c r="Q16" s="102"/>
      <c r="R16" s="102"/>
      <c r="S16" s="102"/>
      <c r="T16" s="102"/>
      <c r="U16" s="102"/>
      <c r="V16" s="102"/>
      <c r="W16" s="102"/>
      <c r="X16" s="102"/>
      <c r="Y16" s="102"/>
      <c r="Z16" s="102"/>
      <c r="AA16" s="102"/>
      <c r="AB16" s="102"/>
      <c r="AC16" s="103"/>
      <c r="AD16" s="92">
        <v>401</v>
      </c>
      <c r="AE16" s="92"/>
      <c r="AF16" s="92"/>
      <c r="AG16" s="107">
        <v>1</v>
      </c>
      <c r="AH16" s="108"/>
      <c r="AI16" s="108"/>
      <c r="AJ16" s="109"/>
      <c r="AK16" s="94">
        <v>32358</v>
      </c>
      <c r="AL16" s="94"/>
      <c r="AM16" s="94"/>
      <c r="AN16" s="94"/>
      <c r="AO16" s="94"/>
      <c r="AP16" s="94"/>
      <c r="AQ16" s="82">
        <f t="shared" si="0"/>
        <v>388296</v>
      </c>
      <c r="AR16" s="82"/>
      <c r="AS16" s="82"/>
      <c r="AT16" s="82"/>
      <c r="AU16" s="82"/>
      <c r="AV16" s="82"/>
      <c r="AW16" s="82"/>
      <c r="AX16" s="82"/>
      <c r="AY16" s="81"/>
      <c r="AZ16" s="81"/>
      <c r="BA16" s="81"/>
      <c r="BB16" s="81"/>
      <c r="BC16" s="81"/>
      <c r="BD16" s="81"/>
      <c r="BE16" s="81"/>
      <c r="BF16" s="81"/>
      <c r="BG16" s="95"/>
      <c r="BH16" s="96"/>
      <c r="BI16" s="96"/>
      <c r="BJ16" s="96"/>
      <c r="BK16" s="96"/>
      <c r="BL16" s="96"/>
      <c r="BM16" s="96"/>
      <c r="BN16" s="97"/>
      <c r="BO16" s="81">
        <f t="shared" si="1"/>
        <v>53185.40433925049</v>
      </c>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2">
        <f t="shared" si="4"/>
        <v>441481.40433925047</v>
      </c>
      <c r="CW16" s="82"/>
      <c r="CX16" s="82"/>
      <c r="CY16" s="82"/>
      <c r="CZ16" s="82"/>
      <c r="DA16" s="82"/>
      <c r="DB16" s="82"/>
      <c r="DC16" s="82"/>
      <c r="DD16" s="82"/>
      <c r="DE16" s="83"/>
    </row>
    <row r="17" spans="1:109" s="4" customFormat="1" ht="24.95" customHeight="1" x14ac:dyDescent="0.2">
      <c r="A17" s="98" t="s">
        <v>41</v>
      </c>
      <c r="B17" s="99"/>
      <c r="C17" s="99"/>
      <c r="D17" s="99"/>
      <c r="E17" s="99"/>
      <c r="F17" s="99"/>
      <c r="G17" s="99"/>
      <c r="H17" s="99"/>
      <c r="I17" s="99"/>
      <c r="J17" s="99"/>
      <c r="K17" s="99"/>
      <c r="L17" s="99"/>
      <c r="M17" s="99"/>
      <c r="N17" s="99"/>
      <c r="O17" s="100"/>
      <c r="P17" s="101" t="s">
        <v>42</v>
      </c>
      <c r="Q17" s="102"/>
      <c r="R17" s="102"/>
      <c r="S17" s="102"/>
      <c r="T17" s="102"/>
      <c r="U17" s="102"/>
      <c r="V17" s="102"/>
      <c r="W17" s="102"/>
      <c r="X17" s="102"/>
      <c r="Y17" s="102"/>
      <c r="Z17" s="102"/>
      <c r="AA17" s="102"/>
      <c r="AB17" s="102"/>
      <c r="AC17" s="103"/>
      <c r="AD17" s="92">
        <v>401</v>
      </c>
      <c r="AE17" s="92"/>
      <c r="AF17" s="92"/>
      <c r="AG17" s="107">
        <v>1</v>
      </c>
      <c r="AH17" s="108"/>
      <c r="AI17" s="108"/>
      <c r="AJ17" s="109"/>
      <c r="AK17" s="94">
        <v>35182</v>
      </c>
      <c r="AL17" s="94"/>
      <c r="AM17" s="94"/>
      <c r="AN17" s="94"/>
      <c r="AO17" s="94"/>
      <c r="AP17" s="94"/>
      <c r="AQ17" s="82">
        <f t="shared" si="0"/>
        <v>422184</v>
      </c>
      <c r="AR17" s="82"/>
      <c r="AS17" s="82"/>
      <c r="AT17" s="82"/>
      <c r="AU17" s="82"/>
      <c r="AV17" s="82"/>
      <c r="AW17" s="82"/>
      <c r="AX17" s="82"/>
      <c r="AY17" s="81"/>
      <c r="AZ17" s="81"/>
      <c r="BA17" s="81"/>
      <c r="BB17" s="81"/>
      <c r="BC17" s="81"/>
      <c r="BD17" s="81"/>
      <c r="BE17" s="81"/>
      <c r="BF17" s="81"/>
      <c r="BG17" s="95">
        <f t="shared" ref="BG17:BG80" si="5">SUM(AK17/30.42)*AG17*10*0.5</f>
        <v>5782.7087442472057</v>
      </c>
      <c r="BH17" s="96"/>
      <c r="BI17" s="96"/>
      <c r="BJ17" s="96"/>
      <c r="BK17" s="96"/>
      <c r="BL17" s="96"/>
      <c r="BM17" s="96"/>
      <c r="BN17" s="97"/>
      <c r="BO17" s="81">
        <f t="shared" si="1"/>
        <v>57827.087442472053</v>
      </c>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2">
        <f t="shared" si="2"/>
        <v>485793.79618671926</v>
      </c>
      <c r="CW17" s="82"/>
      <c r="CX17" s="82"/>
      <c r="CY17" s="82"/>
      <c r="CZ17" s="82"/>
      <c r="DA17" s="82"/>
      <c r="DB17" s="82"/>
      <c r="DC17" s="82"/>
      <c r="DD17" s="82"/>
      <c r="DE17" s="83"/>
    </row>
    <row r="18" spans="1:109" s="4" customFormat="1" ht="24.95" customHeight="1" x14ac:dyDescent="0.2">
      <c r="A18" s="98" t="s">
        <v>43</v>
      </c>
      <c r="B18" s="99"/>
      <c r="C18" s="99"/>
      <c r="D18" s="99"/>
      <c r="E18" s="99"/>
      <c r="F18" s="99"/>
      <c r="G18" s="99"/>
      <c r="H18" s="99"/>
      <c r="I18" s="99"/>
      <c r="J18" s="99"/>
      <c r="K18" s="99"/>
      <c r="L18" s="99"/>
      <c r="M18" s="99"/>
      <c r="N18" s="99"/>
      <c r="O18" s="100"/>
      <c r="P18" s="101" t="s">
        <v>6</v>
      </c>
      <c r="Q18" s="102"/>
      <c r="R18" s="102"/>
      <c r="S18" s="102"/>
      <c r="T18" s="102"/>
      <c r="U18" s="102"/>
      <c r="V18" s="102"/>
      <c r="W18" s="102"/>
      <c r="X18" s="102"/>
      <c r="Y18" s="102"/>
      <c r="Z18" s="102"/>
      <c r="AA18" s="102"/>
      <c r="AB18" s="102"/>
      <c r="AC18" s="103"/>
      <c r="AD18" s="92">
        <v>401</v>
      </c>
      <c r="AE18" s="92"/>
      <c r="AF18" s="92"/>
      <c r="AG18" s="107">
        <v>1</v>
      </c>
      <c r="AH18" s="108"/>
      <c r="AI18" s="108"/>
      <c r="AJ18" s="109"/>
      <c r="AK18" s="94">
        <v>22574</v>
      </c>
      <c r="AL18" s="94"/>
      <c r="AM18" s="94"/>
      <c r="AN18" s="94"/>
      <c r="AO18" s="94"/>
      <c r="AP18" s="94"/>
      <c r="AQ18" s="82">
        <f t="shared" si="0"/>
        <v>270888</v>
      </c>
      <c r="AR18" s="82"/>
      <c r="AS18" s="82"/>
      <c r="AT18" s="82"/>
      <c r="AU18" s="82"/>
      <c r="AV18" s="82"/>
      <c r="AW18" s="82"/>
      <c r="AX18" s="82"/>
      <c r="AY18" s="81"/>
      <c r="AZ18" s="81"/>
      <c r="BA18" s="81"/>
      <c r="BB18" s="81"/>
      <c r="BC18" s="81"/>
      <c r="BD18" s="81"/>
      <c r="BE18" s="81"/>
      <c r="BF18" s="81"/>
      <c r="BG18" s="95">
        <f t="shared" si="5"/>
        <v>3710.3879026955947</v>
      </c>
      <c r="BH18" s="96"/>
      <c r="BI18" s="96"/>
      <c r="BJ18" s="96"/>
      <c r="BK18" s="96"/>
      <c r="BL18" s="96"/>
      <c r="BM18" s="96"/>
      <c r="BN18" s="97"/>
      <c r="BO18" s="81">
        <f t="shared" si="1"/>
        <v>37103.879026955947</v>
      </c>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2">
        <f t="shared" si="2"/>
        <v>311702.26692965149</v>
      </c>
      <c r="CW18" s="82"/>
      <c r="CX18" s="82"/>
      <c r="CY18" s="82"/>
      <c r="CZ18" s="82"/>
      <c r="DA18" s="82"/>
      <c r="DB18" s="82"/>
      <c r="DC18" s="82"/>
      <c r="DD18" s="82"/>
      <c r="DE18" s="83"/>
    </row>
    <row r="19" spans="1:109" s="4" customFormat="1" ht="24.95" customHeight="1" x14ac:dyDescent="0.2">
      <c r="A19" s="98" t="s">
        <v>44</v>
      </c>
      <c r="B19" s="99"/>
      <c r="C19" s="99"/>
      <c r="D19" s="99"/>
      <c r="E19" s="99"/>
      <c r="F19" s="99"/>
      <c r="G19" s="99"/>
      <c r="H19" s="99"/>
      <c r="I19" s="99"/>
      <c r="J19" s="99"/>
      <c r="K19" s="99"/>
      <c r="L19" s="99"/>
      <c r="M19" s="99"/>
      <c r="N19" s="99"/>
      <c r="O19" s="100"/>
      <c r="P19" s="101" t="s">
        <v>45</v>
      </c>
      <c r="Q19" s="102"/>
      <c r="R19" s="102"/>
      <c r="S19" s="102"/>
      <c r="T19" s="102"/>
      <c r="U19" s="102"/>
      <c r="V19" s="102"/>
      <c r="W19" s="102"/>
      <c r="X19" s="102"/>
      <c r="Y19" s="102"/>
      <c r="Z19" s="102"/>
      <c r="AA19" s="102"/>
      <c r="AB19" s="102"/>
      <c r="AC19" s="103"/>
      <c r="AD19" s="92">
        <v>401</v>
      </c>
      <c r="AE19" s="92"/>
      <c r="AF19" s="92"/>
      <c r="AG19" s="107">
        <v>1</v>
      </c>
      <c r="AH19" s="108"/>
      <c r="AI19" s="108"/>
      <c r="AJ19" s="109"/>
      <c r="AK19" s="94">
        <v>15184</v>
      </c>
      <c r="AL19" s="94"/>
      <c r="AM19" s="94"/>
      <c r="AN19" s="94"/>
      <c r="AO19" s="94"/>
      <c r="AP19" s="94"/>
      <c r="AQ19" s="82">
        <f t="shared" si="0"/>
        <v>182208</v>
      </c>
      <c r="AR19" s="82"/>
      <c r="AS19" s="82"/>
      <c r="AT19" s="82"/>
      <c r="AU19" s="82"/>
      <c r="AV19" s="82"/>
      <c r="AW19" s="82"/>
      <c r="AX19" s="82"/>
      <c r="AY19" s="81"/>
      <c r="AZ19" s="81"/>
      <c r="BA19" s="81"/>
      <c r="BB19" s="81"/>
      <c r="BC19" s="81"/>
      <c r="BD19" s="81"/>
      <c r="BE19" s="81"/>
      <c r="BF19" s="81"/>
      <c r="BG19" s="95">
        <f t="shared" si="5"/>
        <v>2495.7264957264956</v>
      </c>
      <c r="BH19" s="96"/>
      <c r="BI19" s="96"/>
      <c r="BJ19" s="96"/>
      <c r="BK19" s="96"/>
      <c r="BL19" s="96"/>
      <c r="BM19" s="96"/>
      <c r="BN19" s="97"/>
      <c r="BO19" s="81">
        <f t="shared" si="1"/>
        <v>24957.264957264957</v>
      </c>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2">
        <f t="shared" si="2"/>
        <v>209660.99145299147</v>
      </c>
      <c r="CW19" s="82"/>
      <c r="CX19" s="82"/>
      <c r="CY19" s="82"/>
      <c r="CZ19" s="82"/>
      <c r="DA19" s="82"/>
      <c r="DB19" s="82"/>
      <c r="DC19" s="82"/>
      <c r="DD19" s="82"/>
      <c r="DE19" s="83"/>
    </row>
    <row r="20" spans="1:109" s="4" customFormat="1" ht="24.95" customHeight="1" x14ac:dyDescent="0.2">
      <c r="A20" s="98" t="s">
        <v>46</v>
      </c>
      <c r="B20" s="99"/>
      <c r="C20" s="99"/>
      <c r="D20" s="99"/>
      <c r="E20" s="99"/>
      <c r="F20" s="99"/>
      <c r="G20" s="99"/>
      <c r="H20" s="99"/>
      <c r="I20" s="99"/>
      <c r="J20" s="99"/>
      <c r="K20" s="99"/>
      <c r="L20" s="99"/>
      <c r="M20" s="99"/>
      <c r="N20" s="99"/>
      <c r="O20" s="100"/>
      <c r="P20" s="101" t="s">
        <v>47</v>
      </c>
      <c r="Q20" s="102"/>
      <c r="R20" s="102"/>
      <c r="S20" s="102"/>
      <c r="T20" s="102"/>
      <c r="U20" s="102"/>
      <c r="V20" s="102"/>
      <c r="W20" s="102"/>
      <c r="X20" s="102"/>
      <c r="Y20" s="102"/>
      <c r="Z20" s="102"/>
      <c r="AA20" s="102"/>
      <c r="AB20" s="102"/>
      <c r="AC20" s="103"/>
      <c r="AD20" s="92">
        <v>401</v>
      </c>
      <c r="AE20" s="92"/>
      <c r="AF20" s="92"/>
      <c r="AG20" s="107">
        <v>1</v>
      </c>
      <c r="AH20" s="108"/>
      <c r="AI20" s="108"/>
      <c r="AJ20" s="109"/>
      <c r="AK20" s="94">
        <v>12634</v>
      </c>
      <c r="AL20" s="94"/>
      <c r="AM20" s="94"/>
      <c r="AN20" s="94"/>
      <c r="AO20" s="94"/>
      <c r="AP20" s="94"/>
      <c r="AQ20" s="82">
        <f t="shared" si="0"/>
        <v>151608</v>
      </c>
      <c r="AR20" s="82"/>
      <c r="AS20" s="82"/>
      <c r="AT20" s="82"/>
      <c r="AU20" s="82"/>
      <c r="AV20" s="82"/>
      <c r="AW20" s="82"/>
      <c r="AX20" s="82"/>
      <c r="AY20" s="81"/>
      <c r="AZ20" s="81"/>
      <c r="BA20" s="81"/>
      <c r="BB20" s="81"/>
      <c r="BC20" s="81"/>
      <c r="BD20" s="81"/>
      <c r="BE20" s="81"/>
      <c r="BF20" s="81"/>
      <c r="BG20" s="95">
        <f t="shared" si="5"/>
        <v>2076.5943458251149</v>
      </c>
      <c r="BH20" s="96"/>
      <c r="BI20" s="96"/>
      <c r="BJ20" s="96"/>
      <c r="BK20" s="96"/>
      <c r="BL20" s="96"/>
      <c r="BM20" s="96"/>
      <c r="BN20" s="97"/>
      <c r="BO20" s="81">
        <f t="shared" si="1"/>
        <v>20765.943458251149</v>
      </c>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2">
        <f t="shared" si="2"/>
        <v>174450.53780407627</v>
      </c>
      <c r="CW20" s="82"/>
      <c r="CX20" s="82"/>
      <c r="CY20" s="82"/>
      <c r="CZ20" s="82"/>
      <c r="DA20" s="82"/>
      <c r="DB20" s="82"/>
      <c r="DC20" s="82"/>
      <c r="DD20" s="82"/>
      <c r="DE20" s="83"/>
    </row>
    <row r="21" spans="1:109" s="4" customFormat="1" ht="24.95" customHeight="1" x14ac:dyDescent="0.2">
      <c r="A21" s="98" t="s">
        <v>34</v>
      </c>
      <c r="B21" s="99"/>
      <c r="C21" s="99"/>
      <c r="D21" s="99"/>
      <c r="E21" s="99"/>
      <c r="F21" s="99"/>
      <c r="G21" s="99"/>
      <c r="H21" s="99"/>
      <c r="I21" s="99"/>
      <c r="J21" s="99"/>
      <c r="K21" s="99"/>
      <c r="L21" s="99"/>
      <c r="M21" s="99"/>
      <c r="N21" s="99"/>
      <c r="O21" s="100"/>
      <c r="P21" s="101" t="s">
        <v>47</v>
      </c>
      <c r="Q21" s="102"/>
      <c r="R21" s="102"/>
      <c r="S21" s="102"/>
      <c r="T21" s="102"/>
      <c r="U21" s="102"/>
      <c r="V21" s="102"/>
      <c r="W21" s="102"/>
      <c r="X21" s="102"/>
      <c r="Y21" s="102"/>
      <c r="Z21" s="102"/>
      <c r="AA21" s="102"/>
      <c r="AB21" s="102"/>
      <c r="AC21" s="103"/>
      <c r="AD21" s="92">
        <v>401</v>
      </c>
      <c r="AE21" s="92"/>
      <c r="AF21" s="92"/>
      <c r="AG21" s="107">
        <v>2</v>
      </c>
      <c r="AH21" s="108"/>
      <c r="AI21" s="108"/>
      <c r="AJ21" s="109"/>
      <c r="AK21" s="94">
        <v>8146</v>
      </c>
      <c r="AL21" s="94"/>
      <c r="AM21" s="94"/>
      <c r="AN21" s="94"/>
      <c r="AO21" s="94"/>
      <c r="AP21" s="94"/>
      <c r="AQ21" s="82">
        <f t="shared" si="0"/>
        <v>195504</v>
      </c>
      <c r="AR21" s="82"/>
      <c r="AS21" s="82"/>
      <c r="AT21" s="82"/>
      <c r="AU21" s="82"/>
      <c r="AV21" s="82"/>
      <c r="AW21" s="82"/>
      <c r="AX21" s="82"/>
      <c r="AY21" s="81"/>
      <c r="AZ21" s="81"/>
      <c r="BA21" s="81"/>
      <c r="BB21" s="81"/>
      <c r="BC21" s="81"/>
      <c r="BD21" s="81"/>
      <c r="BE21" s="81"/>
      <c r="BF21" s="81"/>
      <c r="BG21" s="95">
        <f t="shared" si="5"/>
        <v>2677.8435239973696</v>
      </c>
      <c r="BH21" s="96"/>
      <c r="BI21" s="96"/>
      <c r="BJ21" s="96"/>
      <c r="BK21" s="96"/>
      <c r="BL21" s="96"/>
      <c r="BM21" s="96"/>
      <c r="BN21" s="97"/>
      <c r="BO21" s="81">
        <f t="shared" ref="BO21:BO84" si="6">SUM(AK21/30.42)*AG21*50</f>
        <v>26778.435239973696</v>
      </c>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2">
        <f t="shared" si="2"/>
        <v>224960.27876397106</v>
      </c>
      <c r="CW21" s="82"/>
      <c r="CX21" s="82"/>
      <c r="CY21" s="82"/>
      <c r="CZ21" s="82"/>
      <c r="DA21" s="82"/>
      <c r="DB21" s="82"/>
      <c r="DC21" s="82"/>
      <c r="DD21" s="82"/>
      <c r="DE21" s="83"/>
    </row>
    <row r="22" spans="1:109" s="4" customFormat="1" ht="24.95" customHeight="1" x14ac:dyDescent="0.2">
      <c r="A22" s="98" t="s">
        <v>48</v>
      </c>
      <c r="B22" s="99"/>
      <c r="C22" s="99"/>
      <c r="D22" s="99"/>
      <c r="E22" s="99"/>
      <c r="F22" s="99"/>
      <c r="G22" s="99"/>
      <c r="H22" s="99"/>
      <c r="I22" s="99"/>
      <c r="J22" s="99"/>
      <c r="K22" s="99"/>
      <c r="L22" s="99"/>
      <c r="M22" s="99"/>
      <c r="N22" s="99"/>
      <c r="O22" s="100"/>
      <c r="P22" s="101" t="s">
        <v>49</v>
      </c>
      <c r="Q22" s="102"/>
      <c r="R22" s="102"/>
      <c r="S22" s="102"/>
      <c r="T22" s="102"/>
      <c r="U22" s="102"/>
      <c r="V22" s="102"/>
      <c r="W22" s="102"/>
      <c r="X22" s="102"/>
      <c r="Y22" s="102"/>
      <c r="Z22" s="102"/>
      <c r="AA22" s="102"/>
      <c r="AB22" s="102"/>
      <c r="AC22" s="103"/>
      <c r="AD22" s="92">
        <v>401</v>
      </c>
      <c r="AE22" s="92"/>
      <c r="AF22" s="92"/>
      <c r="AG22" s="107">
        <v>1</v>
      </c>
      <c r="AH22" s="108"/>
      <c r="AI22" s="108"/>
      <c r="AJ22" s="109"/>
      <c r="AK22" s="94">
        <v>9270</v>
      </c>
      <c r="AL22" s="94"/>
      <c r="AM22" s="94"/>
      <c r="AN22" s="94"/>
      <c r="AO22" s="94"/>
      <c r="AP22" s="94"/>
      <c r="AQ22" s="82">
        <f t="shared" si="0"/>
        <v>111240</v>
      </c>
      <c r="AR22" s="82"/>
      <c r="AS22" s="82"/>
      <c r="AT22" s="82"/>
      <c r="AU22" s="82"/>
      <c r="AV22" s="82"/>
      <c r="AW22" s="82"/>
      <c r="AX22" s="82"/>
      <c r="AY22" s="81"/>
      <c r="AZ22" s="81"/>
      <c r="BA22" s="81"/>
      <c r="BB22" s="81"/>
      <c r="BC22" s="81"/>
      <c r="BD22" s="81"/>
      <c r="BE22" s="81"/>
      <c r="BF22" s="81"/>
      <c r="BG22" s="95">
        <f t="shared" si="5"/>
        <v>1523.6686390532543</v>
      </c>
      <c r="BH22" s="96"/>
      <c r="BI22" s="96"/>
      <c r="BJ22" s="96"/>
      <c r="BK22" s="96"/>
      <c r="BL22" s="96"/>
      <c r="BM22" s="96"/>
      <c r="BN22" s="97"/>
      <c r="BO22" s="81">
        <f t="shared" si="6"/>
        <v>15236.686390532543</v>
      </c>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2">
        <f t="shared" ref="CV22:CV27" si="7">SUM(AQ22:CU22)</f>
        <v>128000.3550295858</v>
      </c>
      <c r="CW22" s="82"/>
      <c r="CX22" s="82"/>
      <c r="CY22" s="82"/>
      <c r="CZ22" s="82"/>
      <c r="DA22" s="82"/>
      <c r="DB22" s="82"/>
      <c r="DC22" s="82"/>
      <c r="DD22" s="82"/>
      <c r="DE22" s="83"/>
    </row>
    <row r="23" spans="1:109" s="4" customFormat="1" ht="24.95" customHeight="1" x14ac:dyDescent="0.2">
      <c r="A23" s="98" t="s">
        <v>50</v>
      </c>
      <c r="B23" s="99"/>
      <c r="C23" s="99"/>
      <c r="D23" s="99"/>
      <c r="E23" s="99"/>
      <c r="F23" s="99"/>
      <c r="G23" s="99"/>
      <c r="H23" s="99"/>
      <c r="I23" s="99"/>
      <c r="J23" s="99"/>
      <c r="K23" s="99"/>
      <c r="L23" s="99"/>
      <c r="M23" s="99"/>
      <c r="N23" s="99"/>
      <c r="O23" s="100"/>
      <c r="P23" s="101" t="s">
        <v>49</v>
      </c>
      <c r="Q23" s="102"/>
      <c r="R23" s="102"/>
      <c r="S23" s="102"/>
      <c r="T23" s="102"/>
      <c r="U23" s="102"/>
      <c r="V23" s="102"/>
      <c r="W23" s="102"/>
      <c r="X23" s="102"/>
      <c r="Y23" s="102"/>
      <c r="Z23" s="102"/>
      <c r="AA23" s="102"/>
      <c r="AB23" s="102"/>
      <c r="AC23" s="103"/>
      <c r="AD23" s="92">
        <v>401</v>
      </c>
      <c r="AE23" s="92"/>
      <c r="AF23" s="92"/>
      <c r="AG23" s="107">
        <v>1</v>
      </c>
      <c r="AH23" s="108"/>
      <c r="AI23" s="108"/>
      <c r="AJ23" s="109"/>
      <c r="AK23" s="94">
        <v>9814</v>
      </c>
      <c r="AL23" s="94"/>
      <c r="AM23" s="94"/>
      <c r="AN23" s="94"/>
      <c r="AO23" s="94"/>
      <c r="AP23" s="94"/>
      <c r="AQ23" s="82">
        <f t="shared" si="0"/>
        <v>117768</v>
      </c>
      <c r="AR23" s="82"/>
      <c r="AS23" s="82"/>
      <c r="AT23" s="82"/>
      <c r="AU23" s="82"/>
      <c r="AV23" s="82"/>
      <c r="AW23" s="82"/>
      <c r="AX23" s="82"/>
      <c r="AY23" s="81"/>
      <c r="AZ23" s="81"/>
      <c r="BA23" s="81"/>
      <c r="BB23" s="81"/>
      <c r="BC23" s="81"/>
      <c r="BD23" s="81"/>
      <c r="BE23" s="81"/>
      <c r="BF23" s="81"/>
      <c r="BG23" s="95">
        <f t="shared" si="5"/>
        <v>1613.0834976988822</v>
      </c>
      <c r="BH23" s="96"/>
      <c r="BI23" s="96"/>
      <c r="BJ23" s="96"/>
      <c r="BK23" s="96"/>
      <c r="BL23" s="96"/>
      <c r="BM23" s="96"/>
      <c r="BN23" s="97"/>
      <c r="BO23" s="81">
        <f t="shared" si="6"/>
        <v>16130.834976988823</v>
      </c>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2">
        <f t="shared" si="7"/>
        <v>135511.9184746877</v>
      </c>
      <c r="CW23" s="82"/>
      <c r="CX23" s="82"/>
      <c r="CY23" s="82"/>
      <c r="CZ23" s="82"/>
      <c r="DA23" s="82"/>
      <c r="DB23" s="82"/>
      <c r="DC23" s="82"/>
      <c r="DD23" s="82"/>
      <c r="DE23" s="83"/>
    </row>
    <row r="24" spans="1:109" s="4" customFormat="1" ht="24.95" customHeight="1" x14ac:dyDescent="0.2">
      <c r="A24" s="98" t="s">
        <v>51</v>
      </c>
      <c r="B24" s="99"/>
      <c r="C24" s="99"/>
      <c r="D24" s="99"/>
      <c r="E24" s="99"/>
      <c r="F24" s="99"/>
      <c r="G24" s="99"/>
      <c r="H24" s="99"/>
      <c r="I24" s="99"/>
      <c r="J24" s="99"/>
      <c r="K24" s="99"/>
      <c r="L24" s="99"/>
      <c r="M24" s="99"/>
      <c r="N24" s="99"/>
      <c r="O24" s="100"/>
      <c r="P24" s="101" t="s">
        <v>52</v>
      </c>
      <c r="Q24" s="102"/>
      <c r="R24" s="102"/>
      <c r="S24" s="102"/>
      <c r="T24" s="102"/>
      <c r="U24" s="102"/>
      <c r="V24" s="102"/>
      <c r="W24" s="102"/>
      <c r="X24" s="102"/>
      <c r="Y24" s="102"/>
      <c r="Z24" s="102"/>
      <c r="AA24" s="102"/>
      <c r="AB24" s="102"/>
      <c r="AC24" s="103"/>
      <c r="AD24" s="92">
        <v>401</v>
      </c>
      <c r="AE24" s="92"/>
      <c r="AF24" s="92"/>
      <c r="AG24" s="107">
        <v>3</v>
      </c>
      <c r="AH24" s="108"/>
      <c r="AI24" s="108"/>
      <c r="AJ24" s="109"/>
      <c r="AK24" s="94">
        <v>2886</v>
      </c>
      <c r="AL24" s="94"/>
      <c r="AM24" s="94"/>
      <c r="AN24" s="94"/>
      <c r="AO24" s="94"/>
      <c r="AP24" s="94"/>
      <c r="AQ24" s="82">
        <f t="shared" si="0"/>
        <v>103896</v>
      </c>
      <c r="AR24" s="82"/>
      <c r="AS24" s="82"/>
      <c r="AT24" s="82"/>
      <c r="AU24" s="82"/>
      <c r="AV24" s="82"/>
      <c r="AW24" s="82"/>
      <c r="AX24" s="82"/>
      <c r="AY24" s="81"/>
      <c r="AZ24" s="81"/>
      <c r="BA24" s="81"/>
      <c r="BB24" s="81"/>
      <c r="BC24" s="81"/>
      <c r="BD24" s="81"/>
      <c r="BE24" s="81"/>
      <c r="BF24" s="81"/>
      <c r="BG24" s="95">
        <f t="shared" si="5"/>
        <v>1423.0769230769229</v>
      </c>
      <c r="BH24" s="96"/>
      <c r="BI24" s="96"/>
      <c r="BJ24" s="96"/>
      <c r="BK24" s="96"/>
      <c r="BL24" s="96"/>
      <c r="BM24" s="96"/>
      <c r="BN24" s="97"/>
      <c r="BO24" s="81">
        <f t="shared" si="6"/>
        <v>14230.769230769229</v>
      </c>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2">
        <f t="shared" si="7"/>
        <v>119549.84615384616</v>
      </c>
      <c r="CW24" s="82"/>
      <c r="CX24" s="82"/>
      <c r="CY24" s="82"/>
      <c r="CZ24" s="82"/>
      <c r="DA24" s="82"/>
      <c r="DB24" s="82"/>
      <c r="DC24" s="82"/>
      <c r="DD24" s="82"/>
      <c r="DE24" s="83"/>
    </row>
    <row r="25" spans="1:109" s="4" customFormat="1" ht="24.95" customHeight="1" x14ac:dyDescent="0.2">
      <c r="A25" s="98" t="s">
        <v>53</v>
      </c>
      <c r="B25" s="99"/>
      <c r="C25" s="99"/>
      <c r="D25" s="99"/>
      <c r="E25" s="99"/>
      <c r="F25" s="99"/>
      <c r="G25" s="99"/>
      <c r="H25" s="99"/>
      <c r="I25" s="99"/>
      <c r="J25" s="99"/>
      <c r="K25" s="99"/>
      <c r="L25" s="99"/>
      <c r="M25" s="99"/>
      <c r="N25" s="99"/>
      <c r="O25" s="100"/>
      <c r="P25" s="101" t="s">
        <v>52</v>
      </c>
      <c r="Q25" s="102"/>
      <c r="R25" s="102"/>
      <c r="S25" s="102"/>
      <c r="T25" s="102"/>
      <c r="U25" s="102"/>
      <c r="V25" s="102"/>
      <c r="W25" s="102"/>
      <c r="X25" s="102"/>
      <c r="Y25" s="102"/>
      <c r="Z25" s="102"/>
      <c r="AA25" s="102"/>
      <c r="AB25" s="102"/>
      <c r="AC25" s="103"/>
      <c r="AD25" s="92">
        <v>401</v>
      </c>
      <c r="AE25" s="92"/>
      <c r="AF25" s="92"/>
      <c r="AG25" s="107">
        <v>3</v>
      </c>
      <c r="AH25" s="108"/>
      <c r="AI25" s="108"/>
      <c r="AJ25" s="109"/>
      <c r="AK25" s="94">
        <v>5296</v>
      </c>
      <c r="AL25" s="94"/>
      <c r="AM25" s="94"/>
      <c r="AN25" s="94"/>
      <c r="AO25" s="94"/>
      <c r="AP25" s="94"/>
      <c r="AQ25" s="82">
        <f t="shared" si="0"/>
        <v>190656</v>
      </c>
      <c r="AR25" s="82"/>
      <c r="AS25" s="82"/>
      <c r="AT25" s="82"/>
      <c r="AU25" s="82"/>
      <c r="AV25" s="82"/>
      <c r="AW25" s="82"/>
      <c r="AX25" s="82"/>
      <c r="AY25" s="81"/>
      <c r="AZ25" s="81"/>
      <c r="BA25" s="81"/>
      <c r="BB25" s="81"/>
      <c r="BC25" s="81"/>
      <c r="BD25" s="81"/>
      <c r="BE25" s="81"/>
      <c r="BF25" s="81"/>
      <c r="BG25" s="95">
        <f t="shared" si="5"/>
        <v>2611.4398422090726</v>
      </c>
      <c r="BH25" s="96"/>
      <c r="BI25" s="96"/>
      <c r="BJ25" s="96"/>
      <c r="BK25" s="96"/>
      <c r="BL25" s="96"/>
      <c r="BM25" s="96"/>
      <c r="BN25" s="97"/>
      <c r="BO25" s="81">
        <f t="shared" si="6"/>
        <v>26114.398422090726</v>
      </c>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2">
        <f t="shared" si="7"/>
        <v>219381.83826429979</v>
      </c>
      <c r="CW25" s="82"/>
      <c r="CX25" s="82"/>
      <c r="CY25" s="82"/>
      <c r="CZ25" s="82"/>
      <c r="DA25" s="82"/>
      <c r="DB25" s="82"/>
      <c r="DC25" s="82"/>
      <c r="DD25" s="82"/>
      <c r="DE25" s="83"/>
    </row>
    <row r="26" spans="1:109" s="4" customFormat="1" ht="24.95" customHeight="1" x14ac:dyDescent="0.2">
      <c r="A26" s="98" t="s">
        <v>54</v>
      </c>
      <c r="B26" s="99"/>
      <c r="C26" s="99"/>
      <c r="D26" s="99"/>
      <c r="E26" s="99"/>
      <c r="F26" s="99"/>
      <c r="G26" s="99"/>
      <c r="H26" s="99"/>
      <c r="I26" s="99"/>
      <c r="J26" s="99"/>
      <c r="K26" s="99"/>
      <c r="L26" s="99"/>
      <c r="M26" s="99"/>
      <c r="N26" s="99"/>
      <c r="O26" s="100"/>
      <c r="P26" s="101" t="s">
        <v>52</v>
      </c>
      <c r="Q26" s="102"/>
      <c r="R26" s="102"/>
      <c r="S26" s="102"/>
      <c r="T26" s="102"/>
      <c r="U26" s="102"/>
      <c r="V26" s="102"/>
      <c r="W26" s="102"/>
      <c r="X26" s="102"/>
      <c r="Y26" s="102"/>
      <c r="Z26" s="102"/>
      <c r="AA26" s="102"/>
      <c r="AB26" s="102"/>
      <c r="AC26" s="103"/>
      <c r="AD26" s="92">
        <v>401</v>
      </c>
      <c r="AE26" s="92"/>
      <c r="AF26" s="92"/>
      <c r="AG26" s="107">
        <v>1</v>
      </c>
      <c r="AH26" s="108"/>
      <c r="AI26" s="108"/>
      <c r="AJ26" s="109"/>
      <c r="AK26" s="94">
        <v>4456</v>
      </c>
      <c r="AL26" s="94"/>
      <c r="AM26" s="94"/>
      <c r="AN26" s="94"/>
      <c r="AO26" s="94"/>
      <c r="AP26" s="94"/>
      <c r="AQ26" s="82">
        <f t="shared" si="0"/>
        <v>53472</v>
      </c>
      <c r="AR26" s="82"/>
      <c r="AS26" s="82"/>
      <c r="AT26" s="82"/>
      <c r="AU26" s="82"/>
      <c r="AV26" s="82"/>
      <c r="AW26" s="82"/>
      <c r="AX26" s="82"/>
      <c r="AY26" s="81"/>
      <c r="AZ26" s="81"/>
      <c r="BA26" s="81"/>
      <c r="BB26" s="81"/>
      <c r="BC26" s="81"/>
      <c r="BD26" s="81"/>
      <c r="BE26" s="81"/>
      <c r="BF26" s="81"/>
      <c r="BG26" s="95">
        <f t="shared" si="5"/>
        <v>732.41288625904008</v>
      </c>
      <c r="BH26" s="96"/>
      <c r="BI26" s="96"/>
      <c r="BJ26" s="96"/>
      <c r="BK26" s="96"/>
      <c r="BL26" s="96"/>
      <c r="BM26" s="96"/>
      <c r="BN26" s="97"/>
      <c r="BO26" s="81">
        <f t="shared" si="6"/>
        <v>7324.1288625904008</v>
      </c>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2">
        <f t="shared" si="7"/>
        <v>61528.541748849435</v>
      </c>
      <c r="CW26" s="82"/>
      <c r="CX26" s="82"/>
      <c r="CY26" s="82"/>
      <c r="CZ26" s="82"/>
      <c r="DA26" s="82"/>
      <c r="DB26" s="82"/>
      <c r="DC26" s="82"/>
      <c r="DD26" s="82"/>
      <c r="DE26" s="83"/>
    </row>
    <row r="27" spans="1:109" s="4" customFormat="1" ht="24.95" customHeight="1" x14ac:dyDescent="0.2">
      <c r="A27" s="98" t="s">
        <v>55</v>
      </c>
      <c r="B27" s="99"/>
      <c r="C27" s="99"/>
      <c r="D27" s="99"/>
      <c r="E27" s="99"/>
      <c r="F27" s="99"/>
      <c r="G27" s="99"/>
      <c r="H27" s="99"/>
      <c r="I27" s="99"/>
      <c r="J27" s="99"/>
      <c r="K27" s="99"/>
      <c r="L27" s="99"/>
      <c r="M27" s="99"/>
      <c r="N27" s="99"/>
      <c r="O27" s="100"/>
      <c r="P27" s="101" t="s">
        <v>52</v>
      </c>
      <c r="Q27" s="102"/>
      <c r="R27" s="102"/>
      <c r="S27" s="102"/>
      <c r="T27" s="102"/>
      <c r="U27" s="102"/>
      <c r="V27" s="102"/>
      <c r="W27" s="102"/>
      <c r="X27" s="102"/>
      <c r="Y27" s="102"/>
      <c r="Z27" s="102"/>
      <c r="AA27" s="102"/>
      <c r="AB27" s="102"/>
      <c r="AC27" s="103"/>
      <c r="AD27" s="92">
        <v>401</v>
      </c>
      <c r="AE27" s="92"/>
      <c r="AF27" s="92"/>
      <c r="AG27" s="107">
        <v>2</v>
      </c>
      <c r="AH27" s="108"/>
      <c r="AI27" s="108"/>
      <c r="AJ27" s="109"/>
      <c r="AK27" s="94">
        <v>2212</v>
      </c>
      <c r="AL27" s="94"/>
      <c r="AM27" s="94"/>
      <c r="AN27" s="94"/>
      <c r="AO27" s="94"/>
      <c r="AP27" s="94"/>
      <c r="AQ27" s="82">
        <f t="shared" si="0"/>
        <v>53088</v>
      </c>
      <c r="AR27" s="82"/>
      <c r="AS27" s="82"/>
      <c r="AT27" s="82"/>
      <c r="AU27" s="82"/>
      <c r="AV27" s="82"/>
      <c r="AW27" s="82"/>
      <c r="AX27" s="82"/>
      <c r="AY27" s="81"/>
      <c r="AZ27" s="81"/>
      <c r="BA27" s="81"/>
      <c r="BB27" s="81"/>
      <c r="BC27" s="81"/>
      <c r="BD27" s="81"/>
      <c r="BE27" s="81"/>
      <c r="BF27" s="81"/>
      <c r="BG27" s="95">
        <f t="shared" si="5"/>
        <v>727.15318869165014</v>
      </c>
      <c r="BH27" s="96"/>
      <c r="BI27" s="96"/>
      <c r="BJ27" s="96"/>
      <c r="BK27" s="96"/>
      <c r="BL27" s="96"/>
      <c r="BM27" s="96"/>
      <c r="BN27" s="97"/>
      <c r="BO27" s="81">
        <f t="shared" si="6"/>
        <v>7271.5318869165021</v>
      </c>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2">
        <f t="shared" si="7"/>
        <v>61086.685075608155</v>
      </c>
      <c r="CW27" s="82"/>
      <c r="CX27" s="82"/>
      <c r="CY27" s="82"/>
      <c r="CZ27" s="82"/>
      <c r="DA27" s="82"/>
      <c r="DB27" s="82"/>
      <c r="DC27" s="82"/>
      <c r="DD27" s="82"/>
      <c r="DE27" s="83"/>
    </row>
    <row r="28" spans="1:109" s="4" customFormat="1" ht="24.95" customHeight="1" x14ac:dyDescent="0.2">
      <c r="A28" s="98" t="s">
        <v>56</v>
      </c>
      <c r="B28" s="99"/>
      <c r="C28" s="99"/>
      <c r="D28" s="99"/>
      <c r="E28" s="99"/>
      <c r="F28" s="99"/>
      <c r="G28" s="99"/>
      <c r="H28" s="99"/>
      <c r="I28" s="99"/>
      <c r="J28" s="99"/>
      <c r="K28" s="99"/>
      <c r="L28" s="99"/>
      <c r="M28" s="99"/>
      <c r="N28" s="99"/>
      <c r="O28" s="100"/>
      <c r="P28" s="101" t="s">
        <v>52</v>
      </c>
      <c r="Q28" s="102"/>
      <c r="R28" s="102"/>
      <c r="S28" s="102"/>
      <c r="T28" s="102"/>
      <c r="U28" s="102"/>
      <c r="V28" s="102"/>
      <c r="W28" s="102"/>
      <c r="X28" s="102"/>
      <c r="Y28" s="102"/>
      <c r="Z28" s="102"/>
      <c r="AA28" s="102"/>
      <c r="AB28" s="102"/>
      <c r="AC28" s="103"/>
      <c r="AD28" s="92">
        <v>401</v>
      </c>
      <c r="AE28" s="92"/>
      <c r="AF28" s="92"/>
      <c r="AG28" s="107">
        <v>2</v>
      </c>
      <c r="AH28" s="108"/>
      <c r="AI28" s="108"/>
      <c r="AJ28" s="109"/>
      <c r="AK28" s="94">
        <v>6474</v>
      </c>
      <c r="AL28" s="94"/>
      <c r="AM28" s="94"/>
      <c r="AN28" s="94"/>
      <c r="AO28" s="94"/>
      <c r="AP28" s="94"/>
      <c r="AQ28" s="82">
        <f t="shared" si="0"/>
        <v>155376</v>
      </c>
      <c r="AR28" s="82"/>
      <c r="AS28" s="82"/>
      <c r="AT28" s="82"/>
      <c r="AU28" s="82"/>
      <c r="AV28" s="82"/>
      <c r="AW28" s="82"/>
      <c r="AX28" s="82"/>
      <c r="AY28" s="81"/>
      <c r="AZ28" s="81"/>
      <c r="BA28" s="81"/>
      <c r="BB28" s="81"/>
      <c r="BC28" s="81"/>
      <c r="BD28" s="81"/>
      <c r="BE28" s="81"/>
      <c r="BF28" s="81"/>
      <c r="BG28" s="95">
        <f t="shared" si="5"/>
        <v>2128.2051282051279</v>
      </c>
      <c r="BH28" s="96"/>
      <c r="BI28" s="96"/>
      <c r="BJ28" s="96"/>
      <c r="BK28" s="96"/>
      <c r="BL28" s="96"/>
      <c r="BM28" s="96"/>
      <c r="BN28" s="97"/>
      <c r="BO28" s="81">
        <f t="shared" si="6"/>
        <v>21282.051282051281</v>
      </c>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2">
        <f t="shared" si="2"/>
        <v>178786.25641025641</v>
      </c>
      <c r="CW28" s="82"/>
      <c r="CX28" s="82"/>
      <c r="CY28" s="82"/>
      <c r="CZ28" s="82"/>
      <c r="DA28" s="82"/>
      <c r="DB28" s="82"/>
      <c r="DC28" s="82"/>
      <c r="DD28" s="82"/>
      <c r="DE28" s="83"/>
    </row>
    <row r="29" spans="1:109" s="4" customFormat="1" ht="24.95" customHeight="1" x14ac:dyDescent="0.2">
      <c r="A29" s="98" t="s">
        <v>57</v>
      </c>
      <c r="B29" s="99"/>
      <c r="C29" s="99"/>
      <c r="D29" s="99"/>
      <c r="E29" s="99"/>
      <c r="F29" s="99"/>
      <c r="G29" s="99"/>
      <c r="H29" s="99"/>
      <c r="I29" s="99"/>
      <c r="J29" s="99"/>
      <c r="K29" s="99"/>
      <c r="L29" s="99"/>
      <c r="M29" s="99"/>
      <c r="N29" s="99"/>
      <c r="O29" s="100"/>
      <c r="P29" s="101" t="s">
        <v>52</v>
      </c>
      <c r="Q29" s="102"/>
      <c r="R29" s="102"/>
      <c r="S29" s="102"/>
      <c r="T29" s="102"/>
      <c r="U29" s="102"/>
      <c r="V29" s="102"/>
      <c r="W29" s="102"/>
      <c r="X29" s="102"/>
      <c r="Y29" s="102"/>
      <c r="Z29" s="102"/>
      <c r="AA29" s="102"/>
      <c r="AB29" s="102"/>
      <c r="AC29" s="103"/>
      <c r="AD29" s="92">
        <v>401</v>
      </c>
      <c r="AE29" s="92"/>
      <c r="AF29" s="92"/>
      <c r="AG29" s="107">
        <v>2</v>
      </c>
      <c r="AH29" s="108"/>
      <c r="AI29" s="108"/>
      <c r="AJ29" s="109"/>
      <c r="AK29" s="94">
        <v>5390</v>
      </c>
      <c r="AL29" s="94"/>
      <c r="AM29" s="94"/>
      <c r="AN29" s="94"/>
      <c r="AO29" s="94"/>
      <c r="AP29" s="94"/>
      <c r="AQ29" s="82">
        <f t="shared" si="0"/>
        <v>129360</v>
      </c>
      <c r="AR29" s="82"/>
      <c r="AS29" s="82"/>
      <c r="AT29" s="82"/>
      <c r="AU29" s="82"/>
      <c r="AV29" s="82"/>
      <c r="AW29" s="82"/>
      <c r="AX29" s="82"/>
      <c r="AY29" s="81"/>
      <c r="AZ29" s="81"/>
      <c r="BA29" s="81"/>
      <c r="BB29" s="81"/>
      <c r="BC29" s="81"/>
      <c r="BD29" s="81"/>
      <c r="BE29" s="81"/>
      <c r="BF29" s="81"/>
      <c r="BG29" s="95">
        <f t="shared" si="5"/>
        <v>1771.8606180144641</v>
      </c>
      <c r="BH29" s="96"/>
      <c r="BI29" s="96"/>
      <c r="BJ29" s="96"/>
      <c r="BK29" s="96"/>
      <c r="BL29" s="96"/>
      <c r="BM29" s="96"/>
      <c r="BN29" s="97"/>
      <c r="BO29" s="81">
        <f t="shared" si="6"/>
        <v>17718.606180144641</v>
      </c>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2">
        <f t="shared" si="2"/>
        <v>148850.46679815912</v>
      </c>
      <c r="CW29" s="82"/>
      <c r="CX29" s="82"/>
      <c r="CY29" s="82"/>
      <c r="CZ29" s="82"/>
      <c r="DA29" s="82"/>
      <c r="DB29" s="82"/>
      <c r="DC29" s="82"/>
      <c r="DD29" s="82"/>
      <c r="DE29" s="83"/>
    </row>
    <row r="30" spans="1:109" s="4" customFormat="1" ht="24.95" customHeight="1" x14ac:dyDescent="0.2">
      <c r="A30" s="98" t="s">
        <v>58</v>
      </c>
      <c r="B30" s="99"/>
      <c r="C30" s="99"/>
      <c r="D30" s="99"/>
      <c r="E30" s="99"/>
      <c r="F30" s="99"/>
      <c r="G30" s="99"/>
      <c r="H30" s="99"/>
      <c r="I30" s="99"/>
      <c r="J30" s="99"/>
      <c r="K30" s="99"/>
      <c r="L30" s="99"/>
      <c r="M30" s="99"/>
      <c r="N30" s="99"/>
      <c r="O30" s="100"/>
      <c r="P30" s="101" t="s">
        <v>59</v>
      </c>
      <c r="Q30" s="102"/>
      <c r="R30" s="102"/>
      <c r="S30" s="102"/>
      <c r="T30" s="102"/>
      <c r="U30" s="102"/>
      <c r="V30" s="102"/>
      <c r="W30" s="102"/>
      <c r="X30" s="102"/>
      <c r="Y30" s="102"/>
      <c r="Z30" s="102"/>
      <c r="AA30" s="102"/>
      <c r="AB30" s="102"/>
      <c r="AC30" s="103"/>
      <c r="AD30" s="92">
        <v>401</v>
      </c>
      <c r="AE30" s="92"/>
      <c r="AF30" s="92"/>
      <c r="AG30" s="107">
        <v>1</v>
      </c>
      <c r="AH30" s="108"/>
      <c r="AI30" s="108"/>
      <c r="AJ30" s="109"/>
      <c r="AK30" s="94">
        <v>2684</v>
      </c>
      <c r="AL30" s="94"/>
      <c r="AM30" s="94"/>
      <c r="AN30" s="94"/>
      <c r="AO30" s="94"/>
      <c r="AP30" s="94"/>
      <c r="AQ30" s="82">
        <f t="shared" si="0"/>
        <v>32208</v>
      </c>
      <c r="AR30" s="82"/>
      <c r="AS30" s="82"/>
      <c r="AT30" s="82"/>
      <c r="AU30" s="82"/>
      <c r="AV30" s="82"/>
      <c r="AW30" s="82"/>
      <c r="AX30" s="82"/>
      <c r="AY30" s="81"/>
      <c r="AZ30" s="81"/>
      <c r="BA30" s="81"/>
      <c r="BB30" s="81"/>
      <c r="BC30" s="81"/>
      <c r="BD30" s="81"/>
      <c r="BE30" s="81"/>
      <c r="BF30" s="81"/>
      <c r="BG30" s="95">
        <f t="shared" si="5"/>
        <v>441.15713346482573</v>
      </c>
      <c r="BH30" s="96"/>
      <c r="BI30" s="96"/>
      <c r="BJ30" s="96"/>
      <c r="BK30" s="96"/>
      <c r="BL30" s="96"/>
      <c r="BM30" s="96"/>
      <c r="BN30" s="97"/>
      <c r="BO30" s="81">
        <f t="shared" si="6"/>
        <v>4411.5713346482571</v>
      </c>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2">
        <f t="shared" si="2"/>
        <v>37060.728468113084</v>
      </c>
      <c r="CW30" s="82"/>
      <c r="CX30" s="82"/>
      <c r="CY30" s="82"/>
      <c r="CZ30" s="82"/>
      <c r="DA30" s="82"/>
      <c r="DB30" s="82"/>
      <c r="DC30" s="82"/>
      <c r="DD30" s="82"/>
      <c r="DE30" s="83"/>
    </row>
    <row r="31" spans="1:109" s="4" customFormat="1" ht="24.95" customHeight="1" x14ac:dyDescent="0.2">
      <c r="A31" s="98" t="s">
        <v>60</v>
      </c>
      <c r="B31" s="99"/>
      <c r="C31" s="99"/>
      <c r="D31" s="99"/>
      <c r="E31" s="99"/>
      <c r="F31" s="99"/>
      <c r="G31" s="99"/>
      <c r="H31" s="99"/>
      <c r="I31" s="99"/>
      <c r="J31" s="99"/>
      <c r="K31" s="99"/>
      <c r="L31" s="99"/>
      <c r="M31" s="99"/>
      <c r="N31" s="99"/>
      <c r="O31" s="100"/>
      <c r="P31" s="101" t="s">
        <v>59</v>
      </c>
      <c r="Q31" s="102"/>
      <c r="R31" s="102"/>
      <c r="S31" s="102"/>
      <c r="T31" s="102"/>
      <c r="U31" s="102"/>
      <c r="V31" s="102"/>
      <c r="W31" s="102"/>
      <c r="X31" s="102"/>
      <c r="Y31" s="102"/>
      <c r="Z31" s="102"/>
      <c r="AA31" s="102"/>
      <c r="AB31" s="102"/>
      <c r="AC31" s="103"/>
      <c r="AD31" s="92">
        <v>401</v>
      </c>
      <c r="AE31" s="92"/>
      <c r="AF31" s="92"/>
      <c r="AG31" s="107">
        <v>1</v>
      </c>
      <c r="AH31" s="108"/>
      <c r="AI31" s="108"/>
      <c r="AJ31" s="109"/>
      <c r="AK31" s="94">
        <v>1948</v>
      </c>
      <c r="AL31" s="94"/>
      <c r="AM31" s="94"/>
      <c r="AN31" s="94"/>
      <c r="AO31" s="94"/>
      <c r="AP31" s="94"/>
      <c r="AQ31" s="82">
        <f t="shared" si="0"/>
        <v>23376</v>
      </c>
      <c r="AR31" s="82"/>
      <c r="AS31" s="82"/>
      <c r="AT31" s="82"/>
      <c r="AU31" s="82"/>
      <c r="AV31" s="82"/>
      <c r="AW31" s="82"/>
      <c r="AX31" s="82"/>
      <c r="AY31" s="81"/>
      <c r="AZ31" s="81"/>
      <c r="BA31" s="81"/>
      <c r="BB31" s="81"/>
      <c r="BC31" s="81"/>
      <c r="BD31" s="81"/>
      <c r="BE31" s="81"/>
      <c r="BF31" s="81"/>
      <c r="BG31" s="95">
        <f t="shared" si="5"/>
        <v>320.18408941485865</v>
      </c>
      <c r="BH31" s="96"/>
      <c r="BI31" s="96"/>
      <c r="BJ31" s="96"/>
      <c r="BK31" s="96"/>
      <c r="BL31" s="96"/>
      <c r="BM31" s="96"/>
      <c r="BN31" s="97"/>
      <c r="BO31" s="81">
        <f t="shared" si="6"/>
        <v>3201.8408941485868</v>
      </c>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2">
        <f t="shared" si="2"/>
        <v>26898.024983563446</v>
      </c>
      <c r="CW31" s="82"/>
      <c r="CX31" s="82"/>
      <c r="CY31" s="82"/>
      <c r="CZ31" s="82"/>
      <c r="DA31" s="82"/>
      <c r="DB31" s="82"/>
      <c r="DC31" s="82"/>
      <c r="DD31" s="82"/>
      <c r="DE31" s="83"/>
    </row>
    <row r="32" spans="1:109" s="4" customFormat="1" ht="24.95" customHeight="1" x14ac:dyDescent="0.2">
      <c r="A32" s="98" t="s">
        <v>61</v>
      </c>
      <c r="B32" s="99"/>
      <c r="C32" s="99"/>
      <c r="D32" s="99"/>
      <c r="E32" s="99"/>
      <c r="F32" s="99"/>
      <c r="G32" s="99"/>
      <c r="H32" s="99"/>
      <c r="I32" s="99"/>
      <c r="J32" s="99"/>
      <c r="K32" s="99"/>
      <c r="L32" s="99"/>
      <c r="M32" s="99"/>
      <c r="N32" s="99"/>
      <c r="O32" s="100"/>
      <c r="P32" s="101" t="s">
        <v>62</v>
      </c>
      <c r="Q32" s="102"/>
      <c r="R32" s="102"/>
      <c r="S32" s="102"/>
      <c r="T32" s="102"/>
      <c r="U32" s="102"/>
      <c r="V32" s="102"/>
      <c r="W32" s="102"/>
      <c r="X32" s="102"/>
      <c r="Y32" s="102"/>
      <c r="Z32" s="102"/>
      <c r="AA32" s="102"/>
      <c r="AB32" s="102"/>
      <c r="AC32" s="103"/>
      <c r="AD32" s="92">
        <v>401</v>
      </c>
      <c r="AE32" s="92"/>
      <c r="AF32" s="92"/>
      <c r="AG32" s="107">
        <v>1</v>
      </c>
      <c r="AH32" s="108"/>
      <c r="AI32" s="108"/>
      <c r="AJ32" s="109"/>
      <c r="AK32" s="94">
        <v>34200</v>
      </c>
      <c r="AL32" s="94"/>
      <c r="AM32" s="94"/>
      <c r="AN32" s="94"/>
      <c r="AO32" s="94"/>
      <c r="AP32" s="94"/>
      <c r="AQ32" s="82">
        <f t="shared" si="0"/>
        <v>410400</v>
      </c>
      <c r="AR32" s="82"/>
      <c r="AS32" s="82"/>
      <c r="AT32" s="82"/>
      <c r="AU32" s="82"/>
      <c r="AV32" s="82"/>
      <c r="AW32" s="82"/>
      <c r="AX32" s="82"/>
      <c r="AY32" s="81"/>
      <c r="AZ32" s="81"/>
      <c r="BA32" s="81"/>
      <c r="BB32" s="81"/>
      <c r="BC32" s="81"/>
      <c r="BD32" s="81"/>
      <c r="BE32" s="81"/>
      <c r="BF32" s="81"/>
      <c r="BG32" s="95">
        <f t="shared" si="5"/>
        <v>5621.3017751479292</v>
      </c>
      <c r="BH32" s="96"/>
      <c r="BI32" s="96"/>
      <c r="BJ32" s="96"/>
      <c r="BK32" s="96"/>
      <c r="BL32" s="96"/>
      <c r="BM32" s="96"/>
      <c r="BN32" s="97"/>
      <c r="BO32" s="81">
        <f t="shared" si="6"/>
        <v>56213.017751479289</v>
      </c>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2">
        <f t="shared" si="2"/>
        <v>472234.31952662719</v>
      </c>
      <c r="CW32" s="82"/>
      <c r="CX32" s="82"/>
      <c r="CY32" s="82"/>
      <c r="CZ32" s="82"/>
      <c r="DA32" s="82"/>
      <c r="DB32" s="82"/>
      <c r="DC32" s="82"/>
      <c r="DD32" s="82"/>
      <c r="DE32" s="83"/>
    </row>
    <row r="33" spans="1:109" s="4" customFormat="1" ht="24.95" customHeight="1" x14ac:dyDescent="0.2">
      <c r="A33" s="98" t="s">
        <v>63</v>
      </c>
      <c r="B33" s="99"/>
      <c r="C33" s="99"/>
      <c r="D33" s="99"/>
      <c r="E33" s="99"/>
      <c r="F33" s="99"/>
      <c r="G33" s="99"/>
      <c r="H33" s="99"/>
      <c r="I33" s="99"/>
      <c r="J33" s="99"/>
      <c r="K33" s="99"/>
      <c r="L33" s="99"/>
      <c r="M33" s="99"/>
      <c r="N33" s="99"/>
      <c r="O33" s="100"/>
      <c r="P33" s="101" t="s">
        <v>62</v>
      </c>
      <c r="Q33" s="102"/>
      <c r="R33" s="102"/>
      <c r="S33" s="102"/>
      <c r="T33" s="102"/>
      <c r="U33" s="102"/>
      <c r="V33" s="102"/>
      <c r="W33" s="102"/>
      <c r="X33" s="102"/>
      <c r="Y33" s="102"/>
      <c r="Z33" s="102"/>
      <c r="AA33" s="102"/>
      <c r="AB33" s="102"/>
      <c r="AC33" s="103"/>
      <c r="AD33" s="92">
        <v>401</v>
      </c>
      <c r="AE33" s="92"/>
      <c r="AF33" s="92"/>
      <c r="AG33" s="107">
        <v>1</v>
      </c>
      <c r="AH33" s="108"/>
      <c r="AI33" s="108"/>
      <c r="AJ33" s="109"/>
      <c r="AK33" s="94">
        <v>10548</v>
      </c>
      <c r="AL33" s="94"/>
      <c r="AM33" s="94"/>
      <c r="AN33" s="94"/>
      <c r="AO33" s="94"/>
      <c r="AP33" s="94"/>
      <c r="AQ33" s="82">
        <f t="shared" si="0"/>
        <v>126576</v>
      </c>
      <c r="AR33" s="82"/>
      <c r="AS33" s="82"/>
      <c r="AT33" s="82"/>
      <c r="AU33" s="82"/>
      <c r="AV33" s="82"/>
      <c r="AW33" s="82"/>
      <c r="AX33" s="82"/>
      <c r="AY33" s="81"/>
      <c r="AZ33" s="81"/>
      <c r="BA33" s="81"/>
      <c r="BB33" s="81"/>
      <c r="BC33" s="81"/>
      <c r="BD33" s="81"/>
      <c r="BE33" s="81"/>
      <c r="BF33" s="81"/>
      <c r="BG33" s="95">
        <f t="shared" si="5"/>
        <v>1733.7278106508875</v>
      </c>
      <c r="BH33" s="96"/>
      <c r="BI33" s="96"/>
      <c r="BJ33" s="96"/>
      <c r="BK33" s="96"/>
      <c r="BL33" s="96"/>
      <c r="BM33" s="96"/>
      <c r="BN33" s="97"/>
      <c r="BO33" s="81">
        <f t="shared" si="6"/>
        <v>17337.278106508875</v>
      </c>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2">
        <f t="shared" si="2"/>
        <v>145647.00591715975</v>
      </c>
      <c r="CW33" s="82"/>
      <c r="CX33" s="82"/>
      <c r="CY33" s="82"/>
      <c r="CZ33" s="82"/>
      <c r="DA33" s="82"/>
      <c r="DB33" s="82"/>
      <c r="DC33" s="82"/>
      <c r="DD33" s="82"/>
      <c r="DE33" s="83"/>
    </row>
    <row r="34" spans="1:109" s="4" customFormat="1" ht="24.95" customHeight="1" x14ac:dyDescent="0.2">
      <c r="A34" s="98" t="s">
        <v>34</v>
      </c>
      <c r="B34" s="99"/>
      <c r="C34" s="99"/>
      <c r="D34" s="99"/>
      <c r="E34" s="99"/>
      <c r="F34" s="99"/>
      <c r="G34" s="99"/>
      <c r="H34" s="99"/>
      <c r="I34" s="99"/>
      <c r="J34" s="99"/>
      <c r="K34" s="99"/>
      <c r="L34" s="99"/>
      <c r="M34" s="99"/>
      <c r="N34" s="99"/>
      <c r="O34" s="100"/>
      <c r="P34" s="101" t="s">
        <v>62</v>
      </c>
      <c r="Q34" s="102"/>
      <c r="R34" s="102"/>
      <c r="S34" s="102"/>
      <c r="T34" s="102"/>
      <c r="U34" s="102"/>
      <c r="V34" s="102"/>
      <c r="W34" s="102"/>
      <c r="X34" s="102"/>
      <c r="Y34" s="102"/>
      <c r="Z34" s="102"/>
      <c r="AA34" s="102"/>
      <c r="AB34" s="102"/>
      <c r="AC34" s="103"/>
      <c r="AD34" s="92">
        <v>401</v>
      </c>
      <c r="AE34" s="92"/>
      <c r="AF34" s="92"/>
      <c r="AG34" s="107">
        <v>2</v>
      </c>
      <c r="AH34" s="108"/>
      <c r="AI34" s="108"/>
      <c r="AJ34" s="109"/>
      <c r="AK34" s="94">
        <v>8146</v>
      </c>
      <c r="AL34" s="94"/>
      <c r="AM34" s="94"/>
      <c r="AN34" s="94"/>
      <c r="AO34" s="94"/>
      <c r="AP34" s="94"/>
      <c r="AQ34" s="82">
        <f t="shared" si="0"/>
        <v>195504</v>
      </c>
      <c r="AR34" s="82"/>
      <c r="AS34" s="82"/>
      <c r="AT34" s="82"/>
      <c r="AU34" s="82"/>
      <c r="AV34" s="82"/>
      <c r="AW34" s="82"/>
      <c r="AX34" s="82"/>
      <c r="AY34" s="81"/>
      <c r="AZ34" s="81"/>
      <c r="BA34" s="81"/>
      <c r="BB34" s="81"/>
      <c r="BC34" s="81"/>
      <c r="BD34" s="81"/>
      <c r="BE34" s="81"/>
      <c r="BF34" s="81"/>
      <c r="BG34" s="95">
        <f t="shared" si="5"/>
        <v>2677.8435239973696</v>
      </c>
      <c r="BH34" s="96"/>
      <c r="BI34" s="96"/>
      <c r="BJ34" s="96"/>
      <c r="BK34" s="96"/>
      <c r="BL34" s="96"/>
      <c r="BM34" s="96"/>
      <c r="BN34" s="97"/>
      <c r="BO34" s="81">
        <f t="shared" si="6"/>
        <v>26778.435239973696</v>
      </c>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2">
        <f t="shared" si="2"/>
        <v>224960.27876397106</v>
      </c>
      <c r="CW34" s="82"/>
      <c r="CX34" s="82"/>
      <c r="CY34" s="82"/>
      <c r="CZ34" s="82"/>
      <c r="DA34" s="82"/>
      <c r="DB34" s="82"/>
      <c r="DC34" s="82"/>
      <c r="DD34" s="82"/>
      <c r="DE34" s="83"/>
    </row>
    <row r="35" spans="1:109" s="4" customFormat="1" ht="24.95" customHeight="1" x14ac:dyDescent="0.2">
      <c r="A35" s="98" t="s">
        <v>64</v>
      </c>
      <c r="B35" s="99"/>
      <c r="C35" s="99"/>
      <c r="D35" s="99"/>
      <c r="E35" s="99"/>
      <c r="F35" s="99"/>
      <c r="G35" s="99"/>
      <c r="H35" s="99"/>
      <c r="I35" s="99"/>
      <c r="J35" s="99"/>
      <c r="K35" s="99"/>
      <c r="L35" s="99"/>
      <c r="M35" s="99"/>
      <c r="N35" s="99"/>
      <c r="O35" s="100"/>
      <c r="P35" s="101" t="s">
        <v>62</v>
      </c>
      <c r="Q35" s="102"/>
      <c r="R35" s="102"/>
      <c r="S35" s="102"/>
      <c r="T35" s="102"/>
      <c r="U35" s="102"/>
      <c r="V35" s="102"/>
      <c r="W35" s="102"/>
      <c r="X35" s="102"/>
      <c r="Y35" s="102"/>
      <c r="Z35" s="102"/>
      <c r="AA35" s="102"/>
      <c r="AB35" s="102"/>
      <c r="AC35" s="103"/>
      <c r="AD35" s="92">
        <v>401</v>
      </c>
      <c r="AE35" s="92"/>
      <c r="AF35" s="92"/>
      <c r="AG35" s="107">
        <v>1</v>
      </c>
      <c r="AH35" s="108"/>
      <c r="AI35" s="108"/>
      <c r="AJ35" s="109"/>
      <c r="AK35" s="94">
        <v>8146</v>
      </c>
      <c r="AL35" s="94"/>
      <c r="AM35" s="94"/>
      <c r="AN35" s="94"/>
      <c r="AO35" s="94"/>
      <c r="AP35" s="94"/>
      <c r="AQ35" s="82">
        <f t="shared" si="0"/>
        <v>97752</v>
      </c>
      <c r="AR35" s="82"/>
      <c r="AS35" s="82"/>
      <c r="AT35" s="82"/>
      <c r="AU35" s="82"/>
      <c r="AV35" s="82"/>
      <c r="AW35" s="82"/>
      <c r="AX35" s="82"/>
      <c r="AY35" s="81"/>
      <c r="AZ35" s="81"/>
      <c r="BA35" s="81"/>
      <c r="BB35" s="81"/>
      <c r="BC35" s="81"/>
      <c r="BD35" s="81"/>
      <c r="BE35" s="81"/>
      <c r="BF35" s="81"/>
      <c r="BG35" s="95">
        <f t="shared" si="5"/>
        <v>1338.9217619986848</v>
      </c>
      <c r="BH35" s="96"/>
      <c r="BI35" s="96"/>
      <c r="BJ35" s="96"/>
      <c r="BK35" s="96"/>
      <c r="BL35" s="96"/>
      <c r="BM35" s="96"/>
      <c r="BN35" s="97"/>
      <c r="BO35" s="81">
        <f t="shared" si="6"/>
        <v>13389.217619986848</v>
      </c>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2">
        <f t="shared" si="2"/>
        <v>112480.13938198553</v>
      </c>
      <c r="CW35" s="82"/>
      <c r="CX35" s="82"/>
      <c r="CY35" s="82"/>
      <c r="CZ35" s="82"/>
      <c r="DA35" s="82"/>
      <c r="DB35" s="82"/>
      <c r="DC35" s="82"/>
      <c r="DD35" s="82"/>
      <c r="DE35" s="83"/>
    </row>
    <row r="36" spans="1:109" s="4" customFormat="1" ht="24.95" customHeight="1" x14ac:dyDescent="0.2">
      <c r="A36" s="98" t="s">
        <v>65</v>
      </c>
      <c r="B36" s="99"/>
      <c r="C36" s="99"/>
      <c r="D36" s="99"/>
      <c r="E36" s="99"/>
      <c r="F36" s="99"/>
      <c r="G36" s="99"/>
      <c r="H36" s="99"/>
      <c r="I36" s="99"/>
      <c r="J36" s="99"/>
      <c r="K36" s="99"/>
      <c r="L36" s="99"/>
      <c r="M36" s="99"/>
      <c r="N36" s="99"/>
      <c r="O36" s="100"/>
      <c r="P36" s="101" t="s">
        <v>62</v>
      </c>
      <c r="Q36" s="102"/>
      <c r="R36" s="102"/>
      <c r="S36" s="102"/>
      <c r="T36" s="102"/>
      <c r="U36" s="102"/>
      <c r="V36" s="102"/>
      <c r="W36" s="102"/>
      <c r="X36" s="102"/>
      <c r="Y36" s="102"/>
      <c r="Z36" s="102"/>
      <c r="AA36" s="102"/>
      <c r="AB36" s="102"/>
      <c r="AC36" s="103"/>
      <c r="AD36" s="92">
        <v>401</v>
      </c>
      <c r="AE36" s="92"/>
      <c r="AF36" s="92"/>
      <c r="AG36" s="107">
        <v>1</v>
      </c>
      <c r="AH36" s="108"/>
      <c r="AI36" s="108"/>
      <c r="AJ36" s="109"/>
      <c r="AK36" s="94">
        <v>21728</v>
      </c>
      <c r="AL36" s="94"/>
      <c r="AM36" s="94"/>
      <c r="AN36" s="94"/>
      <c r="AO36" s="94"/>
      <c r="AP36" s="94"/>
      <c r="AQ36" s="82">
        <f t="shared" si="0"/>
        <v>260736</v>
      </c>
      <c r="AR36" s="82"/>
      <c r="AS36" s="82"/>
      <c r="AT36" s="82"/>
      <c r="AU36" s="82"/>
      <c r="AV36" s="82"/>
      <c r="AW36" s="82"/>
      <c r="AX36" s="82"/>
      <c r="AY36" s="81"/>
      <c r="AZ36" s="81"/>
      <c r="BA36" s="81"/>
      <c r="BB36" s="81"/>
      <c r="BC36" s="81"/>
      <c r="BD36" s="81"/>
      <c r="BE36" s="81"/>
      <c r="BF36" s="81"/>
      <c r="BG36" s="95">
        <f t="shared" si="5"/>
        <v>3571.3346482577249</v>
      </c>
      <c r="BH36" s="96"/>
      <c r="BI36" s="96"/>
      <c r="BJ36" s="96"/>
      <c r="BK36" s="96"/>
      <c r="BL36" s="96"/>
      <c r="BM36" s="96"/>
      <c r="BN36" s="97"/>
      <c r="BO36" s="81">
        <f t="shared" si="6"/>
        <v>35713.346482577246</v>
      </c>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2">
        <f t="shared" si="2"/>
        <v>300020.68113083497</v>
      </c>
      <c r="CW36" s="82"/>
      <c r="CX36" s="82"/>
      <c r="CY36" s="82"/>
      <c r="CZ36" s="82"/>
      <c r="DA36" s="82"/>
      <c r="DB36" s="82"/>
      <c r="DC36" s="82"/>
      <c r="DD36" s="82"/>
      <c r="DE36" s="83"/>
    </row>
    <row r="37" spans="1:109" s="4" customFormat="1" ht="24.95" customHeight="1" x14ac:dyDescent="0.2">
      <c r="A37" s="98" t="s">
        <v>66</v>
      </c>
      <c r="B37" s="99"/>
      <c r="C37" s="99"/>
      <c r="D37" s="99"/>
      <c r="E37" s="99"/>
      <c r="F37" s="99"/>
      <c r="G37" s="99"/>
      <c r="H37" s="99"/>
      <c r="I37" s="99"/>
      <c r="J37" s="99"/>
      <c r="K37" s="99"/>
      <c r="L37" s="99"/>
      <c r="M37" s="99"/>
      <c r="N37" s="99"/>
      <c r="O37" s="100"/>
      <c r="P37" s="101" t="s">
        <v>62</v>
      </c>
      <c r="Q37" s="102"/>
      <c r="R37" s="102"/>
      <c r="S37" s="102"/>
      <c r="T37" s="102"/>
      <c r="U37" s="102"/>
      <c r="V37" s="102"/>
      <c r="W37" s="102"/>
      <c r="X37" s="102"/>
      <c r="Y37" s="102"/>
      <c r="Z37" s="102"/>
      <c r="AA37" s="102"/>
      <c r="AB37" s="102"/>
      <c r="AC37" s="103"/>
      <c r="AD37" s="92">
        <v>401</v>
      </c>
      <c r="AE37" s="92"/>
      <c r="AF37" s="92"/>
      <c r="AG37" s="107">
        <v>1</v>
      </c>
      <c r="AH37" s="108"/>
      <c r="AI37" s="108"/>
      <c r="AJ37" s="109"/>
      <c r="AK37" s="94">
        <v>14072</v>
      </c>
      <c r="AL37" s="94"/>
      <c r="AM37" s="94"/>
      <c r="AN37" s="94"/>
      <c r="AO37" s="94"/>
      <c r="AP37" s="94"/>
      <c r="AQ37" s="82">
        <f t="shared" si="0"/>
        <v>168864</v>
      </c>
      <c r="AR37" s="82"/>
      <c r="AS37" s="82"/>
      <c r="AT37" s="82"/>
      <c r="AU37" s="82"/>
      <c r="AV37" s="82"/>
      <c r="AW37" s="82"/>
      <c r="AX37" s="82"/>
      <c r="AY37" s="81"/>
      <c r="AZ37" s="81"/>
      <c r="BA37" s="81"/>
      <c r="BB37" s="81"/>
      <c r="BC37" s="81"/>
      <c r="BD37" s="81"/>
      <c r="BE37" s="81"/>
      <c r="BF37" s="81"/>
      <c r="BG37" s="95">
        <f t="shared" si="5"/>
        <v>2312.9520052596972</v>
      </c>
      <c r="BH37" s="96"/>
      <c r="BI37" s="96"/>
      <c r="BJ37" s="96"/>
      <c r="BK37" s="96"/>
      <c r="BL37" s="96"/>
      <c r="BM37" s="96"/>
      <c r="BN37" s="97"/>
      <c r="BO37" s="81">
        <f t="shared" si="6"/>
        <v>23129.520052596974</v>
      </c>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2">
        <f t="shared" si="2"/>
        <v>194306.47205785668</v>
      </c>
      <c r="CW37" s="82"/>
      <c r="CX37" s="82"/>
      <c r="CY37" s="82"/>
      <c r="CZ37" s="82"/>
      <c r="DA37" s="82"/>
      <c r="DB37" s="82"/>
      <c r="DC37" s="82"/>
      <c r="DD37" s="82"/>
      <c r="DE37" s="83"/>
    </row>
    <row r="38" spans="1:109" s="4" customFormat="1" ht="24.95" customHeight="1" x14ac:dyDescent="0.2">
      <c r="A38" s="98" t="s">
        <v>67</v>
      </c>
      <c r="B38" s="99"/>
      <c r="C38" s="99"/>
      <c r="D38" s="99"/>
      <c r="E38" s="99"/>
      <c r="F38" s="99"/>
      <c r="G38" s="99"/>
      <c r="H38" s="99"/>
      <c r="I38" s="99"/>
      <c r="J38" s="99"/>
      <c r="K38" s="99"/>
      <c r="L38" s="99"/>
      <c r="M38" s="99"/>
      <c r="N38" s="99"/>
      <c r="O38" s="100"/>
      <c r="P38" s="101" t="s">
        <v>62</v>
      </c>
      <c r="Q38" s="102"/>
      <c r="R38" s="102"/>
      <c r="S38" s="102"/>
      <c r="T38" s="102"/>
      <c r="U38" s="102"/>
      <c r="V38" s="102"/>
      <c r="W38" s="102"/>
      <c r="X38" s="102"/>
      <c r="Y38" s="102"/>
      <c r="Z38" s="102"/>
      <c r="AA38" s="102"/>
      <c r="AB38" s="102"/>
      <c r="AC38" s="103"/>
      <c r="AD38" s="92">
        <v>401</v>
      </c>
      <c r="AE38" s="92"/>
      <c r="AF38" s="92"/>
      <c r="AG38" s="107">
        <v>1</v>
      </c>
      <c r="AH38" s="108"/>
      <c r="AI38" s="108"/>
      <c r="AJ38" s="109"/>
      <c r="AK38" s="94">
        <v>8956</v>
      </c>
      <c r="AL38" s="94"/>
      <c r="AM38" s="94"/>
      <c r="AN38" s="94"/>
      <c r="AO38" s="94"/>
      <c r="AP38" s="94"/>
      <c r="AQ38" s="82">
        <f t="shared" si="0"/>
        <v>107472</v>
      </c>
      <c r="AR38" s="82"/>
      <c r="AS38" s="82"/>
      <c r="AT38" s="82"/>
      <c r="AU38" s="82"/>
      <c r="AV38" s="82"/>
      <c r="AW38" s="82"/>
      <c r="AX38" s="82"/>
      <c r="AY38" s="81"/>
      <c r="AZ38" s="81"/>
      <c r="BA38" s="81"/>
      <c r="BB38" s="81"/>
      <c r="BC38" s="81"/>
      <c r="BD38" s="81"/>
      <c r="BE38" s="81"/>
      <c r="BF38" s="81"/>
      <c r="BG38" s="95">
        <f t="shared" si="5"/>
        <v>1472.0578566732411</v>
      </c>
      <c r="BH38" s="96"/>
      <c r="BI38" s="96"/>
      <c r="BJ38" s="96"/>
      <c r="BK38" s="96"/>
      <c r="BL38" s="96"/>
      <c r="BM38" s="96"/>
      <c r="BN38" s="97"/>
      <c r="BO38" s="81">
        <f t="shared" si="6"/>
        <v>14720.578566732411</v>
      </c>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2">
        <f t="shared" ref="CV38" si="8">SUM(AQ38:CU38)</f>
        <v>123664.63642340565</v>
      </c>
      <c r="CW38" s="82"/>
      <c r="CX38" s="82"/>
      <c r="CY38" s="82"/>
      <c r="CZ38" s="82"/>
      <c r="DA38" s="82"/>
      <c r="DB38" s="82"/>
      <c r="DC38" s="82"/>
      <c r="DD38" s="82"/>
      <c r="DE38" s="83"/>
    </row>
    <row r="39" spans="1:109" s="4" customFormat="1" ht="24.95" customHeight="1" x14ac:dyDescent="0.2">
      <c r="A39" s="98" t="s">
        <v>68</v>
      </c>
      <c r="B39" s="99"/>
      <c r="C39" s="99"/>
      <c r="D39" s="99"/>
      <c r="E39" s="99"/>
      <c r="F39" s="99"/>
      <c r="G39" s="99"/>
      <c r="H39" s="99"/>
      <c r="I39" s="99"/>
      <c r="J39" s="99"/>
      <c r="K39" s="99"/>
      <c r="L39" s="99"/>
      <c r="M39" s="99"/>
      <c r="N39" s="99"/>
      <c r="O39" s="100"/>
      <c r="P39" s="101" t="s">
        <v>62</v>
      </c>
      <c r="Q39" s="102"/>
      <c r="R39" s="102"/>
      <c r="S39" s="102"/>
      <c r="T39" s="102"/>
      <c r="U39" s="102"/>
      <c r="V39" s="102"/>
      <c r="W39" s="102"/>
      <c r="X39" s="102"/>
      <c r="Y39" s="102"/>
      <c r="Z39" s="102"/>
      <c r="AA39" s="102"/>
      <c r="AB39" s="102"/>
      <c r="AC39" s="103"/>
      <c r="AD39" s="92">
        <v>401</v>
      </c>
      <c r="AE39" s="92"/>
      <c r="AF39" s="92"/>
      <c r="AG39" s="107">
        <v>1</v>
      </c>
      <c r="AH39" s="108"/>
      <c r="AI39" s="108"/>
      <c r="AJ39" s="109"/>
      <c r="AK39" s="94">
        <v>8146</v>
      </c>
      <c r="AL39" s="94"/>
      <c r="AM39" s="94"/>
      <c r="AN39" s="94"/>
      <c r="AO39" s="94"/>
      <c r="AP39" s="94"/>
      <c r="AQ39" s="82">
        <f t="shared" si="0"/>
        <v>97752</v>
      </c>
      <c r="AR39" s="82"/>
      <c r="AS39" s="82"/>
      <c r="AT39" s="82"/>
      <c r="AU39" s="82"/>
      <c r="AV39" s="82"/>
      <c r="AW39" s="82"/>
      <c r="AX39" s="82"/>
      <c r="AY39" s="81"/>
      <c r="AZ39" s="81"/>
      <c r="BA39" s="81"/>
      <c r="BB39" s="81"/>
      <c r="BC39" s="81"/>
      <c r="BD39" s="81"/>
      <c r="BE39" s="81"/>
      <c r="BF39" s="81"/>
      <c r="BG39" s="95">
        <f t="shared" si="5"/>
        <v>1338.9217619986848</v>
      </c>
      <c r="BH39" s="96"/>
      <c r="BI39" s="96"/>
      <c r="BJ39" s="96"/>
      <c r="BK39" s="96"/>
      <c r="BL39" s="96"/>
      <c r="BM39" s="96"/>
      <c r="BN39" s="97"/>
      <c r="BO39" s="81">
        <f t="shared" si="6"/>
        <v>13389.217619986848</v>
      </c>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2">
        <f t="shared" si="2"/>
        <v>112480.13938198553</v>
      </c>
      <c r="CW39" s="82"/>
      <c r="CX39" s="82"/>
      <c r="CY39" s="82"/>
      <c r="CZ39" s="82"/>
      <c r="DA39" s="82"/>
      <c r="DB39" s="82"/>
      <c r="DC39" s="82"/>
      <c r="DD39" s="82"/>
      <c r="DE39" s="83"/>
    </row>
    <row r="40" spans="1:109" s="4" customFormat="1" ht="24.95" customHeight="1" x14ac:dyDescent="0.2">
      <c r="A40" s="98" t="s">
        <v>69</v>
      </c>
      <c r="B40" s="99"/>
      <c r="C40" s="99"/>
      <c r="D40" s="99"/>
      <c r="E40" s="99"/>
      <c r="F40" s="99"/>
      <c r="G40" s="99"/>
      <c r="H40" s="99"/>
      <c r="I40" s="99"/>
      <c r="J40" s="99"/>
      <c r="K40" s="99"/>
      <c r="L40" s="99"/>
      <c r="M40" s="99"/>
      <c r="N40" s="99"/>
      <c r="O40" s="100"/>
      <c r="P40" s="101" t="s">
        <v>62</v>
      </c>
      <c r="Q40" s="102"/>
      <c r="R40" s="102"/>
      <c r="S40" s="102"/>
      <c r="T40" s="102"/>
      <c r="U40" s="102"/>
      <c r="V40" s="102"/>
      <c r="W40" s="102"/>
      <c r="X40" s="102"/>
      <c r="Y40" s="102"/>
      <c r="Z40" s="102"/>
      <c r="AA40" s="102"/>
      <c r="AB40" s="102"/>
      <c r="AC40" s="103"/>
      <c r="AD40" s="92">
        <v>401</v>
      </c>
      <c r="AE40" s="92"/>
      <c r="AF40" s="92"/>
      <c r="AG40" s="107">
        <v>1</v>
      </c>
      <c r="AH40" s="108"/>
      <c r="AI40" s="108"/>
      <c r="AJ40" s="109"/>
      <c r="AK40" s="94">
        <v>6434</v>
      </c>
      <c r="AL40" s="94"/>
      <c r="AM40" s="94"/>
      <c r="AN40" s="94"/>
      <c r="AO40" s="94"/>
      <c r="AP40" s="94"/>
      <c r="AQ40" s="82">
        <f t="shared" si="0"/>
        <v>77208</v>
      </c>
      <c r="AR40" s="82"/>
      <c r="AS40" s="82"/>
      <c r="AT40" s="82"/>
      <c r="AU40" s="82"/>
      <c r="AV40" s="82"/>
      <c r="AW40" s="82"/>
      <c r="AX40" s="82"/>
      <c r="AY40" s="81"/>
      <c r="AZ40" s="81"/>
      <c r="BA40" s="81"/>
      <c r="BB40" s="81"/>
      <c r="BC40" s="81"/>
      <c r="BD40" s="81"/>
      <c r="BE40" s="81"/>
      <c r="BF40" s="81"/>
      <c r="BG40" s="95">
        <f t="shared" si="5"/>
        <v>1057.5279421433268</v>
      </c>
      <c r="BH40" s="96"/>
      <c r="BI40" s="96"/>
      <c r="BJ40" s="96"/>
      <c r="BK40" s="96"/>
      <c r="BL40" s="96"/>
      <c r="BM40" s="96"/>
      <c r="BN40" s="97"/>
      <c r="BO40" s="81">
        <f t="shared" si="6"/>
        <v>10575.279421433266</v>
      </c>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2">
        <f t="shared" si="2"/>
        <v>88840.80736357659</v>
      </c>
      <c r="CW40" s="82"/>
      <c r="CX40" s="82"/>
      <c r="CY40" s="82"/>
      <c r="CZ40" s="82"/>
      <c r="DA40" s="82"/>
      <c r="DB40" s="82"/>
      <c r="DC40" s="82"/>
      <c r="DD40" s="82"/>
      <c r="DE40" s="83"/>
    </row>
    <row r="41" spans="1:109" s="4" customFormat="1" ht="24.95" customHeight="1" x14ac:dyDescent="0.2">
      <c r="A41" s="98" t="s">
        <v>70</v>
      </c>
      <c r="B41" s="99"/>
      <c r="C41" s="99"/>
      <c r="D41" s="99"/>
      <c r="E41" s="99"/>
      <c r="F41" s="99"/>
      <c r="G41" s="99"/>
      <c r="H41" s="99"/>
      <c r="I41" s="99"/>
      <c r="J41" s="99"/>
      <c r="K41" s="99"/>
      <c r="L41" s="99"/>
      <c r="M41" s="99"/>
      <c r="N41" s="99"/>
      <c r="O41" s="100"/>
      <c r="P41" s="101" t="s">
        <v>62</v>
      </c>
      <c r="Q41" s="102"/>
      <c r="R41" s="102"/>
      <c r="S41" s="102"/>
      <c r="T41" s="102"/>
      <c r="U41" s="102"/>
      <c r="V41" s="102"/>
      <c r="W41" s="102"/>
      <c r="X41" s="102"/>
      <c r="Y41" s="102"/>
      <c r="Z41" s="102"/>
      <c r="AA41" s="102"/>
      <c r="AB41" s="102"/>
      <c r="AC41" s="103"/>
      <c r="AD41" s="92">
        <v>401</v>
      </c>
      <c r="AE41" s="92"/>
      <c r="AF41" s="92"/>
      <c r="AG41" s="107">
        <v>1</v>
      </c>
      <c r="AH41" s="108"/>
      <c r="AI41" s="108"/>
      <c r="AJ41" s="109"/>
      <c r="AK41" s="94">
        <v>8146</v>
      </c>
      <c r="AL41" s="94"/>
      <c r="AM41" s="94"/>
      <c r="AN41" s="94"/>
      <c r="AO41" s="94"/>
      <c r="AP41" s="94"/>
      <c r="AQ41" s="82">
        <f t="shared" si="0"/>
        <v>97752</v>
      </c>
      <c r="AR41" s="82"/>
      <c r="AS41" s="82"/>
      <c r="AT41" s="82"/>
      <c r="AU41" s="82"/>
      <c r="AV41" s="82"/>
      <c r="AW41" s="82"/>
      <c r="AX41" s="82"/>
      <c r="AY41" s="81"/>
      <c r="AZ41" s="81"/>
      <c r="BA41" s="81"/>
      <c r="BB41" s="81"/>
      <c r="BC41" s="81"/>
      <c r="BD41" s="81"/>
      <c r="BE41" s="81"/>
      <c r="BF41" s="81"/>
      <c r="BG41" s="95">
        <f t="shared" si="5"/>
        <v>1338.9217619986848</v>
      </c>
      <c r="BH41" s="96"/>
      <c r="BI41" s="96"/>
      <c r="BJ41" s="96"/>
      <c r="BK41" s="96"/>
      <c r="BL41" s="96"/>
      <c r="BM41" s="96"/>
      <c r="BN41" s="97"/>
      <c r="BO41" s="81">
        <f t="shared" si="6"/>
        <v>13389.217619986848</v>
      </c>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2">
        <f t="shared" si="2"/>
        <v>112480.13938198553</v>
      </c>
      <c r="CW41" s="82"/>
      <c r="CX41" s="82"/>
      <c r="CY41" s="82"/>
      <c r="CZ41" s="82"/>
      <c r="DA41" s="82"/>
      <c r="DB41" s="82"/>
      <c r="DC41" s="82"/>
      <c r="DD41" s="82"/>
      <c r="DE41" s="83"/>
    </row>
    <row r="42" spans="1:109" s="4" customFormat="1" ht="24.95" customHeight="1" x14ac:dyDescent="0.2">
      <c r="A42" s="98" t="s">
        <v>71</v>
      </c>
      <c r="B42" s="99"/>
      <c r="C42" s="99"/>
      <c r="D42" s="99"/>
      <c r="E42" s="99"/>
      <c r="F42" s="99"/>
      <c r="G42" s="99"/>
      <c r="H42" s="99"/>
      <c r="I42" s="99"/>
      <c r="J42" s="99"/>
      <c r="K42" s="99"/>
      <c r="L42" s="99"/>
      <c r="M42" s="99"/>
      <c r="N42" s="99"/>
      <c r="O42" s="100"/>
      <c r="P42" s="101" t="s">
        <v>62</v>
      </c>
      <c r="Q42" s="102"/>
      <c r="R42" s="102"/>
      <c r="S42" s="102"/>
      <c r="T42" s="102"/>
      <c r="U42" s="102"/>
      <c r="V42" s="102"/>
      <c r="W42" s="102"/>
      <c r="X42" s="102"/>
      <c r="Y42" s="102"/>
      <c r="Z42" s="102"/>
      <c r="AA42" s="102"/>
      <c r="AB42" s="102"/>
      <c r="AC42" s="103"/>
      <c r="AD42" s="92">
        <v>401</v>
      </c>
      <c r="AE42" s="92"/>
      <c r="AF42" s="92"/>
      <c r="AG42" s="107">
        <v>1</v>
      </c>
      <c r="AH42" s="108"/>
      <c r="AI42" s="108"/>
      <c r="AJ42" s="109"/>
      <c r="AK42" s="94">
        <v>9270</v>
      </c>
      <c r="AL42" s="94"/>
      <c r="AM42" s="94"/>
      <c r="AN42" s="94"/>
      <c r="AO42" s="94"/>
      <c r="AP42" s="94"/>
      <c r="AQ42" s="82">
        <f t="shared" si="0"/>
        <v>111240</v>
      </c>
      <c r="AR42" s="82"/>
      <c r="AS42" s="82"/>
      <c r="AT42" s="82"/>
      <c r="AU42" s="82"/>
      <c r="AV42" s="82"/>
      <c r="AW42" s="82"/>
      <c r="AX42" s="82"/>
      <c r="AY42" s="81"/>
      <c r="AZ42" s="81"/>
      <c r="BA42" s="81"/>
      <c r="BB42" s="81"/>
      <c r="BC42" s="81"/>
      <c r="BD42" s="81"/>
      <c r="BE42" s="81"/>
      <c r="BF42" s="81"/>
      <c r="BG42" s="95">
        <f t="shared" si="5"/>
        <v>1523.6686390532543</v>
      </c>
      <c r="BH42" s="96"/>
      <c r="BI42" s="96"/>
      <c r="BJ42" s="96"/>
      <c r="BK42" s="96"/>
      <c r="BL42" s="96"/>
      <c r="BM42" s="96"/>
      <c r="BN42" s="97"/>
      <c r="BO42" s="81">
        <f t="shared" si="6"/>
        <v>15236.686390532543</v>
      </c>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2">
        <f t="shared" si="2"/>
        <v>128000.3550295858</v>
      </c>
      <c r="CW42" s="82"/>
      <c r="CX42" s="82"/>
      <c r="CY42" s="82"/>
      <c r="CZ42" s="82"/>
      <c r="DA42" s="82"/>
      <c r="DB42" s="82"/>
      <c r="DC42" s="82"/>
      <c r="DD42" s="82"/>
      <c r="DE42" s="83"/>
    </row>
    <row r="43" spans="1:109" s="4" customFormat="1" ht="24.95" customHeight="1" x14ac:dyDescent="0.2">
      <c r="A43" s="98" t="s">
        <v>72</v>
      </c>
      <c r="B43" s="99"/>
      <c r="C43" s="99"/>
      <c r="D43" s="99"/>
      <c r="E43" s="99"/>
      <c r="F43" s="99"/>
      <c r="G43" s="99"/>
      <c r="H43" s="99"/>
      <c r="I43" s="99"/>
      <c r="J43" s="99"/>
      <c r="K43" s="99"/>
      <c r="L43" s="99"/>
      <c r="M43" s="99"/>
      <c r="N43" s="99"/>
      <c r="O43" s="100"/>
      <c r="P43" s="101" t="s">
        <v>5</v>
      </c>
      <c r="Q43" s="102"/>
      <c r="R43" s="102"/>
      <c r="S43" s="102"/>
      <c r="T43" s="102"/>
      <c r="U43" s="102"/>
      <c r="V43" s="102"/>
      <c r="W43" s="102"/>
      <c r="X43" s="102"/>
      <c r="Y43" s="102"/>
      <c r="Z43" s="102"/>
      <c r="AA43" s="102"/>
      <c r="AB43" s="102"/>
      <c r="AC43" s="103"/>
      <c r="AD43" s="92">
        <v>401</v>
      </c>
      <c r="AE43" s="92"/>
      <c r="AF43" s="92"/>
      <c r="AG43" s="107">
        <v>1</v>
      </c>
      <c r="AH43" s="108"/>
      <c r="AI43" s="108"/>
      <c r="AJ43" s="109"/>
      <c r="AK43" s="94">
        <v>20206</v>
      </c>
      <c r="AL43" s="94"/>
      <c r="AM43" s="94"/>
      <c r="AN43" s="94"/>
      <c r="AO43" s="94"/>
      <c r="AP43" s="94"/>
      <c r="AQ43" s="82">
        <f t="shared" si="0"/>
        <v>242472</v>
      </c>
      <c r="AR43" s="82"/>
      <c r="AS43" s="82"/>
      <c r="AT43" s="82"/>
      <c r="AU43" s="82"/>
      <c r="AV43" s="82"/>
      <c r="AW43" s="82"/>
      <c r="AX43" s="82"/>
      <c r="AY43" s="81"/>
      <c r="AZ43" s="81"/>
      <c r="BA43" s="81"/>
      <c r="BB43" s="81"/>
      <c r="BC43" s="81"/>
      <c r="BD43" s="81"/>
      <c r="BE43" s="81"/>
      <c r="BF43" s="81"/>
      <c r="BG43" s="95">
        <f t="shared" si="5"/>
        <v>3321.1702827087443</v>
      </c>
      <c r="BH43" s="96"/>
      <c r="BI43" s="96"/>
      <c r="BJ43" s="96"/>
      <c r="BK43" s="96"/>
      <c r="BL43" s="96"/>
      <c r="BM43" s="96"/>
      <c r="BN43" s="97"/>
      <c r="BO43" s="81">
        <f t="shared" si="6"/>
        <v>33211.702827087443</v>
      </c>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2">
        <f t="shared" si="2"/>
        <v>279004.8731097962</v>
      </c>
      <c r="CW43" s="82"/>
      <c r="CX43" s="82"/>
      <c r="CY43" s="82"/>
      <c r="CZ43" s="82"/>
      <c r="DA43" s="82"/>
      <c r="DB43" s="82"/>
      <c r="DC43" s="82"/>
      <c r="DD43" s="82"/>
      <c r="DE43" s="83"/>
    </row>
    <row r="44" spans="1:109" s="4" customFormat="1" ht="24.95" customHeight="1" x14ac:dyDescent="0.2">
      <c r="A44" s="98" t="s">
        <v>73</v>
      </c>
      <c r="B44" s="99"/>
      <c r="C44" s="99"/>
      <c r="D44" s="99"/>
      <c r="E44" s="99"/>
      <c r="F44" s="99"/>
      <c r="G44" s="99"/>
      <c r="H44" s="99"/>
      <c r="I44" s="99"/>
      <c r="J44" s="99"/>
      <c r="K44" s="99"/>
      <c r="L44" s="99"/>
      <c r="M44" s="99"/>
      <c r="N44" s="99"/>
      <c r="O44" s="100"/>
      <c r="P44" s="101" t="s">
        <v>5</v>
      </c>
      <c r="Q44" s="102"/>
      <c r="R44" s="102"/>
      <c r="S44" s="102"/>
      <c r="T44" s="102"/>
      <c r="U44" s="102"/>
      <c r="V44" s="102"/>
      <c r="W44" s="102"/>
      <c r="X44" s="102"/>
      <c r="Y44" s="102"/>
      <c r="Z44" s="102"/>
      <c r="AA44" s="102"/>
      <c r="AB44" s="102"/>
      <c r="AC44" s="103"/>
      <c r="AD44" s="92">
        <v>401</v>
      </c>
      <c r="AE44" s="92"/>
      <c r="AF44" s="92"/>
      <c r="AG44" s="107">
        <v>1</v>
      </c>
      <c r="AH44" s="108"/>
      <c r="AI44" s="108"/>
      <c r="AJ44" s="109"/>
      <c r="AK44" s="94">
        <v>18548</v>
      </c>
      <c r="AL44" s="94"/>
      <c r="AM44" s="94"/>
      <c r="AN44" s="94"/>
      <c r="AO44" s="94"/>
      <c r="AP44" s="94"/>
      <c r="AQ44" s="82">
        <f t="shared" si="0"/>
        <v>222576</v>
      </c>
      <c r="AR44" s="82"/>
      <c r="AS44" s="82"/>
      <c r="AT44" s="82"/>
      <c r="AU44" s="82"/>
      <c r="AV44" s="82"/>
      <c r="AW44" s="82"/>
      <c r="AX44" s="82"/>
      <c r="AY44" s="81"/>
      <c r="AZ44" s="81"/>
      <c r="BA44" s="81"/>
      <c r="BB44" s="81"/>
      <c r="BC44" s="81"/>
      <c r="BD44" s="81"/>
      <c r="BE44" s="81"/>
      <c r="BF44" s="81"/>
      <c r="BG44" s="95">
        <f t="shared" si="5"/>
        <v>3048.652202498356</v>
      </c>
      <c r="BH44" s="96"/>
      <c r="BI44" s="96"/>
      <c r="BJ44" s="96"/>
      <c r="BK44" s="96"/>
      <c r="BL44" s="96"/>
      <c r="BM44" s="96"/>
      <c r="BN44" s="97"/>
      <c r="BO44" s="81">
        <f t="shared" si="6"/>
        <v>30486.522024983562</v>
      </c>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2">
        <f t="shared" si="2"/>
        <v>256111.17422748191</v>
      </c>
      <c r="CW44" s="82"/>
      <c r="CX44" s="82"/>
      <c r="CY44" s="82"/>
      <c r="CZ44" s="82"/>
      <c r="DA44" s="82"/>
      <c r="DB44" s="82"/>
      <c r="DC44" s="82"/>
      <c r="DD44" s="82"/>
      <c r="DE44" s="83"/>
    </row>
    <row r="45" spans="1:109" s="4" customFormat="1" ht="24.95" customHeight="1" x14ac:dyDescent="0.2">
      <c r="A45" s="98" t="s">
        <v>74</v>
      </c>
      <c r="B45" s="99"/>
      <c r="C45" s="99"/>
      <c r="D45" s="99"/>
      <c r="E45" s="99"/>
      <c r="F45" s="99"/>
      <c r="G45" s="99"/>
      <c r="H45" s="99"/>
      <c r="I45" s="99"/>
      <c r="J45" s="99"/>
      <c r="K45" s="99"/>
      <c r="L45" s="99"/>
      <c r="M45" s="99"/>
      <c r="N45" s="99"/>
      <c r="O45" s="100"/>
      <c r="P45" s="101" t="s">
        <v>5</v>
      </c>
      <c r="Q45" s="102"/>
      <c r="R45" s="102"/>
      <c r="S45" s="102"/>
      <c r="T45" s="102"/>
      <c r="U45" s="102"/>
      <c r="V45" s="102"/>
      <c r="W45" s="102"/>
      <c r="X45" s="102"/>
      <c r="Y45" s="102"/>
      <c r="Z45" s="102"/>
      <c r="AA45" s="102"/>
      <c r="AB45" s="102"/>
      <c r="AC45" s="103"/>
      <c r="AD45" s="92">
        <v>401</v>
      </c>
      <c r="AE45" s="92"/>
      <c r="AF45" s="92"/>
      <c r="AG45" s="107">
        <v>2</v>
      </c>
      <c r="AH45" s="108"/>
      <c r="AI45" s="108"/>
      <c r="AJ45" s="109"/>
      <c r="AK45" s="94">
        <v>17978</v>
      </c>
      <c r="AL45" s="94"/>
      <c r="AM45" s="94"/>
      <c r="AN45" s="94"/>
      <c r="AO45" s="94"/>
      <c r="AP45" s="94"/>
      <c r="AQ45" s="82">
        <f t="shared" si="0"/>
        <v>431472</v>
      </c>
      <c r="AR45" s="82"/>
      <c r="AS45" s="82"/>
      <c r="AT45" s="82"/>
      <c r="AU45" s="82"/>
      <c r="AV45" s="82"/>
      <c r="AW45" s="82"/>
      <c r="AX45" s="82"/>
      <c r="AY45" s="81"/>
      <c r="AZ45" s="81"/>
      <c r="BA45" s="81"/>
      <c r="BB45" s="81"/>
      <c r="BC45" s="81"/>
      <c r="BD45" s="81"/>
      <c r="BE45" s="81"/>
      <c r="BF45" s="81"/>
      <c r="BG45" s="95">
        <f t="shared" si="5"/>
        <v>5909.9276791584471</v>
      </c>
      <c r="BH45" s="96"/>
      <c r="BI45" s="96"/>
      <c r="BJ45" s="96"/>
      <c r="BK45" s="96"/>
      <c r="BL45" s="96"/>
      <c r="BM45" s="96"/>
      <c r="BN45" s="97"/>
      <c r="BO45" s="81">
        <f t="shared" si="6"/>
        <v>59099.276791584474</v>
      </c>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2">
        <f t="shared" si="2"/>
        <v>496481.20447074296</v>
      </c>
      <c r="CW45" s="82"/>
      <c r="CX45" s="82"/>
      <c r="CY45" s="82"/>
      <c r="CZ45" s="82"/>
      <c r="DA45" s="82"/>
      <c r="DB45" s="82"/>
      <c r="DC45" s="82"/>
      <c r="DD45" s="82"/>
      <c r="DE45" s="83"/>
    </row>
    <row r="46" spans="1:109" s="4" customFormat="1" ht="24.95" customHeight="1" x14ac:dyDescent="0.2">
      <c r="A46" s="98" t="s">
        <v>75</v>
      </c>
      <c r="B46" s="99"/>
      <c r="C46" s="99"/>
      <c r="D46" s="99"/>
      <c r="E46" s="99"/>
      <c r="F46" s="99"/>
      <c r="G46" s="99"/>
      <c r="H46" s="99"/>
      <c r="I46" s="99"/>
      <c r="J46" s="99"/>
      <c r="K46" s="99"/>
      <c r="L46" s="99"/>
      <c r="M46" s="99"/>
      <c r="N46" s="99"/>
      <c r="O46" s="100"/>
      <c r="P46" s="101" t="s">
        <v>5</v>
      </c>
      <c r="Q46" s="102"/>
      <c r="R46" s="102"/>
      <c r="S46" s="102"/>
      <c r="T46" s="102"/>
      <c r="U46" s="102"/>
      <c r="V46" s="102"/>
      <c r="W46" s="102"/>
      <c r="X46" s="102"/>
      <c r="Y46" s="102"/>
      <c r="Z46" s="102"/>
      <c r="AA46" s="102"/>
      <c r="AB46" s="102"/>
      <c r="AC46" s="103"/>
      <c r="AD46" s="92">
        <v>401</v>
      </c>
      <c r="AE46" s="92"/>
      <c r="AF46" s="92"/>
      <c r="AG46" s="107">
        <v>1</v>
      </c>
      <c r="AH46" s="108"/>
      <c r="AI46" s="108"/>
      <c r="AJ46" s="109"/>
      <c r="AK46" s="94">
        <v>6474</v>
      </c>
      <c r="AL46" s="94"/>
      <c r="AM46" s="94"/>
      <c r="AN46" s="94"/>
      <c r="AO46" s="94"/>
      <c r="AP46" s="94"/>
      <c r="AQ46" s="82">
        <f t="shared" si="0"/>
        <v>77688</v>
      </c>
      <c r="AR46" s="82"/>
      <c r="AS46" s="82"/>
      <c r="AT46" s="82"/>
      <c r="AU46" s="82"/>
      <c r="AV46" s="82"/>
      <c r="AW46" s="82"/>
      <c r="AX46" s="82"/>
      <c r="AY46" s="81"/>
      <c r="AZ46" s="81"/>
      <c r="BA46" s="81"/>
      <c r="BB46" s="81"/>
      <c r="BC46" s="81"/>
      <c r="BD46" s="81"/>
      <c r="BE46" s="81"/>
      <c r="BF46" s="81"/>
      <c r="BG46" s="95">
        <f t="shared" si="5"/>
        <v>1064.102564102564</v>
      </c>
      <c r="BH46" s="96"/>
      <c r="BI46" s="96"/>
      <c r="BJ46" s="96"/>
      <c r="BK46" s="96"/>
      <c r="BL46" s="96"/>
      <c r="BM46" s="96"/>
      <c r="BN46" s="97"/>
      <c r="BO46" s="81">
        <f t="shared" si="6"/>
        <v>10641.025641025641</v>
      </c>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2">
        <f t="shared" si="2"/>
        <v>89393.128205128203</v>
      </c>
      <c r="CW46" s="82"/>
      <c r="CX46" s="82"/>
      <c r="CY46" s="82"/>
      <c r="CZ46" s="82"/>
      <c r="DA46" s="82"/>
      <c r="DB46" s="82"/>
      <c r="DC46" s="82"/>
      <c r="DD46" s="82"/>
      <c r="DE46" s="83"/>
    </row>
    <row r="47" spans="1:109" s="4" customFormat="1" ht="24.95" customHeight="1" x14ac:dyDescent="0.2">
      <c r="A47" s="98" t="s">
        <v>76</v>
      </c>
      <c r="B47" s="99"/>
      <c r="C47" s="99"/>
      <c r="D47" s="99"/>
      <c r="E47" s="99"/>
      <c r="F47" s="99"/>
      <c r="G47" s="99"/>
      <c r="H47" s="99"/>
      <c r="I47" s="99"/>
      <c r="J47" s="99"/>
      <c r="K47" s="99"/>
      <c r="L47" s="99"/>
      <c r="M47" s="99"/>
      <c r="N47" s="99"/>
      <c r="O47" s="100"/>
      <c r="P47" s="101" t="s">
        <v>5</v>
      </c>
      <c r="Q47" s="102"/>
      <c r="R47" s="102"/>
      <c r="S47" s="102"/>
      <c r="T47" s="102"/>
      <c r="U47" s="102"/>
      <c r="V47" s="102"/>
      <c r="W47" s="102"/>
      <c r="X47" s="102"/>
      <c r="Y47" s="102"/>
      <c r="Z47" s="102"/>
      <c r="AA47" s="102"/>
      <c r="AB47" s="102"/>
      <c r="AC47" s="103"/>
      <c r="AD47" s="92">
        <v>401</v>
      </c>
      <c r="AE47" s="92"/>
      <c r="AF47" s="92"/>
      <c r="AG47" s="107">
        <v>1</v>
      </c>
      <c r="AH47" s="108"/>
      <c r="AI47" s="108"/>
      <c r="AJ47" s="109"/>
      <c r="AK47" s="94">
        <v>11178</v>
      </c>
      <c r="AL47" s="94"/>
      <c r="AM47" s="94"/>
      <c r="AN47" s="94"/>
      <c r="AO47" s="94"/>
      <c r="AP47" s="94"/>
      <c r="AQ47" s="82">
        <f t="shared" si="0"/>
        <v>134136</v>
      </c>
      <c r="AR47" s="82"/>
      <c r="AS47" s="82"/>
      <c r="AT47" s="82"/>
      <c r="AU47" s="82"/>
      <c r="AV47" s="82"/>
      <c r="AW47" s="82"/>
      <c r="AX47" s="82"/>
      <c r="AY47" s="81"/>
      <c r="AZ47" s="81"/>
      <c r="BA47" s="81"/>
      <c r="BB47" s="81"/>
      <c r="BC47" s="81"/>
      <c r="BD47" s="81"/>
      <c r="BE47" s="81"/>
      <c r="BF47" s="81"/>
      <c r="BG47" s="95">
        <f t="shared" si="5"/>
        <v>1837.2781065088757</v>
      </c>
      <c r="BH47" s="96"/>
      <c r="BI47" s="96"/>
      <c r="BJ47" s="96"/>
      <c r="BK47" s="96"/>
      <c r="BL47" s="96"/>
      <c r="BM47" s="96"/>
      <c r="BN47" s="97"/>
      <c r="BO47" s="81">
        <f t="shared" si="6"/>
        <v>18372.781065088755</v>
      </c>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2">
        <f t="shared" si="2"/>
        <v>154346.05917159762</v>
      </c>
      <c r="CW47" s="82"/>
      <c r="CX47" s="82"/>
      <c r="CY47" s="82"/>
      <c r="CZ47" s="82"/>
      <c r="DA47" s="82"/>
      <c r="DB47" s="82"/>
      <c r="DC47" s="82"/>
      <c r="DD47" s="82"/>
      <c r="DE47" s="83"/>
    </row>
    <row r="48" spans="1:109" s="4" customFormat="1" ht="24.95" customHeight="1" x14ac:dyDescent="0.2">
      <c r="A48" s="98" t="s">
        <v>34</v>
      </c>
      <c r="B48" s="99"/>
      <c r="C48" s="99"/>
      <c r="D48" s="99"/>
      <c r="E48" s="99"/>
      <c r="F48" s="99"/>
      <c r="G48" s="99"/>
      <c r="H48" s="99"/>
      <c r="I48" s="99"/>
      <c r="J48" s="99"/>
      <c r="K48" s="99"/>
      <c r="L48" s="99"/>
      <c r="M48" s="99"/>
      <c r="N48" s="99"/>
      <c r="O48" s="100"/>
      <c r="P48" s="101" t="s">
        <v>5</v>
      </c>
      <c r="Q48" s="102"/>
      <c r="R48" s="102"/>
      <c r="S48" s="102"/>
      <c r="T48" s="102"/>
      <c r="U48" s="102"/>
      <c r="V48" s="102"/>
      <c r="W48" s="102"/>
      <c r="X48" s="102"/>
      <c r="Y48" s="102"/>
      <c r="Z48" s="102"/>
      <c r="AA48" s="102"/>
      <c r="AB48" s="102"/>
      <c r="AC48" s="103"/>
      <c r="AD48" s="92">
        <v>401</v>
      </c>
      <c r="AE48" s="92"/>
      <c r="AF48" s="92"/>
      <c r="AG48" s="107">
        <v>1</v>
      </c>
      <c r="AH48" s="108"/>
      <c r="AI48" s="108"/>
      <c r="AJ48" s="109"/>
      <c r="AK48" s="94">
        <v>8146</v>
      </c>
      <c r="AL48" s="94"/>
      <c r="AM48" s="94"/>
      <c r="AN48" s="94"/>
      <c r="AO48" s="94"/>
      <c r="AP48" s="94"/>
      <c r="AQ48" s="82">
        <f t="shared" si="0"/>
        <v>97752</v>
      </c>
      <c r="AR48" s="82"/>
      <c r="AS48" s="82"/>
      <c r="AT48" s="82"/>
      <c r="AU48" s="82"/>
      <c r="AV48" s="82"/>
      <c r="AW48" s="82"/>
      <c r="AX48" s="82"/>
      <c r="AY48" s="81"/>
      <c r="AZ48" s="81"/>
      <c r="BA48" s="81"/>
      <c r="BB48" s="81"/>
      <c r="BC48" s="81"/>
      <c r="BD48" s="81"/>
      <c r="BE48" s="81"/>
      <c r="BF48" s="81"/>
      <c r="BG48" s="95">
        <f t="shared" si="5"/>
        <v>1338.9217619986848</v>
      </c>
      <c r="BH48" s="96"/>
      <c r="BI48" s="96"/>
      <c r="BJ48" s="96"/>
      <c r="BK48" s="96"/>
      <c r="BL48" s="96"/>
      <c r="BM48" s="96"/>
      <c r="BN48" s="97"/>
      <c r="BO48" s="81">
        <f t="shared" si="6"/>
        <v>13389.217619986848</v>
      </c>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2">
        <f t="shared" si="2"/>
        <v>112480.13938198553</v>
      </c>
      <c r="CW48" s="82"/>
      <c r="CX48" s="82"/>
      <c r="CY48" s="82"/>
      <c r="CZ48" s="82"/>
      <c r="DA48" s="82"/>
      <c r="DB48" s="82"/>
      <c r="DC48" s="82"/>
      <c r="DD48" s="82"/>
      <c r="DE48" s="83"/>
    </row>
    <row r="49" spans="1:109" s="4" customFormat="1" ht="24.95" customHeight="1" x14ac:dyDescent="0.2">
      <c r="A49" s="98" t="s">
        <v>77</v>
      </c>
      <c r="B49" s="99"/>
      <c r="C49" s="99"/>
      <c r="D49" s="99"/>
      <c r="E49" s="99"/>
      <c r="F49" s="99"/>
      <c r="G49" s="99"/>
      <c r="H49" s="99"/>
      <c r="I49" s="99"/>
      <c r="J49" s="99"/>
      <c r="K49" s="99"/>
      <c r="L49" s="99"/>
      <c r="M49" s="99"/>
      <c r="N49" s="99"/>
      <c r="O49" s="100"/>
      <c r="P49" s="101" t="s">
        <v>5</v>
      </c>
      <c r="Q49" s="102"/>
      <c r="R49" s="102"/>
      <c r="S49" s="102"/>
      <c r="T49" s="102"/>
      <c r="U49" s="102"/>
      <c r="V49" s="102"/>
      <c r="W49" s="102"/>
      <c r="X49" s="102"/>
      <c r="Y49" s="102"/>
      <c r="Z49" s="102"/>
      <c r="AA49" s="102"/>
      <c r="AB49" s="102"/>
      <c r="AC49" s="103"/>
      <c r="AD49" s="92">
        <v>401</v>
      </c>
      <c r="AE49" s="92"/>
      <c r="AF49" s="92"/>
      <c r="AG49" s="107">
        <v>2</v>
      </c>
      <c r="AH49" s="108"/>
      <c r="AI49" s="108"/>
      <c r="AJ49" s="109"/>
      <c r="AK49" s="94">
        <v>11750</v>
      </c>
      <c r="AL49" s="94"/>
      <c r="AM49" s="94"/>
      <c r="AN49" s="94"/>
      <c r="AO49" s="94"/>
      <c r="AP49" s="94"/>
      <c r="AQ49" s="82">
        <f t="shared" si="0"/>
        <v>282000</v>
      </c>
      <c r="AR49" s="82"/>
      <c r="AS49" s="82"/>
      <c r="AT49" s="82"/>
      <c r="AU49" s="82"/>
      <c r="AV49" s="82"/>
      <c r="AW49" s="82"/>
      <c r="AX49" s="82"/>
      <c r="AY49" s="81"/>
      <c r="AZ49" s="81"/>
      <c r="BA49" s="81"/>
      <c r="BB49" s="81"/>
      <c r="BC49" s="81"/>
      <c r="BD49" s="81"/>
      <c r="BE49" s="81"/>
      <c r="BF49" s="81"/>
      <c r="BG49" s="95">
        <f t="shared" si="5"/>
        <v>3862.5904010519394</v>
      </c>
      <c r="BH49" s="96"/>
      <c r="BI49" s="96"/>
      <c r="BJ49" s="96"/>
      <c r="BK49" s="96"/>
      <c r="BL49" s="96"/>
      <c r="BM49" s="96"/>
      <c r="BN49" s="97"/>
      <c r="BO49" s="81">
        <f t="shared" si="6"/>
        <v>38625.904010519393</v>
      </c>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2">
        <f t="shared" si="2"/>
        <v>324488.4944115713</v>
      </c>
      <c r="CW49" s="82"/>
      <c r="CX49" s="82"/>
      <c r="CY49" s="82"/>
      <c r="CZ49" s="82"/>
      <c r="DA49" s="82"/>
      <c r="DB49" s="82"/>
      <c r="DC49" s="82"/>
      <c r="DD49" s="82"/>
      <c r="DE49" s="83"/>
    </row>
    <row r="50" spans="1:109" s="4" customFormat="1" ht="24.95" customHeight="1" x14ac:dyDescent="0.2">
      <c r="A50" s="98" t="s">
        <v>78</v>
      </c>
      <c r="B50" s="99"/>
      <c r="C50" s="99"/>
      <c r="D50" s="99"/>
      <c r="E50" s="99"/>
      <c r="F50" s="99"/>
      <c r="G50" s="99"/>
      <c r="H50" s="99"/>
      <c r="I50" s="99"/>
      <c r="J50" s="99"/>
      <c r="K50" s="99"/>
      <c r="L50" s="99"/>
      <c r="M50" s="99"/>
      <c r="N50" s="99"/>
      <c r="O50" s="100"/>
      <c r="P50" s="101" t="s">
        <v>5</v>
      </c>
      <c r="Q50" s="102"/>
      <c r="R50" s="102"/>
      <c r="S50" s="102"/>
      <c r="T50" s="102"/>
      <c r="U50" s="102"/>
      <c r="V50" s="102"/>
      <c r="W50" s="102"/>
      <c r="X50" s="102"/>
      <c r="Y50" s="102"/>
      <c r="Z50" s="102"/>
      <c r="AA50" s="102"/>
      <c r="AB50" s="102"/>
      <c r="AC50" s="103"/>
      <c r="AD50" s="92">
        <v>401</v>
      </c>
      <c r="AE50" s="92"/>
      <c r="AF50" s="92"/>
      <c r="AG50" s="107">
        <v>2</v>
      </c>
      <c r="AH50" s="108"/>
      <c r="AI50" s="108"/>
      <c r="AJ50" s="109"/>
      <c r="AK50" s="94">
        <v>8996</v>
      </c>
      <c r="AL50" s="94"/>
      <c r="AM50" s="94"/>
      <c r="AN50" s="94"/>
      <c r="AO50" s="94"/>
      <c r="AP50" s="94"/>
      <c r="AQ50" s="82">
        <f t="shared" si="0"/>
        <v>215904</v>
      </c>
      <c r="AR50" s="82"/>
      <c r="AS50" s="82"/>
      <c r="AT50" s="82"/>
      <c r="AU50" s="82"/>
      <c r="AV50" s="82"/>
      <c r="AW50" s="82"/>
      <c r="AX50" s="82"/>
      <c r="AY50" s="81"/>
      <c r="AZ50" s="81"/>
      <c r="BA50" s="81"/>
      <c r="BB50" s="81"/>
      <c r="BC50" s="81"/>
      <c r="BD50" s="81"/>
      <c r="BE50" s="81"/>
      <c r="BF50" s="81"/>
      <c r="BG50" s="95">
        <f t="shared" si="5"/>
        <v>2957.264957264957</v>
      </c>
      <c r="BH50" s="96"/>
      <c r="BI50" s="96"/>
      <c r="BJ50" s="96"/>
      <c r="BK50" s="96"/>
      <c r="BL50" s="96"/>
      <c r="BM50" s="96"/>
      <c r="BN50" s="97"/>
      <c r="BO50" s="81">
        <f t="shared" si="6"/>
        <v>29572.649572649574</v>
      </c>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2">
        <f t="shared" si="2"/>
        <v>248433.91452991453</v>
      </c>
      <c r="CW50" s="82"/>
      <c r="CX50" s="82"/>
      <c r="CY50" s="82"/>
      <c r="CZ50" s="82"/>
      <c r="DA50" s="82"/>
      <c r="DB50" s="82"/>
      <c r="DC50" s="82"/>
      <c r="DD50" s="82"/>
      <c r="DE50" s="83"/>
    </row>
    <row r="51" spans="1:109" s="4" customFormat="1" ht="24.95" customHeight="1" x14ac:dyDescent="0.2">
      <c r="A51" s="98" t="s">
        <v>79</v>
      </c>
      <c r="B51" s="99"/>
      <c r="C51" s="99"/>
      <c r="D51" s="99"/>
      <c r="E51" s="99"/>
      <c r="F51" s="99"/>
      <c r="G51" s="99"/>
      <c r="H51" s="99"/>
      <c r="I51" s="99"/>
      <c r="J51" s="99"/>
      <c r="K51" s="99"/>
      <c r="L51" s="99"/>
      <c r="M51" s="99"/>
      <c r="N51" s="99"/>
      <c r="O51" s="100"/>
      <c r="P51" s="101" t="s">
        <v>5</v>
      </c>
      <c r="Q51" s="102"/>
      <c r="R51" s="102"/>
      <c r="S51" s="102"/>
      <c r="T51" s="102"/>
      <c r="U51" s="102"/>
      <c r="V51" s="102"/>
      <c r="W51" s="102"/>
      <c r="X51" s="102"/>
      <c r="Y51" s="102"/>
      <c r="Z51" s="102"/>
      <c r="AA51" s="102"/>
      <c r="AB51" s="102"/>
      <c r="AC51" s="103"/>
      <c r="AD51" s="92">
        <v>401</v>
      </c>
      <c r="AE51" s="92"/>
      <c r="AF51" s="92"/>
      <c r="AG51" s="107">
        <v>1</v>
      </c>
      <c r="AH51" s="108"/>
      <c r="AI51" s="108"/>
      <c r="AJ51" s="109"/>
      <c r="AK51" s="94">
        <v>7160</v>
      </c>
      <c r="AL51" s="94"/>
      <c r="AM51" s="94"/>
      <c r="AN51" s="94"/>
      <c r="AO51" s="94"/>
      <c r="AP51" s="94"/>
      <c r="AQ51" s="82">
        <f t="shared" si="0"/>
        <v>85920</v>
      </c>
      <c r="AR51" s="82"/>
      <c r="AS51" s="82"/>
      <c r="AT51" s="82"/>
      <c r="AU51" s="82"/>
      <c r="AV51" s="82"/>
      <c r="AW51" s="82"/>
      <c r="AX51" s="82"/>
      <c r="AY51" s="81"/>
      <c r="AZ51" s="81"/>
      <c r="BA51" s="81"/>
      <c r="BB51" s="81"/>
      <c r="BC51" s="81"/>
      <c r="BD51" s="81"/>
      <c r="BE51" s="81"/>
      <c r="BF51" s="81"/>
      <c r="BG51" s="95">
        <f t="shared" si="5"/>
        <v>1176.8573307034844</v>
      </c>
      <c r="BH51" s="96"/>
      <c r="BI51" s="96"/>
      <c r="BJ51" s="96"/>
      <c r="BK51" s="96"/>
      <c r="BL51" s="96"/>
      <c r="BM51" s="96"/>
      <c r="BN51" s="97"/>
      <c r="BO51" s="81">
        <f t="shared" si="6"/>
        <v>11768.573307034845</v>
      </c>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2">
        <f t="shared" si="2"/>
        <v>98865.430637738333</v>
      </c>
      <c r="CW51" s="82"/>
      <c r="CX51" s="82"/>
      <c r="CY51" s="82"/>
      <c r="CZ51" s="82"/>
      <c r="DA51" s="82"/>
      <c r="DB51" s="82"/>
      <c r="DC51" s="82"/>
      <c r="DD51" s="82"/>
      <c r="DE51" s="83"/>
    </row>
    <row r="52" spans="1:109" s="4" customFormat="1" ht="24.95" customHeight="1" x14ac:dyDescent="0.2">
      <c r="A52" s="98" t="s">
        <v>80</v>
      </c>
      <c r="B52" s="99"/>
      <c r="C52" s="99"/>
      <c r="D52" s="99"/>
      <c r="E52" s="99"/>
      <c r="F52" s="99"/>
      <c r="G52" s="99"/>
      <c r="H52" s="99"/>
      <c r="I52" s="99"/>
      <c r="J52" s="99"/>
      <c r="K52" s="99"/>
      <c r="L52" s="99"/>
      <c r="M52" s="99"/>
      <c r="N52" s="99"/>
      <c r="O52" s="100"/>
      <c r="P52" s="101" t="s">
        <v>5</v>
      </c>
      <c r="Q52" s="102"/>
      <c r="R52" s="102"/>
      <c r="S52" s="102"/>
      <c r="T52" s="102"/>
      <c r="U52" s="102"/>
      <c r="V52" s="102"/>
      <c r="W52" s="102"/>
      <c r="X52" s="102"/>
      <c r="Y52" s="102"/>
      <c r="Z52" s="102"/>
      <c r="AA52" s="102"/>
      <c r="AB52" s="102"/>
      <c r="AC52" s="103"/>
      <c r="AD52" s="92">
        <v>401</v>
      </c>
      <c r="AE52" s="92"/>
      <c r="AF52" s="92"/>
      <c r="AG52" s="107">
        <v>1</v>
      </c>
      <c r="AH52" s="108"/>
      <c r="AI52" s="108"/>
      <c r="AJ52" s="109"/>
      <c r="AK52" s="94">
        <v>7874</v>
      </c>
      <c r="AL52" s="94"/>
      <c r="AM52" s="94"/>
      <c r="AN52" s="94"/>
      <c r="AO52" s="94"/>
      <c r="AP52" s="94"/>
      <c r="AQ52" s="82">
        <f t="shared" si="0"/>
        <v>94488</v>
      </c>
      <c r="AR52" s="82"/>
      <c r="AS52" s="82"/>
      <c r="AT52" s="82"/>
      <c r="AU52" s="82"/>
      <c r="AV52" s="82"/>
      <c r="AW52" s="82"/>
      <c r="AX52" s="82"/>
      <c r="AY52" s="81"/>
      <c r="AZ52" s="81"/>
      <c r="BA52" s="81"/>
      <c r="BB52" s="81"/>
      <c r="BC52" s="81"/>
      <c r="BD52" s="81"/>
      <c r="BE52" s="81"/>
      <c r="BF52" s="81"/>
      <c r="BG52" s="95">
        <f t="shared" si="5"/>
        <v>1294.214332675871</v>
      </c>
      <c r="BH52" s="96"/>
      <c r="BI52" s="96"/>
      <c r="BJ52" s="96"/>
      <c r="BK52" s="96"/>
      <c r="BL52" s="96"/>
      <c r="BM52" s="96"/>
      <c r="BN52" s="97"/>
      <c r="BO52" s="81">
        <f t="shared" si="6"/>
        <v>12942.143326758711</v>
      </c>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2">
        <f t="shared" si="2"/>
        <v>108724.35765943458</v>
      </c>
      <c r="CW52" s="82"/>
      <c r="CX52" s="82"/>
      <c r="CY52" s="82"/>
      <c r="CZ52" s="82"/>
      <c r="DA52" s="82"/>
      <c r="DB52" s="82"/>
      <c r="DC52" s="82"/>
      <c r="DD52" s="82"/>
      <c r="DE52" s="83"/>
    </row>
    <row r="53" spans="1:109" s="4" customFormat="1" ht="24.95" customHeight="1" x14ac:dyDescent="0.2">
      <c r="A53" s="98" t="s">
        <v>81</v>
      </c>
      <c r="B53" s="99"/>
      <c r="C53" s="99"/>
      <c r="D53" s="99"/>
      <c r="E53" s="99"/>
      <c r="F53" s="99"/>
      <c r="G53" s="99"/>
      <c r="H53" s="99"/>
      <c r="I53" s="99"/>
      <c r="J53" s="99"/>
      <c r="K53" s="99"/>
      <c r="L53" s="99"/>
      <c r="M53" s="99"/>
      <c r="N53" s="99"/>
      <c r="O53" s="100"/>
      <c r="P53" s="101" t="s">
        <v>5</v>
      </c>
      <c r="Q53" s="102"/>
      <c r="R53" s="102"/>
      <c r="S53" s="102"/>
      <c r="T53" s="102"/>
      <c r="U53" s="102"/>
      <c r="V53" s="102"/>
      <c r="W53" s="102"/>
      <c r="X53" s="102"/>
      <c r="Y53" s="102"/>
      <c r="Z53" s="102"/>
      <c r="AA53" s="102"/>
      <c r="AB53" s="102"/>
      <c r="AC53" s="103"/>
      <c r="AD53" s="92">
        <v>401</v>
      </c>
      <c r="AE53" s="92"/>
      <c r="AF53" s="92"/>
      <c r="AG53" s="107">
        <v>1</v>
      </c>
      <c r="AH53" s="108"/>
      <c r="AI53" s="108"/>
      <c r="AJ53" s="109"/>
      <c r="AK53" s="94">
        <v>6630</v>
      </c>
      <c r="AL53" s="94"/>
      <c r="AM53" s="94"/>
      <c r="AN53" s="94"/>
      <c r="AO53" s="94"/>
      <c r="AP53" s="94"/>
      <c r="AQ53" s="82">
        <f t="shared" si="0"/>
        <v>79560</v>
      </c>
      <c r="AR53" s="82"/>
      <c r="AS53" s="82"/>
      <c r="AT53" s="82"/>
      <c r="AU53" s="82"/>
      <c r="AV53" s="82"/>
      <c r="AW53" s="82"/>
      <c r="AX53" s="82"/>
      <c r="AY53" s="81"/>
      <c r="AZ53" s="81"/>
      <c r="BA53" s="81"/>
      <c r="BB53" s="81"/>
      <c r="BC53" s="81"/>
      <c r="BD53" s="81"/>
      <c r="BE53" s="81"/>
      <c r="BF53" s="81"/>
      <c r="BG53" s="95">
        <f t="shared" si="5"/>
        <v>1089.7435897435896</v>
      </c>
      <c r="BH53" s="96"/>
      <c r="BI53" s="96"/>
      <c r="BJ53" s="96"/>
      <c r="BK53" s="96"/>
      <c r="BL53" s="96"/>
      <c r="BM53" s="96"/>
      <c r="BN53" s="97"/>
      <c r="BO53" s="81">
        <f t="shared" si="6"/>
        <v>10897.435897435897</v>
      </c>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2">
        <f t="shared" si="2"/>
        <v>91547.179487179485</v>
      </c>
      <c r="CW53" s="82"/>
      <c r="CX53" s="82"/>
      <c r="CY53" s="82"/>
      <c r="CZ53" s="82"/>
      <c r="DA53" s="82"/>
      <c r="DB53" s="82"/>
      <c r="DC53" s="82"/>
      <c r="DD53" s="82"/>
      <c r="DE53" s="83"/>
    </row>
    <row r="54" spans="1:109" s="4" customFormat="1" ht="24.95" customHeight="1" x14ac:dyDescent="0.2">
      <c r="A54" s="98" t="s">
        <v>82</v>
      </c>
      <c r="B54" s="99"/>
      <c r="C54" s="99"/>
      <c r="D54" s="99"/>
      <c r="E54" s="99"/>
      <c r="F54" s="99"/>
      <c r="G54" s="99"/>
      <c r="H54" s="99"/>
      <c r="I54" s="99"/>
      <c r="J54" s="99"/>
      <c r="K54" s="99"/>
      <c r="L54" s="99"/>
      <c r="M54" s="99"/>
      <c r="N54" s="99"/>
      <c r="O54" s="100"/>
      <c r="P54" s="101" t="s">
        <v>5</v>
      </c>
      <c r="Q54" s="102"/>
      <c r="R54" s="102"/>
      <c r="S54" s="102"/>
      <c r="T54" s="102"/>
      <c r="U54" s="102"/>
      <c r="V54" s="102"/>
      <c r="W54" s="102"/>
      <c r="X54" s="102"/>
      <c r="Y54" s="102"/>
      <c r="Z54" s="102"/>
      <c r="AA54" s="102"/>
      <c r="AB54" s="102"/>
      <c r="AC54" s="103"/>
      <c r="AD54" s="92">
        <v>401</v>
      </c>
      <c r="AE54" s="92"/>
      <c r="AF54" s="92"/>
      <c r="AG54" s="107">
        <v>1</v>
      </c>
      <c r="AH54" s="108"/>
      <c r="AI54" s="108"/>
      <c r="AJ54" s="109"/>
      <c r="AK54" s="94">
        <v>8780</v>
      </c>
      <c r="AL54" s="94"/>
      <c r="AM54" s="94"/>
      <c r="AN54" s="94"/>
      <c r="AO54" s="94"/>
      <c r="AP54" s="94"/>
      <c r="AQ54" s="82">
        <f t="shared" si="0"/>
        <v>105360</v>
      </c>
      <c r="AR54" s="82"/>
      <c r="AS54" s="82"/>
      <c r="AT54" s="82"/>
      <c r="AU54" s="82"/>
      <c r="AV54" s="82"/>
      <c r="AW54" s="82"/>
      <c r="AX54" s="82"/>
      <c r="AY54" s="81"/>
      <c r="AZ54" s="81"/>
      <c r="BA54" s="81"/>
      <c r="BB54" s="81"/>
      <c r="BC54" s="81"/>
      <c r="BD54" s="81"/>
      <c r="BE54" s="81"/>
      <c r="BF54" s="81"/>
      <c r="BG54" s="95">
        <f t="shared" si="5"/>
        <v>1443.1295200525969</v>
      </c>
      <c r="BH54" s="96"/>
      <c r="BI54" s="96"/>
      <c r="BJ54" s="96"/>
      <c r="BK54" s="96"/>
      <c r="BL54" s="96"/>
      <c r="BM54" s="96"/>
      <c r="BN54" s="97"/>
      <c r="BO54" s="81">
        <f t="shared" si="6"/>
        <v>14431.295200525969</v>
      </c>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2">
        <f t="shared" si="2"/>
        <v>121234.42472057857</v>
      </c>
      <c r="CW54" s="82"/>
      <c r="CX54" s="82"/>
      <c r="CY54" s="82"/>
      <c r="CZ54" s="82"/>
      <c r="DA54" s="82"/>
      <c r="DB54" s="82"/>
      <c r="DC54" s="82"/>
      <c r="DD54" s="82"/>
      <c r="DE54" s="83"/>
    </row>
    <row r="55" spans="1:109" s="4" customFormat="1" ht="24.95" customHeight="1" x14ac:dyDescent="0.2">
      <c r="A55" s="98" t="s">
        <v>82</v>
      </c>
      <c r="B55" s="99"/>
      <c r="C55" s="99"/>
      <c r="D55" s="99"/>
      <c r="E55" s="99"/>
      <c r="F55" s="99"/>
      <c r="G55" s="99"/>
      <c r="H55" s="99"/>
      <c r="I55" s="99"/>
      <c r="J55" s="99"/>
      <c r="K55" s="99"/>
      <c r="L55" s="99"/>
      <c r="M55" s="99"/>
      <c r="N55" s="99"/>
      <c r="O55" s="100"/>
      <c r="P55" s="101" t="s">
        <v>5</v>
      </c>
      <c r="Q55" s="102"/>
      <c r="R55" s="102"/>
      <c r="S55" s="102"/>
      <c r="T55" s="102"/>
      <c r="U55" s="102"/>
      <c r="V55" s="102"/>
      <c r="W55" s="102"/>
      <c r="X55" s="102"/>
      <c r="Y55" s="102"/>
      <c r="Z55" s="102"/>
      <c r="AA55" s="102"/>
      <c r="AB55" s="102"/>
      <c r="AC55" s="103"/>
      <c r="AD55" s="92">
        <v>401</v>
      </c>
      <c r="AE55" s="92"/>
      <c r="AF55" s="92"/>
      <c r="AG55" s="107">
        <v>1</v>
      </c>
      <c r="AH55" s="108"/>
      <c r="AI55" s="108"/>
      <c r="AJ55" s="109"/>
      <c r="AK55" s="94">
        <v>6474</v>
      </c>
      <c r="AL55" s="94"/>
      <c r="AM55" s="94"/>
      <c r="AN55" s="94"/>
      <c r="AO55" s="94"/>
      <c r="AP55" s="94"/>
      <c r="AQ55" s="82">
        <f t="shared" si="0"/>
        <v>77688</v>
      </c>
      <c r="AR55" s="82"/>
      <c r="AS55" s="82"/>
      <c r="AT55" s="82"/>
      <c r="AU55" s="82"/>
      <c r="AV55" s="82"/>
      <c r="AW55" s="82"/>
      <c r="AX55" s="82"/>
      <c r="AY55" s="81"/>
      <c r="AZ55" s="81"/>
      <c r="BA55" s="81"/>
      <c r="BB55" s="81"/>
      <c r="BC55" s="81"/>
      <c r="BD55" s="81"/>
      <c r="BE55" s="81"/>
      <c r="BF55" s="81"/>
      <c r="BG55" s="95">
        <f t="shared" si="5"/>
        <v>1064.102564102564</v>
      </c>
      <c r="BH55" s="96"/>
      <c r="BI55" s="96"/>
      <c r="BJ55" s="96"/>
      <c r="BK55" s="96"/>
      <c r="BL55" s="96"/>
      <c r="BM55" s="96"/>
      <c r="BN55" s="97"/>
      <c r="BO55" s="81">
        <f t="shared" si="6"/>
        <v>10641.025641025641</v>
      </c>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2">
        <f t="shared" si="2"/>
        <v>89393.128205128203</v>
      </c>
      <c r="CW55" s="82"/>
      <c r="CX55" s="82"/>
      <c r="CY55" s="82"/>
      <c r="CZ55" s="82"/>
      <c r="DA55" s="82"/>
      <c r="DB55" s="82"/>
      <c r="DC55" s="82"/>
      <c r="DD55" s="82"/>
      <c r="DE55" s="83"/>
    </row>
    <row r="56" spans="1:109" s="4" customFormat="1" ht="24.95" customHeight="1" x14ac:dyDescent="0.2">
      <c r="A56" s="98" t="s">
        <v>83</v>
      </c>
      <c r="B56" s="99"/>
      <c r="C56" s="99"/>
      <c r="D56" s="99"/>
      <c r="E56" s="99"/>
      <c r="F56" s="99"/>
      <c r="G56" s="99"/>
      <c r="H56" s="99"/>
      <c r="I56" s="99"/>
      <c r="J56" s="99"/>
      <c r="K56" s="99"/>
      <c r="L56" s="99"/>
      <c r="M56" s="99"/>
      <c r="N56" s="99"/>
      <c r="O56" s="100"/>
      <c r="P56" s="101" t="s">
        <v>5</v>
      </c>
      <c r="Q56" s="102"/>
      <c r="R56" s="102"/>
      <c r="S56" s="102"/>
      <c r="T56" s="102"/>
      <c r="U56" s="102"/>
      <c r="V56" s="102"/>
      <c r="W56" s="102"/>
      <c r="X56" s="102"/>
      <c r="Y56" s="102"/>
      <c r="Z56" s="102"/>
      <c r="AA56" s="102"/>
      <c r="AB56" s="102"/>
      <c r="AC56" s="103"/>
      <c r="AD56" s="92">
        <v>401</v>
      </c>
      <c r="AE56" s="92"/>
      <c r="AF56" s="92"/>
      <c r="AG56" s="107">
        <v>4</v>
      </c>
      <c r="AH56" s="108"/>
      <c r="AI56" s="108"/>
      <c r="AJ56" s="109"/>
      <c r="AK56" s="94">
        <v>11072</v>
      </c>
      <c r="AL56" s="94"/>
      <c r="AM56" s="94"/>
      <c r="AN56" s="94"/>
      <c r="AO56" s="94"/>
      <c r="AP56" s="94"/>
      <c r="AQ56" s="82">
        <f t="shared" si="0"/>
        <v>531456</v>
      </c>
      <c r="AR56" s="82"/>
      <c r="AS56" s="82"/>
      <c r="AT56" s="82"/>
      <c r="AU56" s="82"/>
      <c r="AV56" s="82"/>
      <c r="AW56" s="82"/>
      <c r="AX56" s="82"/>
      <c r="AY56" s="81"/>
      <c r="AZ56" s="81"/>
      <c r="BA56" s="81"/>
      <c r="BB56" s="81"/>
      <c r="BC56" s="81"/>
      <c r="BD56" s="81"/>
      <c r="BE56" s="81"/>
      <c r="BF56" s="81"/>
      <c r="BG56" s="95">
        <f t="shared" si="5"/>
        <v>7279.4214332675874</v>
      </c>
      <c r="BH56" s="96"/>
      <c r="BI56" s="96"/>
      <c r="BJ56" s="96"/>
      <c r="BK56" s="96"/>
      <c r="BL56" s="96"/>
      <c r="BM56" s="96"/>
      <c r="BN56" s="97"/>
      <c r="BO56" s="81">
        <f t="shared" si="6"/>
        <v>72794.214332675867</v>
      </c>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2">
        <f t="shared" si="2"/>
        <v>611529.63576594344</v>
      </c>
      <c r="CW56" s="82"/>
      <c r="CX56" s="82"/>
      <c r="CY56" s="82"/>
      <c r="CZ56" s="82"/>
      <c r="DA56" s="82"/>
      <c r="DB56" s="82"/>
      <c r="DC56" s="82"/>
      <c r="DD56" s="82"/>
      <c r="DE56" s="83"/>
    </row>
    <row r="57" spans="1:109" s="4" customFormat="1" ht="24.95" customHeight="1" x14ac:dyDescent="0.2">
      <c r="A57" s="98" t="s">
        <v>84</v>
      </c>
      <c r="B57" s="99"/>
      <c r="C57" s="99"/>
      <c r="D57" s="99"/>
      <c r="E57" s="99"/>
      <c r="F57" s="99"/>
      <c r="G57" s="99"/>
      <c r="H57" s="99"/>
      <c r="I57" s="99"/>
      <c r="J57" s="99"/>
      <c r="K57" s="99"/>
      <c r="L57" s="99"/>
      <c r="M57" s="99"/>
      <c r="N57" s="99"/>
      <c r="O57" s="100"/>
      <c r="P57" s="101" t="s">
        <v>5</v>
      </c>
      <c r="Q57" s="102"/>
      <c r="R57" s="102"/>
      <c r="S57" s="102"/>
      <c r="T57" s="102"/>
      <c r="U57" s="102"/>
      <c r="V57" s="102"/>
      <c r="W57" s="102"/>
      <c r="X57" s="102"/>
      <c r="Y57" s="102"/>
      <c r="Z57" s="102"/>
      <c r="AA57" s="102"/>
      <c r="AB57" s="102"/>
      <c r="AC57" s="103"/>
      <c r="AD57" s="92">
        <v>401</v>
      </c>
      <c r="AE57" s="92"/>
      <c r="AF57" s="92"/>
      <c r="AG57" s="107">
        <v>2</v>
      </c>
      <c r="AH57" s="108"/>
      <c r="AI57" s="108"/>
      <c r="AJ57" s="109"/>
      <c r="AK57" s="94">
        <v>8014</v>
      </c>
      <c r="AL57" s="94"/>
      <c r="AM57" s="94"/>
      <c r="AN57" s="94"/>
      <c r="AO57" s="94"/>
      <c r="AP57" s="94"/>
      <c r="AQ57" s="82">
        <f t="shared" si="0"/>
        <v>192336</v>
      </c>
      <c r="AR57" s="82"/>
      <c r="AS57" s="82"/>
      <c r="AT57" s="82"/>
      <c r="AU57" s="82"/>
      <c r="AV57" s="82"/>
      <c r="AW57" s="82"/>
      <c r="AX57" s="82"/>
      <c r="AY57" s="81"/>
      <c r="AZ57" s="81"/>
      <c r="BA57" s="81"/>
      <c r="BB57" s="81"/>
      <c r="BC57" s="81"/>
      <c r="BD57" s="81"/>
      <c r="BE57" s="81"/>
      <c r="BF57" s="81"/>
      <c r="BG57" s="95">
        <f t="shared" si="5"/>
        <v>2634.4510190664032</v>
      </c>
      <c r="BH57" s="96"/>
      <c r="BI57" s="96"/>
      <c r="BJ57" s="96"/>
      <c r="BK57" s="96"/>
      <c r="BL57" s="96"/>
      <c r="BM57" s="96"/>
      <c r="BN57" s="97"/>
      <c r="BO57" s="81">
        <f t="shared" si="6"/>
        <v>26344.510190664034</v>
      </c>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2">
        <f t="shared" si="2"/>
        <v>221314.96120973045</v>
      </c>
      <c r="CW57" s="82"/>
      <c r="CX57" s="82"/>
      <c r="CY57" s="82"/>
      <c r="CZ57" s="82"/>
      <c r="DA57" s="82"/>
      <c r="DB57" s="82"/>
      <c r="DC57" s="82"/>
      <c r="DD57" s="82"/>
      <c r="DE57" s="83"/>
    </row>
    <row r="58" spans="1:109" s="4" customFormat="1" ht="24.95" customHeight="1" x14ac:dyDescent="0.2">
      <c r="A58" s="98" t="s">
        <v>85</v>
      </c>
      <c r="B58" s="99"/>
      <c r="C58" s="99"/>
      <c r="D58" s="99"/>
      <c r="E58" s="99"/>
      <c r="F58" s="99"/>
      <c r="G58" s="99"/>
      <c r="H58" s="99"/>
      <c r="I58" s="99"/>
      <c r="J58" s="99"/>
      <c r="K58" s="99"/>
      <c r="L58" s="99"/>
      <c r="M58" s="99"/>
      <c r="N58" s="99"/>
      <c r="O58" s="100"/>
      <c r="P58" s="101" t="s">
        <v>5</v>
      </c>
      <c r="Q58" s="102"/>
      <c r="R58" s="102"/>
      <c r="S58" s="102"/>
      <c r="T58" s="102"/>
      <c r="U58" s="102"/>
      <c r="V58" s="102"/>
      <c r="W58" s="102"/>
      <c r="X58" s="102"/>
      <c r="Y58" s="102"/>
      <c r="Z58" s="102"/>
      <c r="AA58" s="102"/>
      <c r="AB58" s="102"/>
      <c r="AC58" s="103"/>
      <c r="AD58" s="92">
        <v>401</v>
      </c>
      <c r="AE58" s="92"/>
      <c r="AF58" s="92"/>
      <c r="AG58" s="107">
        <v>1</v>
      </c>
      <c r="AH58" s="108"/>
      <c r="AI58" s="108"/>
      <c r="AJ58" s="109"/>
      <c r="AK58" s="94">
        <v>6190</v>
      </c>
      <c r="AL58" s="94"/>
      <c r="AM58" s="94"/>
      <c r="AN58" s="94"/>
      <c r="AO58" s="94"/>
      <c r="AP58" s="94"/>
      <c r="AQ58" s="82">
        <f t="shared" si="0"/>
        <v>74280</v>
      </c>
      <c r="AR58" s="82"/>
      <c r="AS58" s="82"/>
      <c r="AT58" s="82"/>
      <c r="AU58" s="82"/>
      <c r="AV58" s="82"/>
      <c r="AW58" s="82"/>
      <c r="AX58" s="82"/>
      <c r="AY58" s="81"/>
      <c r="AZ58" s="81"/>
      <c r="BA58" s="81"/>
      <c r="BB58" s="81"/>
      <c r="BC58" s="81"/>
      <c r="BD58" s="81"/>
      <c r="BE58" s="81"/>
      <c r="BF58" s="81"/>
      <c r="BG58" s="95">
        <f t="shared" si="5"/>
        <v>1017.4227481919788</v>
      </c>
      <c r="BH58" s="96"/>
      <c r="BI58" s="96"/>
      <c r="BJ58" s="96"/>
      <c r="BK58" s="96"/>
      <c r="BL58" s="96"/>
      <c r="BM58" s="96"/>
      <c r="BN58" s="97"/>
      <c r="BO58" s="81">
        <f t="shared" si="6"/>
        <v>10174.227481919788</v>
      </c>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2">
        <f t="shared" si="2"/>
        <v>85471.650230111773</v>
      </c>
      <c r="CW58" s="82"/>
      <c r="CX58" s="82"/>
      <c r="CY58" s="82"/>
      <c r="CZ58" s="82"/>
      <c r="DA58" s="82"/>
      <c r="DB58" s="82"/>
      <c r="DC58" s="82"/>
      <c r="DD58" s="82"/>
      <c r="DE58" s="83"/>
    </row>
    <row r="59" spans="1:109" s="4" customFormat="1" ht="24.95" customHeight="1" x14ac:dyDescent="0.2">
      <c r="A59" s="98" t="s">
        <v>86</v>
      </c>
      <c r="B59" s="99"/>
      <c r="C59" s="99"/>
      <c r="D59" s="99"/>
      <c r="E59" s="99"/>
      <c r="F59" s="99"/>
      <c r="G59" s="99"/>
      <c r="H59" s="99"/>
      <c r="I59" s="99"/>
      <c r="J59" s="99"/>
      <c r="K59" s="99"/>
      <c r="L59" s="99"/>
      <c r="M59" s="99"/>
      <c r="N59" s="99"/>
      <c r="O59" s="100"/>
      <c r="P59" s="101" t="s">
        <v>5</v>
      </c>
      <c r="Q59" s="102"/>
      <c r="R59" s="102"/>
      <c r="S59" s="102"/>
      <c r="T59" s="102"/>
      <c r="U59" s="102"/>
      <c r="V59" s="102"/>
      <c r="W59" s="102"/>
      <c r="X59" s="102"/>
      <c r="Y59" s="102"/>
      <c r="Z59" s="102"/>
      <c r="AA59" s="102"/>
      <c r="AB59" s="102"/>
      <c r="AC59" s="103"/>
      <c r="AD59" s="92">
        <v>401</v>
      </c>
      <c r="AE59" s="92"/>
      <c r="AF59" s="92"/>
      <c r="AG59" s="107">
        <v>3</v>
      </c>
      <c r="AH59" s="108"/>
      <c r="AI59" s="108"/>
      <c r="AJ59" s="109"/>
      <c r="AK59" s="94">
        <v>7910</v>
      </c>
      <c r="AL59" s="94"/>
      <c r="AM59" s="94"/>
      <c r="AN59" s="94"/>
      <c r="AO59" s="94"/>
      <c r="AP59" s="94"/>
      <c r="AQ59" s="82">
        <f t="shared" si="0"/>
        <v>284760</v>
      </c>
      <c r="AR59" s="82"/>
      <c r="AS59" s="82"/>
      <c r="AT59" s="82"/>
      <c r="AU59" s="82"/>
      <c r="AV59" s="82"/>
      <c r="AW59" s="82"/>
      <c r="AX59" s="82"/>
      <c r="AY59" s="81"/>
      <c r="AZ59" s="81"/>
      <c r="BA59" s="81"/>
      <c r="BB59" s="81"/>
      <c r="BC59" s="81"/>
      <c r="BD59" s="81"/>
      <c r="BE59" s="81"/>
      <c r="BF59" s="81"/>
      <c r="BG59" s="95">
        <f t="shared" si="5"/>
        <v>3900.394477317554</v>
      </c>
      <c r="BH59" s="96"/>
      <c r="BI59" s="96"/>
      <c r="BJ59" s="96"/>
      <c r="BK59" s="96"/>
      <c r="BL59" s="96"/>
      <c r="BM59" s="96"/>
      <c r="BN59" s="97"/>
      <c r="BO59" s="81">
        <f t="shared" si="6"/>
        <v>39003.944773175535</v>
      </c>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2">
        <f t="shared" si="2"/>
        <v>327664.3392504931</v>
      </c>
      <c r="CW59" s="82"/>
      <c r="CX59" s="82"/>
      <c r="CY59" s="82"/>
      <c r="CZ59" s="82"/>
      <c r="DA59" s="82"/>
      <c r="DB59" s="82"/>
      <c r="DC59" s="82"/>
      <c r="DD59" s="82"/>
      <c r="DE59" s="83"/>
    </row>
    <row r="60" spans="1:109" s="4" customFormat="1" ht="24.95" customHeight="1" x14ac:dyDescent="0.2">
      <c r="A60" s="98" t="s">
        <v>87</v>
      </c>
      <c r="B60" s="99"/>
      <c r="C60" s="99"/>
      <c r="D60" s="99"/>
      <c r="E60" s="99"/>
      <c r="F60" s="99"/>
      <c r="G60" s="99"/>
      <c r="H60" s="99"/>
      <c r="I60" s="99"/>
      <c r="J60" s="99"/>
      <c r="K60" s="99"/>
      <c r="L60" s="99"/>
      <c r="M60" s="99"/>
      <c r="N60" s="99"/>
      <c r="O60" s="100"/>
      <c r="P60" s="101" t="s">
        <v>5</v>
      </c>
      <c r="Q60" s="102"/>
      <c r="R60" s="102"/>
      <c r="S60" s="102"/>
      <c r="T60" s="102"/>
      <c r="U60" s="102"/>
      <c r="V60" s="102"/>
      <c r="W60" s="102"/>
      <c r="X60" s="102"/>
      <c r="Y60" s="102"/>
      <c r="Z60" s="102"/>
      <c r="AA60" s="102"/>
      <c r="AB60" s="102"/>
      <c r="AC60" s="103"/>
      <c r="AD60" s="92">
        <v>401</v>
      </c>
      <c r="AE60" s="92"/>
      <c r="AF60" s="92"/>
      <c r="AG60" s="107">
        <v>1</v>
      </c>
      <c r="AH60" s="108"/>
      <c r="AI60" s="108"/>
      <c r="AJ60" s="109"/>
      <c r="AK60" s="94">
        <v>9268</v>
      </c>
      <c r="AL60" s="94"/>
      <c r="AM60" s="94"/>
      <c r="AN60" s="94"/>
      <c r="AO60" s="94"/>
      <c r="AP60" s="94"/>
      <c r="AQ60" s="82">
        <f t="shared" si="0"/>
        <v>111216</v>
      </c>
      <c r="AR60" s="82"/>
      <c r="AS60" s="82"/>
      <c r="AT60" s="82"/>
      <c r="AU60" s="82"/>
      <c r="AV60" s="82"/>
      <c r="AW60" s="82"/>
      <c r="AX60" s="82"/>
      <c r="AY60" s="81"/>
      <c r="AZ60" s="81"/>
      <c r="BA60" s="81"/>
      <c r="BB60" s="81"/>
      <c r="BC60" s="81"/>
      <c r="BD60" s="81"/>
      <c r="BE60" s="81"/>
      <c r="BF60" s="81"/>
      <c r="BG60" s="95">
        <f t="shared" si="5"/>
        <v>1523.3399079552923</v>
      </c>
      <c r="BH60" s="96"/>
      <c r="BI60" s="96"/>
      <c r="BJ60" s="96"/>
      <c r="BK60" s="96"/>
      <c r="BL60" s="96"/>
      <c r="BM60" s="96"/>
      <c r="BN60" s="97"/>
      <c r="BO60" s="81">
        <f t="shared" si="6"/>
        <v>15233.399079552924</v>
      </c>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2">
        <f t="shared" si="2"/>
        <v>127972.73898750822</v>
      </c>
      <c r="CW60" s="82"/>
      <c r="CX60" s="82"/>
      <c r="CY60" s="82"/>
      <c r="CZ60" s="82"/>
      <c r="DA60" s="82"/>
      <c r="DB60" s="82"/>
      <c r="DC60" s="82"/>
      <c r="DD60" s="82"/>
      <c r="DE60" s="83"/>
    </row>
    <row r="61" spans="1:109" s="4" customFormat="1" ht="24.95" customHeight="1" x14ac:dyDescent="0.2">
      <c r="A61" s="98" t="s">
        <v>88</v>
      </c>
      <c r="B61" s="99"/>
      <c r="C61" s="99"/>
      <c r="D61" s="99"/>
      <c r="E61" s="99"/>
      <c r="F61" s="99"/>
      <c r="G61" s="99"/>
      <c r="H61" s="99"/>
      <c r="I61" s="99"/>
      <c r="J61" s="99"/>
      <c r="K61" s="99"/>
      <c r="L61" s="99"/>
      <c r="M61" s="99"/>
      <c r="N61" s="99"/>
      <c r="O61" s="100"/>
      <c r="P61" s="101" t="s">
        <v>5</v>
      </c>
      <c r="Q61" s="102"/>
      <c r="R61" s="102"/>
      <c r="S61" s="102"/>
      <c r="T61" s="102"/>
      <c r="U61" s="102"/>
      <c r="V61" s="102"/>
      <c r="W61" s="102"/>
      <c r="X61" s="102"/>
      <c r="Y61" s="102"/>
      <c r="Z61" s="102"/>
      <c r="AA61" s="102"/>
      <c r="AB61" s="102"/>
      <c r="AC61" s="103"/>
      <c r="AD61" s="92">
        <v>401</v>
      </c>
      <c r="AE61" s="92"/>
      <c r="AF61" s="92"/>
      <c r="AG61" s="107">
        <v>1</v>
      </c>
      <c r="AH61" s="108"/>
      <c r="AI61" s="108"/>
      <c r="AJ61" s="109"/>
      <c r="AK61" s="94">
        <v>8996</v>
      </c>
      <c r="AL61" s="94"/>
      <c r="AM61" s="94"/>
      <c r="AN61" s="94"/>
      <c r="AO61" s="94"/>
      <c r="AP61" s="94"/>
      <c r="AQ61" s="82">
        <f t="shared" si="0"/>
        <v>107952</v>
      </c>
      <c r="AR61" s="82"/>
      <c r="AS61" s="82"/>
      <c r="AT61" s="82"/>
      <c r="AU61" s="82"/>
      <c r="AV61" s="82"/>
      <c r="AW61" s="82"/>
      <c r="AX61" s="82"/>
      <c r="AY61" s="81"/>
      <c r="AZ61" s="81"/>
      <c r="BA61" s="81"/>
      <c r="BB61" s="81"/>
      <c r="BC61" s="81"/>
      <c r="BD61" s="81"/>
      <c r="BE61" s="81"/>
      <c r="BF61" s="81"/>
      <c r="BG61" s="95">
        <f t="shared" si="5"/>
        <v>1478.6324786324785</v>
      </c>
      <c r="BH61" s="96"/>
      <c r="BI61" s="96"/>
      <c r="BJ61" s="96"/>
      <c r="BK61" s="96"/>
      <c r="BL61" s="96"/>
      <c r="BM61" s="96"/>
      <c r="BN61" s="97"/>
      <c r="BO61" s="81">
        <f t="shared" si="6"/>
        <v>14786.324786324787</v>
      </c>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2">
        <f t="shared" si="2"/>
        <v>124216.95726495727</v>
      </c>
      <c r="CW61" s="82"/>
      <c r="CX61" s="82"/>
      <c r="CY61" s="82"/>
      <c r="CZ61" s="82"/>
      <c r="DA61" s="82"/>
      <c r="DB61" s="82"/>
      <c r="DC61" s="82"/>
      <c r="DD61" s="82"/>
      <c r="DE61" s="83"/>
    </row>
    <row r="62" spans="1:109" s="4" customFormat="1" ht="24.95" customHeight="1" x14ac:dyDescent="0.2">
      <c r="A62" s="98" t="s">
        <v>89</v>
      </c>
      <c r="B62" s="99"/>
      <c r="C62" s="99"/>
      <c r="D62" s="99"/>
      <c r="E62" s="99"/>
      <c r="F62" s="99"/>
      <c r="G62" s="99"/>
      <c r="H62" s="99"/>
      <c r="I62" s="99"/>
      <c r="J62" s="99"/>
      <c r="K62" s="99"/>
      <c r="L62" s="99"/>
      <c r="M62" s="99"/>
      <c r="N62" s="99"/>
      <c r="O62" s="100"/>
      <c r="P62" s="101" t="s">
        <v>5</v>
      </c>
      <c r="Q62" s="102"/>
      <c r="R62" s="102"/>
      <c r="S62" s="102"/>
      <c r="T62" s="102"/>
      <c r="U62" s="102"/>
      <c r="V62" s="102"/>
      <c r="W62" s="102"/>
      <c r="X62" s="102"/>
      <c r="Y62" s="102"/>
      <c r="Z62" s="102"/>
      <c r="AA62" s="102"/>
      <c r="AB62" s="102"/>
      <c r="AC62" s="103"/>
      <c r="AD62" s="92">
        <v>401</v>
      </c>
      <c r="AE62" s="92"/>
      <c r="AF62" s="92"/>
      <c r="AG62" s="107">
        <v>1</v>
      </c>
      <c r="AH62" s="108"/>
      <c r="AI62" s="108"/>
      <c r="AJ62" s="109"/>
      <c r="AK62" s="110">
        <v>6454</v>
      </c>
      <c r="AL62" s="111"/>
      <c r="AM62" s="111"/>
      <c r="AN62" s="111"/>
      <c r="AO62" s="111"/>
      <c r="AP62" s="112"/>
      <c r="AQ62" s="82">
        <f t="shared" si="0"/>
        <v>77448</v>
      </c>
      <c r="AR62" s="82"/>
      <c r="AS62" s="82"/>
      <c r="AT62" s="82"/>
      <c r="AU62" s="82"/>
      <c r="AV62" s="82"/>
      <c r="AW62" s="82"/>
      <c r="AX62" s="82"/>
      <c r="AY62" s="81"/>
      <c r="AZ62" s="81"/>
      <c r="BA62" s="81"/>
      <c r="BB62" s="81"/>
      <c r="BC62" s="81"/>
      <c r="BD62" s="81"/>
      <c r="BE62" s="81"/>
      <c r="BF62" s="81"/>
      <c r="BG62" s="95">
        <f t="shared" si="5"/>
        <v>1060.8152531229453</v>
      </c>
      <c r="BH62" s="96"/>
      <c r="BI62" s="96"/>
      <c r="BJ62" s="96"/>
      <c r="BK62" s="96"/>
      <c r="BL62" s="96"/>
      <c r="BM62" s="96"/>
      <c r="BN62" s="97"/>
      <c r="BO62" s="81">
        <f t="shared" si="6"/>
        <v>10608.152531229453</v>
      </c>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2">
        <f t="shared" si="2"/>
        <v>89116.967784352397</v>
      </c>
      <c r="CW62" s="82"/>
      <c r="CX62" s="82"/>
      <c r="CY62" s="82"/>
      <c r="CZ62" s="82"/>
      <c r="DA62" s="82"/>
      <c r="DB62" s="82"/>
      <c r="DC62" s="82"/>
      <c r="DD62" s="82"/>
      <c r="DE62" s="83"/>
    </row>
    <row r="63" spans="1:109" s="4" customFormat="1" ht="24.95" customHeight="1" x14ac:dyDescent="0.2">
      <c r="A63" s="98" t="s">
        <v>72</v>
      </c>
      <c r="B63" s="99"/>
      <c r="C63" s="99"/>
      <c r="D63" s="99"/>
      <c r="E63" s="99"/>
      <c r="F63" s="99"/>
      <c r="G63" s="99"/>
      <c r="H63" s="99"/>
      <c r="I63" s="99"/>
      <c r="J63" s="99"/>
      <c r="K63" s="99"/>
      <c r="L63" s="99"/>
      <c r="M63" s="99"/>
      <c r="N63" s="99"/>
      <c r="O63" s="100"/>
      <c r="P63" s="101" t="s">
        <v>3</v>
      </c>
      <c r="Q63" s="102"/>
      <c r="R63" s="102"/>
      <c r="S63" s="102"/>
      <c r="T63" s="102"/>
      <c r="U63" s="102"/>
      <c r="V63" s="102"/>
      <c r="W63" s="102"/>
      <c r="X63" s="102"/>
      <c r="Y63" s="102"/>
      <c r="Z63" s="102"/>
      <c r="AA63" s="102"/>
      <c r="AB63" s="102"/>
      <c r="AC63" s="103"/>
      <c r="AD63" s="92">
        <v>401</v>
      </c>
      <c r="AE63" s="92"/>
      <c r="AF63" s="92"/>
      <c r="AG63" s="107">
        <v>1</v>
      </c>
      <c r="AH63" s="108"/>
      <c r="AI63" s="108"/>
      <c r="AJ63" s="109"/>
      <c r="AK63" s="110">
        <v>13206</v>
      </c>
      <c r="AL63" s="111"/>
      <c r="AM63" s="111"/>
      <c r="AN63" s="111"/>
      <c r="AO63" s="111"/>
      <c r="AP63" s="112"/>
      <c r="AQ63" s="82">
        <f t="shared" si="0"/>
        <v>158472</v>
      </c>
      <c r="AR63" s="82"/>
      <c r="AS63" s="82"/>
      <c r="AT63" s="82"/>
      <c r="AU63" s="82"/>
      <c r="AV63" s="82"/>
      <c r="AW63" s="82"/>
      <c r="AX63" s="82"/>
      <c r="AY63" s="81"/>
      <c r="AZ63" s="81"/>
      <c r="BA63" s="81"/>
      <c r="BB63" s="81"/>
      <c r="BC63" s="81"/>
      <c r="BD63" s="81"/>
      <c r="BE63" s="81"/>
      <c r="BF63" s="81"/>
      <c r="BG63" s="95">
        <f t="shared" si="5"/>
        <v>2170.6114398422092</v>
      </c>
      <c r="BH63" s="96"/>
      <c r="BI63" s="96"/>
      <c r="BJ63" s="96"/>
      <c r="BK63" s="96"/>
      <c r="BL63" s="96"/>
      <c r="BM63" s="96"/>
      <c r="BN63" s="97"/>
      <c r="BO63" s="81">
        <f t="shared" si="6"/>
        <v>21706.114398422091</v>
      </c>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2">
        <f t="shared" si="2"/>
        <v>182348.7258382643</v>
      </c>
      <c r="CW63" s="82"/>
      <c r="CX63" s="82"/>
      <c r="CY63" s="82"/>
      <c r="CZ63" s="82"/>
      <c r="DA63" s="82"/>
      <c r="DB63" s="82"/>
      <c r="DC63" s="82"/>
      <c r="DD63" s="82"/>
      <c r="DE63" s="83"/>
    </row>
    <row r="64" spans="1:109" s="4" customFormat="1" ht="24.95" customHeight="1" x14ac:dyDescent="0.2">
      <c r="A64" s="98" t="s">
        <v>34</v>
      </c>
      <c r="B64" s="99"/>
      <c r="C64" s="99"/>
      <c r="D64" s="99"/>
      <c r="E64" s="99"/>
      <c r="F64" s="99"/>
      <c r="G64" s="99"/>
      <c r="H64" s="99"/>
      <c r="I64" s="99"/>
      <c r="J64" s="99"/>
      <c r="K64" s="99"/>
      <c r="L64" s="99"/>
      <c r="M64" s="99"/>
      <c r="N64" s="99"/>
      <c r="O64" s="100"/>
      <c r="P64" s="101" t="s">
        <v>3</v>
      </c>
      <c r="Q64" s="102"/>
      <c r="R64" s="102"/>
      <c r="S64" s="102"/>
      <c r="T64" s="102"/>
      <c r="U64" s="102"/>
      <c r="V64" s="102"/>
      <c r="W64" s="102"/>
      <c r="X64" s="102"/>
      <c r="Y64" s="102"/>
      <c r="Z64" s="102"/>
      <c r="AA64" s="102"/>
      <c r="AB64" s="102"/>
      <c r="AC64" s="103"/>
      <c r="AD64" s="92">
        <v>401</v>
      </c>
      <c r="AE64" s="92"/>
      <c r="AF64" s="92"/>
      <c r="AG64" s="107">
        <v>1</v>
      </c>
      <c r="AH64" s="108"/>
      <c r="AI64" s="108"/>
      <c r="AJ64" s="109"/>
      <c r="AK64" s="110">
        <v>8146</v>
      </c>
      <c r="AL64" s="111"/>
      <c r="AM64" s="111"/>
      <c r="AN64" s="111"/>
      <c r="AO64" s="111"/>
      <c r="AP64" s="112"/>
      <c r="AQ64" s="82">
        <f t="shared" si="0"/>
        <v>97752</v>
      </c>
      <c r="AR64" s="82"/>
      <c r="AS64" s="82"/>
      <c r="AT64" s="82"/>
      <c r="AU64" s="82"/>
      <c r="AV64" s="82"/>
      <c r="AW64" s="82"/>
      <c r="AX64" s="82"/>
      <c r="AY64" s="81"/>
      <c r="AZ64" s="81"/>
      <c r="BA64" s="81"/>
      <c r="BB64" s="81"/>
      <c r="BC64" s="81"/>
      <c r="BD64" s="81"/>
      <c r="BE64" s="81"/>
      <c r="BF64" s="81"/>
      <c r="BG64" s="95">
        <f t="shared" si="5"/>
        <v>1338.9217619986848</v>
      </c>
      <c r="BH64" s="96"/>
      <c r="BI64" s="96"/>
      <c r="BJ64" s="96"/>
      <c r="BK64" s="96"/>
      <c r="BL64" s="96"/>
      <c r="BM64" s="96"/>
      <c r="BN64" s="97"/>
      <c r="BO64" s="81">
        <f t="shared" si="6"/>
        <v>13389.217619986848</v>
      </c>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2">
        <f t="shared" si="2"/>
        <v>112480.13938198553</v>
      </c>
      <c r="CW64" s="82"/>
      <c r="CX64" s="82"/>
      <c r="CY64" s="82"/>
      <c r="CZ64" s="82"/>
      <c r="DA64" s="82"/>
      <c r="DB64" s="82"/>
      <c r="DC64" s="82"/>
      <c r="DD64" s="82"/>
      <c r="DE64" s="83"/>
    </row>
    <row r="65" spans="1:109" s="4" customFormat="1" ht="24.95" customHeight="1" x14ac:dyDescent="0.2">
      <c r="A65" s="98" t="s">
        <v>90</v>
      </c>
      <c r="B65" s="99"/>
      <c r="C65" s="99"/>
      <c r="D65" s="99"/>
      <c r="E65" s="99"/>
      <c r="F65" s="99"/>
      <c r="G65" s="99"/>
      <c r="H65" s="99"/>
      <c r="I65" s="99"/>
      <c r="J65" s="99"/>
      <c r="K65" s="99"/>
      <c r="L65" s="99"/>
      <c r="M65" s="99"/>
      <c r="N65" s="99"/>
      <c r="O65" s="100"/>
      <c r="P65" s="101" t="s">
        <v>4</v>
      </c>
      <c r="Q65" s="102"/>
      <c r="R65" s="102"/>
      <c r="S65" s="102"/>
      <c r="T65" s="102"/>
      <c r="U65" s="102"/>
      <c r="V65" s="102"/>
      <c r="W65" s="102"/>
      <c r="X65" s="102"/>
      <c r="Y65" s="102"/>
      <c r="Z65" s="102"/>
      <c r="AA65" s="102"/>
      <c r="AB65" s="102"/>
      <c r="AC65" s="103"/>
      <c r="AD65" s="92">
        <v>401</v>
      </c>
      <c r="AE65" s="92"/>
      <c r="AF65" s="92"/>
      <c r="AG65" s="107">
        <v>1</v>
      </c>
      <c r="AH65" s="108"/>
      <c r="AI65" s="108"/>
      <c r="AJ65" s="109"/>
      <c r="AK65" s="110">
        <v>13206</v>
      </c>
      <c r="AL65" s="111"/>
      <c r="AM65" s="111"/>
      <c r="AN65" s="111"/>
      <c r="AO65" s="111"/>
      <c r="AP65" s="112"/>
      <c r="AQ65" s="82">
        <f t="shared" si="0"/>
        <v>158472</v>
      </c>
      <c r="AR65" s="82"/>
      <c r="AS65" s="82"/>
      <c r="AT65" s="82"/>
      <c r="AU65" s="82"/>
      <c r="AV65" s="82"/>
      <c r="AW65" s="82"/>
      <c r="AX65" s="82"/>
      <c r="AY65" s="81"/>
      <c r="AZ65" s="81"/>
      <c r="BA65" s="81"/>
      <c r="BB65" s="81"/>
      <c r="BC65" s="81"/>
      <c r="BD65" s="81"/>
      <c r="BE65" s="81"/>
      <c r="BF65" s="81"/>
      <c r="BG65" s="95">
        <f t="shared" si="5"/>
        <v>2170.6114398422092</v>
      </c>
      <c r="BH65" s="96"/>
      <c r="BI65" s="96"/>
      <c r="BJ65" s="96"/>
      <c r="BK65" s="96"/>
      <c r="BL65" s="96"/>
      <c r="BM65" s="96"/>
      <c r="BN65" s="97"/>
      <c r="BO65" s="81">
        <f t="shared" si="6"/>
        <v>21706.114398422091</v>
      </c>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2">
        <f t="shared" si="2"/>
        <v>182348.7258382643</v>
      </c>
      <c r="CW65" s="82"/>
      <c r="CX65" s="82"/>
      <c r="CY65" s="82"/>
      <c r="CZ65" s="82"/>
      <c r="DA65" s="82"/>
      <c r="DB65" s="82"/>
      <c r="DC65" s="82"/>
      <c r="DD65" s="82"/>
      <c r="DE65" s="83"/>
    </row>
    <row r="66" spans="1:109" s="4" customFormat="1" ht="24.95" customHeight="1" x14ac:dyDescent="0.2">
      <c r="A66" s="98" t="s">
        <v>79</v>
      </c>
      <c r="B66" s="99"/>
      <c r="C66" s="99"/>
      <c r="D66" s="99"/>
      <c r="E66" s="99"/>
      <c r="F66" s="99"/>
      <c r="G66" s="99"/>
      <c r="H66" s="99"/>
      <c r="I66" s="99"/>
      <c r="J66" s="99"/>
      <c r="K66" s="99"/>
      <c r="L66" s="99"/>
      <c r="M66" s="99"/>
      <c r="N66" s="99"/>
      <c r="O66" s="100"/>
      <c r="P66" s="101" t="s">
        <v>4</v>
      </c>
      <c r="Q66" s="102"/>
      <c r="R66" s="102"/>
      <c r="S66" s="102"/>
      <c r="T66" s="102"/>
      <c r="U66" s="102"/>
      <c r="V66" s="102"/>
      <c r="W66" s="102"/>
      <c r="X66" s="102"/>
      <c r="Y66" s="102"/>
      <c r="Z66" s="102"/>
      <c r="AA66" s="102"/>
      <c r="AB66" s="102"/>
      <c r="AC66" s="103"/>
      <c r="AD66" s="92">
        <v>401</v>
      </c>
      <c r="AE66" s="92"/>
      <c r="AF66" s="92"/>
      <c r="AG66" s="107">
        <v>1</v>
      </c>
      <c r="AH66" s="108"/>
      <c r="AI66" s="108"/>
      <c r="AJ66" s="109"/>
      <c r="AK66" s="110">
        <v>11542</v>
      </c>
      <c r="AL66" s="111"/>
      <c r="AM66" s="111"/>
      <c r="AN66" s="111"/>
      <c r="AO66" s="111"/>
      <c r="AP66" s="112"/>
      <c r="AQ66" s="82">
        <f t="shared" si="0"/>
        <v>138504</v>
      </c>
      <c r="AR66" s="82"/>
      <c r="AS66" s="82"/>
      <c r="AT66" s="82"/>
      <c r="AU66" s="82"/>
      <c r="AV66" s="82"/>
      <c r="AW66" s="82"/>
      <c r="AX66" s="82"/>
      <c r="AY66" s="81"/>
      <c r="AZ66" s="81"/>
      <c r="BA66" s="81"/>
      <c r="BB66" s="81"/>
      <c r="BC66" s="81"/>
      <c r="BD66" s="81"/>
      <c r="BE66" s="81"/>
      <c r="BF66" s="81"/>
      <c r="BG66" s="95">
        <f t="shared" si="5"/>
        <v>1897.1071663379353</v>
      </c>
      <c r="BH66" s="96"/>
      <c r="BI66" s="96"/>
      <c r="BJ66" s="96"/>
      <c r="BK66" s="96"/>
      <c r="BL66" s="96"/>
      <c r="BM66" s="96"/>
      <c r="BN66" s="97"/>
      <c r="BO66" s="81">
        <f t="shared" si="6"/>
        <v>18971.071663379353</v>
      </c>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2">
        <f t="shared" si="2"/>
        <v>159372.17882971728</v>
      </c>
      <c r="CW66" s="82"/>
      <c r="CX66" s="82"/>
      <c r="CY66" s="82"/>
      <c r="CZ66" s="82"/>
      <c r="DA66" s="82"/>
      <c r="DB66" s="82"/>
      <c r="DC66" s="82"/>
      <c r="DD66" s="82"/>
      <c r="DE66" s="83"/>
    </row>
    <row r="67" spans="1:109" s="4" customFormat="1" ht="24.95" customHeight="1" x14ac:dyDescent="0.2">
      <c r="A67" s="98" t="s">
        <v>91</v>
      </c>
      <c r="B67" s="99"/>
      <c r="C67" s="99"/>
      <c r="D67" s="99"/>
      <c r="E67" s="99"/>
      <c r="F67" s="99"/>
      <c r="G67" s="99"/>
      <c r="H67" s="99"/>
      <c r="I67" s="99"/>
      <c r="J67" s="99"/>
      <c r="K67" s="99"/>
      <c r="L67" s="99"/>
      <c r="M67" s="99"/>
      <c r="N67" s="99"/>
      <c r="O67" s="100"/>
      <c r="P67" s="101" t="s">
        <v>4</v>
      </c>
      <c r="Q67" s="102"/>
      <c r="R67" s="102"/>
      <c r="S67" s="102"/>
      <c r="T67" s="102"/>
      <c r="U67" s="102"/>
      <c r="V67" s="102"/>
      <c r="W67" s="102"/>
      <c r="X67" s="102"/>
      <c r="Y67" s="102"/>
      <c r="Z67" s="102"/>
      <c r="AA67" s="102"/>
      <c r="AB67" s="102"/>
      <c r="AC67" s="103"/>
      <c r="AD67" s="92">
        <v>401</v>
      </c>
      <c r="AE67" s="92"/>
      <c r="AF67" s="92"/>
      <c r="AG67" s="107">
        <v>1</v>
      </c>
      <c r="AH67" s="108"/>
      <c r="AI67" s="108"/>
      <c r="AJ67" s="109"/>
      <c r="AK67" s="110">
        <v>8146</v>
      </c>
      <c r="AL67" s="111"/>
      <c r="AM67" s="111"/>
      <c r="AN67" s="111"/>
      <c r="AO67" s="111"/>
      <c r="AP67" s="112"/>
      <c r="AQ67" s="82">
        <f t="shared" si="0"/>
        <v>97752</v>
      </c>
      <c r="AR67" s="82"/>
      <c r="AS67" s="82"/>
      <c r="AT67" s="82"/>
      <c r="AU67" s="82"/>
      <c r="AV67" s="82"/>
      <c r="AW67" s="82"/>
      <c r="AX67" s="82"/>
      <c r="AY67" s="81"/>
      <c r="AZ67" s="81"/>
      <c r="BA67" s="81"/>
      <c r="BB67" s="81"/>
      <c r="BC67" s="81"/>
      <c r="BD67" s="81"/>
      <c r="BE67" s="81"/>
      <c r="BF67" s="81"/>
      <c r="BG67" s="95">
        <f t="shared" si="5"/>
        <v>1338.9217619986848</v>
      </c>
      <c r="BH67" s="96"/>
      <c r="BI67" s="96"/>
      <c r="BJ67" s="96"/>
      <c r="BK67" s="96"/>
      <c r="BL67" s="96"/>
      <c r="BM67" s="96"/>
      <c r="BN67" s="97"/>
      <c r="BO67" s="81">
        <f t="shared" si="6"/>
        <v>13389.217619986848</v>
      </c>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2">
        <f t="shared" si="2"/>
        <v>112480.13938198553</v>
      </c>
      <c r="CW67" s="82"/>
      <c r="CX67" s="82"/>
      <c r="CY67" s="82"/>
      <c r="CZ67" s="82"/>
      <c r="DA67" s="82"/>
      <c r="DB67" s="82"/>
      <c r="DC67" s="82"/>
      <c r="DD67" s="82"/>
      <c r="DE67" s="83"/>
    </row>
    <row r="68" spans="1:109" s="4" customFormat="1" ht="24.95" customHeight="1" x14ac:dyDescent="0.2">
      <c r="A68" s="98" t="s">
        <v>80</v>
      </c>
      <c r="B68" s="99"/>
      <c r="C68" s="99"/>
      <c r="D68" s="99"/>
      <c r="E68" s="99"/>
      <c r="F68" s="99"/>
      <c r="G68" s="99"/>
      <c r="H68" s="99"/>
      <c r="I68" s="99"/>
      <c r="J68" s="99"/>
      <c r="K68" s="99"/>
      <c r="L68" s="99"/>
      <c r="M68" s="99"/>
      <c r="N68" s="99"/>
      <c r="O68" s="100"/>
      <c r="P68" s="101" t="s">
        <v>4</v>
      </c>
      <c r="Q68" s="102"/>
      <c r="R68" s="102"/>
      <c r="S68" s="102"/>
      <c r="T68" s="102"/>
      <c r="U68" s="102"/>
      <c r="V68" s="102"/>
      <c r="W68" s="102"/>
      <c r="X68" s="102"/>
      <c r="Y68" s="102"/>
      <c r="Z68" s="102"/>
      <c r="AA68" s="102"/>
      <c r="AB68" s="102"/>
      <c r="AC68" s="103"/>
      <c r="AD68" s="92">
        <v>401</v>
      </c>
      <c r="AE68" s="92"/>
      <c r="AF68" s="92"/>
      <c r="AG68" s="107">
        <v>1</v>
      </c>
      <c r="AH68" s="108"/>
      <c r="AI68" s="108"/>
      <c r="AJ68" s="109"/>
      <c r="AK68" s="110">
        <v>8248</v>
      </c>
      <c r="AL68" s="111"/>
      <c r="AM68" s="111"/>
      <c r="AN68" s="111"/>
      <c r="AO68" s="111"/>
      <c r="AP68" s="112"/>
      <c r="AQ68" s="82">
        <f t="shared" si="0"/>
        <v>98976</v>
      </c>
      <c r="AR68" s="82"/>
      <c r="AS68" s="82"/>
      <c r="AT68" s="82"/>
      <c r="AU68" s="82"/>
      <c r="AV68" s="82"/>
      <c r="AW68" s="82"/>
      <c r="AX68" s="82"/>
      <c r="AY68" s="81"/>
      <c r="AZ68" s="81"/>
      <c r="BA68" s="81"/>
      <c r="BB68" s="81"/>
      <c r="BC68" s="81"/>
      <c r="BD68" s="81"/>
      <c r="BE68" s="81"/>
      <c r="BF68" s="81"/>
      <c r="BG68" s="95">
        <f t="shared" si="5"/>
        <v>1355.6870479947404</v>
      </c>
      <c r="BH68" s="96"/>
      <c r="BI68" s="96"/>
      <c r="BJ68" s="96"/>
      <c r="BK68" s="96"/>
      <c r="BL68" s="96"/>
      <c r="BM68" s="96"/>
      <c r="BN68" s="97"/>
      <c r="BO68" s="81">
        <f t="shared" si="6"/>
        <v>13556.870479947404</v>
      </c>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2">
        <f t="shared" si="2"/>
        <v>113888.55752794215</v>
      </c>
      <c r="CW68" s="82"/>
      <c r="CX68" s="82"/>
      <c r="CY68" s="82"/>
      <c r="CZ68" s="82"/>
      <c r="DA68" s="82"/>
      <c r="DB68" s="82"/>
      <c r="DC68" s="82"/>
      <c r="DD68" s="82"/>
      <c r="DE68" s="83"/>
    </row>
    <row r="69" spans="1:109" s="4" customFormat="1" ht="24.95" customHeight="1" x14ac:dyDescent="0.2">
      <c r="A69" s="98" t="s">
        <v>81</v>
      </c>
      <c r="B69" s="99"/>
      <c r="C69" s="99"/>
      <c r="D69" s="99"/>
      <c r="E69" s="99"/>
      <c r="F69" s="99"/>
      <c r="G69" s="99"/>
      <c r="H69" s="99"/>
      <c r="I69" s="99"/>
      <c r="J69" s="99"/>
      <c r="K69" s="99"/>
      <c r="L69" s="99"/>
      <c r="M69" s="99"/>
      <c r="N69" s="99"/>
      <c r="O69" s="100"/>
      <c r="P69" s="101" t="s">
        <v>4</v>
      </c>
      <c r="Q69" s="102"/>
      <c r="R69" s="102"/>
      <c r="S69" s="102"/>
      <c r="T69" s="102"/>
      <c r="U69" s="102"/>
      <c r="V69" s="102"/>
      <c r="W69" s="102"/>
      <c r="X69" s="102"/>
      <c r="Y69" s="102"/>
      <c r="Z69" s="102"/>
      <c r="AA69" s="102"/>
      <c r="AB69" s="102"/>
      <c r="AC69" s="103"/>
      <c r="AD69" s="92">
        <v>401</v>
      </c>
      <c r="AE69" s="92"/>
      <c r="AF69" s="92"/>
      <c r="AG69" s="107">
        <v>1</v>
      </c>
      <c r="AH69" s="108"/>
      <c r="AI69" s="108"/>
      <c r="AJ69" s="109"/>
      <c r="AK69" s="110">
        <v>7576</v>
      </c>
      <c r="AL69" s="111"/>
      <c r="AM69" s="111"/>
      <c r="AN69" s="111"/>
      <c r="AO69" s="111"/>
      <c r="AP69" s="112"/>
      <c r="AQ69" s="82">
        <f t="shared" si="0"/>
        <v>90912</v>
      </c>
      <c r="AR69" s="82"/>
      <c r="AS69" s="82"/>
      <c r="AT69" s="82"/>
      <c r="AU69" s="82"/>
      <c r="AV69" s="82"/>
      <c r="AW69" s="82"/>
      <c r="AX69" s="82"/>
      <c r="AY69" s="81"/>
      <c r="AZ69" s="81"/>
      <c r="BA69" s="81"/>
      <c r="BB69" s="81"/>
      <c r="BC69" s="81"/>
      <c r="BD69" s="81"/>
      <c r="BE69" s="81"/>
      <c r="BF69" s="81"/>
      <c r="BG69" s="95">
        <f t="shared" si="5"/>
        <v>1245.2333990795528</v>
      </c>
      <c r="BH69" s="96"/>
      <c r="BI69" s="96"/>
      <c r="BJ69" s="96"/>
      <c r="BK69" s="96"/>
      <c r="BL69" s="96"/>
      <c r="BM69" s="96"/>
      <c r="BN69" s="97"/>
      <c r="BO69" s="81">
        <f t="shared" si="6"/>
        <v>12452.333990795529</v>
      </c>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2">
        <f t="shared" si="2"/>
        <v>104609.56738987508</v>
      </c>
      <c r="CW69" s="82"/>
      <c r="CX69" s="82"/>
      <c r="CY69" s="82"/>
      <c r="CZ69" s="82"/>
      <c r="DA69" s="82"/>
      <c r="DB69" s="82"/>
      <c r="DC69" s="82"/>
      <c r="DD69" s="82"/>
      <c r="DE69" s="83"/>
    </row>
    <row r="70" spans="1:109" s="4" customFormat="1" ht="24.95" customHeight="1" x14ac:dyDescent="0.2">
      <c r="A70" s="98" t="s">
        <v>92</v>
      </c>
      <c r="B70" s="99"/>
      <c r="C70" s="99"/>
      <c r="D70" s="99"/>
      <c r="E70" s="99"/>
      <c r="F70" s="99"/>
      <c r="G70" s="99"/>
      <c r="H70" s="99"/>
      <c r="I70" s="99"/>
      <c r="J70" s="99"/>
      <c r="K70" s="99"/>
      <c r="L70" s="99"/>
      <c r="M70" s="99"/>
      <c r="N70" s="99"/>
      <c r="O70" s="100"/>
      <c r="P70" s="101" t="s">
        <v>93</v>
      </c>
      <c r="Q70" s="102"/>
      <c r="R70" s="102"/>
      <c r="S70" s="102"/>
      <c r="T70" s="102"/>
      <c r="U70" s="102"/>
      <c r="V70" s="102"/>
      <c r="W70" s="102"/>
      <c r="X70" s="102"/>
      <c r="Y70" s="102"/>
      <c r="Z70" s="102"/>
      <c r="AA70" s="102"/>
      <c r="AB70" s="102"/>
      <c r="AC70" s="103"/>
      <c r="AD70" s="92">
        <v>401</v>
      </c>
      <c r="AE70" s="92"/>
      <c r="AF70" s="92"/>
      <c r="AG70" s="107">
        <v>1</v>
      </c>
      <c r="AH70" s="108"/>
      <c r="AI70" s="108"/>
      <c r="AJ70" s="109"/>
      <c r="AK70" s="110">
        <v>9270</v>
      </c>
      <c r="AL70" s="111"/>
      <c r="AM70" s="111"/>
      <c r="AN70" s="111"/>
      <c r="AO70" s="111"/>
      <c r="AP70" s="112"/>
      <c r="AQ70" s="82">
        <f t="shared" si="0"/>
        <v>111240</v>
      </c>
      <c r="AR70" s="82"/>
      <c r="AS70" s="82"/>
      <c r="AT70" s="82"/>
      <c r="AU70" s="82"/>
      <c r="AV70" s="82"/>
      <c r="AW70" s="82"/>
      <c r="AX70" s="82"/>
      <c r="AY70" s="81"/>
      <c r="AZ70" s="81"/>
      <c r="BA70" s="81"/>
      <c r="BB70" s="81"/>
      <c r="BC70" s="81"/>
      <c r="BD70" s="81"/>
      <c r="BE70" s="81"/>
      <c r="BF70" s="81"/>
      <c r="BG70" s="95">
        <f t="shared" si="5"/>
        <v>1523.6686390532543</v>
      </c>
      <c r="BH70" s="96"/>
      <c r="BI70" s="96"/>
      <c r="BJ70" s="96"/>
      <c r="BK70" s="96"/>
      <c r="BL70" s="96"/>
      <c r="BM70" s="96"/>
      <c r="BN70" s="97"/>
      <c r="BO70" s="81">
        <f t="shared" si="6"/>
        <v>15236.686390532543</v>
      </c>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2">
        <f t="shared" si="2"/>
        <v>128000.3550295858</v>
      </c>
      <c r="CW70" s="82"/>
      <c r="CX70" s="82"/>
      <c r="CY70" s="82"/>
      <c r="CZ70" s="82"/>
      <c r="DA70" s="82"/>
      <c r="DB70" s="82"/>
      <c r="DC70" s="82"/>
      <c r="DD70" s="82"/>
      <c r="DE70" s="83"/>
    </row>
    <row r="71" spans="1:109" s="4" customFormat="1" ht="24.95" customHeight="1" x14ac:dyDescent="0.2">
      <c r="A71" s="98" t="s">
        <v>94</v>
      </c>
      <c r="B71" s="99"/>
      <c r="C71" s="99"/>
      <c r="D71" s="99"/>
      <c r="E71" s="99"/>
      <c r="F71" s="99"/>
      <c r="G71" s="99"/>
      <c r="H71" s="99"/>
      <c r="I71" s="99"/>
      <c r="J71" s="99"/>
      <c r="K71" s="99"/>
      <c r="L71" s="99"/>
      <c r="M71" s="99"/>
      <c r="N71" s="99"/>
      <c r="O71" s="100"/>
      <c r="P71" s="101" t="s">
        <v>93</v>
      </c>
      <c r="Q71" s="102"/>
      <c r="R71" s="102"/>
      <c r="S71" s="102"/>
      <c r="T71" s="102"/>
      <c r="U71" s="102"/>
      <c r="V71" s="102"/>
      <c r="W71" s="102"/>
      <c r="X71" s="102"/>
      <c r="Y71" s="102"/>
      <c r="Z71" s="102"/>
      <c r="AA71" s="102"/>
      <c r="AB71" s="102"/>
      <c r="AC71" s="103"/>
      <c r="AD71" s="92">
        <v>401</v>
      </c>
      <c r="AE71" s="92"/>
      <c r="AF71" s="92"/>
      <c r="AG71" s="107">
        <v>1</v>
      </c>
      <c r="AH71" s="108"/>
      <c r="AI71" s="108"/>
      <c r="AJ71" s="109"/>
      <c r="AK71" s="110">
        <v>6166</v>
      </c>
      <c r="AL71" s="111"/>
      <c r="AM71" s="111"/>
      <c r="AN71" s="111"/>
      <c r="AO71" s="111"/>
      <c r="AP71" s="112"/>
      <c r="AQ71" s="82">
        <f t="shared" si="0"/>
        <v>73992</v>
      </c>
      <c r="AR71" s="82"/>
      <c r="AS71" s="82"/>
      <c r="AT71" s="82"/>
      <c r="AU71" s="82"/>
      <c r="AV71" s="82"/>
      <c r="AW71" s="82"/>
      <c r="AX71" s="82"/>
      <c r="AY71" s="81"/>
      <c r="AZ71" s="81"/>
      <c r="BA71" s="81"/>
      <c r="BB71" s="81"/>
      <c r="BC71" s="81"/>
      <c r="BD71" s="81"/>
      <c r="BE71" s="81"/>
      <c r="BF71" s="81"/>
      <c r="BG71" s="95">
        <f t="shared" si="5"/>
        <v>1013.4779750164365</v>
      </c>
      <c r="BH71" s="96"/>
      <c r="BI71" s="96"/>
      <c r="BJ71" s="96"/>
      <c r="BK71" s="96"/>
      <c r="BL71" s="96"/>
      <c r="BM71" s="96"/>
      <c r="BN71" s="97"/>
      <c r="BO71" s="81">
        <f t="shared" si="6"/>
        <v>10134.779750164365</v>
      </c>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2">
        <f t="shared" si="2"/>
        <v>85140.257725180796</v>
      </c>
      <c r="CW71" s="82"/>
      <c r="CX71" s="82"/>
      <c r="CY71" s="82"/>
      <c r="CZ71" s="82"/>
      <c r="DA71" s="82"/>
      <c r="DB71" s="82"/>
      <c r="DC71" s="82"/>
      <c r="DD71" s="82"/>
      <c r="DE71" s="83"/>
    </row>
    <row r="72" spans="1:109" s="4" customFormat="1" ht="24.95" customHeight="1" x14ac:dyDescent="0.2">
      <c r="A72" s="98" t="s">
        <v>95</v>
      </c>
      <c r="B72" s="99"/>
      <c r="C72" s="99"/>
      <c r="D72" s="99"/>
      <c r="E72" s="99"/>
      <c r="F72" s="99"/>
      <c r="G72" s="99"/>
      <c r="H72" s="99"/>
      <c r="I72" s="99"/>
      <c r="J72" s="99"/>
      <c r="K72" s="99"/>
      <c r="L72" s="99"/>
      <c r="M72" s="99"/>
      <c r="N72" s="99"/>
      <c r="O72" s="100"/>
      <c r="P72" s="101" t="s">
        <v>93</v>
      </c>
      <c r="Q72" s="102"/>
      <c r="R72" s="102"/>
      <c r="S72" s="102"/>
      <c r="T72" s="102"/>
      <c r="U72" s="102"/>
      <c r="V72" s="102"/>
      <c r="W72" s="102"/>
      <c r="X72" s="102"/>
      <c r="Y72" s="102"/>
      <c r="Z72" s="102"/>
      <c r="AA72" s="102"/>
      <c r="AB72" s="102"/>
      <c r="AC72" s="103"/>
      <c r="AD72" s="92">
        <v>401</v>
      </c>
      <c r="AE72" s="92"/>
      <c r="AF72" s="92"/>
      <c r="AG72" s="107">
        <v>1</v>
      </c>
      <c r="AH72" s="108"/>
      <c r="AI72" s="108"/>
      <c r="AJ72" s="109"/>
      <c r="AK72" s="110">
        <v>5080</v>
      </c>
      <c r="AL72" s="111"/>
      <c r="AM72" s="111"/>
      <c r="AN72" s="111"/>
      <c r="AO72" s="111"/>
      <c r="AP72" s="112"/>
      <c r="AQ72" s="82">
        <f t="shared" si="0"/>
        <v>60960</v>
      </c>
      <c r="AR72" s="82"/>
      <c r="AS72" s="82"/>
      <c r="AT72" s="82"/>
      <c r="AU72" s="82"/>
      <c r="AV72" s="82"/>
      <c r="AW72" s="82"/>
      <c r="AX72" s="82"/>
      <c r="AY72" s="81"/>
      <c r="AZ72" s="81"/>
      <c r="BA72" s="81"/>
      <c r="BB72" s="81"/>
      <c r="BC72" s="81"/>
      <c r="BD72" s="81"/>
      <c r="BE72" s="81"/>
      <c r="BF72" s="81"/>
      <c r="BG72" s="95">
        <f t="shared" si="5"/>
        <v>834.97698882314262</v>
      </c>
      <c r="BH72" s="96"/>
      <c r="BI72" s="96"/>
      <c r="BJ72" s="96"/>
      <c r="BK72" s="96"/>
      <c r="BL72" s="96"/>
      <c r="BM72" s="96"/>
      <c r="BN72" s="97"/>
      <c r="BO72" s="81">
        <f t="shared" si="6"/>
        <v>8349.7698882314271</v>
      </c>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2">
        <f t="shared" si="2"/>
        <v>70144.746877054567</v>
      </c>
      <c r="CW72" s="82"/>
      <c r="CX72" s="82"/>
      <c r="CY72" s="82"/>
      <c r="CZ72" s="82"/>
      <c r="DA72" s="82"/>
      <c r="DB72" s="82"/>
      <c r="DC72" s="82"/>
      <c r="DD72" s="82"/>
      <c r="DE72" s="83"/>
    </row>
    <row r="73" spans="1:109" s="4" customFormat="1" ht="24.95" customHeight="1" x14ac:dyDescent="0.2">
      <c r="A73" s="98" t="s">
        <v>96</v>
      </c>
      <c r="B73" s="99"/>
      <c r="C73" s="99"/>
      <c r="D73" s="99"/>
      <c r="E73" s="99"/>
      <c r="F73" s="99"/>
      <c r="G73" s="99"/>
      <c r="H73" s="99"/>
      <c r="I73" s="99"/>
      <c r="J73" s="99"/>
      <c r="K73" s="99"/>
      <c r="L73" s="99"/>
      <c r="M73" s="99"/>
      <c r="N73" s="99"/>
      <c r="O73" s="100"/>
      <c r="P73" s="101" t="s">
        <v>97</v>
      </c>
      <c r="Q73" s="102"/>
      <c r="R73" s="102"/>
      <c r="S73" s="102"/>
      <c r="T73" s="102"/>
      <c r="U73" s="102"/>
      <c r="V73" s="102"/>
      <c r="W73" s="102"/>
      <c r="X73" s="102"/>
      <c r="Y73" s="102"/>
      <c r="Z73" s="102"/>
      <c r="AA73" s="102"/>
      <c r="AB73" s="102"/>
      <c r="AC73" s="103"/>
      <c r="AD73" s="92">
        <v>401</v>
      </c>
      <c r="AE73" s="92"/>
      <c r="AF73" s="92"/>
      <c r="AG73" s="107">
        <v>1</v>
      </c>
      <c r="AH73" s="108"/>
      <c r="AI73" s="108"/>
      <c r="AJ73" s="109"/>
      <c r="AK73" s="110">
        <v>8256</v>
      </c>
      <c r="AL73" s="111"/>
      <c r="AM73" s="111"/>
      <c r="AN73" s="111"/>
      <c r="AO73" s="111"/>
      <c r="AP73" s="112"/>
      <c r="AQ73" s="82">
        <f t="shared" si="0"/>
        <v>99072</v>
      </c>
      <c r="AR73" s="82"/>
      <c r="AS73" s="82"/>
      <c r="AT73" s="82"/>
      <c r="AU73" s="82"/>
      <c r="AV73" s="82"/>
      <c r="AW73" s="82"/>
      <c r="AX73" s="82"/>
      <c r="AY73" s="81"/>
      <c r="AZ73" s="81"/>
      <c r="BA73" s="81"/>
      <c r="BB73" s="81"/>
      <c r="BC73" s="81"/>
      <c r="BD73" s="81"/>
      <c r="BE73" s="81"/>
      <c r="BF73" s="81"/>
      <c r="BG73" s="95">
        <f t="shared" si="5"/>
        <v>1357.0019723865878</v>
      </c>
      <c r="BH73" s="96"/>
      <c r="BI73" s="96"/>
      <c r="BJ73" s="96"/>
      <c r="BK73" s="96"/>
      <c r="BL73" s="96"/>
      <c r="BM73" s="96"/>
      <c r="BN73" s="97"/>
      <c r="BO73" s="81">
        <f t="shared" si="6"/>
        <v>13570.019723865877</v>
      </c>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2">
        <f t="shared" si="2"/>
        <v>113999.02169625246</v>
      </c>
      <c r="CW73" s="82"/>
      <c r="CX73" s="82"/>
      <c r="CY73" s="82"/>
      <c r="CZ73" s="82"/>
      <c r="DA73" s="82"/>
      <c r="DB73" s="82"/>
      <c r="DC73" s="82"/>
      <c r="DD73" s="82"/>
      <c r="DE73" s="83"/>
    </row>
    <row r="74" spans="1:109" s="4" customFormat="1" ht="24.95" customHeight="1" x14ac:dyDescent="0.2">
      <c r="A74" s="98" t="s">
        <v>98</v>
      </c>
      <c r="B74" s="99"/>
      <c r="C74" s="99"/>
      <c r="D74" s="99"/>
      <c r="E74" s="99"/>
      <c r="F74" s="99"/>
      <c r="G74" s="99"/>
      <c r="H74" s="99"/>
      <c r="I74" s="99"/>
      <c r="J74" s="99"/>
      <c r="K74" s="99"/>
      <c r="L74" s="99"/>
      <c r="M74" s="99"/>
      <c r="N74" s="99"/>
      <c r="O74" s="100"/>
      <c r="P74" s="101" t="s">
        <v>97</v>
      </c>
      <c r="Q74" s="102"/>
      <c r="R74" s="102"/>
      <c r="S74" s="102"/>
      <c r="T74" s="102"/>
      <c r="U74" s="102"/>
      <c r="V74" s="102"/>
      <c r="W74" s="102"/>
      <c r="X74" s="102"/>
      <c r="Y74" s="102"/>
      <c r="Z74" s="102"/>
      <c r="AA74" s="102"/>
      <c r="AB74" s="102"/>
      <c r="AC74" s="103"/>
      <c r="AD74" s="92">
        <v>401</v>
      </c>
      <c r="AE74" s="92"/>
      <c r="AF74" s="92"/>
      <c r="AG74" s="107">
        <v>1</v>
      </c>
      <c r="AH74" s="108"/>
      <c r="AI74" s="108"/>
      <c r="AJ74" s="109"/>
      <c r="AK74" s="110">
        <v>15658</v>
      </c>
      <c r="AL74" s="111"/>
      <c r="AM74" s="111"/>
      <c r="AN74" s="111"/>
      <c r="AO74" s="111"/>
      <c r="AP74" s="112"/>
      <c r="AQ74" s="82">
        <f t="shared" si="0"/>
        <v>187896</v>
      </c>
      <c r="AR74" s="82"/>
      <c r="AS74" s="82"/>
      <c r="AT74" s="82"/>
      <c r="AU74" s="82"/>
      <c r="AV74" s="82"/>
      <c r="AW74" s="82"/>
      <c r="AX74" s="82"/>
      <c r="AY74" s="81"/>
      <c r="AZ74" s="81"/>
      <c r="BA74" s="81"/>
      <c r="BB74" s="81"/>
      <c r="BC74" s="81"/>
      <c r="BD74" s="81"/>
      <c r="BE74" s="81"/>
      <c r="BF74" s="81"/>
      <c r="BG74" s="95">
        <f t="shared" si="5"/>
        <v>2573.6357659434584</v>
      </c>
      <c r="BH74" s="96"/>
      <c r="BI74" s="96"/>
      <c r="BJ74" s="96"/>
      <c r="BK74" s="96"/>
      <c r="BL74" s="96"/>
      <c r="BM74" s="96"/>
      <c r="BN74" s="97"/>
      <c r="BO74" s="81">
        <f t="shared" si="6"/>
        <v>25736.357659434583</v>
      </c>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2">
        <f t="shared" si="2"/>
        <v>216205.99342537805</v>
      </c>
      <c r="CW74" s="82"/>
      <c r="CX74" s="82"/>
      <c r="CY74" s="82"/>
      <c r="CZ74" s="82"/>
      <c r="DA74" s="82"/>
      <c r="DB74" s="82"/>
      <c r="DC74" s="82"/>
      <c r="DD74" s="82"/>
      <c r="DE74" s="83"/>
    </row>
    <row r="75" spans="1:109" s="4" customFormat="1" ht="24.95" customHeight="1" x14ac:dyDescent="0.2">
      <c r="A75" s="98" t="s">
        <v>35</v>
      </c>
      <c r="B75" s="99"/>
      <c r="C75" s="99"/>
      <c r="D75" s="99"/>
      <c r="E75" s="99"/>
      <c r="F75" s="99"/>
      <c r="G75" s="99"/>
      <c r="H75" s="99"/>
      <c r="I75" s="99"/>
      <c r="J75" s="99"/>
      <c r="K75" s="99"/>
      <c r="L75" s="99"/>
      <c r="M75" s="99"/>
      <c r="N75" s="99"/>
      <c r="O75" s="100"/>
      <c r="P75" s="101" t="s">
        <v>97</v>
      </c>
      <c r="Q75" s="102"/>
      <c r="R75" s="102"/>
      <c r="S75" s="102"/>
      <c r="T75" s="102"/>
      <c r="U75" s="102"/>
      <c r="V75" s="102"/>
      <c r="W75" s="102"/>
      <c r="X75" s="102"/>
      <c r="Y75" s="102"/>
      <c r="Z75" s="102"/>
      <c r="AA75" s="102"/>
      <c r="AB75" s="102"/>
      <c r="AC75" s="103"/>
      <c r="AD75" s="92">
        <v>401</v>
      </c>
      <c r="AE75" s="92"/>
      <c r="AF75" s="92"/>
      <c r="AG75" s="107">
        <v>1</v>
      </c>
      <c r="AH75" s="108"/>
      <c r="AI75" s="108"/>
      <c r="AJ75" s="109"/>
      <c r="AK75" s="94">
        <v>7772</v>
      </c>
      <c r="AL75" s="94"/>
      <c r="AM75" s="94"/>
      <c r="AN75" s="94"/>
      <c r="AO75" s="94"/>
      <c r="AP75" s="94"/>
      <c r="AQ75" s="82">
        <f t="shared" si="0"/>
        <v>93264</v>
      </c>
      <c r="AR75" s="82"/>
      <c r="AS75" s="82"/>
      <c r="AT75" s="82"/>
      <c r="AU75" s="82"/>
      <c r="AV75" s="82"/>
      <c r="AW75" s="82"/>
      <c r="AX75" s="82"/>
      <c r="AY75" s="81"/>
      <c r="AZ75" s="81"/>
      <c r="BA75" s="81"/>
      <c r="BB75" s="81"/>
      <c r="BC75" s="81"/>
      <c r="BD75" s="81"/>
      <c r="BE75" s="81"/>
      <c r="BF75" s="81"/>
      <c r="BG75" s="95">
        <f t="shared" si="5"/>
        <v>1277.4490466798159</v>
      </c>
      <c r="BH75" s="96"/>
      <c r="BI75" s="96"/>
      <c r="BJ75" s="96"/>
      <c r="BK75" s="96"/>
      <c r="BL75" s="96"/>
      <c r="BM75" s="96"/>
      <c r="BN75" s="97"/>
      <c r="BO75" s="81">
        <f t="shared" si="6"/>
        <v>12774.490466798159</v>
      </c>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2">
        <f t="shared" si="2"/>
        <v>107315.93951347798</v>
      </c>
      <c r="CW75" s="82"/>
      <c r="CX75" s="82"/>
      <c r="CY75" s="82"/>
      <c r="CZ75" s="82"/>
      <c r="DA75" s="82"/>
      <c r="DB75" s="82"/>
      <c r="DC75" s="82"/>
      <c r="DD75" s="82"/>
      <c r="DE75" s="83"/>
    </row>
    <row r="76" spans="1:109" s="4" customFormat="1" ht="24.95" customHeight="1" x14ac:dyDescent="0.2">
      <c r="A76" s="98" t="s">
        <v>99</v>
      </c>
      <c r="B76" s="99"/>
      <c r="C76" s="99"/>
      <c r="D76" s="99"/>
      <c r="E76" s="99"/>
      <c r="F76" s="99"/>
      <c r="G76" s="99"/>
      <c r="H76" s="99"/>
      <c r="I76" s="99"/>
      <c r="J76" s="99"/>
      <c r="K76" s="99"/>
      <c r="L76" s="99"/>
      <c r="M76" s="99"/>
      <c r="N76" s="99"/>
      <c r="O76" s="100"/>
      <c r="P76" s="101" t="s">
        <v>97</v>
      </c>
      <c r="Q76" s="102"/>
      <c r="R76" s="102"/>
      <c r="S76" s="102"/>
      <c r="T76" s="102"/>
      <c r="U76" s="102"/>
      <c r="V76" s="102"/>
      <c r="W76" s="102"/>
      <c r="X76" s="102"/>
      <c r="Y76" s="102"/>
      <c r="Z76" s="102"/>
      <c r="AA76" s="102"/>
      <c r="AB76" s="102"/>
      <c r="AC76" s="103"/>
      <c r="AD76" s="92">
        <v>401</v>
      </c>
      <c r="AE76" s="92"/>
      <c r="AF76" s="92"/>
      <c r="AG76" s="107">
        <v>1</v>
      </c>
      <c r="AH76" s="108"/>
      <c r="AI76" s="108"/>
      <c r="AJ76" s="109"/>
      <c r="AK76" s="94">
        <v>6394</v>
      </c>
      <c r="AL76" s="94"/>
      <c r="AM76" s="94"/>
      <c r="AN76" s="94"/>
      <c r="AO76" s="94"/>
      <c r="AP76" s="94"/>
      <c r="AQ76" s="82">
        <f t="shared" si="0"/>
        <v>76728</v>
      </c>
      <c r="AR76" s="82"/>
      <c r="AS76" s="82"/>
      <c r="AT76" s="82"/>
      <c r="AU76" s="82"/>
      <c r="AV76" s="82"/>
      <c r="AW76" s="82"/>
      <c r="AX76" s="82"/>
      <c r="AY76" s="81"/>
      <c r="AZ76" s="81"/>
      <c r="BA76" s="81"/>
      <c r="BB76" s="81"/>
      <c r="BC76" s="81"/>
      <c r="BD76" s="81"/>
      <c r="BE76" s="81"/>
      <c r="BF76" s="81"/>
      <c r="BG76" s="95">
        <f t="shared" si="5"/>
        <v>1050.9533201840893</v>
      </c>
      <c r="BH76" s="96"/>
      <c r="BI76" s="96"/>
      <c r="BJ76" s="96"/>
      <c r="BK76" s="96"/>
      <c r="BL76" s="96"/>
      <c r="BM76" s="96"/>
      <c r="BN76" s="97"/>
      <c r="BO76" s="81">
        <f t="shared" si="6"/>
        <v>10509.533201840894</v>
      </c>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2">
        <f t="shared" si="2"/>
        <v>88288.486522024978</v>
      </c>
      <c r="CW76" s="82"/>
      <c r="CX76" s="82"/>
      <c r="CY76" s="82"/>
      <c r="CZ76" s="82"/>
      <c r="DA76" s="82"/>
      <c r="DB76" s="82"/>
      <c r="DC76" s="82"/>
      <c r="DD76" s="82"/>
      <c r="DE76" s="83"/>
    </row>
    <row r="77" spans="1:109" s="4" customFormat="1" ht="24.95" customHeight="1" x14ac:dyDescent="0.2">
      <c r="A77" s="98" t="s">
        <v>100</v>
      </c>
      <c r="B77" s="99"/>
      <c r="C77" s="99"/>
      <c r="D77" s="99"/>
      <c r="E77" s="99"/>
      <c r="F77" s="99"/>
      <c r="G77" s="99"/>
      <c r="H77" s="99"/>
      <c r="I77" s="99"/>
      <c r="J77" s="99"/>
      <c r="K77" s="99"/>
      <c r="L77" s="99"/>
      <c r="M77" s="99"/>
      <c r="N77" s="99"/>
      <c r="O77" s="100"/>
      <c r="P77" s="101" t="s">
        <v>101</v>
      </c>
      <c r="Q77" s="102"/>
      <c r="R77" s="102"/>
      <c r="S77" s="102"/>
      <c r="T77" s="102"/>
      <c r="U77" s="102"/>
      <c r="V77" s="102"/>
      <c r="W77" s="102"/>
      <c r="X77" s="102"/>
      <c r="Y77" s="102"/>
      <c r="Z77" s="102"/>
      <c r="AA77" s="102"/>
      <c r="AB77" s="102"/>
      <c r="AC77" s="103"/>
      <c r="AD77" s="92">
        <v>401</v>
      </c>
      <c r="AE77" s="92"/>
      <c r="AF77" s="92"/>
      <c r="AG77" s="107">
        <v>1</v>
      </c>
      <c r="AH77" s="108"/>
      <c r="AI77" s="108"/>
      <c r="AJ77" s="109"/>
      <c r="AK77" s="94">
        <v>8108</v>
      </c>
      <c r="AL77" s="94"/>
      <c r="AM77" s="94"/>
      <c r="AN77" s="94"/>
      <c r="AO77" s="94"/>
      <c r="AP77" s="94"/>
      <c r="AQ77" s="82">
        <f t="shared" si="0"/>
        <v>97296</v>
      </c>
      <c r="AR77" s="82"/>
      <c r="AS77" s="82"/>
      <c r="AT77" s="82"/>
      <c r="AU77" s="82"/>
      <c r="AV77" s="82"/>
      <c r="AW77" s="82"/>
      <c r="AX77" s="82"/>
      <c r="AY77" s="81"/>
      <c r="AZ77" s="81"/>
      <c r="BA77" s="81"/>
      <c r="BB77" s="81"/>
      <c r="BC77" s="81"/>
      <c r="BD77" s="81"/>
      <c r="BE77" s="81"/>
      <c r="BF77" s="81"/>
      <c r="BG77" s="95">
        <f t="shared" si="5"/>
        <v>1332.6758711374096</v>
      </c>
      <c r="BH77" s="96"/>
      <c r="BI77" s="96"/>
      <c r="BJ77" s="96"/>
      <c r="BK77" s="96"/>
      <c r="BL77" s="96"/>
      <c r="BM77" s="96"/>
      <c r="BN77" s="97"/>
      <c r="BO77" s="81">
        <f t="shared" si="6"/>
        <v>13326.758711374094</v>
      </c>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2">
        <f t="shared" si="2"/>
        <v>111955.4345825115</v>
      </c>
      <c r="CW77" s="82"/>
      <c r="CX77" s="82"/>
      <c r="CY77" s="82"/>
      <c r="CZ77" s="82"/>
      <c r="DA77" s="82"/>
      <c r="DB77" s="82"/>
      <c r="DC77" s="82"/>
      <c r="DD77" s="82"/>
      <c r="DE77" s="83"/>
    </row>
    <row r="78" spans="1:109" s="4" customFormat="1" ht="24.95" customHeight="1" x14ac:dyDescent="0.2">
      <c r="A78" s="98" t="s">
        <v>102</v>
      </c>
      <c r="B78" s="99"/>
      <c r="C78" s="99"/>
      <c r="D78" s="99"/>
      <c r="E78" s="99"/>
      <c r="F78" s="99"/>
      <c r="G78" s="99"/>
      <c r="H78" s="99"/>
      <c r="I78" s="99"/>
      <c r="J78" s="99"/>
      <c r="K78" s="99"/>
      <c r="L78" s="99"/>
      <c r="M78" s="99"/>
      <c r="N78" s="99"/>
      <c r="O78" s="100"/>
      <c r="P78" s="101" t="s">
        <v>101</v>
      </c>
      <c r="Q78" s="102"/>
      <c r="R78" s="102"/>
      <c r="S78" s="102"/>
      <c r="T78" s="102"/>
      <c r="U78" s="102"/>
      <c r="V78" s="102"/>
      <c r="W78" s="102"/>
      <c r="X78" s="102"/>
      <c r="Y78" s="102"/>
      <c r="Z78" s="102"/>
      <c r="AA78" s="102"/>
      <c r="AB78" s="102"/>
      <c r="AC78" s="103"/>
      <c r="AD78" s="92">
        <v>401</v>
      </c>
      <c r="AE78" s="92"/>
      <c r="AF78" s="92"/>
      <c r="AG78" s="107">
        <v>3</v>
      </c>
      <c r="AH78" s="108"/>
      <c r="AI78" s="108"/>
      <c r="AJ78" s="109"/>
      <c r="AK78" s="94">
        <v>8108</v>
      </c>
      <c r="AL78" s="94"/>
      <c r="AM78" s="94"/>
      <c r="AN78" s="94"/>
      <c r="AO78" s="94"/>
      <c r="AP78" s="94"/>
      <c r="AQ78" s="82">
        <f t="shared" si="0"/>
        <v>291888</v>
      </c>
      <c r="AR78" s="82"/>
      <c r="AS78" s="82"/>
      <c r="AT78" s="82"/>
      <c r="AU78" s="82"/>
      <c r="AV78" s="82"/>
      <c r="AW78" s="82"/>
      <c r="AX78" s="82"/>
      <c r="AY78" s="81"/>
      <c r="AZ78" s="81"/>
      <c r="BA78" s="81"/>
      <c r="BB78" s="81"/>
      <c r="BC78" s="81"/>
      <c r="BD78" s="81"/>
      <c r="BE78" s="81"/>
      <c r="BF78" s="81"/>
      <c r="BG78" s="95">
        <f t="shared" si="5"/>
        <v>3998.0276134122282</v>
      </c>
      <c r="BH78" s="96"/>
      <c r="BI78" s="96"/>
      <c r="BJ78" s="96"/>
      <c r="BK78" s="96"/>
      <c r="BL78" s="96"/>
      <c r="BM78" s="96"/>
      <c r="BN78" s="97"/>
      <c r="BO78" s="81">
        <f t="shared" si="6"/>
        <v>39980.276134122287</v>
      </c>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2">
        <f t="shared" si="2"/>
        <v>335866.30374753452</v>
      </c>
      <c r="CW78" s="82"/>
      <c r="CX78" s="82"/>
      <c r="CY78" s="82"/>
      <c r="CZ78" s="82"/>
      <c r="DA78" s="82"/>
      <c r="DB78" s="82"/>
      <c r="DC78" s="82"/>
      <c r="DD78" s="82"/>
      <c r="DE78" s="83"/>
    </row>
    <row r="79" spans="1:109" s="4" customFormat="1" ht="24.95" customHeight="1" x14ac:dyDescent="0.2">
      <c r="A79" s="98" t="s">
        <v>103</v>
      </c>
      <c r="B79" s="99"/>
      <c r="C79" s="99"/>
      <c r="D79" s="99"/>
      <c r="E79" s="99"/>
      <c r="F79" s="99"/>
      <c r="G79" s="99"/>
      <c r="H79" s="99"/>
      <c r="I79" s="99"/>
      <c r="J79" s="99"/>
      <c r="K79" s="99"/>
      <c r="L79" s="99"/>
      <c r="M79" s="99"/>
      <c r="N79" s="99"/>
      <c r="O79" s="100"/>
      <c r="P79" s="101" t="s">
        <v>101</v>
      </c>
      <c r="Q79" s="102"/>
      <c r="R79" s="102"/>
      <c r="S79" s="102"/>
      <c r="T79" s="102"/>
      <c r="U79" s="102"/>
      <c r="V79" s="102"/>
      <c r="W79" s="102"/>
      <c r="X79" s="102"/>
      <c r="Y79" s="102"/>
      <c r="Z79" s="102"/>
      <c r="AA79" s="102"/>
      <c r="AB79" s="102"/>
      <c r="AC79" s="103"/>
      <c r="AD79" s="92">
        <v>401</v>
      </c>
      <c r="AE79" s="92"/>
      <c r="AF79" s="92"/>
      <c r="AG79" s="107">
        <v>1</v>
      </c>
      <c r="AH79" s="108"/>
      <c r="AI79" s="108"/>
      <c r="AJ79" s="109"/>
      <c r="AK79" s="94">
        <v>6190</v>
      </c>
      <c r="AL79" s="94"/>
      <c r="AM79" s="94"/>
      <c r="AN79" s="94"/>
      <c r="AO79" s="94"/>
      <c r="AP79" s="94"/>
      <c r="AQ79" s="82">
        <f t="shared" si="0"/>
        <v>74280</v>
      </c>
      <c r="AR79" s="82"/>
      <c r="AS79" s="82"/>
      <c r="AT79" s="82"/>
      <c r="AU79" s="82"/>
      <c r="AV79" s="82"/>
      <c r="AW79" s="82"/>
      <c r="AX79" s="82"/>
      <c r="AY79" s="81"/>
      <c r="AZ79" s="81"/>
      <c r="BA79" s="81"/>
      <c r="BB79" s="81"/>
      <c r="BC79" s="81"/>
      <c r="BD79" s="81"/>
      <c r="BE79" s="81"/>
      <c r="BF79" s="81"/>
      <c r="BG79" s="95">
        <f t="shared" si="5"/>
        <v>1017.4227481919788</v>
      </c>
      <c r="BH79" s="96"/>
      <c r="BI79" s="96"/>
      <c r="BJ79" s="96"/>
      <c r="BK79" s="96"/>
      <c r="BL79" s="96"/>
      <c r="BM79" s="96"/>
      <c r="BN79" s="97"/>
      <c r="BO79" s="81">
        <f t="shared" si="6"/>
        <v>10174.227481919788</v>
      </c>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2">
        <f t="shared" si="2"/>
        <v>85471.650230111773</v>
      </c>
      <c r="CW79" s="82"/>
      <c r="CX79" s="82"/>
      <c r="CY79" s="82"/>
      <c r="CZ79" s="82"/>
      <c r="DA79" s="82"/>
      <c r="DB79" s="82"/>
      <c r="DC79" s="82"/>
      <c r="DD79" s="82"/>
      <c r="DE79" s="83"/>
    </row>
    <row r="80" spans="1:109" s="4" customFormat="1" ht="24.95" customHeight="1" x14ac:dyDescent="0.2">
      <c r="A80" s="98" t="s">
        <v>104</v>
      </c>
      <c r="B80" s="99"/>
      <c r="C80" s="99"/>
      <c r="D80" s="99"/>
      <c r="E80" s="99"/>
      <c r="F80" s="99"/>
      <c r="G80" s="99"/>
      <c r="H80" s="99"/>
      <c r="I80" s="99"/>
      <c r="J80" s="99"/>
      <c r="K80" s="99"/>
      <c r="L80" s="99"/>
      <c r="M80" s="99"/>
      <c r="N80" s="99"/>
      <c r="O80" s="100"/>
      <c r="P80" s="101" t="s">
        <v>101</v>
      </c>
      <c r="Q80" s="102"/>
      <c r="R80" s="102"/>
      <c r="S80" s="102"/>
      <c r="T80" s="102"/>
      <c r="U80" s="102"/>
      <c r="V80" s="102"/>
      <c r="W80" s="102"/>
      <c r="X80" s="102"/>
      <c r="Y80" s="102"/>
      <c r="Z80" s="102"/>
      <c r="AA80" s="102"/>
      <c r="AB80" s="102"/>
      <c r="AC80" s="103"/>
      <c r="AD80" s="92">
        <v>401</v>
      </c>
      <c r="AE80" s="92"/>
      <c r="AF80" s="92"/>
      <c r="AG80" s="107">
        <v>3</v>
      </c>
      <c r="AH80" s="108"/>
      <c r="AI80" s="108"/>
      <c r="AJ80" s="109"/>
      <c r="AK80" s="94">
        <v>5080</v>
      </c>
      <c r="AL80" s="94"/>
      <c r="AM80" s="94"/>
      <c r="AN80" s="94"/>
      <c r="AO80" s="94"/>
      <c r="AP80" s="94"/>
      <c r="AQ80" s="82">
        <f t="shared" si="0"/>
        <v>182880</v>
      </c>
      <c r="AR80" s="82"/>
      <c r="AS80" s="82"/>
      <c r="AT80" s="82"/>
      <c r="AU80" s="82"/>
      <c r="AV80" s="82"/>
      <c r="AW80" s="82"/>
      <c r="AX80" s="82"/>
      <c r="AY80" s="81"/>
      <c r="AZ80" s="81"/>
      <c r="BA80" s="81"/>
      <c r="BB80" s="81"/>
      <c r="BC80" s="81"/>
      <c r="BD80" s="81"/>
      <c r="BE80" s="81"/>
      <c r="BF80" s="81"/>
      <c r="BG80" s="95">
        <f t="shared" si="5"/>
        <v>2504.9309664694279</v>
      </c>
      <c r="BH80" s="96"/>
      <c r="BI80" s="96"/>
      <c r="BJ80" s="96"/>
      <c r="BK80" s="96"/>
      <c r="BL80" s="96"/>
      <c r="BM80" s="96"/>
      <c r="BN80" s="97"/>
      <c r="BO80" s="81">
        <f t="shared" si="6"/>
        <v>25049.309664694279</v>
      </c>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2">
        <f t="shared" si="2"/>
        <v>210434.2406311637</v>
      </c>
      <c r="CW80" s="82"/>
      <c r="CX80" s="82"/>
      <c r="CY80" s="82"/>
      <c r="CZ80" s="82"/>
      <c r="DA80" s="82"/>
      <c r="DB80" s="82"/>
      <c r="DC80" s="82"/>
      <c r="DD80" s="82"/>
      <c r="DE80" s="83"/>
    </row>
    <row r="81" spans="1:109" s="4" customFormat="1" ht="24.95" customHeight="1" x14ac:dyDescent="0.2">
      <c r="A81" s="98" t="s">
        <v>105</v>
      </c>
      <c r="B81" s="99"/>
      <c r="C81" s="99"/>
      <c r="D81" s="99"/>
      <c r="E81" s="99"/>
      <c r="F81" s="99"/>
      <c r="G81" s="99"/>
      <c r="H81" s="99"/>
      <c r="I81" s="99"/>
      <c r="J81" s="99"/>
      <c r="K81" s="99"/>
      <c r="L81" s="99"/>
      <c r="M81" s="99"/>
      <c r="N81" s="99"/>
      <c r="O81" s="100"/>
      <c r="P81" s="101" t="s">
        <v>101</v>
      </c>
      <c r="Q81" s="102"/>
      <c r="R81" s="102"/>
      <c r="S81" s="102"/>
      <c r="T81" s="102"/>
      <c r="U81" s="102"/>
      <c r="V81" s="102"/>
      <c r="W81" s="102"/>
      <c r="X81" s="102"/>
      <c r="Y81" s="102"/>
      <c r="Z81" s="102"/>
      <c r="AA81" s="102"/>
      <c r="AB81" s="102"/>
      <c r="AC81" s="103"/>
      <c r="AD81" s="92">
        <v>401</v>
      </c>
      <c r="AE81" s="92"/>
      <c r="AF81" s="92"/>
      <c r="AG81" s="107">
        <v>1</v>
      </c>
      <c r="AH81" s="108"/>
      <c r="AI81" s="108"/>
      <c r="AJ81" s="109"/>
      <c r="AK81" s="94">
        <v>5080</v>
      </c>
      <c r="AL81" s="94"/>
      <c r="AM81" s="94"/>
      <c r="AN81" s="94"/>
      <c r="AO81" s="94"/>
      <c r="AP81" s="94"/>
      <c r="AQ81" s="82">
        <f t="shared" si="0"/>
        <v>60960</v>
      </c>
      <c r="AR81" s="82"/>
      <c r="AS81" s="82"/>
      <c r="AT81" s="82"/>
      <c r="AU81" s="82"/>
      <c r="AV81" s="82"/>
      <c r="AW81" s="82"/>
      <c r="AX81" s="82"/>
      <c r="AY81" s="81"/>
      <c r="AZ81" s="81"/>
      <c r="BA81" s="81"/>
      <c r="BB81" s="81"/>
      <c r="BC81" s="81"/>
      <c r="BD81" s="81"/>
      <c r="BE81" s="81"/>
      <c r="BF81" s="81"/>
      <c r="BG81" s="95">
        <f t="shared" ref="BG81:BG116" si="9">SUM(AK81/30.42)*AG81*10*0.5</f>
        <v>834.97698882314262</v>
      </c>
      <c r="BH81" s="96"/>
      <c r="BI81" s="96"/>
      <c r="BJ81" s="96"/>
      <c r="BK81" s="96"/>
      <c r="BL81" s="96"/>
      <c r="BM81" s="96"/>
      <c r="BN81" s="97"/>
      <c r="BO81" s="81">
        <f t="shared" si="6"/>
        <v>8349.7698882314271</v>
      </c>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2">
        <f t="shared" si="2"/>
        <v>70144.746877054567</v>
      </c>
      <c r="CW81" s="82"/>
      <c r="CX81" s="82"/>
      <c r="CY81" s="82"/>
      <c r="CZ81" s="82"/>
      <c r="DA81" s="82"/>
      <c r="DB81" s="82"/>
      <c r="DC81" s="82"/>
      <c r="DD81" s="82"/>
      <c r="DE81" s="83"/>
    </row>
    <row r="82" spans="1:109" s="4" customFormat="1" ht="24.95" customHeight="1" x14ac:dyDescent="0.2">
      <c r="A82" s="98" t="s">
        <v>106</v>
      </c>
      <c r="B82" s="99"/>
      <c r="C82" s="99"/>
      <c r="D82" s="99"/>
      <c r="E82" s="99"/>
      <c r="F82" s="99"/>
      <c r="G82" s="99"/>
      <c r="H82" s="99"/>
      <c r="I82" s="99"/>
      <c r="J82" s="99"/>
      <c r="K82" s="99"/>
      <c r="L82" s="99"/>
      <c r="M82" s="99"/>
      <c r="N82" s="99"/>
      <c r="O82" s="100"/>
      <c r="P82" s="101" t="s">
        <v>107</v>
      </c>
      <c r="Q82" s="102"/>
      <c r="R82" s="102"/>
      <c r="S82" s="102"/>
      <c r="T82" s="102"/>
      <c r="U82" s="102"/>
      <c r="V82" s="102"/>
      <c r="W82" s="102"/>
      <c r="X82" s="102"/>
      <c r="Y82" s="102"/>
      <c r="Z82" s="102"/>
      <c r="AA82" s="102"/>
      <c r="AB82" s="102"/>
      <c r="AC82" s="103"/>
      <c r="AD82" s="92">
        <v>401</v>
      </c>
      <c r="AE82" s="92"/>
      <c r="AF82" s="92"/>
      <c r="AG82" s="107">
        <v>1</v>
      </c>
      <c r="AH82" s="108"/>
      <c r="AI82" s="108"/>
      <c r="AJ82" s="109"/>
      <c r="AK82" s="94">
        <v>8780</v>
      </c>
      <c r="AL82" s="94"/>
      <c r="AM82" s="94"/>
      <c r="AN82" s="94"/>
      <c r="AO82" s="94"/>
      <c r="AP82" s="94"/>
      <c r="AQ82" s="82">
        <f t="shared" ref="AQ82:AQ118" si="10">AG82*AK82*12</f>
        <v>105360</v>
      </c>
      <c r="AR82" s="82"/>
      <c r="AS82" s="82"/>
      <c r="AT82" s="82"/>
      <c r="AU82" s="82"/>
      <c r="AV82" s="82"/>
      <c r="AW82" s="82"/>
      <c r="AX82" s="82"/>
      <c r="AY82" s="81"/>
      <c r="AZ82" s="81"/>
      <c r="BA82" s="81"/>
      <c r="BB82" s="81"/>
      <c r="BC82" s="81"/>
      <c r="BD82" s="81"/>
      <c r="BE82" s="81"/>
      <c r="BF82" s="81"/>
      <c r="BG82" s="95">
        <f t="shared" si="9"/>
        <v>1443.1295200525969</v>
      </c>
      <c r="BH82" s="96"/>
      <c r="BI82" s="96"/>
      <c r="BJ82" s="96"/>
      <c r="BK82" s="96"/>
      <c r="BL82" s="96"/>
      <c r="BM82" s="96"/>
      <c r="BN82" s="97"/>
      <c r="BO82" s="81">
        <f t="shared" si="6"/>
        <v>14431.295200525969</v>
      </c>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2">
        <f t="shared" ref="CV82:CV118" si="11">SUM(AQ82:CU82)</f>
        <v>121234.42472057857</v>
      </c>
      <c r="CW82" s="82"/>
      <c r="CX82" s="82"/>
      <c r="CY82" s="82"/>
      <c r="CZ82" s="82"/>
      <c r="DA82" s="82"/>
      <c r="DB82" s="82"/>
      <c r="DC82" s="82"/>
      <c r="DD82" s="82"/>
      <c r="DE82" s="83"/>
    </row>
    <row r="83" spans="1:109" s="4" customFormat="1" ht="24.95" customHeight="1" x14ac:dyDescent="0.2">
      <c r="A83" s="98" t="s">
        <v>89</v>
      </c>
      <c r="B83" s="99"/>
      <c r="C83" s="99"/>
      <c r="D83" s="99"/>
      <c r="E83" s="99"/>
      <c r="F83" s="99"/>
      <c r="G83" s="99"/>
      <c r="H83" s="99"/>
      <c r="I83" s="99"/>
      <c r="J83" s="99"/>
      <c r="K83" s="99"/>
      <c r="L83" s="99"/>
      <c r="M83" s="99"/>
      <c r="N83" s="99"/>
      <c r="O83" s="100"/>
      <c r="P83" s="101" t="s">
        <v>107</v>
      </c>
      <c r="Q83" s="102"/>
      <c r="R83" s="102"/>
      <c r="S83" s="102"/>
      <c r="T83" s="102"/>
      <c r="U83" s="102"/>
      <c r="V83" s="102"/>
      <c r="W83" s="102"/>
      <c r="X83" s="102"/>
      <c r="Y83" s="102"/>
      <c r="Z83" s="102"/>
      <c r="AA83" s="102"/>
      <c r="AB83" s="102"/>
      <c r="AC83" s="103"/>
      <c r="AD83" s="92">
        <v>401</v>
      </c>
      <c r="AE83" s="92"/>
      <c r="AF83" s="92"/>
      <c r="AG83" s="107">
        <v>1</v>
      </c>
      <c r="AH83" s="108"/>
      <c r="AI83" s="108"/>
      <c r="AJ83" s="109"/>
      <c r="AK83" s="94">
        <v>6666</v>
      </c>
      <c r="AL83" s="94"/>
      <c r="AM83" s="94"/>
      <c r="AN83" s="94"/>
      <c r="AO83" s="94"/>
      <c r="AP83" s="94"/>
      <c r="AQ83" s="82">
        <f t="shared" si="10"/>
        <v>79992</v>
      </c>
      <c r="AR83" s="82"/>
      <c r="AS83" s="82"/>
      <c r="AT83" s="82"/>
      <c r="AU83" s="82"/>
      <c r="AV83" s="82"/>
      <c r="AW83" s="82"/>
      <c r="AX83" s="82"/>
      <c r="AY83" s="81"/>
      <c r="AZ83" s="81"/>
      <c r="BA83" s="81"/>
      <c r="BB83" s="81"/>
      <c r="BC83" s="81"/>
      <c r="BD83" s="81"/>
      <c r="BE83" s="81"/>
      <c r="BF83" s="81"/>
      <c r="BG83" s="95">
        <f t="shared" si="9"/>
        <v>1095.6607495069034</v>
      </c>
      <c r="BH83" s="96"/>
      <c r="BI83" s="96"/>
      <c r="BJ83" s="96"/>
      <c r="BK83" s="96"/>
      <c r="BL83" s="96"/>
      <c r="BM83" s="96"/>
      <c r="BN83" s="97"/>
      <c r="BO83" s="81">
        <f t="shared" si="6"/>
        <v>10956.607495069034</v>
      </c>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2">
        <f t="shared" si="11"/>
        <v>92044.268244575942</v>
      </c>
      <c r="CW83" s="82"/>
      <c r="CX83" s="82"/>
      <c r="CY83" s="82"/>
      <c r="CZ83" s="82"/>
      <c r="DA83" s="82"/>
      <c r="DB83" s="82"/>
      <c r="DC83" s="82"/>
      <c r="DD83" s="82"/>
      <c r="DE83" s="83"/>
    </row>
    <row r="84" spans="1:109" s="4" customFormat="1" ht="24.95" customHeight="1" x14ac:dyDescent="0.2">
      <c r="A84" s="98" t="s">
        <v>108</v>
      </c>
      <c r="B84" s="99"/>
      <c r="C84" s="99"/>
      <c r="D84" s="99"/>
      <c r="E84" s="99"/>
      <c r="F84" s="99"/>
      <c r="G84" s="99"/>
      <c r="H84" s="99"/>
      <c r="I84" s="99"/>
      <c r="J84" s="99"/>
      <c r="K84" s="99"/>
      <c r="L84" s="99"/>
      <c r="M84" s="99"/>
      <c r="N84" s="99"/>
      <c r="O84" s="100"/>
      <c r="P84" s="101" t="s">
        <v>109</v>
      </c>
      <c r="Q84" s="102"/>
      <c r="R84" s="102"/>
      <c r="S84" s="102"/>
      <c r="T84" s="102"/>
      <c r="U84" s="102"/>
      <c r="V84" s="102"/>
      <c r="W84" s="102"/>
      <c r="X84" s="102"/>
      <c r="Y84" s="102"/>
      <c r="Z84" s="102"/>
      <c r="AA84" s="102"/>
      <c r="AB84" s="102"/>
      <c r="AC84" s="103"/>
      <c r="AD84" s="92">
        <v>401</v>
      </c>
      <c r="AE84" s="92"/>
      <c r="AF84" s="92"/>
      <c r="AG84" s="107">
        <v>2</v>
      </c>
      <c r="AH84" s="108"/>
      <c r="AI84" s="108"/>
      <c r="AJ84" s="109"/>
      <c r="AK84" s="94">
        <v>4074</v>
      </c>
      <c r="AL84" s="94"/>
      <c r="AM84" s="94"/>
      <c r="AN84" s="94"/>
      <c r="AO84" s="94"/>
      <c r="AP84" s="94"/>
      <c r="AQ84" s="82">
        <f t="shared" si="10"/>
        <v>97776</v>
      </c>
      <c r="AR84" s="82"/>
      <c r="AS84" s="82"/>
      <c r="AT84" s="82"/>
      <c r="AU84" s="82"/>
      <c r="AV84" s="82"/>
      <c r="AW84" s="82"/>
      <c r="AX84" s="82"/>
      <c r="AY84" s="81"/>
      <c r="AZ84" s="81"/>
      <c r="BA84" s="81"/>
      <c r="BB84" s="81"/>
      <c r="BC84" s="81"/>
      <c r="BD84" s="81"/>
      <c r="BE84" s="81"/>
      <c r="BF84" s="81"/>
      <c r="BG84" s="95">
        <f t="shared" si="9"/>
        <v>1339.250493096647</v>
      </c>
      <c r="BH84" s="96"/>
      <c r="BI84" s="96"/>
      <c r="BJ84" s="96"/>
      <c r="BK84" s="96"/>
      <c r="BL84" s="96"/>
      <c r="BM84" s="96"/>
      <c r="BN84" s="97"/>
      <c r="BO84" s="81">
        <f t="shared" si="6"/>
        <v>13392.50493096647</v>
      </c>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2">
        <f t="shared" si="11"/>
        <v>112507.75542406313</v>
      </c>
      <c r="CW84" s="82"/>
      <c r="CX84" s="82"/>
      <c r="CY84" s="82"/>
      <c r="CZ84" s="82"/>
      <c r="DA84" s="82"/>
      <c r="DB84" s="82"/>
      <c r="DC84" s="82"/>
      <c r="DD84" s="82"/>
      <c r="DE84" s="83"/>
    </row>
    <row r="85" spans="1:109" s="4" customFormat="1" ht="24.95" customHeight="1" x14ac:dyDescent="0.2">
      <c r="A85" s="98" t="s">
        <v>60</v>
      </c>
      <c r="B85" s="99"/>
      <c r="C85" s="99"/>
      <c r="D85" s="99"/>
      <c r="E85" s="99"/>
      <c r="F85" s="99"/>
      <c r="G85" s="99"/>
      <c r="H85" s="99"/>
      <c r="I85" s="99"/>
      <c r="J85" s="99"/>
      <c r="K85" s="99"/>
      <c r="L85" s="99"/>
      <c r="M85" s="99"/>
      <c r="N85" s="99"/>
      <c r="O85" s="100"/>
      <c r="P85" s="101" t="s">
        <v>110</v>
      </c>
      <c r="Q85" s="102"/>
      <c r="R85" s="102"/>
      <c r="S85" s="102"/>
      <c r="T85" s="102"/>
      <c r="U85" s="102"/>
      <c r="V85" s="102"/>
      <c r="W85" s="102"/>
      <c r="X85" s="102"/>
      <c r="Y85" s="102"/>
      <c r="Z85" s="102"/>
      <c r="AA85" s="102"/>
      <c r="AB85" s="102"/>
      <c r="AC85" s="103"/>
      <c r="AD85" s="92">
        <v>401</v>
      </c>
      <c r="AE85" s="92"/>
      <c r="AF85" s="92"/>
      <c r="AG85" s="107">
        <v>1</v>
      </c>
      <c r="AH85" s="108"/>
      <c r="AI85" s="108"/>
      <c r="AJ85" s="109"/>
      <c r="AK85" s="94">
        <v>8240</v>
      </c>
      <c r="AL85" s="94"/>
      <c r="AM85" s="94"/>
      <c r="AN85" s="94"/>
      <c r="AO85" s="94"/>
      <c r="AP85" s="94"/>
      <c r="AQ85" s="82">
        <f t="shared" si="10"/>
        <v>98880</v>
      </c>
      <c r="AR85" s="82"/>
      <c r="AS85" s="82"/>
      <c r="AT85" s="82"/>
      <c r="AU85" s="82"/>
      <c r="AV85" s="82"/>
      <c r="AW85" s="82"/>
      <c r="AX85" s="82"/>
      <c r="AY85" s="81"/>
      <c r="AZ85" s="81"/>
      <c r="BA85" s="81"/>
      <c r="BB85" s="81"/>
      <c r="BC85" s="81"/>
      <c r="BD85" s="81"/>
      <c r="BE85" s="81"/>
      <c r="BF85" s="81"/>
      <c r="BG85" s="95">
        <f t="shared" si="9"/>
        <v>1354.3721236028928</v>
      </c>
      <c r="BH85" s="96"/>
      <c r="BI85" s="96"/>
      <c r="BJ85" s="96"/>
      <c r="BK85" s="96"/>
      <c r="BL85" s="96"/>
      <c r="BM85" s="96"/>
      <c r="BN85" s="97"/>
      <c r="BO85" s="81">
        <f t="shared" ref="BO85:BO116" si="12">SUM(AK85/30.42)*AG85*50</f>
        <v>13543.721236028927</v>
      </c>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2">
        <f t="shared" si="11"/>
        <v>113778.09335963182</v>
      </c>
      <c r="CW85" s="82"/>
      <c r="CX85" s="82"/>
      <c r="CY85" s="82"/>
      <c r="CZ85" s="82"/>
      <c r="DA85" s="82"/>
      <c r="DB85" s="82"/>
      <c r="DC85" s="82"/>
      <c r="DD85" s="82"/>
      <c r="DE85" s="83"/>
    </row>
    <row r="86" spans="1:109" s="4" customFormat="1" ht="24.95" customHeight="1" x14ac:dyDescent="0.2">
      <c r="A86" s="98" t="s">
        <v>111</v>
      </c>
      <c r="B86" s="99"/>
      <c r="C86" s="99"/>
      <c r="D86" s="99"/>
      <c r="E86" s="99"/>
      <c r="F86" s="99"/>
      <c r="G86" s="99"/>
      <c r="H86" s="99"/>
      <c r="I86" s="99"/>
      <c r="J86" s="99"/>
      <c r="K86" s="99"/>
      <c r="L86" s="99"/>
      <c r="M86" s="99"/>
      <c r="N86" s="99"/>
      <c r="O86" s="100"/>
      <c r="P86" s="101" t="s">
        <v>110</v>
      </c>
      <c r="Q86" s="102"/>
      <c r="R86" s="102"/>
      <c r="S86" s="102"/>
      <c r="T86" s="102"/>
      <c r="U86" s="102"/>
      <c r="V86" s="102"/>
      <c r="W86" s="102"/>
      <c r="X86" s="102"/>
      <c r="Y86" s="102"/>
      <c r="Z86" s="102"/>
      <c r="AA86" s="102"/>
      <c r="AB86" s="102"/>
      <c r="AC86" s="103"/>
      <c r="AD86" s="92">
        <v>401</v>
      </c>
      <c r="AE86" s="92"/>
      <c r="AF86" s="92"/>
      <c r="AG86" s="107">
        <v>1</v>
      </c>
      <c r="AH86" s="108"/>
      <c r="AI86" s="108"/>
      <c r="AJ86" s="109"/>
      <c r="AK86" s="94">
        <v>10076</v>
      </c>
      <c r="AL86" s="94"/>
      <c r="AM86" s="94"/>
      <c r="AN86" s="94"/>
      <c r="AO86" s="94"/>
      <c r="AP86" s="94"/>
      <c r="AQ86" s="82">
        <f t="shared" si="10"/>
        <v>120912</v>
      </c>
      <c r="AR86" s="82"/>
      <c r="AS86" s="82"/>
      <c r="AT86" s="82"/>
      <c r="AU86" s="82"/>
      <c r="AV86" s="82"/>
      <c r="AW86" s="82"/>
      <c r="AX86" s="82"/>
      <c r="AY86" s="81"/>
      <c r="AZ86" s="81"/>
      <c r="BA86" s="81"/>
      <c r="BB86" s="81"/>
      <c r="BC86" s="81"/>
      <c r="BD86" s="81"/>
      <c r="BE86" s="81"/>
      <c r="BF86" s="81"/>
      <c r="BG86" s="95">
        <f t="shared" si="9"/>
        <v>1656.1472715318869</v>
      </c>
      <c r="BH86" s="96"/>
      <c r="BI86" s="96"/>
      <c r="BJ86" s="96"/>
      <c r="BK86" s="96"/>
      <c r="BL86" s="96"/>
      <c r="BM86" s="96"/>
      <c r="BN86" s="97"/>
      <c r="BO86" s="81">
        <f t="shared" si="12"/>
        <v>16561.472715318869</v>
      </c>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2">
        <f t="shared" si="11"/>
        <v>139129.61998685074</v>
      </c>
      <c r="CW86" s="82"/>
      <c r="CX86" s="82"/>
      <c r="CY86" s="82"/>
      <c r="CZ86" s="82"/>
      <c r="DA86" s="82"/>
      <c r="DB86" s="82"/>
      <c r="DC86" s="82"/>
      <c r="DD86" s="82"/>
      <c r="DE86" s="83"/>
    </row>
    <row r="87" spans="1:109" s="4" customFormat="1" ht="24.95" customHeight="1" x14ac:dyDescent="0.2">
      <c r="A87" s="98" t="s">
        <v>112</v>
      </c>
      <c r="B87" s="99"/>
      <c r="C87" s="99"/>
      <c r="D87" s="99"/>
      <c r="E87" s="99"/>
      <c r="F87" s="99"/>
      <c r="G87" s="99"/>
      <c r="H87" s="99"/>
      <c r="I87" s="99"/>
      <c r="J87" s="99"/>
      <c r="K87" s="99"/>
      <c r="L87" s="99"/>
      <c r="M87" s="99"/>
      <c r="N87" s="99"/>
      <c r="O87" s="100"/>
      <c r="P87" s="101" t="s">
        <v>110</v>
      </c>
      <c r="Q87" s="102"/>
      <c r="R87" s="102"/>
      <c r="S87" s="102"/>
      <c r="T87" s="102"/>
      <c r="U87" s="102"/>
      <c r="V87" s="102"/>
      <c r="W87" s="102"/>
      <c r="X87" s="102"/>
      <c r="Y87" s="102"/>
      <c r="Z87" s="102"/>
      <c r="AA87" s="102"/>
      <c r="AB87" s="102"/>
      <c r="AC87" s="103"/>
      <c r="AD87" s="92">
        <v>401</v>
      </c>
      <c r="AE87" s="92"/>
      <c r="AF87" s="92"/>
      <c r="AG87" s="107">
        <v>1</v>
      </c>
      <c r="AH87" s="108"/>
      <c r="AI87" s="108"/>
      <c r="AJ87" s="109"/>
      <c r="AK87" s="94">
        <v>5080</v>
      </c>
      <c r="AL87" s="94"/>
      <c r="AM87" s="94"/>
      <c r="AN87" s="94"/>
      <c r="AO87" s="94"/>
      <c r="AP87" s="94"/>
      <c r="AQ87" s="82">
        <f t="shared" si="10"/>
        <v>60960</v>
      </c>
      <c r="AR87" s="82"/>
      <c r="AS87" s="82"/>
      <c r="AT87" s="82"/>
      <c r="AU87" s="82"/>
      <c r="AV87" s="82"/>
      <c r="AW87" s="82"/>
      <c r="AX87" s="82"/>
      <c r="AY87" s="81"/>
      <c r="AZ87" s="81"/>
      <c r="BA87" s="81"/>
      <c r="BB87" s="81"/>
      <c r="BC87" s="81"/>
      <c r="BD87" s="81"/>
      <c r="BE87" s="81"/>
      <c r="BF87" s="81"/>
      <c r="BG87" s="95">
        <f t="shared" si="9"/>
        <v>834.97698882314262</v>
      </c>
      <c r="BH87" s="96"/>
      <c r="BI87" s="96"/>
      <c r="BJ87" s="96"/>
      <c r="BK87" s="96"/>
      <c r="BL87" s="96"/>
      <c r="BM87" s="96"/>
      <c r="BN87" s="97"/>
      <c r="BO87" s="81">
        <f t="shared" si="12"/>
        <v>8349.7698882314271</v>
      </c>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2">
        <f t="shared" si="11"/>
        <v>70144.746877054567</v>
      </c>
      <c r="CW87" s="82"/>
      <c r="CX87" s="82"/>
      <c r="CY87" s="82"/>
      <c r="CZ87" s="82"/>
      <c r="DA87" s="82"/>
      <c r="DB87" s="82"/>
      <c r="DC87" s="82"/>
      <c r="DD87" s="82"/>
      <c r="DE87" s="83"/>
    </row>
    <row r="88" spans="1:109" s="4" customFormat="1" ht="24.95" customHeight="1" x14ac:dyDescent="0.2">
      <c r="A88" s="98" t="s">
        <v>113</v>
      </c>
      <c r="B88" s="99"/>
      <c r="C88" s="99"/>
      <c r="D88" s="99"/>
      <c r="E88" s="99"/>
      <c r="F88" s="99"/>
      <c r="G88" s="99"/>
      <c r="H88" s="99"/>
      <c r="I88" s="99"/>
      <c r="J88" s="99"/>
      <c r="K88" s="99"/>
      <c r="L88" s="99"/>
      <c r="M88" s="99"/>
      <c r="N88" s="99"/>
      <c r="O88" s="100"/>
      <c r="P88" s="101" t="s">
        <v>114</v>
      </c>
      <c r="Q88" s="102"/>
      <c r="R88" s="102"/>
      <c r="S88" s="102"/>
      <c r="T88" s="102"/>
      <c r="U88" s="102"/>
      <c r="V88" s="102"/>
      <c r="W88" s="102"/>
      <c r="X88" s="102"/>
      <c r="Y88" s="102"/>
      <c r="Z88" s="102"/>
      <c r="AA88" s="102"/>
      <c r="AB88" s="102"/>
      <c r="AC88" s="103"/>
      <c r="AD88" s="92">
        <v>401</v>
      </c>
      <c r="AE88" s="92"/>
      <c r="AF88" s="92"/>
      <c r="AG88" s="107">
        <v>1</v>
      </c>
      <c r="AH88" s="108"/>
      <c r="AI88" s="108"/>
      <c r="AJ88" s="109"/>
      <c r="AK88" s="94">
        <v>5764</v>
      </c>
      <c r="AL88" s="94"/>
      <c r="AM88" s="94"/>
      <c r="AN88" s="94"/>
      <c r="AO88" s="94"/>
      <c r="AP88" s="94"/>
      <c r="AQ88" s="82">
        <f t="shared" si="10"/>
        <v>69168</v>
      </c>
      <c r="AR88" s="82"/>
      <c r="AS88" s="82"/>
      <c r="AT88" s="82"/>
      <c r="AU88" s="82"/>
      <c r="AV88" s="82"/>
      <c r="AW88" s="82"/>
      <c r="AX88" s="82"/>
      <c r="AY88" s="81"/>
      <c r="AZ88" s="81"/>
      <c r="BA88" s="81"/>
      <c r="BB88" s="81"/>
      <c r="BC88" s="81"/>
      <c r="BD88" s="81"/>
      <c r="BE88" s="81"/>
      <c r="BF88" s="81"/>
      <c r="BG88" s="95">
        <f t="shared" si="9"/>
        <v>947.40302432610122</v>
      </c>
      <c r="BH88" s="96"/>
      <c r="BI88" s="96"/>
      <c r="BJ88" s="96"/>
      <c r="BK88" s="96"/>
      <c r="BL88" s="96"/>
      <c r="BM88" s="96"/>
      <c r="BN88" s="97"/>
      <c r="BO88" s="81">
        <f t="shared" si="12"/>
        <v>9474.0302432610115</v>
      </c>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2">
        <f t="shared" si="11"/>
        <v>79589.433267587126</v>
      </c>
      <c r="CW88" s="82"/>
      <c r="CX88" s="82"/>
      <c r="CY88" s="82"/>
      <c r="CZ88" s="82"/>
      <c r="DA88" s="82"/>
      <c r="DB88" s="82"/>
      <c r="DC88" s="82"/>
      <c r="DD88" s="82"/>
      <c r="DE88" s="83"/>
    </row>
    <row r="89" spans="1:109" s="4" customFormat="1" ht="24.95" customHeight="1" x14ac:dyDescent="0.2">
      <c r="A89" s="98" t="s">
        <v>115</v>
      </c>
      <c r="B89" s="99"/>
      <c r="C89" s="99"/>
      <c r="D89" s="99"/>
      <c r="E89" s="99"/>
      <c r="F89" s="99"/>
      <c r="G89" s="99"/>
      <c r="H89" s="99"/>
      <c r="I89" s="99"/>
      <c r="J89" s="99"/>
      <c r="K89" s="99"/>
      <c r="L89" s="99"/>
      <c r="M89" s="99"/>
      <c r="N89" s="99"/>
      <c r="O89" s="100"/>
      <c r="P89" s="101" t="s">
        <v>116</v>
      </c>
      <c r="Q89" s="102"/>
      <c r="R89" s="102"/>
      <c r="S89" s="102"/>
      <c r="T89" s="102"/>
      <c r="U89" s="102"/>
      <c r="V89" s="102"/>
      <c r="W89" s="102"/>
      <c r="X89" s="102"/>
      <c r="Y89" s="102"/>
      <c r="Z89" s="102"/>
      <c r="AA89" s="102"/>
      <c r="AB89" s="102"/>
      <c r="AC89" s="103"/>
      <c r="AD89" s="92">
        <v>401</v>
      </c>
      <c r="AE89" s="92"/>
      <c r="AF89" s="92"/>
      <c r="AG89" s="107">
        <v>1</v>
      </c>
      <c r="AH89" s="108"/>
      <c r="AI89" s="108"/>
      <c r="AJ89" s="109"/>
      <c r="AK89" s="94">
        <v>13206</v>
      </c>
      <c r="AL89" s="94"/>
      <c r="AM89" s="94"/>
      <c r="AN89" s="94"/>
      <c r="AO89" s="94"/>
      <c r="AP89" s="94"/>
      <c r="AQ89" s="82">
        <f t="shared" si="10"/>
        <v>158472</v>
      </c>
      <c r="AR89" s="82"/>
      <c r="AS89" s="82"/>
      <c r="AT89" s="82"/>
      <c r="AU89" s="82"/>
      <c r="AV89" s="82"/>
      <c r="AW89" s="82"/>
      <c r="AX89" s="82"/>
      <c r="AY89" s="81"/>
      <c r="AZ89" s="81"/>
      <c r="BA89" s="81"/>
      <c r="BB89" s="81"/>
      <c r="BC89" s="81"/>
      <c r="BD89" s="81"/>
      <c r="BE89" s="81"/>
      <c r="BF89" s="81"/>
      <c r="BG89" s="95">
        <f t="shared" si="9"/>
        <v>2170.6114398422092</v>
      </c>
      <c r="BH89" s="96"/>
      <c r="BI89" s="96"/>
      <c r="BJ89" s="96"/>
      <c r="BK89" s="96"/>
      <c r="BL89" s="96"/>
      <c r="BM89" s="96"/>
      <c r="BN89" s="97"/>
      <c r="BO89" s="81">
        <f t="shared" si="12"/>
        <v>21706.114398422091</v>
      </c>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2">
        <f t="shared" si="11"/>
        <v>182348.7258382643</v>
      </c>
      <c r="CW89" s="82"/>
      <c r="CX89" s="82"/>
      <c r="CY89" s="82"/>
      <c r="CZ89" s="82"/>
      <c r="DA89" s="82"/>
      <c r="DB89" s="82"/>
      <c r="DC89" s="82"/>
      <c r="DD89" s="82"/>
      <c r="DE89" s="83"/>
    </row>
    <row r="90" spans="1:109" s="4" customFormat="1" ht="24.95" customHeight="1" x14ac:dyDescent="0.2">
      <c r="A90" s="98" t="s">
        <v>117</v>
      </c>
      <c r="B90" s="99"/>
      <c r="C90" s="99"/>
      <c r="D90" s="99"/>
      <c r="E90" s="99"/>
      <c r="F90" s="99"/>
      <c r="G90" s="99"/>
      <c r="H90" s="99"/>
      <c r="I90" s="99"/>
      <c r="J90" s="99"/>
      <c r="K90" s="99"/>
      <c r="L90" s="99"/>
      <c r="M90" s="99"/>
      <c r="N90" s="99"/>
      <c r="O90" s="100"/>
      <c r="P90" s="101" t="s">
        <v>116</v>
      </c>
      <c r="Q90" s="102"/>
      <c r="R90" s="102"/>
      <c r="S90" s="102"/>
      <c r="T90" s="102"/>
      <c r="U90" s="102"/>
      <c r="V90" s="102"/>
      <c r="W90" s="102"/>
      <c r="X90" s="102"/>
      <c r="Y90" s="102"/>
      <c r="Z90" s="102"/>
      <c r="AA90" s="102"/>
      <c r="AB90" s="102"/>
      <c r="AC90" s="103"/>
      <c r="AD90" s="92">
        <v>401</v>
      </c>
      <c r="AE90" s="92"/>
      <c r="AF90" s="92"/>
      <c r="AG90" s="107">
        <v>1</v>
      </c>
      <c r="AH90" s="108"/>
      <c r="AI90" s="108"/>
      <c r="AJ90" s="109"/>
      <c r="AK90" s="94">
        <v>12602</v>
      </c>
      <c r="AL90" s="94"/>
      <c r="AM90" s="94"/>
      <c r="AN90" s="94"/>
      <c r="AO90" s="94"/>
      <c r="AP90" s="94"/>
      <c r="AQ90" s="82">
        <f t="shared" si="10"/>
        <v>151224</v>
      </c>
      <c r="AR90" s="82"/>
      <c r="AS90" s="82"/>
      <c r="AT90" s="82"/>
      <c r="AU90" s="82"/>
      <c r="AV90" s="82"/>
      <c r="AW90" s="82"/>
      <c r="AX90" s="82"/>
      <c r="AY90" s="81"/>
      <c r="AZ90" s="81"/>
      <c r="BA90" s="81"/>
      <c r="BB90" s="81"/>
      <c r="BC90" s="81"/>
      <c r="BD90" s="81"/>
      <c r="BE90" s="81"/>
      <c r="BF90" s="81"/>
      <c r="BG90" s="95">
        <f t="shared" si="9"/>
        <v>2071.3346482577249</v>
      </c>
      <c r="BH90" s="96"/>
      <c r="BI90" s="96"/>
      <c r="BJ90" s="96"/>
      <c r="BK90" s="96"/>
      <c r="BL90" s="96"/>
      <c r="BM90" s="96"/>
      <c r="BN90" s="97"/>
      <c r="BO90" s="81">
        <f t="shared" si="12"/>
        <v>20713.34648257725</v>
      </c>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2">
        <f t="shared" si="11"/>
        <v>174008.68113083497</v>
      </c>
      <c r="CW90" s="82"/>
      <c r="CX90" s="82"/>
      <c r="CY90" s="82"/>
      <c r="CZ90" s="82"/>
      <c r="DA90" s="82"/>
      <c r="DB90" s="82"/>
      <c r="DC90" s="82"/>
      <c r="DD90" s="82"/>
      <c r="DE90" s="83"/>
    </row>
    <row r="91" spans="1:109" s="4" customFormat="1" ht="24.95" customHeight="1" x14ac:dyDescent="0.2">
      <c r="A91" s="98" t="s">
        <v>118</v>
      </c>
      <c r="B91" s="99"/>
      <c r="C91" s="99"/>
      <c r="D91" s="99"/>
      <c r="E91" s="99"/>
      <c r="F91" s="99"/>
      <c r="G91" s="99"/>
      <c r="H91" s="99"/>
      <c r="I91" s="99"/>
      <c r="J91" s="99"/>
      <c r="K91" s="99"/>
      <c r="L91" s="99"/>
      <c r="M91" s="99"/>
      <c r="N91" s="99"/>
      <c r="O91" s="100"/>
      <c r="P91" s="101" t="s">
        <v>116</v>
      </c>
      <c r="Q91" s="102"/>
      <c r="R91" s="102"/>
      <c r="S91" s="102"/>
      <c r="T91" s="102"/>
      <c r="U91" s="102"/>
      <c r="V91" s="102"/>
      <c r="W91" s="102"/>
      <c r="X91" s="102"/>
      <c r="Y91" s="102"/>
      <c r="Z91" s="102"/>
      <c r="AA91" s="102"/>
      <c r="AB91" s="102"/>
      <c r="AC91" s="103"/>
      <c r="AD91" s="92">
        <v>401</v>
      </c>
      <c r="AE91" s="92"/>
      <c r="AF91" s="92"/>
      <c r="AG91" s="107">
        <v>2</v>
      </c>
      <c r="AH91" s="108"/>
      <c r="AI91" s="108"/>
      <c r="AJ91" s="109"/>
      <c r="AK91" s="94">
        <v>13018</v>
      </c>
      <c r="AL91" s="94"/>
      <c r="AM91" s="94"/>
      <c r="AN91" s="94"/>
      <c r="AO91" s="94"/>
      <c r="AP91" s="94"/>
      <c r="AQ91" s="82">
        <f t="shared" si="10"/>
        <v>312432</v>
      </c>
      <c r="AR91" s="82"/>
      <c r="AS91" s="82"/>
      <c r="AT91" s="82"/>
      <c r="AU91" s="82"/>
      <c r="AV91" s="82"/>
      <c r="AW91" s="82"/>
      <c r="AX91" s="82"/>
      <c r="AY91" s="81"/>
      <c r="AZ91" s="81"/>
      <c r="BA91" s="81"/>
      <c r="BB91" s="81"/>
      <c r="BC91" s="81"/>
      <c r="BD91" s="81"/>
      <c r="BE91" s="81"/>
      <c r="BF91" s="81"/>
      <c r="BG91" s="95">
        <f t="shared" si="9"/>
        <v>4279.4214332675874</v>
      </c>
      <c r="BH91" s="96"/>
      <c r="BI91" s="96"/>
      <c r="BJ91" s="96"/>
      <c r="BK91" s="96"/>
      <c r="BL91" s="96"/>
      <c r="BM91" s="96"/>
      <c r="BN91" s="97"/>
      <c r="BO91" s="81">
        <f t="shared" si="12"/>
        <v>42794.214332675867</v>
      </c>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2">
        <f t="shared" si="11"/>
        <v>359505.63576594344</v>
      </c>
      <c r="CW91" s="82"/>
      <c r="CX91" s="82"/>
      <c r="CY91" s="82"/>
      <c r="CZ91" s="82"/>
      <c r="DA91" s="82"/>
      <c r="DB91" s="82"/>
      <c r="DC91" s="82"/>
      <c r="DD91" s="82"/>
      <c r="DE91" s="83"/>
    </row>
    <row r="92" spans="1:109" s="4" customFormat="1" ht="24.95" customHeight="1" x14ac:dyDescent="0.2">
      <c r="A92" s="98" t="s">
        <v>119</v>
      </c>
      <c r="B92" s="99"/>
      <c r="C92" s="99"/>
      <c r="D92" s="99"/>
      <c r="E92" s="99"/>
      <c r="F92" s="99"/>
      <c r="G92" s="99"/>
      <c r="H92" s="99"/>
      <c r="I92" s="99"/>
      <c r="J92" s="99"/>
      <c r="K92" s="99"/>
      <c r="L92" s="99"/>
      <c r="M92" s="99"/>
      <c r="N92" s="99"/>
      <c r="O92" s="100"/>
      <c r="P92" s="101" t="s">
        <v>116</v>
      </c>
      <c r="Q92" s="102"/>
      <c r="R92" s="102"/>
      <c r="S92" s="102"/>
      <c r="T92" s="102"/>
      <c r="U92" s="102"/>
      <c r="V92" s="102"/>
      <c r="W92" s="102"/>
      <c r="X92" s="102"/>
      <c r="Y92" s="102"/>
      <c r="Z92" s="102"/>
      <c r="AA92" s="102"/>
      <c r="AB92" s="102"/>
      <c r="AC92" s="103"/>
      <c r="AD92" s="92">
        <v>401</v>
      </c>
      <c r="AE92" s="92"/>
      <c r="AF92" s="92"/>
      <c r="AG92" s="107">
        <v>3</v>
      </c>
      <c r="AH92" s="108"/>
      <c r="AI92" s="108"/>
      <c r="AJ92" s="109"/>
      <c r="AK92" s="94">
        <v>8218</v>
      </c>
      <c r="AL92" s="94"/>
      <c r="AM92" s="94"/>
      <c r="AN92" s="94"/>
      <c r="AO92" s="94"/>
      <c r="AP92" s="94"/>
      <c r="AQ92" s="82">
        <f t="shared" si="10"/>
        <v>295848</v>
      </c>
      <c r="AR92" s="82"/>
      <c r="AS92" s="82"/>
      <c r="AT92" s="82"/>
      <c r="AU92" s="82"/>
      <c r="AV92" s="82"/>
      <c r="AW92" s="82"/>
      <c r="AX92" s="82"/>
      <c r="AY92" s="81"/>
      <c r="AZ92" s="81"/>
      <c r="BA92" s="81"/>
      <c r="BB92" s="81"/>
      <c r="BC92" s="81"/>
      <c r="BD92" s="81"/>
      <c r="BE92" s="81"/>
      <c r="BF92" s="81"/>
      <c r="BG92" s="95">
        <f t="shared" si="9"/>
        <v>4052.2682445759369</v>
      </c>
      <c r="BH92" s="96"/>
      <c r="BI92" s="96"/>
      <c r="BJ92" s="96"/>
      <c r="BK92" s="96"/>
      <c r="BL92" s="96"/>
      <c r="BM92" s="96"/>
      <c r="BN92" s="97"/>
      <c r="BO92" s="81">
        <f t="shared" si="12"/>
        <v>40522.682445759368</v>
      </c>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2">
        <f t="shared" si="11"/>
        <v>340422.9506903353</v>
      </c>
      <c r="CW92" s="82"/>
      <c r="CX92" s="82"/>
      <c r="CY92" s="82"/>
      <c r="CZ92" s="82"/>
      <c r="DA92" s="82"/>
      <c r="DB92" s="82"/>
      <c r="DC92" s="82"/>
      <c r="DD92" s="82"/>
      <c r="DE92" s="83"/>
    </row>
    <row r="93" spans="1:109" s="4" customFormat="1" ht="24.95" customHeight="1" x14ac:dyDescent="0.2">
      <c r="A93" s="98" t="s">
        <v>120</v>
      </c>
      <c r="B93" s="99"/>
      <c r="C93" s="99"/>
      <c r="D93" s="99"/>
      <c r="E93" s="99"/>
      <c r="F93" s="99"/>
      <c r="G93" s="99"/>
      <c r="H93" s="99"/>
      <c r="I93" s="99"/>
      <c r="J93" s="99"/>
      <c r="K93" s="99"/>
      <c r="L93" s="99"/>
      <c r="M93" s="99"/>
      <c r="N93" s="99"/>
      <c r="O93" s="100"/>
      <c r="P93" s="101" t="s">
        <v>116</v>
      </c>
      <c r="Q93" s="102"/>
      <c r="R93" s="102"/>
      <c r="S93" s="102"/>
      <c r="T93" s="102"/>
      <c r="U93" s="102"/>
      <c r="V93" s="102"/>
      <c r="W93" s="102"/>
      <c r="X93" s="102"/>
      <c r="Y93" s="102"/>
      <c r="Z93" s="102"/>
      <c r="AA93" s="102"/>
      <c r="AB93" s="102"/>
      <c r="AC93" s="103"/>
      <c r="AD93" s="92">
        <v>401</v>
      </c>
      <c r="AE93" s="92"/>
      <c r="AF93" s="92"/>
      <c r="AG93" s="107">
        <v>1</v>
      </c>
      <c r="AH93" s="108"/>
      <c r="AI93" s="108"/>
      <c r="AJ93" s="109"/>
      <c r="AK93" s="94">
        <v>6866</v>
      </c>
      <c r="AL93" s="94"/>
      <c r="AM93" s="94"/>
      <c r="AN93" s="94"/>
      <c r="AO93" s="94"/>
      <c r="AP93" s="94"/>
      <c r="AQ93" s="82">
        <f t="shared" si="10"/>
        <v>82392</v>
      </c>
      <c r="AR93" s="82"/>
      <c r="AS93" s="82"/>
      <c r="AT93" s="82"/>
      <c r="AU93" s="82"/>
      <c r="AV93" s="82"/>
      <c r="AW93" s="82"/>
      <c r="AX93" s="82"/>
      <c r="AY93" s="81"/>
      <c r="AZ93" s="81"/>
      <c r="BA93" s="81"/>
      <c r="BB93" s="81"/>
      <c r="BC93" s="81"/>
      <c r="BD93" s="81"/>
      <c r="BE93" s="81"/>
      <c r="BF93" s="81"/>
      <c r="BG93" s="95">
        <f t="shared" si="9"/>
        <v>1128.5338593030901</v>
      </c>
      <c r="BH93" s="96"/>
      <c r="BI93" s="96"/>
      <c r="BJ93" s="96"/>
      <c r="BK93" s="96"/>
      <c r="BL93" s="96"/>
      <c r="BM93" s="96"/>
      <c r="BN93" s="97"/>
      <c r="BO93" s="81">
        <f t="shared" si="12"/>
        <v>11285.3385930309</v>
      </c>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2">
        <f t="shared" si="11"/>
        <v>94805.872452333992</v>
      </c>
      <c r="CW93" s="82"/>
      <c r="CX93" s="82"/>
      <c r="CY93" s="82"/>
      <c r="CZ93" s="82"/>
      <c r="DA93" s="82"/>
      <c r="DB93" s="82"/>
      <c r="DC93" s="82"/>
      <c r="DD93" s="82"/>
      <c r="DE93" s="83"/>
    </row>
    <row r="94" spans="1:109" s="4" customFormat="1" ht="24.95" customHeight="1" x14ac:dyDescent="0.2">
      <c r="A94" s="98" t="s">
        <v>121</v>
      </c>
      <c r="B94" s="99"/>
      <c r="C94" s="99"/>
      <c r="D94" s="99"/>
      <c r="E94" s="99"/>
      <c r="F94" s="99"/>
      <c r="G94" s="99"/>
      <c r="H94" s="99"/>
      <c r="I94" s="99"/>
      <c r="J94" s="99"/>
      <c r="K94" s="99"/>
      <c r="L94" s="99"/>
      <c r="M94" s="99"/>
      <c r="N94" s="99"/>
      <c r="O94" s="100"/>
      <c r="P94" s="101" t="s">
        <v>116</v>
      </c>
      <c r="Q94" s="102"/>
      <c r="R94" s="102"/>
      <c r="S94" s="102"/>
      <c r="T94" s="102"/>
      <c r="U94" s="102"/>
      <c r="V94" s="102"/>
      <c r="W94" s="102"/>
      <c r="X94" s="102"/>
      <c r="Y94" s="102"/>
      <c r="Z94" s="102"/>
      <c r="AA94" s="102"/>
      <c r="AB94" s="102"/>
      <c r="AC94" s="103"/>
      <c r="AD94" s="92">
        <v>401</v>
      </c>
      <c r="AE94" s="92"/>
      <c r="AF94" s="92"/>
      <c r="AG94" s="107">
        <v>1</v>
      </c>
      <c r="AH94" s="108"/>
      <c r="AI94" s="108"/>
      <c r="AJ94" s="109"/>
      <c r="AK94" s="94">
        <v>4682</v>
      </c>
      <c r="AL94" s="94"/>
      <c r="AM94" s="94"/>
      <c r="AN94" s="94"/>
      <c r="AO94" s="94"/>
      <c r="AP94" s="94"/>
      <c r="AQ94" s="82">
        <f t="shared" si="10"/>
        <v>56184</v>
      </c>
      <c r="AR94" s="82"/>
      <c r="AS94" s="82"/>
      <c r="AT94" s="82"/>
      <c r="AU94" s="82"/>
      <c r="AV94" s="82"/>
      <c r="AW94" s="82"/>
      <c r="AX94" s="82"/>
      <c r="AY94" s="81"/>
      <c r="AZ94" s="81"/>
      <c r="BA94" s="81"/>
      <c r="BB94" s="81"/>
      <c r="BC94" s="81"/>
      <c r="BD94" s="81"/>
      <c r="BE94" s="81"/>
      <c r="BF94" s="81"/>
      <c r="BG94" s="95">
        <f t="shared" si="9"/>
        <v>769.55950032873102</v>
      </c>
      <c r="BH94" s="96"/>
      <c r="BI94" s="96"/>
      <c r="BJ94" s="96"/>
      <c r="BK94" s="96"/>
      <c r="BL94" s="96"/>
      <c r="BM94" s="96"/>
      <c r="BN94" s="97"/>
      <c r="BO94" s="81">
        <f t="shared" si="12"/>
        <v>7695.5950032873106</v>
      </c>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2">
        <f t="shared" si="11"/>
        <v>64649.154503616039</v>
      </c>
      <c r="CW94" s="82"/>
      <c r="CX94" s="82"/>
      <c r="CY94" s="82"/>
      <c r="CZ94" s="82"/>
      <c r="DA94" s="82"/>
      <c r="DB94" s="82"/>
      <c r="DC94" s="82"/>
      <c r="DD94" s="82"/>
      <c r="DE94" s="83"/>
    </row>
    <row r="95" spans="1:109" s="4" customFormat="1" ht="24.95" customHeight="1" x14ac:dyDescent="0.2">
      <c r="A95" s="98" t="s">
        <v>122</v>
      </c>
      <c r="B95" s="99"/>
      <c r="C95" s="99"/>
      <c r="D95" s="99"/>
      <c r="E95" s="99"/>
      <c r="F95" s="99"/>
      <c r="G95" s="99"/>
      <c r="H95" s="99"/>
      <c r="I95" s="99"/>
      <c r="J95" s="99"/>
      <c r="K95" s="99"/>
      <c r="L95" s="99"/>
      <c r="M95" s="99"/>
      <c r="N95" s="99"/>
      <c r="O95" s="100"/>
      <c r="P95" s="101" t="s">
        <v>116</v>
      </c>
      <c r="Q95" s="102"/>
      <c r="R95" s="102"/>
      <c r="S95" s="102"/>
      <c r="T95" s="102"/>
      <c r="U95" s="102"/>
      <c r="V95" s="102"/>
      <c r="W95" s="102"/>
      <c r="X95" s="102"/>
      <c r="Y95" s="102"/>
      <c r="Z95" s="102"/>
      <c r="AA95" s="102"/>
      <c r="AB95" s="102"/>
      <c r="AC95" s="103"/>
      <c r="AD95" s="92">
        <v>401</v>
      </c>
      <c r="AE95" s="92"/>
      <c r="AF95" s="92"/>
      <c r="AG95" s="107">
        <v>1</v>
      </c>
      <c r="AH95" s="108"/>
      <c r="AI95" s="108"/>
      <c r="AJ95" s="109"/>
      <c r="AK95" s="94">
        <v>6666</v>
      </c>
      <c r="AL95" s="94"/>
      <c r="AM95" s="94"/>
      <c r="AN95" s="94"/>
      <c r="AO95" s="94"/>
      <c r="AP95" s="94"/>
      <c r="AQ95" s="82">
        <f t="shared" si="10"/>
        <v>79992</v>
      </c>
      <c r="AR95" s="82"/>
      <c r="AS95" s="82"/>
      <c r="AT95" s="82"/>
      <c r="AU95" s="82"/>
      <c r="AV95" s="82"/>
      <c r="AW95" s="82"/>
      <c r="AX95" s="82"/>
      <c r="AY95" s="81"/>
      <c r="AZ95" s="81"/>
      <c r="BA95" s="81"/>
      <c r="BB95" s="81"/>
      <c r="BC95" s="81"/>
      <c r="BD95" s="81"/>
      <c r="BE95" s="81"/>
      <c r="BF95" s="81"/>
      <c r="BG95" s="95">
        <f t="shared" si="9"/>
        <v>1095.6607495069034</v>
      </c>
      <c r="BH95" s="96"/>
      <c r="BI95" s="96"/>
      <c r="BJ95" s="96"/>
      <c r="BK95" s="96"/>
      <c r="BL95" s="96"/>
      <c r="BM95" s="96"/>
      <c r="BN95" s="97"/>
      <c r="BO95" s="81">
        <f t="shared" si="12"/>
        <v>10956.607495069034</v>
      </c>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2">
        <f t="shared" si="11"/>
        <v>92044.268244575942</v>
      </c>
      <c r="CW95" s="82"/>
      <c r="CX95" s="82"/>
      <c r="CY95" s="82"/>
      <c r="CZ95" s="82"/>
      <c r="DA95" s="82"/>
      <c r="DB95" s="82"/>
      <c r="DC95" s="82"/>
      <c r="DD95" s="82"/>
      <c r="DE95" s="83"/>
    </row>
    <row r="96" spans="1:109" s="4" customFormat="1" ht="24.95" customHeight="1" x14ac:dyDescent="0.2">
      <c r="A96" s="98" t="s">
        <v>123</v>
      </c>
      <c r="B96" s="99"/>
      <c r="C96" s="99"/>
      <c r="D96" s="99"/>
      <c r="E96" s="99"/>
      <c r="F96" s="99"/>
      <c r="G96" s="99"/>
      <c r="H96" s="99"/>
      <c r="I96" s="99"/>
      <c r="J96" s="99"/>
      <c r="K96" s="99"/>
      <c r="L96" s="99"/>
      <c r="M96" s="99"/>
      <c r="N96" s="99"/>
      <c r="O96" s="100"/>
      <c r="P96" s="101" t="s">
        <v>116</v>
      </c>
      <c r="Q96" s="102"/>
      <c r="R96" s="102"/>
      <c r="S96" s="102"/>
      <c r="T96" s="102"/>
      <c r="U96" s="102"/>
      <c r="V96" s="102"/>
      <c r="W96" s="102"/>
      <c r="X96" s="102"/>
      <c r="Y96" s="102"/>
      <c r="Z96" s="102"/>
      <c r="AA96" s="102"/>
      <c r="AB96" s="102"/>
      <c r="AC96" s="103"/>
      <c r="AD96" s="92">
        <v>401</v>
      </c>
      <c r="AE96" s="92"/>
      <c r="AF96" s="92"/>
      <c r="AG96" s="107">
        <v>2</v>
      </c>
      <c r="AH96" s="108"/>
      <c r="AI96" s="108"/>
      <c r="AJ96" s="109"/>
      <c r="AK96" s="94">
        <v>8218</v>
      </c>
      <c r="AL96" s="94"/>
      <c r="AM96" s="94"/>
      <c r="AN96" s="94"/>
      <c r="AO96" s="94"/>
      <c r="AP96" s="94"/>
      <c r="AQ96" s="82">
        <f t="shared" si="10"/>
        <v>197232</v>
      </c>
      <c r="AR96" s="82"/>
      <c r="AS96" s="82"/>
      <c r="AT96" s="82"/>
      <c r="AU96" s="82"/>
      <c r="AV96" s="82"/>
      <c r="AW96" s="82"/>
      <c r="AX96" s="82"/>
      <c r="AY96" s="81"/>
      <c r="AZ96" s="81"/>
      <c r="BA96" s="81"/>
      <c r="BB96" s="81"/>
      <c r="BC96" s="81"/>
      <c r="BD96" s="81"/>
      <c r="BE96" s="81"/>
      <c r="BF96" s="81"/>
      <c r="BG96" s="95">
        <f t="shared" si="9"/>
        <v>2701.5121630506246</v>
      </c>
      <c r="BH96" s="96"/>
      <c r="BI96" s="96"/>
      <c r="BJ96" s="96"/>
      <c r="BK96" s="96"/>
      <c r="BL96" s="96"/>
      <c r="BM96" s="96"/>
      <c r="BN96" s="97"/>
      <c r="BO96" s="81">
        <f t="shared" si="12"/>
        <v>27015.121630506248</v>
      </c>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2">
        <f t="shared" si="11"/>
        <v>226948.63379355686</v>
      </c>
      <c r="CW96" s="82"/>
      <c r="CX96" s="82"/>
      <c r="CY96" s="82"/>
      <c r="CZ96" s="82"/>
      <c r="DA96" s="82"/>
      <c r="DB96" s="82"/>
      <c r="DC96" s="82"/>
      <c r="DD96" s="82"/>
      <c r="DE96" s="83"/>
    </row>
    <row r="97" spans="1:109" s="4" customFormat="1" ht="24.95" customHeight="1" x14ac:dyDescent="0.2">
      <c r="A97" s="98" t="s">
        <v>124</v>
      </c>
      <c r="B97" s="99"/>
      <c r="C97" s="99"/>
      <c r="D97" s="99"/>
      <c r="E97" s="99"/>
      <c r="F97" s="99"/>
      <c r="G97" s="99"/>
      <c r="H97" s="99"/>
      <c r="I97" s="99"/>
      <c r="J97" s="99"/>
      <c r="K97" s="99"/>
      <c r="L97" s="99"/>
      <c r="M97" s="99"/>
      <c r="N97" s="99"/>
      <c r="O97" s="100"/>
      <c r="P97" s="101" t="s">
        <v>116</v>
      </c>
      <c r="Q97" s="102"/>
      <c r="R97" s="102"/>
      <c r="S97" s="102"/>
      <c r="T97" s="102"/>
      <c r="U97" s="102"/>
      <c r="V97" s="102"/>
      <c r="W97" s="102"/>
      <c r="X97" s="102"/>
      <c r="Y97" s="102"/>
      <c r="Z97" s="102"/>
      <c r="AA97" s="102"/>
      <c r="AB97" s="102"/>
      <c r="AC97" s="103"/>
      <c r="AD97" s="92">
        <v>401</v>
      </c>
      <c r="AE97" s="92"/>
      <c r="AF97" s="92"/>
      <c r="AG97" s="107">
        <v>1</v>
      </c>
      <c r="AH97" s="108"/>
      <c r="AI97" s="108"/>
      <c r="AJ97" s="109"/>
      <c r="AK97" s="94">
        <v>6190</v>
      </c>
      <c r="AL97" s="94"/>
      <c r="AM97" s="94"/>
      <c r="AN97" s="94"/>
      <c r="AO97" s="94"/>
      <c r="AP97" s="94"/>
      <c r="AQ97" s="82">
        <f t="shared" si="10"/>
        <v>74280</v>
      </c>
      <c r="AR97" s="82"/>
      <c r="AS97" s="82"/>
      <c r="AT97" s="82"/>
      <c r="AU97" s="82"/>
      <c r="AV97" s="82"/>
      <c r="AW97" s="82"/>
      <c r="AX97" s="82"/>
      <c r="AY97" s="81"/>
      <c r="AZ97" s="81"/>
      <c r="BA97" s="81"/>
      <c r="BB97" s="81"/>
      <c r="BC97" s="81"/>
      <c r="BD97" s="81"/>
      <c r="BE97" s="81"/>
      <c r="BF97" s="81"/>
      <c r="BG97" s="95">
        <f t="shared" si="9"/>
        <v>1017.4227481919788</v>
      </c>
      <c r="BH97" s="96"/>
      <c r="BI97" s="96"/>
      <c r="BJ97" s="96"/>
      <c r="BK97" s="96"/>
      <c r="BL97" s="96"/>
      <c r="BM97" s="96"/>
      <c r="BN97" s="97"/>
      <c r="BO97" s="81">
        <f t="shared" si="12"/>
        <v>10174.227481919788</v>
      </c>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2">
        <f t="shared" si="11"/>
        <v>85471.650230111773</v>
      </c>
      <c r="CW97" s="82"/>
      <c r="CX97" s="82"/>
      <c r="CY97" s="82"/>
      <c r="CZ97" s="82"/>
      <c r="DA97" s="82"/>
      <c r="DB97" s="82"/>
      <c r="DC97" s="82"/>
      <c r="DD97" s="82"/>
      <c r="DE97" s="83"/>
    </row>
    <row r="98" spans="1:109" s="4" customFormat="1" ht="24.95" customHeight="1" x14ac:dyDescent="0.2">
      <c r="A98" s="98" t="s">
        <v>117</v>
      </c>
      <c r="B98" s="99"/>
      <c r="C98" s="99"/>
      <c r="D98" s="99"/>
      <c r="E98" s="99"/>
      <c r="F98" s="99"/>
      <c r="G98" s="99"/>
      <c r="H98" s="99"/>
      <c r="I98" s="99"/>
      <c r="J98" s="99"/>
      <c r="K98" s="99"/>
      <c r="L98" s="99"/>
      <c r="M98" s="99"/>
      <c r="N98" s="99"/>
      <c r="O98" s="100"/>
      <c r="P98" s="101" t="s">
        <v>125</v>
      </c>
      <c r="Q98" s="102"/>
      <c r="R98" s="102"/>
      <c r="S98" s="102"/>
      <c r="T98" s="102"/>
      <c r="U98" s="102"/>
      <c r="V98" s="102"/>
      <c r="W98" s="102"/>
      <c r="X98" s="102"/>
      <c r="Y98" s="102"/>
      <c r="Z98" s="102"/>
      <c r="AA98" s="102"/>
      <c r="AB98" s="102"/>
      <c r="AC98" s="103"/>
      <c r="AD98" s="92">
        <v>401</v>
      </c>
      <c r="AE98" s="92"/>
      <c r="AF98" s="92"/>
      <c r="AG98" s="107">
        <v>1</v>
      </c>
      <c r="AH98" s="108"/>
      <c r="AI98" s="108"/>
      <c r="AJ98" s="109"/>
      <c r="AK98" s="94">
        <v>8068</v>
      </c>
      <c r="AL98" s="94"/>
      <c r="AM98" s="94"/>
      <c r="AN98" s="94"/>
      <c r="AO98" s="94"/>
      <c r="AP98" s="94"/>
      <c r="AQ98" s="82">
        <f t="shared" si="10"/>
        <v>96816</v>
      </c>
      <c r="AR98" s="82"/>
      <c r="AS98" s="82"/>
      <c r="AT98" s="82"/>
      <c r="AU98" s="82"/>
      <c r="AV98" s="82"/>
      <c r="AW98" s="82"/>
      <c r="AX98" s="82"/>
      <c r="AY98" s="81"/>
      <c r="AZ98" s="81"/>
      <c r="BA98" s="81"/>
      <c r="BB98" s="81"/>
      <c r="BC98" s="81"/>
      <c r="BD98" s="81"/>
      <c r="BE98" s="81"/>
      <c r="BF98" s="81"/>
      <c r="BG98" s="95">
        <f t="shared" si="9"/>
        <v>1326.1012491781721</v>
      </c>
      <c r="BH98" s="96"/>
      <c r="BI98" s="96"/>
      <c r="BJ98" s="96"/>
      <c r="BK98" s="96"/>
      <c r="BL98" s="96"/>
      <c r="BM98" s="96"/>
      <c r="BN98" s="97"/>
      <c r="BO98" s="81">
        <f t="shared" si="12"/>
        <v>13261.012491781721</v>
      </c>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2">
        <f t="shared" si="11"/>
        <v>111403.11374095989</v>
      </c>
      <c r="CW98" s="82"/>
      <c r="CX98" s="82"/>
      <c r="CY98" s="82"/>
      <c r="CZ98" s="82"/>
      <c r="DA98" s="82"/>
      <c r="DB98" s="82"/>
      <c r="DC98" s="82"/>
      <c r="DD98" s="82"/>
      <c r="DE98" s="83"/>
    </row>
    <row r="99" spans="1:109" s="4" customFormat="1" ht="24.95" customHeight="1" x14ac:dyDescent="0.2">
      <c r="A99" s="98" t="s">
        <v>72</v>
      </c>
      <c r="B99" s="99"/>
      <c r="C99" s="99"/>
      <c r="D99" s="99"/>
      <c r="E99" s="99"/>
      <c r="F99" s="99"/>
      <c r="G99" s="99"/>
      <c r="H99" s="99"/>
      <c r="I99" s="99"/>
      <c r="J99" s="99"/>
      <c r="K99" s="99"/>
      <c r="L99" s="99"/>
      <c r="M99" s="99"/>
      <c r="N99" s="99"/>
      <c r="O99" s="100"/>
      <c r="P99" s="101" t="s">
        <v>126</v>
      </c>
      <c r="Q99" s="102"/>
      <c r="R99" s="102"/>
      <c r="S99" s="102"/>
      <c r="T99" s="102"/>
      <c r="U99" s="102"/>
      <c r="V99" s="102"/>
      <c r="W99" s="102"/>
      <c r="X99" s="102"/>
      <c r="Y99" s="102"/>
      <c r="Z99" s="102"/>
      <c r="AA99" s="102"/>
      <c r="AB99" s="102"/>
      <c r="AC99" s="103"/>
      <c r="AD99" s="92">
        <v>401</v>
      </c>
      <c r="AE99" s="92"/>
      <c r="AF99" s="92"/>
      <c r="AG99" s="107">
        <v>1</v>
      </c>
      <c r="AH99" s="108"/>
      <c r="AI99" s="108"/>
      <c r="AJ99" s="109"/>
      <c r="AK99" s="94">
        <v>13206</v>
      </c>
      <c r="AL99" s="94"/>
      <c r="AM99" s="94"/>
      <c r="AN99" s="94"/>
      <c r="AO99" s="94"/>
      <c r="AP99" s="94"/>
      <c r="AQ99" s="82">
        <f t="shared" si="10"/>
        <v>158472</v>
      </c>
      <c r="AR99" s="82"/>
      <c r="AS99" s="82"/>
      <c r="AT99" s="82"/>
      <c r="AU99" s="82"/>
      <c r="AV99" s="82"/>
      <c r="AW99" s="82"/>
      <c r="AX99" s="82"/>
      <c r="AY99" s="81"/>
      <c r="AZ99" s="81"/>
      <c r="BA99" s="81"/>
      <c r="BB99" s="81"/>
      <c r="BC99" s="81"/>
      <c r="BD99" s="81"/>
      <c r="BE99" s="81"/>
      <c r="BF99" s="81"/>
      <c r="BG99" s="95">
        <f t="shared" si="9"/>
        <v>2170.6114398422092</v>
      </c>
      <c r="BH99" s="96"/>
      <c r="BI99" s="96"/>
      <c r="BJ99" s="96"/>
      <c r="BK99" s="96"/>
      <c r="BL99" s="96"/>
      <c r="BM99" s="96"/>
      <c r="BN99" s="97"/>
      <c r="BO99" s="81">
        <f t="shared" si="12"/>
        <v>21706.114398422091</v>
      </c>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2">
        <f t="shared" si="11"/>
        <v>182348.7258382643</v>
      </c>
      <c r="CW99" s="82"/>
      <c r="CX99" s="82"/>
      <c r="CY99" s="82"/>
      <c r="CZ99" s="82"/>
      <c r="DA99" s="82"/>
      <c r="DB99" s="82"/>
      <c r="DC99" s="82"/>
      <c r="DD99" s="82"/>
      <c r="DE99" s="83"/>
    </row>
    <row r="100" spans="1:109" s="4" customFormat="1" ht="24.95" customHeight="1" x14ac:dyDescent="0.2">
      <c r="A100" s="98" t="s">
        <v>127</v>
      </c>
      <c r="B100" s="99"/>
      <c r="C100" s="99"/>
      <c r="D100" s="99"/>
      <c r="E100" s="99"/>
      <c r="F100" s="99"/>
      <c r="G100" s="99"/>
      <c r="H100" s="99"/>
      <c r="I100" s="99"/>
      <c r="J100" s="99"/>
      <c r="K100" s="99"/>
      <c r="L100" s="99"/>
      <c r="M100" s="99"/>
      <c r="N100" s="99"/>
      <c r="O100" s="100"/>
      <c r="P100" s="101" t="s">
        <v>126</v>
      </c>
      <c r="Q100" s="102"/>
      <c r="R100" s="102"/>
      <c r="S100" s="102"/>
      <c r="T100" s="102"/>
      <c r="U100" s="102"/>
      <c r="V100" s="102"/>
      <c r="W100" s="102"/>
      <c r="X100" s="102"/>
      <c r="Y100" s="102"/>
      <c r="Z100" s="102"/>
      <c r="AA100" s="102"/>
      <c r="AB100" s="102"/>
      <c r="AC100" s="103"/>
      <c r="AD100" s="92">
        <v>401</v>
      </c>
      <c r="AE100" s="92"/>
      <c r="AF100" s="92"/>
      <c r="AG100" s="107">
        <v>1</v>
      </c>
      <c r="AH100" s="108"/>
      <c r="AI100" s="108"/>
      <c r="AJ100" s="109"/>
      <c r="AK100" s="94">
        <v>8014</v>
      </c>
      <c r="AL100" s="94"/>
      <c r="AM100" s="94"/>
      <c r="AN100" s="94"/>
      <c r="AO100" s="94"/>
      <c r="AP100" s="94"/>
      <c r="AQ100" s="82">
        <f t="shared" si="10"/>
        <v>96168</v>
      </c>
      <c r="AR100" s="82"/>
      <c r="AS100" s="82"/>
      <c r="AT100" s="82"/>
      <c r="AU100" s="82"/>
      <c r="AV100" s="82"/>
      <c r="AW100" s="82"/>
      <c r="AX100" s="82"/>
      <c r="AY100" s="81"/>
      <c r="AZ100" s="81"/>
      <c r="BA100" s="81"/>
      <c r="BB100" s="81"/>
      <c r="BC100" s="81"/>
      <c r="BD100" s="81"/>
      <c r="BE100" s="81"/>
      <c r="BF100" s="81"/>
      <c r="BG100" s="95">
        <f t="shared" si="9"/>
        <v>1317.2255095332016</v>
      </c>
      <c r="BH100" s="96"/>
      <c r="BI100" s="96"/>
      <c r="BJ100" s="96"/>
      <c r="BK100" s="96"/>
      <c r="BL100" s="96"/>
      <c r="BM100" s="96"/>
      <c r="BN100" s="97"/>
      <c r="BO100" s="81">
        <f t="shared" si="12"/>
        <v>13172.255095332017</v>
      </c>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2">
        <f t="shared" si="11"/>
        <v>110657.48060486522</v>
      </c>
      <c r="CW100" s="82"/>
      <c r="CX100" s="82"/>
      <c r="CY100" s="82"/>
      <c r="CZ100" s="82"/>
      <c r="DA100" s="82"/>
      <c r="DB100" s="82"/>
      <c r="DC100" s="82"/>
      <c r="DD100" s="82"/>
      <c r="DE100" s="83"/>
    </row>
    <row r="101" spans="1:109" s="4" customFormat="1" ht="24.95" customHeight="1" x14ac:dyDescent="0.2">
      <c r="A101" s="98" t="s">
        <v>34</v>
      </c>
      <c r="B101" s="99"/>
      <c r="C101" s="99"/>
      <c r="D101" s="99"/>
      <c r="E101" s="99"/>
      <c r="F101" s="99"/>
      <c r="G101" s="99"/>
      <c r="H101" s="99"/>
      <c r="I101" s="99"/>
      <c r="J101" s="99"/>
      <c r="K101" s="99"/>
      <c r="L101" s="99"/>
      <c r="M101" s="99"/>
      <c r="N101" s="99"/>
      <c r="O101" s="100"/>
      <c r="P101" s="101" t="s">
        <v>126</v>
      </c>
      <c r="Q101" s="102"/>
      <c r="R101" s="102"/>
      <c r="S101" s="102"/>
      <c r="T101" s="102"/>
      <c r="U101" s="102"/>
      <c r="V101" s="102"/>
      <c r="W101" s="102"/>
      <c r="X101" s="102"/>
      <c r="Y101" s="102"/>
      <c r="Z101" s="102"/>
      <c r="AA101" s="102"/>
      <c r="AB101" s="102"/>
      <c r="AC101" s="103"/>
      <c r="AD101" s="92">
        <v>401</v>
      </c>
      <c r="AE101" s="92"/>
      <c r="AF101" s="92"/>
      <c r="AG101" s="107">
        <v>1</v>
      </c>
      <c r="AH101" s="108"/>
      <c r="AI101" s="108"/>
      <c r="AJ101" s="109"/>
      <c r="AK101" s="94">
        <v>8146</v>
      </c>
      <c r="AL101" s="94"/>
      <c r="AM101" s="94"/>
      <c r="AN101" s="94"/>
      <c r="AO101" s="94"/>
      <c r="AP101" s="94"/>
      <c r="AQ101" s="82">
        <f t="shared" si="10"/>
        <v>97752</v>
      </c>
      <c r="AR101" s="82"/>
      <c r="AS101" s="82"/>
      <c r="AT101" s="82"/>
      <c r="AU101" s="82"/>
      <c r="AV101" s="82"/>
      <c r="AW101" s="82"/>
      <c r="AX101" s="82"/>
      <c r="AY101" s="81"/>
      <c r="AZ101" s="81"/>
      <c r="BA101" s="81"/>
      <c r="BB101" s="81"/>
      <c r="BC101" s="81"/>
      <c r="BD101" s="81"/>
      <c r="BE101" s="81"/>
      <c r="BF101" s="81"/>
      <c r="BG101" s="95">
        <f t="shared" si="9"/>
        <v>1338.9217619986848</v>
      </c>
      <c r="BH101" s="96"/>
      <c r="BI101" s="96"/>
      <c r="BJ101" s="96"/>
      <c r="BK101" s="96"/>
      <c r="BL101" s="96"/>
      <c r="BM101" s="96"/>
      <c r="BN101" s="97"/>
      <c r="BO101" s="81">
        <f t="shared" si="12"/>
        <v>13389.217619986848</v>
      </c>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2">
        <f t="shared" si="11"/>
        <v>112480.13938198553</v>
      </c>
      <c r="CW101" s="82"/>
      <c r="CX101" s="82"/>
      <c r="CY101" s="82"/>
      <c r="CZ101" s="82"/>
      <c r="DA101" s="82"/>
      <c r="DB101" s="82"/>
      <c r="DC101" s="82"/>
      <c r="DD101" s="82"/>
      <c r="DE101" s="83"/>
    </row>
    <row r="102" spans="1:109" s="4" customFormat="1" ht="24.95" customHeight="1" x14ac:dyDescent="0.2">
      <c r="A102" s="98" t="s">
        <v>72</v>
      </c>
      <c r="B102" s="99"/>
      <c r="C102" s="99"/>
      <c r="D102" s="99"/>
      <c r="E102" s="99"/>
      <c r="F102" s="99"/>
      <c r="G102" s="99"/>
      <c r="H102" s="99"/>
      <c r="I102" s="99"/>
      <c r="J102" s="99"/>
      <c r="K102" s="99"/>
      <c r="L102" s="99"/>
      <c r="M102" s="99"/>
      <c r="N102" s="99"/>
      <c r="O102" s="100"/>
      <c r="P102" s="101" t="s">
        <v>128</v>
      </c>
      <c r="Q102" s="102"/>
      <c r="R102" s="102"/>
      <c r="S102" s="102"/>
      <c r="T102" s="102"/>
      <c r="U102" s="102"/>
      <c r="V102" s="102"/>
      <c r="W102" s="102"/>
      <c r="X102" s="102"/>
      <c r="Y102" s="102"/>
      <c r="Z102" s="102"/>
      <c r="AA102" s="102"/>
      <c r="AB102" s="102"/>
      <c r="AC102" s="103"/>
      <c r="AD102" s="92">
        <v>401</v>
      </c>
      <c r="AE102" s="92"/>
      <c r="AF102" s="92"/>
      <c r="AG102" s="107">
        <v>1</v>
      </c>
      <c r="AH102" s="108"/>
      <c r="AI102" s="108"/>
      <c r="AJ102" s="109"/>
      <c r="AK102" s="94">
        <v>13206</v>
      </c>
      <c r="AL102" s="94"/>
      <c r="AM102" s="94"/>
      <c r="AN102" s="94"/>
      <c r="AO102" s="94"/>
      <c r="AP102" s="94"/>
      <c r="AQ102" s="82">
        <f t="shared" si="10"/>
        <v>158472</v>
      </c>
      <c r="AR102" s="82"/>
      <c r="AS102" s="82"/>
      <c r="AT102" s="82"/>
      <c r="AU102" s="82"/>
      <c r="AV102" s="82"/>
      <c r="AW102" s="82"/>
      <c r="AX102" s="82"/>
      <c r="AY102" s="81"/>
      <c r="AZ102" s="81"/>
      <c r="BA102" s="81"/>
      <c r="BB102" s="81"/>
      <c r="BC102" s="81"/>
      <c r="BD102" s="81"/>
      <c r="BE102" s="81"/>
      <c r="BF102" s="81"/>
      <c r="BG102" s="95">
        <f t="shared" si="9"/>
        <v>2170.6114398422092</v>
      </c>
      <c r="BH102" s="96"/>
      <c r="BI102" s="96"/>
      <c r="BJ102" s="96"/>
      <c r="BK102" s="96"/>
      <c r="BL102" s="96"/>
      <c r="BM102" s="96"/>
      <c r="BN102" s="97"/>
      <c r="BO102" s="81">
        <f t="shared" si="12"/>
        <v>21706.114398422091</v>
      </c>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2">
        <f t="shared" si="11"/>
        <v>182348.7258382643</v>
      </c>
      <c r="CW102" s="82"/>
      <c r="CX102" s="82"/>
      <c r="CY102" s="82"/>
      <c r="CZ102" s="82"/>
      <c r="DA102" s="82"/>
      <c r="DB102" s="82"/>
      <c r="DC102" s="82"/>
      <c r="DD102" s="82"/>
      <c r="DE102" s="83"/>
    </row>
    <row r="103" spans="1:109" s="4" customFormat="1" ht="24.95" customHeight="1" x14ac:dyDescent="0.2">
      <c r="A103" s="98" t="s">
        <v>129</v>
      </c>
      <c r="B103" s="99"/>
      <c r="C103" s="99"/>
      <c r="D103" s="99"/>
      <c r="E103" s="99"/>
      <c r="F103" s="99"/>
      <c r="G103" s="99"/>
      <c r="H103" s="99"/>
      <c r="I103" s="99"/>
      <c r="J103" s="99"/>
      <c r="K103" s="99"/>
      <c r="L103" s="99"/>
      <c r="M103" s="99"/>
      <c r="N103" s="99"/>
      <c r="O103" s="100"/>
      <c r="P103" s="101" t="s">
        <v>128</v>
      </c>
      <c r="Q103" s="102"/>
      <c r="R103" s="102"/>
      <c r="S103" s="102"/>
      <c r="T103" s="102"/>
      <c r="U103" s="102"/>
      <c r="V103" s="102"/>
      <c r="W103" s="102"/>
      <c r="X103" s="102"/>
      <c r="Y103" s="102"/>
      <c r="Z103" s="102"/>
      <c r="AA103" s="102"/>
      <c r="AB103" s="102"/>
      <c r="AC103" s="103"/>
      <c r="AD103" s="92">
        <v>401</v>
      </c>
      <c r="AE103" s="92"/>
      <c r="AF103" s="92"/>
      <c r="AG103" s="107">
        <v>1</v>
      </c>
      <c r="AH103" s="108"/>
      <c r="AI103" s="108"/>
      <c r="AJ103" s="109"/>
      <c r="AK103" s="94">
        <v>9268</v>
      </c>
      <c r="AL103" s="94"/>
      <c r="AM103" s="94"/>
      <c r="AN103" s="94"/>
      <c r="AO103" s="94"/>
      <c r="AP103" s="94"/>
      <c r="AQ103" s="82">
        <f t="shared" si="10"/>
        <v>111216</v>
      </c>
      <c r="AR103" s="82"/>
      <c r="AS103" s="82"/>
      <c r="AT103" s="82"/>
      <c r="AU103" s="82"/>
      <c r="AV103" s="82"/>
      <c r="AW103" s="82"/>
      <c r="AX103" s="82"/>
      <c r="AY103" s="81"/>
      <c r="AZ103" s="81"/>
      <c r="BA103" s="81"/>
      <c r="BB103" s="81"/>
      <c r="BC103" s="81"/>
      <c r="BD103" s="81"/>
      <c r="BE103" s="81"/>
      <c r="BF103" s="81"/>
      <c r="BG103" s="95">
        <f t="shared" si="9"/>
        <v>1523.3399079552923</v>
      </c>
      <c r="BH103" s="96"/>
      <c r="BI103" s="96"/>
      <c r="BJ103" s="96"/>
      <c r="BK103" s="96"/>
      <c r="BL103" s="96"/>
      <c r="BM103" s="96"/>
      <c r="BN103" s="97"/>
      <c r="BO103" s="81">
        <f t="shared" si="12"/>
        <v>15233.399079552924</v>
      </c>
      <c r="BP103" s="81"/>
      <c r="BQ103" s="81"/>
      <c r="BR103" s="81"/>
      <c r="BS103" s="81"/>
      <c r="BT103" s="81"/>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2">
        <f t="shared" si="11"/>
        <v>127972.73898750822</v>
      </c>
      <c r="CW103" s="82"/>
      <c r="CX103" s="82"/>
      <c r="CY103" s="82"/>
      <c r="CZ103" s="82"/>
      <c r="DA103" s="82"/>
      <c r="DB103" s="82"/>
      <c r="DC103" s="82"/>
      <c r="DD103" s="82"/>
      <c r="DE103" s="83"/>
    </row>
    <row r="104" spans="1:109" s="4" customFormat="1" ht="24.95" customHeight="1" x14ac:dyDescent="0.2">
      <c r="A104" s="98" t="s">
        <v>34</v>
      </c>
      <c r="B104" s="99"/>
      <c r="C104" s="99"/>
      <c r="D104" s="99"/>
      <c r="E104" s="99"/>
      <c r="F104" s="99"/>
      <c r="G104" s="99"/>
      <c r="H104" s="99"/>
      <c r="I104" s="99"/>
      <c r="J104" s="99"/>
      <c r="K104" s="99"/>
      <c r="L104" s="99"/>
      <c r="M104" s="99"/>
      <c r="N104" s="99"/>
      <c r="O104" s="100"/>
      <c r="P104" s="101" t="s">
        <v>128</v>
      </c>
      <c r="Q104" s="102"/>
      <c r="R104" s="102"/>
      <c r="S104" s="102"/>
      <c r="T104" s="102"/>
      <c r="U104" s="102"/>
      <c r="V104" s="102"/>
      <c r="W104" s="102"/>
      <c r="X104" s="102"/>
      <c r="Y104" s="102"/>
      <c r="Z104" s="102"/>
      <c r="AA104" s="102"/>
      <c r="AB104" s="102"/>
      <c r="AC104" s="103"/>
      <c r="AD104" s="92">
        <v>401</v>
      </c>
      <c r="AE104" s="92"/>
      <c r="AF104" s="92"/>
      <c r="AG104" s="107">
        <v>2</v>
      </c>
      <c r="AH104" s="108"/>
      <c r="AI104" s="108"/>
      <c r="AJ104" s="109"/>
      <c r="AK104" s="94">
        <v>8146</v>
      </c>
      <c r="AL104" s="94"/>
      <c r="AM104" s="94"/>
      <c r="AN104" s="94"/>
      <c r="AO104" s="94"/>
      <c r="AP104" s="94"/>
      <c r="AQ104" s="82">
        <f t="shared" si="10"/>
        <v>195504</v>
      </c>
      <c r="AR104" s="82"/>
      <c r="AS104" s="82"/>
      <c r="AT104" s="82"/>
      <c r="AU104" s="82"/>
      <c r="AV104" s="82"/>
      <c r="AW104" s="82"/>
      <c r="AX104" s="82"/>
      <c r="AY104" s="81"/>
      <c r="AZ104" s="81"/>
      <c r="BA104" s="81"/>
      <c r="BB104" s="81"/>
      <c r="BC104" s="81"/>
      <c r="BD104" s="81"/>
      <c r="BE104" s="81"/>
      <c r="BF104" s="81"/>
      <c r="BG104" s="95">
        <f t="shared" si="9"/>
        <v>2677.8435239973696</v>
      </c>
      <c r="BH104" s="96"/>
      <c r="BI104" s="96"/>
      <c r="BJ104" s="96"/>
      <c r="BK104" s="96"/>
      <c r="BL104" s="96"/>
      <c r="BM104" s="96"/>
      <c r="BN104" s="97"/>
      <c r="BO104" s="81">
        <f t="shared" si="12"/>
        <v>26778.435239973696</v>
      </c>
      <c r="BP104" s="81"/>
      <c r="BQ104" s="81"/>
      <c r="BR104" s="81"/>
      <c r="BS104" s="81"/>
      <c r="BT104" s="8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2">
        <f t="shared" si="11"/>
        <v>224960.27876397106</v>
      </c>
      <c r="CW104" s="82"/>
      <c r="CX104" s="82"/>
      <c r="CY104" s="82"/>
      <c r="CZ104" s="82"/>
      <c r="DA104" s="82"/>
      <c r="DB104" s="82"/>
      <c r="DC104" s="82"/>
      <c r="DD104" s="82"/>
      <c r="DE104" s="83"/>
    </row>
    <row r="105" spans="1:109" s="4" customFormat="1" ht="24.95" customHeight="1" x14ac:dyDescent="0.2">
      <c r="A105" s="98" t="s">
        <v>72</v>
      </c>
      <c r="B105" s="99"/>
      <c r="C105" s="99"/>
      <c r="D105" s="99"/>
      <c r="E105" s="99"/>
      <c r="F105" s="99"/>
      <c r="G105" s="99"/>
      <c r="H105" s="99"/>
      <c r="I105" s="99"/>
      <c r="J105" s="99"/>
      <c r="K105" s="99"/>
      <c r="L105" s="99"/>
      <c r="M105" s="99"/>
      <c r="N105" s="99"/>
      <c r="O105" s="100"/>
      <c r="P105" s="101" t="s">
        <v>130</v>
      </c>
      <c r="Q105" s="102"/>
      <c r="R105" s="102"/>
      <c r="S105" s="102"/>
      <c r="T105" s="102"/>
      <c r="U105" s="102"/>
      <c r="V105" s="102"/>
      <c r="W105" s="102"/>
      <c r="X105" s="102"/>
      <c r="Y105" s="102"/>
      <c r="Z105" s="102"/>
      <c r="AA105" s="102"/>
      <c r="AB105" s="102"/>
      <c r="AC105" s="103"/>
      <c r="AD105" s="92">
        <v>401</v>
      </c>
      <c r="AE105" s="92"/>
      <c r="AF105" s="92"/>
      <c r="AG105" s="107">
        <v>1</v>
      </c>
      <c r="AH105" s="108"/>
      <c r="AI105" s="108"/>
      <c r="AJ105" s="109"/>
      <c r="AK105" s="94">
        <v>9270</v>
      </c>
      <c r="AL105" s="94"/>
      <c r="AM105" s="94"/>
      <c r="AN105" s="94"/>
      <c r="AO105" s="94"/>
      <c r="AP105" s="94"/>
      <c r="AQ105" s="82">
        <f t="shared" si="10"/>
        <v>111240</v>
      </c>
      <c r="AR105" s="82"/>
      <c r="AS105" s="82"/>
      <c r="AT105" s="82"/>
      <c r="AU105" s="82"/>
      <c r="AV105" s="82"/>
      <c r="AW105" s="82"/>
      <c r="AX105" s="82"/>
      <c r="AY105" s="81"/>
      <c r="AZ105" s="81"/>
      <c r="BA105" s="81"/>
      <c r="BB105" s="81"/>
      <c r="BC105" s="81"/>
      <c r="BD105" s="81"/>
      <c r="BE105" s="81"/>
      <c r="BF105" s="81"/>
      <c r="BG105" s="95">
        <f t="shared" si="9"/>
        <v>1523.6686390532543</v>
      </c>
      <c r="BH105" s="96"/>
      <c r="BI105" s="96"/>
      <c r="BJ105" s="96"/>
      <c r="BK105" s="96"/>
      <c r="BL105" s="96"/>
      <c r="BM105" s="96"/>
      <c r="BN105" s="97"/>
      <c r="BO105" s="81">
        <f t="shared" si="12"/>
        <v>15236.686390532543</v>
      </c>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2">
        <f t="shared" si="11"/>
        <v>128000.3550295858</v>
      </c>
      <c r="CW105" s="82"/>
      <c r="CX105" s="82"/>
      <c r="CY105" s="82"/>
      <c r="CZ105" s="82"/>
      <c r="DA105" s="82"/>
      <c r="DB105" s="82"/>
      <c r="DC105" s="82"/>
      <c r="DD105" s="82"/>
      <c r="DE105" s="83"/>
    </row>
    <row r="106" spans="1:109" s="4" customFormat="1" ht="24.95" customHeight="1" x14ac:dyDescent="0.2">
      <c r="A106" s="98" t="s">
        <v>127</v>
      </c>
      <c r="B106" s="99"/>
      <c r="C106" s="99"/>
      <c r="D106" s="99"/>
      <c r="E106" s="99"/>
      <c r="F106" s="99"/>
      <c r="G106" s="99"/>
      <c r="H106" s="99"/>
      <c r="I106" s="99"/>
      <c r="J106" s="99"/>
      <c r="K106" s="99"/>
      <c r="L106" s="99"/>
      <c r="M106" s="99"/>
      <c r="N106" s="99"/>
      <c r="O106" s="100"/>
      <c r="P106" s="101" t="s">
        <v>130</v>
      </c>
      <c r="Q106" s="102"/>
      <c r="R106" s="102"/>
      <c r="S106" s="102"/>
      <c r="T106" s="102"/>
      <c r="U106" s="102"/>
      <c r="V106" s="102"/>
      <c r="W106" s="102"/>
      <c r="X106" s="102"/>
      <c r="Y106" s="102"/>
      <c r="Z106" s="102"/>
      <c r="AA106" s="102"/>
      <c r="AB106" s="102"/>
      <c r="AC106" s="103"/>
      <c r="AD106" s="92">
        <v>401</v>
      </c>
      <c r="AE106" s="92"/>
      <c r="AF106" s="92"/>
      <c r="AG106" s="107">
        <v>1</v>
      </c>
      <c r="AH106" s="108"/>
      <c r="AI106" s="108"/>
      <c r="AJ106" s="109"/>
      <c r="AK106" s="94">
        <v>8638</v>
      </c>
      <c r="AL106" s="94"/>
      <c r="AM106" s="94"/>
      <c r="AN106" s="94"/>
      <c r="AO106" s="94"/>
      <c r="AP106" s="94"/>
      <c r="AQ106" s="82">
        <f t="shared" si="10"/>
        <v>103656</v>
      </c>
      <c r="AR106" s="82"/>
      <c r="AS106" s="82"/>
      <c r="AT106" s="82"/>
      <c r="AU106" s="82"/>
      <c r="AV106" s="82"/>
      <c r="AW106" s="82"/>
      <c r="AX106" s="82"/>
      <c r="AY106" s="81"/>
      <c r="AZ106" s="81"/>
      <c r="BA106" s="81"/>
      <c r="BB106" s="81"/>
      <c r="BC106" s="81"/>
      <c r="BD106" s="81"/>
      <c r="BE106" s="81"/>
      <c r="BF106" s="81"/>
      <c r="BG106" s="95">
        <f t="shared" si="9"/>
        <v>1419.7896120973044</v>
      </c>
      <c r="BH106" s="96"/>
      <c r="BI106" s="96"/>
      <c r="BJ106" s="96"/>
      <c r="BK106" s="96"/>
      <c r="BL106" s="96"/>
      <c r="BM106" s="96"/>
      <c r="BN106" s="97"/>
      <c r="BO106" s="81">
        <f t="shared" si="12"/>
        <v>14197.896120973044</v>
      </c>
      <c r="BP106" s="81"/>
      <c r="BQ106" s="81"/>
      <c r="BR106" s="81"/>
      <c r="BS106" s="81"/>
      <c r="BT106" s="8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2">
        <f t="shared" si="11"/>
        <v>119273.68573307035</v>
      </c>
      <c r="CW106" s="82"/>
      <c r="CX106" s="82"/>
      <c r="CY106" s="82"/>
      <c r="CZ106" s="82"/>
      <c r="DA106" s="82"/>
      <c r="DB106" s="82"/>
      <c r="DC106" s="82"/>
      <c r="DD106" s="82"/>
      <c r="DE106" s="83"/>
    </row>
    <row r="107" spans="1:109" s="4" customFormat="1" ht="24.95" customHeight="1" x14ac:dyDescent="0.2">
      <c r="A107" s="98" t="s">
        <v>131</v>
      </c>
      <c r="B107" s="99"/>
      <c r="C107" s="99"/>
      <c r="D107" s="99"/>
      <c r="E107" s="99"/>
      <c r="F107" s="99"/>
      <c r="G107" s="99"/>
      <c r="H107" s="99"/>
      <c r="I107" s="99"/>
      <c r="J107" s="99"/>
      <c r="K107" s="99"/>
      <c r="L107" s="99"/>
      <c r="M107" s="99"/>
      <c r="N107" s="99"/>
      <c r="O107" s="100"/>
      <c r="P107" s="101" t="s">
        <v>132</v>
      </c>
      <c r="Q107" s="102"/>
      <c r="R107" s="102"/>
      <c r="S107" s="102"/>
      <c r="T107" s="102"/>
      <c r="U107" s="102"/>
      <c r="V107" s="102"/>
      <c r="W107" s="102"/>
      <c r="X107" s="102"/>
      <c r="Y107" s="102"/>
      <c r="Z107" s="102"/>
      <c r="AA107" s="102"/>
      <c r="AB107" s="102"/>
      <c r="AC107" s="103"/>
      <c r="AD107" s="92">
        <v>401</v>
      </c>
      <c r="AE107" s="92"/>
      <c r="AF107" s="92"/>
      <c r="AG107" s="107">
        <v>1</v>
      </c>
      <c r="AH107" s="108"/>
      <c r="AI107" s="108"/>
      <c r="AJ107" s="109"/>
      <c r="AK107" s="94">
        <v>7516</v>
      </c>
      <c r="AL107" s="94"/>
      <c r="AM107" s="94"/>
      <c r="AN107" s="94"/>
      <c r="AO107" s="94"/>
      <c r="AP107" s="94"/>
      <c r="AQ107" s="82">
        <f t="shared" si="10"/>
        <v>90192</v>
      </c>
      <c r="AR107" s="82"/>
      <c r="AS107" s="82"/>
      <c r="AT107" s="82"/>
      <c r="AU107" s="82"/>
      <c r="AV107" s="82"/>
      <c r="AW107" s="82"/>
      <c r="AX107" s="82"/>
      <c r="AY107" s="81"/>
      <c r="AZ107" s="81"/>
      <c r="BA107" s="81"/>
      <c r="BB107" s="81"/>
      <c r="BC107" s="81"/>
      <c r="BD107" s="81"/>
      <c r="BE107" s="81"/>
      <c r="BF107" s="81"/>
      <c r="BG107" s="95">
        <f t="shared" si="9"/>
        <v>1235.3714661406968</v>
      </c>
      <c r="BH107" s="96"/>
      <c r="BI107" s="96"/>
      <c r="BJ107" s="96"/>
      <c r="BK107" s="96"/>
      <c r="BL107" s="96"/>
      <c r="BM107" s="96"/>
      <c r="BN107" s="97"/>
      <c r="BO107" s="81">
        <f t="shared" si="12"/>
        <v>12353.714661406968</v>
      </c>
      <c r="BP107" s="81"/>
      <c r="BQ107" s="81"/>
      <c r="BR107" s="81"/>
      <c r="BS107" s="81"/>
      <c r="BT107" s="81"/>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2">
        <f t="shared" si="11"/>
        <v>103781.08612754766</v>
      </c>
      <c r="CW107" s="82"/>
      <c r="CX107" s="82"/>
      <c r="CY107" s="82"/>
      <c r="CZ107" s="82"/>
      <c r="DA107" s="82"/>
      <c r="DB107" s="82"/>
      <c r="DC107" s="82"/>
      <c r="DD107" s="82"/>
      <c r="DE107" s="83"/>
    </row>
    <row r="108" spans="1:109" s="4" customFormat="1" ht="24.95" customHeight="1" x14ac:dyDescent="0.2">
      <c r="A108" s="98" t="s">
        <v>133</v>
      </c>
      <c r="B108" s="99"/>
      <c r="C108" s="99"/>
      <c r="D108" s="99"/>
      <c r="E108" s="99"/>
      <c r="F108" s="99"/>
      <c r="G108" s="99"/>
      <c r="H108" s="99"/>
      <c r="I108" s="99"/>
      <c r="J108" s="99"/>
      <c r="K108" s="99"/>
      <c r="L108" s="99"/>
      <c r="M108" s="99"/>
      <c r="N108" s="99"/>
      <c r="O108" s="100"/>
      <c r="P108" s="101" t="s">
        <v>132</v>
      </c>
      <c r="Q108" s="102"/>
      <c r="R108" s="102"/>
      <c r="S108" s="102"/>
      <c r="T108" s="102"/>
      <c r="U108" s="102"/>
      <c r="V108" s="102"/>
      <c r="W108" s="102"/>
      <c r="X108" s="102"/>
      <c r="Y108" s="102"/>
      <c r="Z108" s="102"/>
      <c r="AA108" s="102"/>
      <c r="AB108" s="102"/>
      <c r="AC108" s="103"/>
      <c r="AD108" s="92">
        <v>401</v>
      </c>
      <c r="AE108" s="92"/>
      <c r="AF108" s="92"/>
      <c r="AG108" s="107">
        <v>1</v>
      </c>
      <c r="AH108" s="108"/>
      <c r="AI108" s="108"/>
      <c r="AJ108" s="109"/>
      <c r="AK108" s="94">
        <v>7516</v>
      </c>
      <c r="AL108" s="94"/>
      <c r="AM108" s="94"/>
      <c r="AN108" s="94"/>
      <c r="AO108" s="94"/>
      <c r="AP108" s="94"/>
      <c r="AQ108" s="82">
        <f t="shared" si="10"/>
        <v>90192</v>
      </c>
      <c r="AR108" s="82"/>
      <c r="AS108" s="82"/>
      <c r="AT108" s="82"/>
      <c r="AU108" s="82"/>
      <c r="AV108" s="82"/>
      <c r="AW108" s="82"/>
      <c r="AX108" s="82"/>
      <c r="AY108" s="81"/>
      <c r="AZ108" s="81"/>
      <c r="BA108" s="81"/>
      <c r="BB108" s="81"/>
      <c r="BC108" s="81"/>
      <c r="BD108" s="81"/>
      <c r="BE108" s="81"/>
      <c r="BF108" s="81"/>
      <c r="BG108" s="95">
        <f t="shared" si="9"/>
        <v>1235.3714661406968</v>
      </c>
      <c r="BH108" s="96"/>
      <c r="BI108" s="96"/>
      <c r="BJ108" s="96"/>
      <c r="BK108" s="96"/>
      <c r="BL108" s="96"/>
      <c r="BM108" s="96"/>
      <c r="BN108" s="97"/>
      <c r="BO108" s="81">
        <f t="shared" si="12"/>
        <v>12353.714661406968</v>
      </c>
      <c r="BP108" s="81"/>
      <c r="BQ108" s="81"/>
      <c r="BR108" s="81"/>
      <c r="BS108" s="81"/>
      <c r="BT108" s="81"/>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2">
        <f t="shared" si="11"/>
        <v>103781.08612754766</v>
      </c>
      <c r="CW108" s="82"/>
      <c r="CX108" s="82"/>
      <c r="CY108" s="82"/>
      <c r="CZ108" s="82"/>
      <c r="DA108" s="82"/>
      <c r="DB108" s="82"/>
      <c r="DC108" s="82"/>
      <c r="DD108" s="82"/>
      <c r="DE108" s="83"/>
    </row>
    <row r="109" spans="1:109" s="4" customFormat="1" ht="24.95" customHeight="1" x14ac:dyDescent="0.2">
      <c r="A109" s="98" t="s">
        <v>134</v>
      </c>
      <c r="B109" s="99"/>
      <c r="C109" s="99"/>
      <c r="D109" s="99"/>
      <c r="E109" s="99"/>
      <c r="F109" s="99"/>
      <c r="G109" s="99"/>
      <c r="H109" s="99"/>
      <c r="I109" s="99"/>
      <c r="J109" s="99"/>
      <c r="K109" s="99"/>
      <c r="L109" s="99"/>
      <c r="M109" s="99"/>
      <c r="N109" s="99"/>
      <c r="O109" s="100"/>
      <c r="P109" s="101" t="s">
        <v>132</v>
      </c>
      <c r="Q109" s="102"/>
      <c r="R109" s="102"/>
      <c r="S109" s="102"/>
      <c r="T109" s="102"/>
      <c r="U109" s="102"/>
      <c r="V109" s="102"/>
      <c r="W109" s="102"/>
      <c r="X109" s="102"/>
      <c r="Y109" s="102"/>
      <c r="Z109" s="102"/>
      <c r="AA109" s="102"/>
      <c r="AB109" s="102"/>
      <c r="AC109" s="103"/>
      <c r="AD109" s="92">
        <v>401</v>
      </c>
      <c r="AE109" s="92"/>
      <c r="AF109" s="92"/>
      <c r="AG109" s="107">
        <v>1</v>
      </c>
      <c r="AH109" s="108"/>
      <c r="AI109" s="108"/>
      <c r="AJ109" s="109"/>
      <c r="AK109" s="94">
        <v>6456</v>
      </c>
      <c r="AL109" s="94"/>
      <c r="AM109" s="94"/>
      <c r="AN109" s="94"/>
      <c r="AO109" s="94"/>
      <c r="AP109" s="94"/>
      <c r="AQ109" s="82">
        <f t="shared" si="10"/>
        <v>77472</v>
      </c>
      <c r="AR109" s="82"/>
      <c r="AS109" s="82"/>
      <c r="AT109" s="82"/>
      <c r="AU109" s="82"/>
      <c r="AV109" s="82"/>
      <c r="AW109" s="82"/>
      <c r="AX109" s="82"/>
      <c r="AY109" s="81"/>
      <c r="AZ109" s="81"/>
      <c r="BA109" s="81"/>
      <c r="BB109" s="81"/>
      <c r="BC109" s="81"/>
      <c r="BD109" s="81"/>
      <c r="BE109" s="81"/>
      <c r="BF109" s="81"/>
      <c r="BG109" s="95">
        <f t="shared" si="9"/>
        <v>1061.1439842209072</v>
      </c>
      <c r="BH109" s="96"/>
      <c r="BI109" s="96"/>
      <c r="BJ109" s="96"/>
      <c r="BK109" s="96"/>
      <c r="BL109" s="96"/>
      <c r="BM109" s="96"/>
      <c r="BN109" s="97"/>
      <c r="BO109" s="81">
        <f t="shared" si="12"/>
        <v>10611.439842209073</v>
      </c>
      <c r="BP109" s="81"/>
      <c r="BQ109" s="81"/>
      <c r="BR109" s="81"/>
      <c r="BS109" s="81"/>
      <c r="BT109" s="81"/>
      <c r="BU109" s="81"/>
      <c r="BV109" s="81"/>
      <c r="BW109" s="81"/>
      <c r="BX109" s="81"/>
      <c r="BY109" s="81"/>
      <c r="BZ109" s="81"/>
      <c r="CA109" s="81"/>
      <c r="CB109" s="81"/>
      <c r="CC109" s="81"/>
      <c r="CD109" s="81"/>
      <c r="CE109" s="81"/>
      <c r="CF109" s="81"/>
      <c r="CG109" s="81"/>
      <c r="CH109" s="81"/>
      <c r="CI109" s="81"/>
      <c r="CJ109" s="81"/>
      <c r="CK109" s="81"/>
      <c r="CL109" s="81"/>
      <c r="CM109" s="81"/>
      <c r="CN109" s="81"/>
      <c r="CO109" s="81"/>
      <c r="CP109" s="81"/>
      <c r="CQ109" s="81"/>
      <c r="CR109" s="81"/>
      <c r="CS109" s="81"/>
      <c r="CT109" s="81"/>
      <c r="CU109" s="81"/>
      <c r="CV109" s="82">
        <f t="shared" si="11"/>
        <v>89144.583826429982</v>
      </c>
      <c r="CW109" s="82"/>
      <c r="CX109" s="82"/>
      <c r="CY109" s="82"/>
      <c r="CZ109" s="82"/>
      <c r="DA109" s="82"/>
      <c r="DB109" s="82"/>
      <c r="DC109" s="82"/>
      <c r="DD109" s="82"/>
      <c r="DE109" s="83"/>
    </row>
    <row r="110" spans="1:109" s="4" customFormat="1" ht="24.95" customHeight="1" x14ac:dyDescent="0.2">
      <c r="A110" s="98" t="s">
        <v>135</v>
      </c>
      <c r="B110" s="99"/>
      <c r="C110" s="99"/>
      <c r="D110" s="99"/>
      <c r="E110" s="99"/>
      <c r="F110" s="99"/>
      <c r="G110" s="99"/>
      <c r="H110" s="99"/>
      <c r="I110" s="99"/>
      <c r="J110" s="99"/>
      <c r="K110" s="99"/>
      <c r="L110" s="99"/>
      <c r="M110" s="99"/>
      <c r="N110" s="99"/>
      <c r="O110" s="100"/>
      <c r="P110" s="101" t="s">
        <v>136</v>
      </c>
      <c r="Q110" s="102"/>
      <c r="R110" s="102"/>
      <c r="S110" s="102"/>
      <c r="T110" s="102"/>
      <c r="U110" s="102"/>
      <c r="V110" s="102"/>
      <c r="W110" s="102"/>
      <c r="X110" s="102"/>
      <c r="Y110" s="102"/>
      <c r="Z110" s="102"/>
      <c r="AA110" s="102"/>
      <c r="AB110" s="102"/>
      <c r="AC110" s="103"/>
      <c r="AD110" s="92">
        <v>401</v>
      </c>
      <c r="AE110" s="92"/>
      <c r="AF110" s="92"/>
      <c r="AG110" s="107">
        <v>1</v>
      </c>
      <c r="AH110" s="108"/>
      <c r="AI110" s="108"/>
      <c r="AJ110" s="109"/>
      <c r="AK110" s="94">
        <v>10548</v>
      </c>
      <c r="AL110" s="94"/>
      <c r="AM110" s="94"/>
      <c r="AN110" s="94"/>
      <c r="AO110" s="94"/>
      <c r="AP110" s="94"/>
      <c r="AQ110" s="82">
        <f t="shared" si="10"/>
        <v>126576</v>
      </c>
      <c r="AR110" s="82"/>
      <c r="AS110" s="82"/>
      <c r="AT110" s="82"/>
      <c r="AU110" s="82"/>
      <c r="AV110" s="82"/>
      <c r="AW110" s="82"/>
      <c r="AX110" s="82"/>
      <c r="AY110" s="81"/>
      <c r="AZ110" s="81"/>
      <c r="BA110" s="81"/>
      <c r="BB110" s="81"/>
      <c r="BC110" s="81"/>
      <c r="BD110" s="81"/>
      <c r="BE110" s="81"/>
      <c r="BF110" s="81"/>
      <c r="BG110" s="95">
        <f t="shared" si="9"/>
        <v>1733.7278106508875</v>
      </c>
      <c r="BH110" s="96"/>
      <c r="BI110" s="96"/>
      <c r="BJ110" s="96"/>
      <c r="BK110" s="96"/>
      <c r="BL110" s="96"/>
      <c r="BM110" s="96"/>
      <c r="BN110" s="97"/>
      <c r="BO110" s="81">
        <f t="shared" si="12"/>
        <v>17337.278106508875</v>
      </c>
      <c r="BP110" s="81"/>
      <c r="BQ110" s="81"/>
      <c r="BR110" s="81"/>
      <c r="BS110" s="81"/>
      <c r="BT110" s="81"/>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2">
        <f t="shared" si="11"/>
        <v>145647.00591715975</v>
      </c>
      <c r="CW110" s="82"/>
      <c r="CX110" s="82"/>
      <c r="CY110" s="82"/>
      <c r="CZ110" s="82"/>
      <c r="DA110" s="82"/>
      <c r="DB110" s="82"/>
      <c r="DC110" s="82"/>
      <c r="DD110" s="82"/>
      <c r="DE110" s="83"/>
    </row>
    <row r="111" spans="1:109" s="4" customFormat="1" ht="24.95" customHeight="1" x14ac:dyDescent="0.2">
      <c r="A111" s="98" t="s">
        <v>72</v>
      </c>
      <c r="B111" s="99"/>
      <c r="C111" s="99"/>
      <c r="D111" s="99"/>
      <c r="E111" s="99"/>
      <c r="F111" s="99"/>
      <c r="G111" s="99"/>
      <c r="H111" s="99"/>
      <c r="I111" s="99"/>
      <c r="J111" s="99"/>
      <c r="K111" s="99"/>
      <c r="L111" s="99"/>
      <c r="M111" s="99"/>
      <c r="N111" s="99"/>
      <c r="O111" s="100"/>
      <c r="P111" s="101" t="s">
        <v>137</v>
      </c>
      <c r="Q111" s="102"/>
      <c r="R111" s="102"/>
      <c r="S111" s="102"/>
      <c r="T111" s="102"/>
      <c r="U111" s="102"/>
      <c r="V111" s="102"/>
      <c r="W111" s="102"/>
      <c r="X111" s="102"/>
      <c r="Y111" s="102"/>
      <c r="Z111" s="102"/>
      <c r="AA111" s="102"/>
      <c r="AB111" s="102"/>
      <c r="AC111" s="103"/>
      <c r="AD111" s="104">
        <v>502</v>
      </c>
      <c r="AE111" s="105"/>
      <c r="AF111" s="106"/>
      <c r="AG111" s="107">
        <v>1</v>
      </c>
      <c r="AH111" s="108"/>
      <c r="AI111" s="108"/>
      <c r="AJ111" s="109"/>
      <c r="AK111" s="94">
        <v>39480</v>
      </c>
      <c r="AL111" s="94"/>
      <c r="AM111" s="94"/>
      <c r="AN111" s="94"/>
      <c r="AO111" s="94"/>
      <c r="AP111" s="94"/>
      <c r="AQ111" s="82">
        <f t="shared" si="10"/>
        <v>473760</v>
      </c>
      <c r="AR111" s="82"/>
      <c r="AS111" s="82"/>
      <c r="AT111" s="82"/>
      <c r="AU111" s="82"/>
      <c r="AV111" s="82"/>
      <c r="AW111" s="82"/>
      <c r="AX111" s="82"/>
      <c r="AY111" s="81"/>
      <c r="AZ111" s="81"/>
      <c r="BA111" s="81"/>
      <c r="BB111" s="81"/>
      <c r="BC111" s="81"/>
      <c r="BD111" s="81"/>
      <c r="BE111" s="81"/>
      <c r="BF111" s="81"/>
      <c r="BG111" s="95">
        <f t="shared" si="9"/>
        <v>6489.1518737672586</v>
      </c>
      <c r="BH111" s="96"/>
      <c r="BI111" s="96"/>
      <c r="BJ111" s="96"/>
      <c r="BK111" s="96"/>
      <c r="BL111" s="96"/>
      <c r="BM111" s="96"/>
      <c r="BN111" s="97"/>
      <c r="BO111" s="81">
        <f t="shared" si="12"/>
        <v>64891.518737672581</v>
      </c>
      <c r="BP111" s="81"/>
      <c r="BQ111" s="81"/>
      <c r="BR111" s="81"/>
      <c r="BS111" s="81"/>
      <c r="BT111" s="81"/>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2">
        <f t="shared" si="11"/>
        <v>545140.67061143985</v>
      </c>
      <c r="CW111" s="82"/>
      <c r="CX111" s="82"/>
      <c r="CY111" s="82"/>
      <c r="CZ111" s="82"/>
      <c r="DA111" s="82"/>
      <c r="DB111" s="82"/>
      <c r="DC111" s="82"/>
      <c r="DD111" s="82"/>
      <c r="DE111" s="83"/>
    </row>
    <row r="112" spans="1:109" s="4" customFormat="1" ht="24.95" customHeight="1" x14ac:dyDescent="0.2">
      <c r="A112" s="98" t="s">
        <v>138</v>
      </c>
      <c r="B112" s="99"/>
      <c r="C112" s="99"/>
      <c r="D112" s="99"/>
      <c r="E112" s="99"/>
      <c r="F112" s="99"/>
      <c r="G112" s="99"/>
      <c r="H112" s="99"/>
      <c r="I112" s="99"/>
      <c r="J112" s="99"/>
      <c r="K112" s="99"/>
      <c r="L112" s="99"/>
      <c r="M112" s="99"/>
      <c r="N112" s="99"/>
      <c r="O112" s="100"/>
      <c r="P112" s="101" t="s">
        <v>137</v>
      </c>
      <c r="Q112" s="102"/>
      <c r="R112" s="102"/>
      <c r="S112" s="102"/>
      <c r="T112" s="102"/>
      <c r="U112" s="102"/>
      <c r="V112" s="102"/>
      <c r="W112" s="102"/>
      <c r="X112" s="102"/>
      <c r="Y112" s="102"/>
      <c r="Z112" s="102"/>
      <c r="AA112" s="102"/>
      <c r="AB112" s="102"/>
      <c r="AC112" s="103"/>
      <c r="AD112" s="104">
        <v>502</v>
      </c>
      <c r="AE112" s="105"/>
      <c r="AF112" s="106"/>
      <c r="AG112" s="107">
        <v>1</v>
      </c>
      <c r="AH112" s="108"/>
      <c r="AI112" s="108"/>
      <c r="AJ112" s="109"/>
      <c r="AK112" s="94">
        <v>9270</v>
      </c>
      <c r="AL112" s="94"/>
      <c r="AM112" s="94"/>
      <c r="AN112" s="94"/>
      <c r="AO112" s="94"/>
      <c r="AP112" s="94"/>
      <c r="AQ112" s="82">
        <f t="shared" si="10"/>
        <v>111240</v>
      </c>
      <c r="AR112" s="82"/>
      <c r="AS112" s="82"/>
      <c r="AT112" s="82"/>
      <c r="AU112" s="82"/>
      <c r="AV112" s="82"/>
      <c r="AW112" s="82"/>
      <c r="AX112" s="82"/>
      <c r="AY112" s="81"/>
      <c r="AZ112" s="81"/>
      <c r="BA112" s="81"/>
      <c r="BB112" s="81"/>
      <c r="BC112" s="81"/>
      <c r="BD112" s="81"/>
      <c r="BE112" s="81"/>
      <c r="BF112" s="81"/>
      <c r="BG112" s="95">
        <f t="shared" si="9"/>
        <v>1523.6686390532543</v>
      </c>
      <c r="BH112" s="96"/>
      <c r="BI112" s="96"/>
      <c r="BJ112" s="96"/>
      <c r="BK112" s="96"/>
      <c r="BL112" s="96"/>
      <c r="BM112" s="96"/>
      <c r="BN112" s="97"/>
      <c r="BO112" s="81">
        <f t="shared" si="12"/>
        <v>15236.686390532543</v>
      </c>
      <c r="BP112" s="81"/>
      <c r="BQ112" s="81"/>
      <c r="BR112" s="81"/>
      <c r="BS112" s="81"/>
      <c r="BT112" s="81"/>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2">
        <f t="shared" si="11"/>
        <v>128000.3550295858</v>
      </c>
      <c r="CW112" s="82"/>
      <c r="CX112" s="82"/>
      <c r="CY112" s="82"/>
      <c r="CZ112" s="82"/>
      <c r="DA112" s="82"/>
      <c r="DB112" s="82"/>
      <c r="DC112" s="82"/>
      <c r="DD112" s="82"/>
      <c r="DE112" s="83"/>
    </row>
    <row r="113" spans="1:110" s="4" customFormat="1" ht="24.95" customHeight="1" x14ac:dyDescent="0.2">
      <c r="A113" s="98" t="s">
        <v>139</v>
      </c>
      <c r="B113" s="99"/>
      <c r="C113" s="99"/>
      <c r="D113" s="99"/>
      <c r="E113" s="99"/>
      <c r="F113" s="99"/>
      <c r="G113" s="99"/>
      <c r="H113" s="99"/>
      <c r="I113" s="99"/>
      <c r="J113" s="99"/>
      <c r="K113" s="99"/>
      <c r="L113" s="99"/>
      <c r="M113" s="99"/>
      <c r="N113" s="99"/>
      <c r="O113" s="100"/>
      <c r="P113" s="101" t="s">
        <v>137</v>
      </c>
      <c r="Q113" s="102"/>
      <c r="R113" s="102"/>
      <c r="S113" s="102"/>
      <c r="T113" s="102"/>
      <c r="U113" s="102"/>
      <c r="V113" s="102"/>
      <c r="W113" s="102"/>
      <c r="X113" s="102"/>
      <c r="Y113" s="102"/>
      <c r="Z113" s="102"/>
      <c r="AA113" s="102"/>
      <c r="AB113" s="102"/>
      <c r="AC113" s="103"/>
      <c r="AD113" s="104">
        <v>502</v>
      </c>
      <c r="AE113" s="105"/>
      <c r="AF113" s="106"/>
      <c r="AG113" s="107">
        <v>2</v>
      </c>
      <c r="AH113" s="108"/>
      <c r="AI113" s="108"/>
      <c r="AJ113" s="109"/>
      <c r="AK113" s="94">
        <v>12026</v>
      </c>
      <c r="AL113" s="94"/>
      <c r="AM113" s="94"/>
      <c r="AN113" s="94"/>
      <c r="AO113" s="94"/>
      <c r="AP113" s="94"/>
      <c r="AQ113" s="82">
        <f t="shared" si="10"/>
        <v>288624</v>
      </c>
      <c r="AR113" s="82"/>
      <c r="AS113" s="82"/>
      <c r="AT113" s="82"/>
      <c r="AU113" s="82"/>
      <c r="AV113" s="82"/>
      <c r="AW113" s="82"/>
      <c r="AX113" s="82"/>
      <c r="AY113" s="81"/>
      <c r="AZ113" s="81"/>
      <c r="BA113" s="81"/>
      <c r="BB113" s="81"/>
      <c r="BC113" s="81"/>
      <c r="BD113" s="81"/>
      <c r="BE113" s="81"/>
      <c r="BF113" s="81"/>
      <c r="BG113" s="95">
        <f t="shared" si="9"/>
        <v>3953.3201840894144</v>
      </c>
      <c r="BH113" s="96"/>
      <c r="BI113" s="96"/>
      <c r="BJ113" s="96"/>
      <c r="BK113" s="96"/>
      <c r="BL113" s="96"/>
      <c r="BM113" s="96"/>
      <c r="BN113" s="97"/>
      <c r="BO113" s="81">
        <f t="shared" si="12"/>
        <v>39533.201840894144</v>
      </c>
      <c r="BP113" s="81"/>
      <c r="BQ113" s="81"/>
      <c r="BR113" s="81"/>
      <c r="BS113" s="81"/>
      <c r="BT113" s="81"/>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2">
        <f t="shared" si="11"/>
        <v>332110.52202498354</v>
      </c>
      <c r="CW113" s="82"/>
      <c r="CX113" s="82"/>
      <c r="CY113" s="82"/>
      <c r="CZ113" s="82"/>
      <c r="DA113" s="82"/>
      <c r="DB113" s="82"/>
      <c r="DC113" s="82"/>
      <c r="DD113" s="82"/>
      <c r="DE113" s="83"/>
    </row>
    <row r="114" spans="1:110" s="4" customFormat="1" ht="24.95" customHeight="1" x14ac:dyDescent="0.2">
      <c r="A114" s="98" t="s">
        <v>140</v>
      </c>
      <c r="B114" s="99"/>
      <c r="C114" s="99"/>
      <c r="D114" s="99"/>
      <c r="E114" s="99"/>
      <c r="F114" s="99"/>
      <c r="G114" s="99"/>
      <c r="H114" s="99"/>
      <c r="I114" s="99"/>
      <c r="J114" s="99"/>
      <c r="K114" s="99"/>
      <c r="L114" s="99"/>
      <c r="M114" s="99"/>
      <c r="N114" s="99"/>
      <c r="O114" s="100"/>
      <c r="P114" s="101" t="s">
        <v>137</v>
      </c>
      <c r="Q114" s="102"/>
      <c r="R114" s="102"/>
      <c r="S114" s="102"/>
      <c r="T114" s="102"/>
      <c r="U114" s="102"/>
      <c r="V114" s="102"/>
      <c r="W114" s="102"/>
      <c r="X114" s="102"/>
      <c r="Y114" s="102"/>
      <c r="Z114" s="102"/>
      <c r="AA114" s="102"/>
      <c r="AB114" s="102"/>
      <c r="AC114" s="103"/>
      <c r="AD114" s="104">
        <v>502</v>
      </c>
      <c r="AE114" s="105"/>
      <c r="AF114" s="106"/>
      <c r="AG114" s="107">
        <v>26</v>
      </c>
      <c r="AH114" s="108"/>
      <c r="AI114" s="108"/>
      <c r="AJ114" s="109"/>
      <c r="AK114" s="94">
        <v>10764</v>
      </c>
      <c r="AL114" s="94"/>
      <c r="AM114" s="94"/>
      <c r="AN114" s="94"/>
      <c r="AO114" s="94"/>
      <c r="AP114" s="94"/>
      <c r="AQ114" s="82">
        <f t="shared" si="10"/>
        <v>3358368</v>
      </c>
      <c r="AR114" s="82"/>
      <c r="AS114" s="82"/>
      <c r="AT114" s="82"/>
      <c r="AU114" s="82"/>
      <c r="AV114" s="82"/>
      <c r="AW114" s="82"/>
      <c r="AX114" s="82"/>
      <c r="AY114" s="81"/>
      <c r="AZ114" s="81"/>
      <c r="BA114" s="81"/>
      <c r="BB114" s="81"/>
      <c r="BC114" s="81"/>
      <c r="BD114" s="81"/>
      <c r="BE114" s="81"/>
      <c r="BF114" s="81"/>
      <c r="BG114" s="95">
        <f t="shared" si="9"/>
        <v>46000</v>
      </c>
      <c r="BH114" s="96"/>
      <c r="BI114" s="96"/>
      <c r="BJ114" s="96"/>
      <c r="BK114" s="96"/>
      <c r="BL114" s="96"/>
      <c r="BM114" s="96"/>
      <c r="BN114" s="97"/>
      <c r="BO114" s="81">
        <f t="shared" si="12"/>
        <v>460000</v>
      </c>
      <c r="BP114" s="81"/>
      <c r="BQ114" s="81"/>
      <c r="BR114" s="81"/>
      <c r="BS114" s="81"/>
      <c r="BT114" s="81"/>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2">
        <f t="shared" si="11"/>
        <v>3864368</v>
      </c>
      <c r="CW114" s="82"/>
      <c r="CX114" s="82"/>
      <c r="CY114" s="82"/>
      <c r="CZ114" s="82"/>
      <c r="DA114" s="82"/>
      <c r="DB114" s="82"/>
      <c r="DC114" s="82"/>
      <c r="DD114" s="82"/>
      <c r="DE114" s="83"/>
    </row>
    <row r="115" spans="1:110" s="4" customFormat="1" ht="24.95" customHeight="1" x14ac:dyDescent="0.2">
      <c r="A115" s="98" t="s">
        <v>141</v>
      </c>
      <c r="B115" s="99"/>
      <c r="C115" s="99"/>
      <c r="D115" s="99"/>
      <c r="E115" s="99"/>
      <c r="F115" s="99"/>
      <c r="G115" s="99"/>
      <c r="H115" s="99"/>
      <c r="I115" s="99"/>
      <c r="J115" s="99"/>
      <c r="K115" s="99"/>
      <c r="L115" s="99"/>
      <c r="M115" s="99"/>
      <c r="N115" s="99"/>
      <c r="O115" s="100"/>
      <c r="P115" s="101" t="s">
        <v>137</v>
      </c>
      <c r="Q115" s="102"/>
      <c r="R115" s="102"/>
      <c r="S115" s="102"/>
      <c r="T115" s="102"/>
      <c r="U115" s="102"/>
      <c r="V115" s="102"/>
      <c r="W115" s="102"/>
      <c r="X115" s="102"/>
      <c r="Y115" s="102"/>
      <c r="Z115" s="102"/>
      <c r="AA115" s="102"/>
      <c r="AB115" s="102"/>
      <c r="AC115" s="103"/>
      <c r="AD115" s="104">
        <v>502</v>
      </c>
      <c r="AE115" s="105"/>
      <c r="AF115" s="106"/>
      <c r="AG115" s="107">
        <v>4</v>
      </c>
      <c r="AH115" s="108"/>
      <c r="AI115" s="108"/>
      <c r="AJ115" s="109"/>
      <c r="AK115" s="94">
        <v>10764</v>
      </c>
      <c r="AL115" s="94"/>
      <c r="AM115" s="94"/>
      <c r="AN115" s="94"/>
      <c r="AO115" s="94"/>
      <c r="AP115" s="94"/>
      <c r="AQ115" s="82">
        <f t="shared" si="10"/>
        <v>516672</v>
      </c>
      <c r="AR115" s="82"/>
      <c r="AS115" s="82"/>
      <c r="AT115" s="82"/>
      <c r="AU115" s="82"/>
      <c r="AV115" s="82"/>
      <c r="AW115" s="82"/>
      <c r="AX115" s="82"/>
      <c r="AY115" s="81"/>
      <c r="AZ115" s="81"/>
      <c r="BA115" s="81"/>
      <c r="BB115" s="81"/>
      <c r="BC115" s="81"/>
      <c r="BD115" s="81"/>
      <c r="BE115" s="81"/>
      <c r="BF115" s="81"/>
      <c r="BG115" s="95">
        <f t="shared" si="9"/>
        <v>7076.9230769230762</v>
      </c>
      <c r="BH115" s="96"/>
      <c r="BI115" s="96"/>
      <c r="BJ115" s="96"/>
      <c r="BK115" s="96"/>
      <c r="BL115" s="96"/>
      <c r="BM115" s="96"/>
      <c r="BN115" s="97"/>
      <c r="BO115" s="81">
        <f t="shared" si="12"/>
        <v>70769.230769230766</v>
      </c>
      <c r="BP115" s="81"/>
      <c r="BQ115" s="81"/>
      <c r="BR115" s="81"/>
      <c r="BS115" s="81"/>
      <c r="BT115" s="8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c r="CR115" s="81"/>
      <c r="CS115" s="81"/>
      <c r="CT115" s="81"/>
      <c r="CU115" s="81"/>
      <c r="CV115" s="82">
        <f t="shared" si="11"/>
        <v>594518.15384615387</v>
      </c>
      <c r="CW115" s="82"/>
      <c r="CX115" s="82"/>
      <c r="CY115" s="82"/>
      <c r="CZ115" s="82"/>
      <c r="DA115" s="82"/>
      <c r="DB115" s="82"/>
      <c r="DC115" s="82"/>
      <c r="DD115" s="82"/>
      <c r="DE115" s="83"/>
    </row>
    <row r="116" spans="1:110" s="4" customFormat="1" ht="24.95" customHeight="1" x14ac:dyDescent="0.2">
      <c r="A116" s="98" t="s">
        <v>142</v>
      </c>
      <c r="B116" s="99"/>
      <c r="C116" s="99"/>
      <c r="D116" s="99"/>
      <c r="E116" s="99"/>
      <c r="F116" s="99"/>
      <c r="G116" s="99"/>
      <c r="H116" s="99"/>
      <c r="I116" s="99"/>
      <c r="J116" s="99"/>
      <c r="K116" s="99"/>
      <c r="L116" s="99"/>
      <c r="M116" s="99"/>
      <c r="N116" s="99"/>
      <c r="O116" s="100"/>
      <c r="P116" s="101" t="s">
        <v>137</v>
      </c>
      <c r="Q116" s="102"/>
      <c r="R116" s="102"/>
      <c r="S116" s="102"/>
      <c r="T116" s="102"/>
      <c r="U116" s="102"/>
      <c r="V116" s="102"/>
      <c r="W116" s="102"/>
      <c r="X116" s="102"/>
      <c r="Y116" s="102"/>
      <c r="Z116" s="102"/>
      <c r="AA116" s="102"/>
      <c r="AB116" s="102"/>
      <c r="AC116" s="103"/>
      <c r="AD116" s="104">
        <v>502</v>
      </c>
      <c r="AE116" s="105"/>
      <c r="AF116" s="106"/>
      <c r="AG116" s="107">
        <v>2</v>
      </c>
      <c r="AH116" s="108"/>
      <c r="AI116" s="108"/>
      <c r="AJ116" s="109"/>
      <c r="AK116" s="94">
        <v>10764</v>
      </c>
      <c r="AL116" s="94"/>
      <c r="AM116" s="94"/>
      <c r="AN116" s="94"/>
      <c r="AO116" s="94"/>
      <c r="AP116" s="94"/>
      <c r="AQ116" s="82">
        <f t="shared" si="10"/>
        <v>258336</v>
      </c>
      <c r="AR116" s="82"/>
      <c r="AS116" s="82"/>
      <c r="AT116" s="82"/>
      <c r="AU116" s="82"/>
      <c r="AV116" s="82"/>
      <c r="AW116" s="82"/>
      <c r="AX116" s="82"/>
      <c r="AY116" s="81"/>
      <c r="AZ116" s="81"/>
      <c r="BA116" s="81"/>
      <c r="BB116" s="81"/>
      <c r="BC116" s="81"/>
      <c r="BD116" s="81"/>
      <c r="BE116" s="81"/>
      <c r="BF116" s="81"/>
      <c r="BG116" s="95">
        <f t="shared" si="9"/>
        <v>3538.4615384615381</v>
      </c>
      <c r="BH116" s="96"/>
      <c r="BI116" s="96"/>
      <c r="BJ116" s="96"/>
      <c r="BK116" s="96"/>
      <c r="BL116" s="96"/>
      <c r="BM116" s="96"/>
      <c r="BN116" s="97"/>
      <c r="BO116" s="81">
        <f t="shared" si="12"/>
        <v>35384.615384615383</v>
      </c>
      <c r="BP116" s="81"/>
      <c r="BQ116" s="81"/>
      <c r="BR116" s="81"/>
      <c r="BS116" s="81"/>
      <c r="BT116" s="81"/>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c r="CR116" s="81"/>
      <c r="CS116" s="81"/>
      <c r="CT116" s="81"/>
      <c r="CU116" s="81"/>
      <c r="CV116" s="82">
        <f t="shared" si="11"/>
        <v>297259.07692307694</v>
      </c>
      <c r="CW116" s="82"/>
      <c r="CX116" s="82"/>
      <c r="CY116" s="82"/>
      <c r="CZ116" s="82"/>
      <c r="DA116" s="82"/>
      <c r="DB116" s="82"/>
      <c r="DC116" s="82"/>
      <c r="DD116" s="82"/>
      <c r="DE116" s="83"/>
    </row>
    <row r="117" spans="1:110" s="4" customFormat="1" ht="24.95" customHeight="1" x14ac:dyDescent="0.2">
      <c r="A117" s="84"/>
      <c r="B117" s="85"/>
      <c r="C117" s="85"/>
      <c r="D117" s="85"/>
      <c r="E117" s="85"/>
      <c r="F117" s="85"/>
      <c r="G117" s="85"/>
      <c r="H117" s="85"/>
      <c r="I117" s="85"/>
      <c r="J117" s="85"/>
      <c r="K117" s="85"/>
      <c r="L117" s="85"/>
      <c r="M117" s="85"/>
      <c r="N117" s="85"/>
      <c r="O117" s="86"/>
      <c r="P117" s="91"/>
      <c r="Q117" s="91"/>
      <c r="R117" s="91"/>
      <c r="S117" s="91"/>
      <c r="T117" s="91"/>
      <c r="U117" s="91"/>
      <c r="V117" s="91"/>
      <c r="W117" s="91"/>
      <c r="X117" s="91"/>
      <c r="Y117" s="91"/>
      <c r="Z117" s="91"/>
      <c r="AA117" s="91"/>
      <c r="AB117" s="91"/>
      <c r="AC117" s="91"/>
      <c r="AD117" s="92"/>
      <c r="AE117" s="92"/>
      <c r="AF117" s="92"/>
      <c r="AG117" s="93"/>
      <c r="AH117" s="93"/>
      <c r="AI117" s="93"/>
      <c r="AJ117" s="93"/>
      <c r="AK117" s="94"/>
      <c r="AL117" s="94"/>
      <c r="AM117" s="94"/>
      <c r="AN117" s="94"/>
      <c r="AO117" s="94"/>
      <c r="AP117" s="94"/>
      <c r="AQ117" s="82">
        <f t="shared" si="10"/>
        <v>0</v>
      </c>
      <c r="AR117" s="82"/>
      <c r="AS117" s="82"/>
      <c r="AT117" s="82"/>
      <c r="AU117" s="82"/>
      <c r="AV117" s="82"/>
      <c r="AW117" s="82"/>
      <c r="AX117" s="82"/>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c r="CR117" s="81"/>
      <c r="CS117" s="81"/>
      <c r="CT117" s="81"/>
      <c r="CU117" s="81"/>
      <c r="CV117" s="82">
        <f t="shared" si="11"/>
        <v>0</v>
      </c>
      <c r="CW117" s="82"/>
      <c r="CX117" s="82"/>
      <c r="CY117" s="82"/>
      <c r="CZ117" s="82"/>
      <c r="DA117" s="82"/>
      <c r="DB117" s="82"/>
      <c r="DC117" s="82"/>
      <c r="DD117" s="82"/>
      <c r="DE117" s="83"/>
    </row>
    <row r="118" spans="1:110" s="4" customFormat="1" ht="24.95" customHeight="1" thickBot="1" x14ac:dyDescent="0.25">
      <c r="A118" s="84"/>
      <c r="B118" s="85"/>
      <c r="C118" s="85"/>
      <c r="D118" s="85"/>
      <c r="E118" s="85"/>
      <c r="F118" s="85"/>
      <c r="G118" s="85"/>
      <c r="H118" s="85"/>
      <c r="I118" s="85"/>
      <c r="J118" s="85"/>
      <c r="K118" s="85"/>
      <c r="L118" s="85"/>
      <c r="M118" s="85"/>
      <c r="N118" s="85"/>
      <c r="O118" s="86"/>
      <c r="P118" s="87"/>
      <c r="Q118" s="87"/>
      <c r="R118" s="87"/>
      <c r="S118" s="87"/>
      <c r="T118" s="87"/>
      <c r="U118" s="87"/>
      <c r="V118" s="87"/>
      <c r="W118" s="87"/>
      <c r="X118" s="87"/>
      <c r="Y118" s="87"/>
      <c r="Z118" s="87"/>
      <c r="AA118" s="87"/>
      <c r="AB118" s="87"/>
      <c r="AC118" s="87"/>
      <c r="AD118" s="88"/>
      <c r="AE118" s="88"/>
      <c r="AF118" s="88"/>
      <c r="AG118" s="89"/>
      <c r="AH118" s="89"/>
      <c r="AI118" s="89"/>
      <c r="AJ118" s="89"/>
      <c r="AK118" s="90"/>
      <c r="AL118" s="90"/>
      <c r="AM118" s="90"/>
      <c r="AN118" s="90"/>
      <c r="AO118" s="90"/>
      <c r="AP118" s="90"/>
      <c r="AQ118" s="73">
        <f t="shared" si="10"/>
        <v>0</v>
      </c>
      <c r="AR118" s="73"/>
      <c r="AS118" s="73"/>
      <c r="AT118" s="73"/>
      <c r="AU118" s="73"/>
      <c r="AV118" s="73"/>
      <c r="AW118" s="73"/>
      <c r="AX118" s="73"/>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73">
        <f t="shared" si="11"/>
        <v>0</v>
      </c>
      <c r="CW118" s="73"/>
      <c r="CX118" s="73"/>
      <c r="CY118" s="73"/>
      <c r="CZ118" s="73"/>
      <c r="DA118" s="73"/>
      <c r="DB118" s="73"/>
      <c r="DC118" s="73"/>
      <c r="DD118" s="73"/>
      <c r="DE118" s="74"/>
    </row>
    <row r="119" spans="1:110" s="4" customFormat="1" ht="24.95" customHeight="1" thickBot="1" x14ac:dyDescent="0.3">
      <c r="A119" s="75" t="s">
        <v>143</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7"/>
      <c r="AG119" s="78">
        <f>SUM(AG8:AJ118)</f>
        <v>175</v>
      </c>
      <c r="AH119" s="78"/>
      <c r="AI119" s="78"/>
      <c r="AJ119" s="78"/>
      <c r="AK119" s="79">
        <f>SUM(AK8:AP118)</f>
        <v>1157914</v>
      </c>
      <c r="AL119" s="79"/>
      <c r="AM119" s="79"/>
      <c r="AN119" s="79"/>
      <c r="AO119" s="79"/>
      <c r="AP119" s="79"/>
      <c r="AQ119" s="71">
        <f>SUM(AQ8:AX118)</f>
        <v>22249224</v>
      </c>
      <c r="AR119" s="71"/>
      <c r="AS119" s="71"/>
      <c r="AT119" s="71"/>
      <c r="AU119" s="71"/>
      <c r="AV119" s="71"/>
      <c r="AW119" s="71"/>
      <c r="AX119" s="71"/>
      <c r="AY119" s="71">
        <f>SUM(AY8:BF118)</f>
        <v>0</v>
      </c>
      <c r="AZ119" s="71"/>
      <c r="BA119" s="71"/>
      <c r="BB119" s="71"/>
      <c r="BC119" s="71"/>
      <c r="BD119" s="71"/>
      <c r="BE119" s="71"/>
      <c r="BF119" s="71"/>
      <c r="BG119" s="71">
        <f>SUM(BG8:BN118)</f>
        <v>262357.00197238661</v>
      </c>
      <c r="BH119" s="71"/>
      <c r="BI119" s="71"/>
      <c r="BJ119" s="71"/>
      <c r="BK119" s="71"/>
      <c r="BL119" s="71"/>
      <c r="BM119" s="71"/>
      <c r="BN119" s="71"/>
      <c r="BO119" s="71">
        <f>SUM(BO8:BV118)</f>
        <v>3047504.9309664699</v>
      </c>
      <c r="BP119" s="71"/>
      <c r="BQ119" s="71"/>
      <c r="BR119" s="71"/>
      <c r="BS119" s="71"/>
      <c r="BT119" s="71"/>
      <c r="BU119" s="71"/>
      <c r="BV119" s="71"/>
      <c r="BW119" s="71">
        <f>SUM(BW8:CD118)</f>
        <v>0</v>
      </c>
      <c r="BX119" s="71"/>
      <c r="BY119" s="71"/>
      <c r="BZ119" s="71"/>
      <c r="CA119" s="71"/>
      <c r="CB119" s="71"/>
      <c r="CC119" s="71"/>
      <c r="CD119" s="71"/>
      <c r="CE119" s="71">
        <f>SUM(CE8:CM118)</f>
        <v>0</v>
      </c>
      <c r="CF119" s="71"/>
      <c r="CG119" s="71"/>
      <c r="CH119" s="71"/>
      <c r="CI119" s="71"/>
      <c r="CJ119" s="71"/>
      <c r="CK119" s="71"/>
      <c r="CL119" s="71"/>
      <c r="CM119" s="71"/>
      <c r="CN119" s="71">
        <f>SUM(CN8:CU118)</f>
        <v>0</v>
      </c>
      <c r="CO119" s="71"/>
      <c r="CP119" s="71"/>
      <c r="CQ119" s="71"/>
      <c r="CR119" s="71"/>
      <c r="CS119" s="71"/>
      <c r="CT119" s="71"/>
      <c r="CU119" s="71"/>
      <c r="CV119" s="71">
        <f>SUM(CV8:DE118)</f>
        <v>25559085.932938863</v>
      </c>
      <c r="CW119" s="71"/>
      <c r="CX119" s="71"/>
      <c r="CY119" s="71"/>
      <c r="CZ119" s="71"/>
      <c r="DA119" s="71"/>
      <c r="DB119" s="71"/>
      <c r="DC119" s="71"/>
      <c r="DD119" s="71"/>
      <c r="DE119" s="72"/>
      <c r="DF119" s="2"/>
    </row>
    <row r="120" spans="1:110" s="4" customFormat="1" ht="24.95" customHeight="1"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row>
    <row r="121" spans="1:110" s="4" customFormat="1" ht="24.95" customHeight="1"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row>
    <row r="122" spans="1:110" s="4" customFormat="1" ht="24.95"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row>
    <row r="123" spans="1:110" s="4" customFormat="1" ht="24.95" customHeight="1"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row>
    <row r="124" spans="1:110" s="4" customFormat="1" ht="24.95" customHeight="1"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row>
    <row r="125" spans="1:110" s="4" customFormat="1" ht="24.95" customHeight="1"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row>
    <row r="126" spans="1:110" s="4" customFormat="1" ht="24.95" customHeight="1"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row>
    <row r="127" spans="1:110" s="4" customFormat="1" ht="24.95" customHeight="1"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row>
    <row r="128" spans="1:110" s="4" customFormat="1" ht="24.95" customHeight="1"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row>
    <row r="129" spans="1:109" s="4" customFormat="1" ht="24.95" customHeight="1"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row>
    <row r="130" spans="1:109" s="4" customFormat="1" ht="24.95" customHeight="1"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row>
    <row r="131" spans="1:109" s="4" customFormat="1" ht="24.95" customHeight="1"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row>
    <row r="132" spans="1:109" s="4" customFormat="1" ht="24.95" customHeight="1"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row>
    <row r="133" spans="1:109" s="4" customFormat="1" ht="24.95" customHeight="1"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row>
    <row r="134" spans="1:109" s="4" customFormat="1" ht="24.95" customHeight="1"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row>
    <row r="135" spans="1:109" s="4" customFormat="1" ht="24.95" customHeight="1"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row>
    <row r="136" spans="1:109" s="4" customFormat="1" ht="24.95" customHeight="1"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row>
    <row r="137" spans="1:109" s="4" customFormat="1" ht="24.95" customHeight="1"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row>
    <row r="138" spans="1:109" s="4" customFormat="1" ht="24.95" customHeight="1"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row>
    <row r="139" spans="1:109" s="4" customFormat="1" ht="24.95" customHeight="1"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row>
    <row r="140" spans="1:109" s="4" customFormat="1" ht="24.95" customHeight="1"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row>
    <row r="141" spans="1:109" s="4" customFormat="1" ht="24.95" customHeight="1"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row>
    <row r="142" spans="1:109" s="4" customFormat="1" ht="24.95" customHeight="1"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row>
    <row r="143" spans="1:109" s="4" customFormat="1" ht="24.95" customHeight="1"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row>
    <row r="144" spans="1:109" s="4" customFormat="1" ht="24.95" customHeight="1"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row>
    <row r="145" spans="1:109" s="4" customFormat="1" ht="24.95" customHeight="1"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row>
    <row r="146" spans="1:109" s="4" customFormat="1" ht="24.95" customHeight="1"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row>
    <row r="147" spans="1:109" s="4" customFormat="1" ht="24.95" customHeight="1"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row>
    <row r="148" spans="1:109" s="4" customFormat="1" ht="24.95" customHeight="1"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row>
    <row r="149" spans="1:109" s="4" customFormat="1" ht="24.95" customHeight="1"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row>
    <row r="150" spans="1:109" s="4" customFormat="1" ht="24.95" customHeight="1"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row>
    <row r="151" spans="1:109" s="4" customFormat="1" ht="24.95" customHeight="1"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row>
    <row r="152" spans="1:109" s="4" customFormat="1" ht="24.95" customHeight="1"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row>
    <row r="153" spans="1:109" s="4" customFormat="1" ht="24.95"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row>
    <row r="154" spans="1:109" s="4" customFormat="1" ht="24.95" customHeight="1"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row>
    <row r="155" spans="1:109" s="4" customFormat="1" ht="24.95" customHeight="1"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row>
    <row r="156" spans="1:109" s="4" customFormat="1" ht="24.95" customHeight="1"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row>
    <row r="157" spans="1:109" s="4" customFormat="1" ht="24.95" customHeight="1"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row>
    <row r="158" spans="1:109" s="4" customFormat="1" ht="24.95" customHeight="1"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row>
    <row r="159" spans="1:109" s="4" customFormat="1" ht="24.95" customHeight="1"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row>
    <row r="160" spans="1:109" s="4" customFormat="1" ht="24.95" customHeight="1"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row>
    <row r="161" spans="1:109" s="4" customFormat="1" ht="24.95" customHeight="1"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row>
    <row r="162" spans="1:109" s="4" customFormat="1" ht="24.95" customHeight="1"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row>
    <row r="163" spans="1:109" s="4" customFormat="1" ht="24.95" customHeight="1"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row>
    <row r="164" spans="1:109" s="4" customFormat="1" ht="24.95" customHeight="1"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row>
    <row r="165" spans="1:109" s="4" customFormat="1" ht="24.95" customHeight="1"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row>
    <row r="166" spans="1:109" s="4" customFormat="1" ht="24.95" customHeight="1"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row>
    <row r="167" spans="1:109" s="4" customFormat="1" ht="24.95" customHeight="1"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row>
    <row r="168" spans="1:109" s="4" customFormat="1" ht="24.95" customHeight="1"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row>
    <row r="169" spans="1:109" s="4" customFormat="1" ht="24.95" customHeight="1"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row>
    <row r="170" spans="1:109" s="4" customFormat="1" ht="24.95" customHeight="1"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row>
    <row r="171" spans="1:109" s="4" customFormat="1" ht="24.95" customHeight="1"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row>
    <row r="172" spans="1:109" s="4" customFormat="1" ht="24.95" customHeight="1"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row>
    <row r="173" spans="1:109" s="4" customFormat="1" ht="24.95" customHeight="1"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row>
    <row r="174" spans="1:109" s="4" customFormat="1" ht="24.95" customHeight="1"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row>
    <row r="175" spans="1:109" s="4" customFormat="1" ht="24.95" customHeight="1"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row>
    <row r="176" spans="1:109" s="4" customFormat="1" ht="24.95" customHeight="1"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row>
    <row r="177" spans="1:109" s="4" customFormat="1" ht="24.95" customHeight="1"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row>
    <row r="178" spans="1:109" s="4" customFormat="1" ht="24.95" customHeight="1"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row>
    <row r="179" spans="1:109" s="4" customFormat="1" ht="24.95" customHeight="1"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row>
    <row r="180" spans="1:109" s="4" customFormat="1" ht="24.95" customHeight="1"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row>
    <row r="181" spans="1:109" s="4" customFormat="1" ht="24.95" customHeight="1"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row>
    <row r="182" spans="1:109" s="4" customFormat="1" ht="24.95" customHeight="1"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row>
    <row r="183" spans="1:109" s="4" customFormat="1" ht="24.95" customHeight="1"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row>
    <row r="184" spans="1:109" s="4" customFormat="1" ht="24.95" customHeight="1"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row>
    <row r="185" spans="1:109" s="4" customFormat="1" ht="24.95" customHeight="1"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row>
    <row r="186" spans="1:109" s="4" customFormat="1" ht="24.95" customHeight="1"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row>
    <row r="187" spans="1:109" s="4" customFormat="1" ht="24.95" customHeight="1"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row>
    <row r="188" spans="1:109" s="4" customFormat="1" ht="24.95" customHeight="1"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row>
    <row r="189" spans="1:109" s="4" customFormat="1" ht="24.95" customHeight="1"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row>
    <row r="190" spans="1:109" s="4" customFormat="1" ht="24.95" customHeight="1"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row>
    <row r="191" spans="1:109" s="4" customFormat="1" ht="24.95" customHeight="1"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row>
    <row r="192" spans="1:109" s="4" customFormat="1" ht="24.95" customHeight="1"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row>
    <row r="193" spans="1:109" s="4" customFormat="1" ht="24.95" customHeight="1"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row>
    <row r="194" spans="1:109" s="4" customFormat="1" ht="24.95" customHeight="1"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row>
    <row r="195" spans="1:109" s="4" customFormat="1" ht="24.95" customHeight="1"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row>
    <row r="196" spans="1:109" s="4" customFormat="1" ht="24.95" customHeight="1"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row>
    <row r="197" spans="1:109" s="4" customFormat="1" ht="24.95" customHeight="1"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row>
    <row r="198" spans="1:109" s="4" customFormat="1" ht="24.95" customHeight="1"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row>
    <row r="199" spans="1:109" s="4" customFormat="1" ht="24.95" customHeight="1"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row>
    <row r="200" spans="1:109" s="4" customFormat="1" ht="24.95" customHeight="1"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row>
    <row r="201" spans="1:109" s="4" customFormat="1" ht="24.95" customHeight="1"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row>
    <row r="202" spans="1:109" s="4" customFormat="1" ht="24.95" customHeight="1"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row>
    <row r="203" spans="1:109" s="4" customFormat="1" ht="24.95" customHeight="1"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row>
    <row r="204" spans="1:109" s="4" customFormat="1" ht="24.95" customHeight="1"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row>
    <row r="205" spans="1:109" s="4" customFormat="1" ht="24.95" customHeight="1"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row>
    <row r="206" spans="1:109" s="4" customFormat="1" ht="24.95" customHeight="1"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row>
    <row r="207" spans="1:109" s="4" customFormat="1" ht="24.95" customHeight="1"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row>
    <row r="208" spans="1:109" s="4" customFormat="1" ht="24.95" customHeight="1"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row>
    <row r="209" spans="1:109" s="4" customFormat="1" ht="24.95" customHeight="1"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row>
    <row r="210" spans="1:109" s="4" customFormat="1" ht="24.95" customHeight="1"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row>
    <row r="211" spans="1:109" s="4" customFormat="1" ht="24.95" customHeight="1"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row>
    <row r="212" spans="1:109" s="4" customFormat="1" ht="24.95" customHeight="1"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row>
    <row r="213" spans="1:109" s="4" customFormat="1" ht="24.95" customHeight="1"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row>
    <row r="214" spans="1:109" s="4" customFormat="1" ht="12.75"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row>
    <row r="215" spans="1:109" s="4" customFormat="1" ht="12.75"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row>
    <row r="216" spans="1:109" s="4" customFormat="1" ht="12.75"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row>
    <row r="217" spans="1:109" s="4" customFormat="1" ht="12.75"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row>
    <row r="218" spans="1:109" s="4" customFormat="1" ht="12.75"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row>
    <row r="219" spans="1:109" s="4" customFormat="1" ht="12.75"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row>
    <row r="220" spans="1:109" s="4" customFormat="1" ht="12.75"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row>
    <row r="221" spans="1:109" s="4" customFormat="1" ht="12.75"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row>
    <row r="222" spans="1:109" s="4" customFormat="1" ht="12.75"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row>
    <row r="223" spans="1:109" s="4" customFormat="1" ht="12.75"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row>
    <row r="224" spans="1:109" s="4" customFormat="1" ht="12.75"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row>
    <row r="225" spans="1:109" s="4" customFormat="1" ht="12.75"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row>
    <row r="226" spans="1:109" s="4" customFormat="1" ht="12.75"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row>
    <row r="227" spans="1:109" s="4" customFormat="1" ht="12.75"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row>
    <row r="228" spans="1:109" s="4" customFormat="1" ht="12.75"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row>
    <row r="229" spans="1:109" s="4" customFormat="1" ht="12.75"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row>
    <row r="230" spans="1:109" s="4" customFormat="1" ht="12.75"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row>
    <row r="231" spans="1:109" s="4" customFormat="1" ht="12.75"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row>
    <row r="232" spans="1:109" s="4" customFormat="1" ht="12.75"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row>
    <row r="233" spans="1:109" s="4" customFormat="1" ht="12.75"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row>
    <row r="234" spans="1:109" s="4" customFormat="1" ht="12.75"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row>
    <row r="235" spans="1:109" s="4" customFormat="1" ht="12.75"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row>
    <row r="236" spans="1:109" s="4" customFormat="1" ht="12.75"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row>
    <row r="237" spans="1:109" s="4" customFormat="1" ht="12.75"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row>
    <row r="238" spans="1:109" s="4" customFormat="1" ht="12.75"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row>
    <row r="239" spans="1:109" s="4" customFormat="1" ht="12.75"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row>
    <row r="240" spans="1:109" s="4" customFormat="1" ht="12.75"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row>
    <row r="241" spans="1:109" s="4" customFormat="1" ht="12.75"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row>
    <row r="242" spans="1:109" s="4" customFormat="1" ht="12.75"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row>
    <row r="243" spans="1:109" s="4" customFormat="1" ht="12.75"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row>
    <row r="244" spans="1:109" s="4" customFormat="1" ht="12.75"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row>
    <row r="245" spans="1:109" s="4" customFormat="1" ht="12.75"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row>
    <row r="246" spans="1:109" s="4" customFormat="1" ht="12.75"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row>
    <row r="247" spans="1:109" s="4" customFormat="1" ht="12.75"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row>
    <row r="248" spans="1:109" s="4" customFormat="1" ht="12.75"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row>
    <row r="249" spans="1:109" s="4" customFormat="1" ht="12.75"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row>
    <row r="250" spans="1:109" s="4" customFormat="1" ht="12.75"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row>
    <row r="251" spans="1:109" s="4" customFormat="1" ht="12.75"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row>
    <row r="252" spans="1:109" s="4" customFormat="1" ht="12.75"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row>
    <row r="253" spans="1:109" s="4" customFormat="1" ht="12.75"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row>
    <row r="254" spans="1:109" s="4" customFormat="1" ht="12.75"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row>
    <row r="255" spans="1:109" s="4" customFormat="1" ht="12.75"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row>
    <row r="256" spans="1:109" s="4" customFormat="1" ht="12.75"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row>
    <row r="257" spans="1:109" s="4" customFormat="1" ht="12.75"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row>
    <row r="258" spans="1:109" s="4" customFormat="1" ht="12.75"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row>
    <row r="259" spans="1:109" s="4" customFormat="1" ht="12.75"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row>
    <row r="260" spans="1:109" s="4" customFormat="1" ht="12.75"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row>
    <row r="261" spans="1:109" s="4" customFormat="1" ht="12.75"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row>
    <row r="262" spans="1:109" s="4" customFormat="1" ht="12.75"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row>
    <row r="263" spans="1:109" s="4" customFormat="1" ht="12.75"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row>
    <row r="264" spans="1:109" s="4" customFormat="1" ht="12.75"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row>
    <row r="265" spans="1:109" s="4" customFormat="1" ht="12.75"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row>
    <row r="266" spans="1:109" s="4" customFormat="1" ht="12.75"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row>
    <row r="267" spans="1:109" s="4" customFormat="1" ht="12.75"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row>
    <row r="268" spans="1:109" s="4" customFormat="1" ht="12.75"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row>
    <row r="269" spans="1:109" s="4" customFormat="1" ht="12.75"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row>
    <row r="270" spans="1:109" s="4" customFormat="1" ht="12.75"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row>
    <row r="271" spans="1:109" s="4" customFormat="1" ht="12.75"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row>
    <row r="272" spans="1:109" s="4" customFormat="1" ht="12.75"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row>
    <row r="273" spans="1:109" s="4" customFormat="1" ht="12.75"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row>
    <row r="274" spans="1:109" s="4" customFormat="1" ht="12.75"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row>
    <row r="275" spans="1:109" s="4" customFormat="1" ht="12.75"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row>
    <row r="276" spans="1:109" s="4" customFormat="1" ht="12.75"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row>
    <row r="277" spans="1:109" s="4" customFormat="1" ht="12.75"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row>
    <row r="278" spans="1:109" s="4" customFormat="1" ht="12.75"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row>
    <row r="279" spans="1:109" s="4" customFormat="1" ht="12.75"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row>
    <row r="280" spans="1:109" s="4" customFormat="1" ht="12.75"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row>
    <row r="281" spans="1:109" s="4" customFormat="1" ht="12.75"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row>
    <row r="282" spans="1:109" s="4" customFormat="1" ht="12.75"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row>
    <row r="283" spans="1:109" s="4" customFormat="1" ht="12.75"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row>
    <row r="284" spans="1:109" s="4" customFormat="1" ht="12.75"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row>
    <row r="285" spans="1:109" s="4" customFormat="1" ht="12.75"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row>
    <row r="286" spans="1:109" s="4" customFormat="1" ht="12.75"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row>
    <row r="287" spans="1:109" s="4" customFormat="1" ht="12.75"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row>
    <row r="288" spans="1:109" s="4" customFormat="1" ht="12.75"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row>
    <row r="289" spans="1:109" s="4" customFormat="1" ht="12.75"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row>
    <row r="290" spans="1:109" s="4" customFormat="1" ht="12.75"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row>
    <row r="291" spans="1:109" s="4" customFormat="1" ht="12.75"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row>
    <row r="292" spans="1:109" s="4" customFormat="1" ht="12.75"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row>
    <row r="293" spans="1:109" s="4" customFormat="1" ht="12.75"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row>
    <row r="294" spans="1:109" s="4" customFormat="1" ht="12.75"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row>
    <row r="295" spans="1:109" s="4" customFormat="1" ht="12.75"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row>
    <row r="296" spans="1:109" s="4" customFormat="1" ht="12.75"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row>
    <row r="297" spans="1:109" s="4" customFormat="1" ht="12.75"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row>
    <row r="298" spans="1:109" s="4" customFormat="1" ht="12.75"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row>
    <row r="299" spans="1:109" s="4" customFormat="1" ht="12.75"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row>
    <row r="300" spans="1:109" s="4" customFormat="1" ht="12.75"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row>
    <row r="301" spans="1:109" s="4" customFormat="1" ht="12.75"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row>
    <row r="302" spans="1:109" s="4" customFormat="1" ht="12.75"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row>
    <row r="303" spans="1:109" s="4" customFormat="1" ht="12.75"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row>
    <row r="304" spans="1:109" s="4" customFormat="1" ht="12.75"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row>
    <row r="305" spans="1:109" s="4" customFormat="1" ht="12.75"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row>
    <row r="306" spans="1:109" s="4" customFormat="1" ht="12.75"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row>
    <row r="307" spans="1:109" s="4" customFormat="1" ht="12.75"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row>
    <row r="308" spans="1:109" s="4" customFormat="1" ht="12.75"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row>
    <row r="309" spans="1:109" s="4" customFormat="1" ht="12.75"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row>
    <row r="310" spans="1:109" s="4" customFormat="1" ht="12.75"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row>
    <row r="311" spans="1:109" s="4" customFormat="1" ht="12.75"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row>
    <row r="312" spans="1:109" s="4" customFormat="1" ht="12.75"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row>
    <row r="313" spans="1:109" s="4" customFormat="1" ht="12.75"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row>
    <row r="314" spans="1:109" s="4" customFormat="1" ht="12.75"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row>
    <row r="315" spans="1:109" s="4" customFormat="1" ht="12.75"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row>
    <row r="316" spans="1:109" s="4" customFormat="1" ht="12.75"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row>
    <row r="317" spans="1:109" s="4" customFormat="1" ht="12.75"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row>
    <row r="318" spans="1:109" s="4" customFormat="1" ht="12.75"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row>
    <row r="319" spans="1:109" s="4" customFormat="1" ht="12.75"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row>
    <row r="320" spans="1:109" s="4" customFormat="1" ht="12.75"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row>
    <row r="321" spans="1:109" s="4" customFormat="1" ht="12.75"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row>
    <row r="322" spans="1:109" s="4" customFormat="1" ht="12.75"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row>
    <row r="323" spans="1:109" s="4" customFormat="1" ht="12.75"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row>
    <row r="324" spans="1:109" s="4" customFormat="1" ht="12.75"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row>
    <row r="325" spans="1:109" s="4" customFormat="1" ht="12.75"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row>
    <row r="326" spans="1:109" s="4" customFormat="1" ht="12.75"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row>
    <row r="327" spans="1:109" s="4" customFormat="1" ht="12.75"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row>
    <row r="328" spans="1:109" s="4" customFormat="1" ht="12.75"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row>
    <row r="329" spans="1:109" s="4" customFormat="1" ht="12.75"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row>
    <row r="330" spans="1:109" s="4" customFormat="1" ht="12.75"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row>
    <row r="331" spans="1:109" s="4" customFormat="1" ht="12.75"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row>
    <row r="332" spans="1:109" s="4" customFormat="1" ht="12.75"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row>
    <row r="333" spans="1:109" s="4" customFormat="1" ht="12.75"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row>
    <row r="334" spans="1:109" s="4" customFormat="1" ht="12.75"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row>
    <row r="335" spans="1:109" s="4" customFormat="1" ht="12.75"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row>
    <row r="336" spans="1:109" s="4" customFormat="1" ht="12.75"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row>
    <row r="337" spans="1:109" s="4" customFormat="1" ht="12.75"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row>
    <row r="338" spans="1:109" s="4" customFormat="1" ht="12.75"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row>
    <row r="339" spans="1:109" s="4" customFormat="1" ht="12.75"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row>
    <row r="340" spans="1:109" s="4" customFormat="1" ht="12.75"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row>
    <row r="341" spans="1:109" s="4" customFormat="1" ht="12.75"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row>
    <row r="342" spans="1:109" s="4" customFormat="1" ht="12.75"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row>
    <row r="343" spans="1:109" s="4" customFormat="1" ht="12.75"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row>
    <row r="344" spans="1:109" s="4" customFormat="1" ht="12.75"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row>
    <row r="345" spans="1:109" s="4" customFormat="1" ht="12.75"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row>
    <row r="346" spans="1:109" s="4" customFormat="1" ht="12.75"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row>
    <row r="347" spans="1:109" s="4" customFormat="1" ht="12.75"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row>
    <row r="348" spans="1:109" s="4" customFormat="1" ht="12.75"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row>
    <row r="349" spans="1:109" s="4" customFormat="1" ht="12.75"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row>
    <row r="350" spans="1:109" s="4" customFormat="1" ht="12.75"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row>
    <row r="351" spans="1:109" s="4" customFormat="1" ht="12.75"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row>
    <row r="352" spans="1:109" s="4" customFormat="1" ht="12.75"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row>
    <row r="353" spans="1:109" s="4" customFormat="1" ht="12.75"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row>
    <row r="354" spans="1:109" s="4" customFormat="1" ht="12.75"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row>
    <row r="355" spans="1:109" s="4" customFormat="1" ht="12.75"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row>
    <row r="356" spans="1:109" s="4" customFormat="1" ht="12.75"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row>
    <row r="357" spans="1:109" s="4" customFormat="1" ht="12.75"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row>
    <row r="358" spans="1:109" s="4" customFormat="1" ht="12.75"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row>
    <row r="359" spans="1:109" s="4" customFormat="1" ht="12.75"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row>
    <row r="360" spans="1:109" s="4" customFormat="1" ht="12.75"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row>
    <row r="361" spans="1:109" s="4" customFormat="1" ht="12.75"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row>
    <row r="362" spans="1:109" s="4" customFormat="1" ht="12.75"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row>
    <row r="363" spans="1:109" s="4" customFormat="1" ht="12.75"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row>
    <row r="364" spans="1:109" s="4" customFormat="1" ht="12.75"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row>
    <row r="365" spans="1:109" s="4" customFormat="1" ht="12.75"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row>
    <row r="366" spans="1:109" s="4" customFormat="1" ht="12.75"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row>
    <row r="367" spans="1:109" s="4" customFormat="1" ht="12.75"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row>
    <row r="368" spans="1:109" s="4" customFormat="1" ht="12.75"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row>
    <row r="369" spans="1:109" s="4" customFormat="1" ht="12.75"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row>
    <row r="370" spans="1:109" s="4" customFormat="1" ht="12.75"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row>
    <row r="371" spans="1:109" s="4" customFormat="1" ht="12.75"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row>
    <row r="372" spans="1:109" s="4" customFormat="1" ht="12.75"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row>
    <row r="373" spans="1:109" s="4" customFormat="1" ht="12.75"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row>
    <row r="374" spans="1:109" s="4" customFormat="1" ht="12.75"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row>
    <row r="375" spans="1:109" s="4" customFormat="1" ht="12.75"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row>
    <row r="376" spans="1:109" s="4" customFormat="1" ht="12.75"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row>
    <row r="377" spans="1:109" s="4" customFormat="1" ht="12.75"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row>
    <row r="378" spans="1:109" s="4" customFormat="1" ht="12.75"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row>
    <row r="379" spans="1:109" s="4" customFormat="1" ht="12.75"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row>
    <row r="380" spans="1:109" s="4" customFormat="1" ht="12.75"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row>
    <row r="381" spans="1:109" s="4" customFormat="1" ht="12.75"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row>
    <row r="382" spans="1:109" s="4" customFormat="1" ht="12.75"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row>
    <row r="383" spans="1:109" s="4" customFormat="1" ht="12.75"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row>
    <row r="384" spans="1:109" s="4" customFormat="1" ht="12.75"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row>
    <row r="385" spans="1:109" s="4" customFormat="1" ht="12.75"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row>
    <row r="386" spans="1:109" s="4" customFormat="1" ht="12.75"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row>
    <row r="387" spans="1:109" s="4" customFormat="1" ht="12.75"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row>
    <row r="388" spans="1:109" s="4" customFormat="1" ht="12.75"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row>
    <row r="389" spans="1:109" s="4" customFormat="1" ht="12.75"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row>
    <row r="390" spans="1:109" s="4" customFormat="1" ht="12.75"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row>
    <row r="391" spans="1:109" s="4" customFormat="1" ht="12.75"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row>
    <row r="392" spans="1:109" s="4" customFormat="1" ht="12.75"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row>
    <row r="393" spans="1:109" s="4" customFormat="1" ht="12.75"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row>
    <row r="394" spans="1:109" s="4" customFormat="1" ht="12.75"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row>
    <row r="395" spans="1:109" s="4" customFormat="1" ht="12.75"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row>
    <row r="396" spans="1:109" s="4" customFormat="1" ht="12.75"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row>
    <row r="397" spans="1:109" s="4" customFormat="1" ht="12.75"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row>
    <row r="398" spans="1:109" s="4" customFormat="1" ht="12.75"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row>
    <row r="399" spans="1:109" s="4" customFormat="1" ht="12.75"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row>
    <row r="400" spans="1:109" s="4" customFormat="1" ht="12.75"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row>
    <row r="401" spans="1:109" s="4" customFormat="1" ht="12.75"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row>
    <row r="402" spans="1:109" s="4" customFormat="1" ht="12.75"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row>
    <row r="403" spans="1:109" s="4" customFormat="1" ht="12.75"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row>
    <row r="404" spans="1:109" s="4" customFormat="1" ht="12.75"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row>
    <row r="405" spans="1:109" s="4" customFormat="1" ht="12.75"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row>
    <row r="406" spans="1:109" s="4" customFormat="1" ht="12.75"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row>
    <row r="407" spans="1:109" s="4" customFormat="1" ht="12.75"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row>
    <row r="408" spans="1:109" s="4" customFormat="1" ht="12.75"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row>
    <row r="409" spans="1:109" s="4" customFormat="1" ht="12.75"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row>
    <row r="410" spans="1:109" s="4" customFormat="1" ht="12.75"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row>
    <row r="411" spans="1:109" s="4" customFormat="1" ht="12.75"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row>
    <row r="412" spans="1:109" s="4" customFormat="1" ht="12.75"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row>
    <row r="413" spans="1:109" s="4" customFormat="1" ht="12.75"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row>
    <row r="414" spans="1:109" s="4" customFormat="1" ht="12.75"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row>
    <row r="415" spans="1:109" s="4" customFormat="1" ht="12.75"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row>
    <row r="416" spans="1:109" s="4" customFormat="1" ht="12.75"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row>
    <row r="417" spans="1:109" s="4" customFormat="1" ht="12.75"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row>
    <row r="418" spans="1:109" s="4" customFormat="1" ht="12.75"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row>
    <row r="419" spans="1:109" s="4" customFormat="1" ht="12.75"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row>
    <row r="420" spans="1:109" s="4" customFormat="1" ht="12.75"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row>
    <row r="421" spans="1:109" s="4" customFormat="1" ht="12.75"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row>
    <row r="422" spans="1:109" s="4" customFormat="1" ht="12.75"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row>
    <row r="423" spans="1:109" s="4" customFormat="1" ht="12.75"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row>
    <row r="424" spans="1:109" s="4" customFormat="1" ht="12.75"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row>
    <row r="425" spans="1:109" s="4" customFormat="1" ht="12.75"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row>
    <row r="426" spans="1:109" s="4" customFormat="1" ht="12.75"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row>
    <row r="427" spans="1:109" s="4" customFormat="1" ht="12.75"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row>
    <row r="428" spans="1:109" s="4" customFormat="1" ht="12.75"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row>
    <row r="429" spans="1:109" s="4" customFormat="1" ht="12.75"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row>
    <row r="430" spans="1:109" s="4" customFormat="1" ht="12.75"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row>
    <row r="431" spans="1:109" s="4" customFormat="1" ht="12.75"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row>
    <row r="432" spans="1:109" s="4" customFormat="1" ht="12.75"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row>
    <row r="433" spans="1:109" s="4" customFormat="1" ht="12.75"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row>
    <row r="434" spans="1:109" s="4" customFormat="1" ht="12.75"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row>
    <row r="435" spans="1:109" s="4" customFormat="1" ht="12.75"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row>
    <row r="436" spans="1:109" s="4" customFormat="1" ht="12.75"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row>
    <row r="437" spans="1:109" s="4" customFormat="1" ht="12.75"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row>
    <row r="438" spans="1:109" s="4" customFormat="1" ht="12.75"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row>
    <row r="439" spans="1:109" s="4" customFormat="1" ht="12.75"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row>
    <row r="440" spans="1:109" s="4" customFormat="1" ht="12.75"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row>
    <row r="441" spans="1:109" s="4" customFormat="1" ht="12.75"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row>
    <row r="442" spans="1:109" s="4" customFormat="1" ht="12.75"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row>
    <row r="443" spans="1:109" s="4" customFormat="1" ht="12.75"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row>
    <row r="444" spans="1:109" s="4" customFormat="1" ht="12.75"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row>
    <row r="445" spans="1:109" s="4" customFormat="1" ht="12.75"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row>
    <row r="446" spans="1:109" s="4" customFormat="1" ht="12.75"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row>
    <row r="447" spans="1:109" s="4" customFormat="1" ht="12.75"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row>
    <row r="448" spans="1:109" s="4" customFormat="1" ht="12.75"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row>
  </sheetData>
  <sheetProtection formatCells="0" formatColumns="0" formatRows="0" insertRows="0"/>
  <mergeCells count="1484">
    <mergeCell ref="A1:DE1"/>
    <mergeCell ref="C2:BV2"/>
    <mergeCell ref="A4:O6"/>
    <mergeCell ref="P4:AC6"/>
    <mergeCell ref="AD4:AF6"/>
    <mergeCell ref="AG4:AJ6"/>
    <mergeCell ref="AK4:AX4"/>
    <mergeCell ref="AY4:BF4"/>
    <mergeCell ref="BG4:BN4"/>
    <mergeCell ref="BO4:BV4"/>
    <mergeCell ref="AK7:AP7"/>
    <mergeCell ref="AQ7:AX7"/>
    <mergeCell ref="A8:O8"/>
    <mergeCell ref="P8:AC8"/>
    <mergeCell ref="AD8:AF8"/>
    <mergeCell ref="AG8:AJ8"/>
    <mergeCell ref="AK8:AP8"/>
    <mergeCell ref="AQ8:AX8"/>
    <mergeCell ref="CV5:DE6"/>
    <mergeCell ref="AK6:AP6"/>
    <mergeCell ref="AQ6:AX6"/>
    <mergeCell ref="AY6:BF6"/>
    <mergeCell ref="BG6:BN6"/>
    <mergeCell ref="BO6:BV6"/>
    <mergeCell ref="BW6:CD6"/>
    <mergeCell ref="CN6:CU6"/>
    <mergeCell ref="BW4:CD4"/>
    <mergeCell ref="CE4:CM4"/>
    <mergeCell ref="CN4:CU5"/>
    <mergeCell ref="CV4:DE4"/>
    <mergeCell ref="AK5:AX5"/>
    <mergeCell ref="AY5:BF5"/>
    <mergeCell ref="BG5:BN5"/>
    <mergeCell ref="BO5:BV5"/>
    <mergeCell ref="BW5:CD5"/>
    <mergeCell ref="CE5:CM6"/>
    <mergeCell ref="BW9:CD9"/>
    <mergeCell ref="CE9:CM9"/>
    <mergeCell ref="CN9:CU9"/>
    <mergeCell ref="CV9:DE9"/>
    <mergeCell ref="A10:O10"/>
    <mergeCell ref="P10:AC10"/>
    <mergeCell ref="AD10:AF10"/>
    <mergeCell ref="AG10:AJ10"/>
    <mergeCell ref="AK10:AP10"/>
    <mergeCell ref="AQ10:AX10"/>
    <mergeCell ref="CV8:DE8"/>
    <mergeCell ref="A9:O9"/>
    <mergeCell ref="P9:AC9"/>
    <mergeCell ref="AD9:AF9"/>
    <mergeCell ref="AG9:AJ9"/>
    <mergeCell ref="AK9:AP9"/>
    <mergeCell ref="AQ9:AX9"/>
    <mergeCell ref="AY9:BF9"/>
    <mergeCell ref="BG9:BN9"/>
    <mergeCell ref="BO9:BV9"/>
    <mergeCell ref="AY8:BF8"/>
    <mergeCell ref="BG8:BN8"/>
    <mergeCell ref="BO8:BV8"/>
    <mergeCell ref="BW8:CD8"/>
    <mergeCell ref="CE8:CM8"/>
    <mergeCell ref="CN8:CU8"/>
    <mergeCell ref="BW11:CD11"/>
    <mergeCell ref="CE11:CM11"/>
    <mergeCell ref="CN11:CU11"/>
    <mergeCell ref="CV11:DE11"/>
    <mergeCell ref="A12:O12"/>
    <mergeCell ref="P12:AC12"/>
    <mergeCell ref="AD12:AF12"/>
    <mergeCell ref="AG12:AJ12"/>
    <mergeCell ref="AK12:AP12"/>
    <mergeCell ref="AQ12:AX12"/>
    <mergeCell ref="CV10:DE10"/>
    <mergeCell ref="A11:O11"/>
    <mergeCell ref="P11:AC11"/>
    <mergeCell ref="AD11:AF11"/>
    <mergeCell ref="AG11:AJ11"/>
    <mergeCell ref="AK11:AP11"/>
    <mergeCell ref="AQ11:AX11"/>
    <mergeCell ref="AY11:BF11"/>
    <mergeCell ref="BG11:BN11"/>
    <mergeCell ref="BO11:BV11"/>
    <mergeCell ref="AY10:BF10"/>
    <mergeCell ref="BG10:BN10"/>
    <mergeCell ref="BO10:BV10"/>
    <mergeCell ref="BW10:CD10"/>
    <mergeCell ref="CE10:CM10"/>
    <mergeCell ref="CN10:CU10"/>
    <mergeCell ref="BW13:CD13"/>
    <mergeCell ref="CE13:CM13"/>
    <mergeCell ref="CN13:CU13"/>
    <mergeCell ref="CV13:DE13"/>
    <mergeCell ref="A14:O14"/>
    <mergeCell ref="P14:AC14"/>
    <mergeCell ref="AD14:AF14"/>
    <mergeCell ref="AG14:AJ14"/>
    <mergeCell ref="AK14:AP14"/>
    <mergeCell ref="AQ14:AX14"/>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5:CD15"/>
    <mergeCell ref="CE15:CM15"/>
    <mergeCell ref="CN15:CU15"/>
    <mergeCell ref="CV15:DE15"/>
    <mergeCell ref="A16:O16"/>
    <mergeCell ref="P16:AC16"/>
    <mergeCell ref="AD16:AF16"/>
    <mergeCell ref="AG16:AJ16"/>
    <mergeCell ref="AK16:AP16"/>
    <mergeCell ref="AQ16:AX16"/>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7:CD67"/>
    <mergeCell ref="CE67:CM67"/>
    <mergeCell ref="CN67:CU67"/>
    <mergeCell ref="CV67:DE67"/>
    <mergeCell ref="A68:O68"/>
    <mergeCell ref="P68:AC68"/>
    <mergeCell ref="AD68:AF68"/>
    <mergeCell ref="AG68:AJ68"/>
    <mergeCell ref="AK68:AP68"/>
    <mergeCell ref="AQ68:AX68"/>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BW69:CD69"/>
    <mergeCell ref="CE69:CM69"/>
    <mergeCell ref="CN69:CU69"/>
    <mergeCell ref="CV69:DE69"/>
    <mergeCell ref="A70:O70"/>
    <mergeCell ref="P70:AC70"/>
    <mergeCell ref="AD70:AF70"/>
    <mergeCell ref="AG70:AJ70"/>
    <mergeCell ref="AK70:AP70"/>
    <mergeCell ref="AQ70:AX70"/>
    <mergeCell ref="CV68:DE68"/>
    <mergeCell ref="A69:O69"/>
    <mergeCell ref="P69:AC69"/>
    <mergeCell ref="AD69:AF69"/>
    <mergeCell ref="AG69:AJ69"/>
    <mergeCell ref="AK69:AP69"/>
    <mergeCell ref="AQ69:AX69"/>
    <mergeCell ref="AY69:BF69"/>
    <mergeCell ref="BG69:BN69"/>
    <mergeCell ref="BO69:BV69"/>
    <mergeCell ref="AY68:BF68"/>
    <mergeCell ref="BG68:BN68"/>
    <mergeCell ref="BO68:BV68"/>
    <mergeCell ref="BW68:CD68"/>
    <mergeCell ref="CE68:CM68"/>
    <mergeCell ref="CN68:CU68"/>
    <mergeCell ref="BW71:CD71"/>
    <mergeCell ref="CE71:CM71"/>
    <mergeCell ref="CN71:CU71"/>
    <mergeCell ref="CV71:DE71"/>
    <mergeCell ref="A72:O72"/>
    <mergeCell ref="P72:AC72"/>
    <mergeCell ref="AD72:AF72"/>
    <mergeCell ref="AG72:AJ72"/>
    <mergeCell ref="AK72:AP72"/>
    <mergeCell ref="AQ72:AX72"/>
    <mergeCell ref="CV70:DE70"/>
    <mergeCell ref="A71:O71"/>
    <mergeCell ref="P71:AC71"/>
    <mergeCell ref="AD71:AF71"/>
    <mergeCell ref="AG71:AJ71"/>
    <mergeCell ref="AK71:AP71"/>
    <mergeCell ref="AQ71:AX71"/>
    <mergeCell ref="AY71:BF71"/>
    <mergeCell ref="BG71:BN71"/>
    <mergeCell ref="BO71:BV71"/>
    <mergeCell ref="AY70:BF70"/>
    <mergeCell ref="BG70:BN70"/>
    <mergeCell ref="BO70:BV70"/>
    <mergeCell ref="BW70:CD70"/>
    <mergeCell ref="CE70:CM70"/>
    <mergeCell ref="CN70:CU70"/>
    <mergeCell ref="BW73:CD73"/>
    <mergeCell ref="CE73:CM73"/>
    <mergeCell ref="CN73:CU73"/>
    <mergeCell ref="CV73:DE73"/>
    <mergeCell ref="A74:O74"/>
    <mergeCell ref="P74:AC74"/>
    <mergeCell ref="AD74:AF74"/>
    <mergeCell ref="AG74:AJ74"/>
    <mergeCell ref="AK74:AP74"/>
    <mergeCell ref="AQ74:AX74"/>
    <mergeCell ref="CV72:DE72"/>
    <mergeCell ref="A73:O73"/>
    <mergeCell ref="P73:AC73"/>
    <mergeCell ref="AD73:AF73"/>
    <mergeCell ref="AG73:AJ73"/>
    <mergeCell ref="AK73:AP73"/>
    <mergeCell ref="AQ73:AX73"/>
    <mergeCell ref="AY73:BF73"/>
    <mergeCell ref="BG73:BN73"/>
    <mergeCell ref="BO73:BV73"/>
    <mergeCell ref="AY72:BF72"/>
    <mergeCell ref="BG72:BN72"/>
    <mergeCell ref="BO72:BV72"/>
    <mergeCell ref="BW72:CD72"/>
    <mergeCell ref="CE72:CM72"/>
    <mergeCell ref="CN72:CU72"/>
    <mergeCell ref="BW75:CD75"/>
    <mergeCell ref="CE75:CM75"/>
    <mergeCell ref="CN75:CU75"/>
    <mergeCell ref="CV75:DE75"/>
    <mergeCell ref="A76:O76"/>
    <mergeCell ref="P76:AC76"/>
    <mergeCell ref="AD76:AF76"/>
    <mergeCell ref="AG76:AJ76"/>
    <mergeCell ref="AK76:AP76"/>
    <mergeCell ref="AQ76:AX76"/>
    <mergeCell ref="CV74:DE74"/>
    <mergeCell ref="A75:O75"/>
    <mergeCell ref="P75:AC75"/>
    <mergeCell ref="AD75:AF75"/>
    <mergeCell ref="AG75:AJ75"/>
    <mergeCell ref="AK75:AP75"/>
    <mergeCell ref="AQ75:AX75"/>
    <mergeCell ref="AY75:BF75"/>
    <mergeCell ref="BG75:BN75"/>
    <mergeCell ref="BO75:BV75"/>
    <mergeCell ref="AY74:BF74"/>
    <mergeCell ref="BG74:BN74"/>
    <mergeCell ref="BO74:BV74"/>
    <mergeCell ref="BW74:CD74"/>
    <mergeCell ref="CE74:CM74"/>
    <mergeCell ref="CN74:CU74"/>
    <mergeCell ref="BW77:CD77"/>
    <mergeCell ref="CE77:CM77"/>
    <mergeCell ref="CN77:CU77"/>
    <mergeCell ref="CV77:DE77"/>
    <mergeCell ref="A78:O78"/>
    <mergeCell ref="P78:AC78"/>
    <mergeCell ref="AD78:AF78"/>
    <mergeCell ref="AG78:AJ78"/>
    <mergeCell ref="AK78:AP78"/>
    <mergeCell ref="AQ78:AX78"/>
    <mergeCell ref="CV76:DE76"/>
    <mergeCell ref="A77:O77"/>
    <mergeCell ref="P77:AC77"/>
    <mergeCell ref="AD77:AF77"/>
    <mergeCell ref="AG77:AJ77"/>
    <mergeCell ref="AK77:AP77"/>
    <mergeCell ref="AQ77:AX77"/>
    <mergeCell ref="AY77:BF77"/>
    <mergeCell ref="BG77:BN77"/>
    <mergeCell ref="BO77:BV77"/>
    <mergeCell ref="AY76:BF76"/>
    <mergeCell ref="BG76:BN76"/>
    <mergeCell ref="BO76:BV76"/>
    <mergeCell ref="BW76:CD76"/>
    <mergeCell ref="CE76:CM76"/>
    <mergeCell ref="CN76:CU76"/>
    <mergeCell ref="BW79:CD79"/>
    <mergeCell ref="CE79:CM79"/>
    <mergeCell ref="CN79:CU79"/>
    <mergeCell ref="CV79:DE79"/>
    <mergeCell ref="A80:O80"/>
    <mergeCell ref="P80:AC80"/>
    <mergeCell ref="AD80:AF80"/>
    <mergeCell ref="AG80:AJ80"/>
    <mergeCell ref="AK80:AP80"/>
    <mergeCell ref="AQ80:AX80"/>
    <mergeCell ref="CV78:DE78"/>
    <mergeCell ref="A79:O79"/>
    <mergeCell ref="P79:AC79"/>
    <mergeCell ref="AD79:AF79"/>
    <mergeCell ref="AG79:AJ79"/>
    <mergeCell ref="AK79:AP79"/>
    <mergeCell ref="AQ79:AX79"/>
    <mergeCell ref="AY79:BF79"/>
    <mergeCell ref="BG79:BN79"/>
    <mergeCell ref="BO79:BV79"/>
    <mergeCell ref="AY78:BF78"/>
    <mergeCell ref="BG78:BN78"/>
    <mergeCell ref="BO78:BV78"/>
    <mergeCell ref="BW78:CD78"/>
    <mergeCell ref="CE78:CM78"/>
    <mergeCell ref="CN78:CU78"/>
    <mergeCell ref="BW81:CD81"/>
    <mergeCell ref="CE81:CM81"/>
    <mergeCell ref="CN81:CU81"/>
    <mergeCell ref="CV81:DE81"/>
    <mergeCell ref="A82:O82"/>
    <mergeCell ref="P82:AC82"/>
    <mergeCell ref="AD82:AF82"/>
    <mergeCell ref="AG82:AJ82"/>
    <mergeCell ref="AK82:AP82"/>
    <mergeCell ref="AQ82:AX82"/>
    <mergeCell ref="CV80:DE80"/>
    <mergeCell ref="A81:O81"/>
    <mergeCell ref="P81:AC81"/>
    <mergeCell ref="AD81:AF81"/>
    <mergeCell ref="AG81:AJ81"/>
    <mergeCell ref="AK81:AP81"/>
    <mergeCell ref="AQ81:AX81"/>
    <mergeCell ref="AY81:BF81"/>
    <mergeCell ref="BG81:BN81"/>
    <mergeCell ref="BO81:BV81"/>
    <mergeCell ref="AY80:BF80"/>
    <mergeCell ref="BG80:BN80"/>
    <mergeCell ref="BO80:BV80"/>
    <mergeCell ref="BW80:CD80"/>
    <mergeCell ref="CE80:CM80"/>
    <mergeCell ref="CN80:CU80"/>
    <mergeCell ref="BW83:CD83"/>
    <mergeCell ref="CE83:CM83"/>
    <mergeCell ref="CN83:CU83"/>
    <mergeCell ref="CV83:DE83"/>
    <mergeCell ref="A84:O84"/>
    <mergeCell ref="P84:AC84"/>
    <mergeCell ref="AD84:AF84"/>
    <mergeCell ref="AG84:AJ84"/>
    <mergeCell ref="AK84:AP84"/>
    <mergeCell ref="AQ84:AX84"/>
    <mergeCell ref="CV82:DE82"/>
    <mergeCell ref="A83:O83"/>
    <mergeCell ref="P83:AC83"/>
    <mergeCell ref="AD83:AF83"/>
    <mergeCell ref="AG83:AJ83"/>
    <mergeCell ref="AK83:AP83"/>
    <mergeCell ref="AQ83:AX83"/>
    <mergeCell ref="AY83:BF83"/>
    <mergeCell ref="BG83:BN83"/>
    <mergeCell ref="BO83:BV83"/>
    <mergeCell ref="AY82:BF82"/>
    <mergeCell ref="BG82:BN82"/>
    <mergeCell ref="BO82:BV82"/>
    <mergeCell ref="BW82:CD82"/>
    <mergeCell ref="CE82:CM82"/>
    <mergeCell ref="CN82:CU82"/>
    <mergeCell ref="BW85:CD85"/>
    <mergeCell ref="CE85:CM85"/>
    <mergeCell ref="CN85:CU85"/>
    <mergeCell ref="CV85:DE85"/>
    <mergeCell ref="A86:O86"/>
    <mergeCell ref="P86:AC86"/>
    <mergeCell ref="AD86:AF86"/>
    <mergeCell ref="AG86:AJ86"/>
    <mergeCell ref="AK86:AP86"/>
    <mergeCell ref="AQ86:AX86"/>
    <mergeCell ref="CV84:DE84"/>
    <mergeCell ref="A85:O85"/>
    <mergeCell ref="P85:AC85"/>
    <mergeCell ref="AD85:AF85"/>
    <mergeCell ref="AG85:AJ85"/>
    <mergeCell ref="AK85:AP85"/>
    <mergeCell ref="AQ85:AX85"/>
    <mergeCell ref="AY85:BF85"/>
    <mergeCell ref="BG85:BN85"/>
    <mergeCell ref="BO85:BV85"/>
    <mergeCell ref="AY84:BF84"/>
    <mergeCell ref="BG84:BN84"/>
    <mergeCell ref="BO84:BV84"/>
    <mergeCell ref="BW84:CD84"/>
    <mergeCell ref="CE84:CM84"/>
    <mergeCell ref="CN84:CU84"/>
    <mergeCell ref="BW87:CD87"/>
    <mergeCell ref="CE87:CM87"/>
    <mergeCell ref="CN87:CU87"/>
    <mergeCell ref="CV87:DE87"/>
    <mergeCell ref="A88:O88"/>
    <mergeCell ref="P88:AC88"/>
    <mergeCell ref="AD88:AF88"/>
    <mergeCell ref="AG88:AJ88"/>
    <mergeCell ref="AK88:AP88"/>
    <mergeCell ref="AQ88:AX88"/>
    <mergeCell ref="CV86:DE86"/>
    <mergeCell ref="A87:O87"/>
    <mergeCell ref="P87:AC87"/>
    <mergeCell ref="AD87:AF87"/>
    <mergeCell ref="AG87:AJ87"/>
    <mergeCell ref="AK87:AP87"/>
    <mergeCell ref="AQ87:AX87"/>
    <mergeCell ref="AY87:BF87"/>
    <mergeCell ref="BG87:BN87"/>
    <mergeCell ref="BO87:BV87"/>
    <mergeCell ref="AY86:BF86"/>
    <mergeCell ref="BG86:BN86"/>
    <mergeCell ref="BO86:BV86"/>
    <mergeCell ref="BW86:CD86"/>
    <mergeCell ref="CE86:CM86"/>
    <mergeCell ref="CN86:CU86"/>
    <mergeCell ref="BW89:CD89"/>
    <mergeCell ref="CE89:CM89"/>
    <mergeCell ref="CN89:CU89"/>
    <mergeCell ref="CV89:DE89"/>
    <mergeCell ref="A90:O90"/>
    <mergeCell ref="P90:AC90"/>
    <mergeCell ref="AD90:AF90"/>
    <mergeCell ref="AG90:AJ90"/>
    <mergeCell ref="AK90:AP90"/>
    <mergeCell ref="AQ90:AX90"/>
    <mergeCell ref="CV88:DE88"/>
    <mergeCell ref="A89:O89"/>
    <mergeCell ref="P89:AC89"/>
    <mergeCell ref="AD89:AF89"/>
    <mergeCell ref="AG89:AJ89"/>
    <mergeCell ref="AK89:AP89"/>
    <mergeCell ref="AQ89:AX89"/>
    <mergeCell ref="AY89:BF89"/>
    <mergeCell ref="BG89:BN89"/>
    <mergeCell ref="BO89:BV89"/>
    <mergeCell ref="AY88:BF88"/>
    <mergeCell ref="BG88:BN88"/>
    <mergeCell ref="BO88:BV88"/>
    <mergeCell ref="BW88:CD88"/>
    <mergeCell ref="CE88:CM88"/>
    <mergeCell ref="CN88:CU88"/>
    <mergeCell ref="BW91:CD91"/>
    <mergeCell ref="CE91:CM91"/>
    <mergeCell ref="CN91:CU91"/>
    <mergeCell ref="CV91:DE91"/>
    <mergeCell ref="A92:O92"/>
    <mergeCell ref="P92:AC92"/>
    <mergeCell ref="AD92:AF92"/>
    <mergeCell ref="AG92:AJ92"/>
    <mergeCell ref="AK92:AP92"/>
    <mergeCell ref="AQ92:AX92"/>
    <mergeCell ref="CV90:DE90"/>
    <mergeCell ref="A91:O91"/>
    <mergeCell ref="P91:AC91"/>
    <mergeCell ref="AD91:AF91"/>
    <mergeCell ref="AG91:AJ91"/>
    <mergeCell ref="AK91:AP91"/>
    <mergeCell ref="AQ91:AX91"/>
    <mergeCell ref="AY91:BF91"/>
    <mergeCell ref="BG91:BN91"/>
    <mergeCell ref="BO91:BV91"/>
    <mergeCell ref="AY90:BF90"/>
    <mergeCell ref="BG90:BN90"/>
    <mergeCell ref="BO90:BV90"/>
    <mergeCell ref="BW90:CD90"/>
    <mergeCell ref="CE90:CM90"/>
    <mergeCell ref="CN90:CU90"/>
    <mergeCell ref="BW93:CD93"/>
    <mergeCell ref="CE93:CM93"/>
    <mergeCell ref="CN93:CU93"/>
    <mergeCell ref="CV93:DE93"/>
    <mergeCell ref="A94:O94"/>
    <mergeCell ref="P94:AC94"/>
    <mergeCell ref="AD94:AF94"/>
    <mergeCell ref="AG94:AJ94"/>
    <mergeCell ref="AK94:AP94"/>
    <mergeCell ref="AQ94:AX94"/>
    <mergeCell ref="CV92:DE92"/>
    <mergeCell ref="A93:O93"/>
    <mergeCell ref="P93:AC93"/>
    <mergeCell ref="AD93:AF93"/>
    <mergeCell ref="AG93:AJ93"/>
    <mergeCell ref="AK93:AP93"/>
    <mergeCell ref="AQ93:AX93"/>
    <mergeCell ref="AY93:BF93"/>
    <mergeCell ref="BG93:BN93"/>
    <mergeCell ref="BO93:BV93"/>
    <mergeCell ref="AY92:BF92"/>
    <mergeCell ref="BG92:BN92"/>
    <mergeCell ref="BO92:BV92"/>
    <mergeCell ref="BW92:CD92"/>
    <mergeCell ref="CE92:CM92"/>
    <mergeCell ref="CN92:CU92"/>
    <mergeCell ref="BW95:CD95"/>
    <mergeCell ref="CE95:CM95"/>
    <mergeCell ref="CN95:CU95"/>
    <mergeCell ref="CV95:DE95"/>
    <mergeCell ref="A96:O96"/>
    <mergeCell ref="P96:AC96"/>
    <mergeCell ref="AD96:AF96"/>
    <mergeCell ref="AG96:AJ96"/>
    <mergeCell ref="AK96:AP96"/>
    <mergeCell ref="AQ96:AX96"/>
    <mergeCell ref="CV94:DE94"/>
    <mergeCell ref="A95:O95"/>
    <mergeCell ref="P95:AC95"/>
    <mergeCell ref="AD95:AF95"/>
    <mergeCell ref="AG95:AJ95"/>
    <mergeCell ref="AK95:AP95"/>
    <mergeCell ref="AQ95:AX95"/>
    <mergeCell ref="AY95:BF95"/>
    <mergeCell ref="BG95:BN95"/>
    <mergeCell ref="BO95:BV95"/>
    <mergeCell ref="AY94:BF94"/>
    <mergeCell ref="BG94:BN94"/>
    <mergeCell ref="BO94:BV94"/>
    <mergeCell ref="BW94:CD94"/>
    <mergeCell ref="CE94:CM94"/>
    <mergeCell ref="CN94:CU94"/>
    <mergeCell ref="BW97:CD97"/>
    <mergeCell ref="CE97:CM97"/>
    <mergeCell ref="CN97:CU97"/>
    <mergeCell ref="CV97:DE97"/>
    <mergeCell ref="A98:O98"/>
    <mergeCell ref="P98:AC98"/>
    <mergeCell ref="AD98:AF98"/>
    <mergeCell ref="AG98:AJ98"/>
    <mergeCell ref="AK98:AP98"/>
    <mergeCell ref="AQ98:AX98"/>
    <mergeCell ref="CV96:DE96"/>
    <mergeCell ref="A97:O97"/>
    <mergeCell ref="P97:AC97"/>
    <mergeCell ref="AD97:AF97"/>
    <mergeCell ref="AG97:AJ97"/>
    <mergeCell ref="AK97:AP97"/>
    <mergeCell ref="AQ97:AX97"/>
    <mergeCell ref="AY97:BF97"/>
    <mergeCell ref="BG97:BN97"/>
    <mergeCell ref="BO97:BV97"/>
    <mergeCell ref="AY96:BF96"/>
    <mergeCell ref="BG96:BN96"/>
    <mergeCell ref="BO96:BV96"/>
    <mergeCell ref="BW96:CD96"/>
    <mergeCell ref="CE96:CM96"/>
    <mergeCell ref="CN96:CU96"/>
    <mergeCell ref="BW99:CD99"/>
    <mergeCell ref="CE99:CM99"/>
    <mergeCell ref="CN99:CU99"/>
    <mergeCell ref="CV99:DE99"/>
    <mergeCell ref="A100:O100"/>
    <mergeCell ref="P100:AC100"/>
    <mergeCell ref="AD100:AF100"/>
    <mergeCell ref="AG100:AJ100"/>
    <mergeCell ref="AK100:AP100"/>
    <mergeCell ref="AQ100:AX100"/>
    <mergeCell ref="CV98:DE98"/>
    <mergeCell ref="A99:O99"/>
    <mergeCell ref="P99:AC99"/>
    <mergeCell ref="AD99:AF99"/>
    <mergeCell ref="AG99:AJ99"/>
    <mergeCell ref="AK99:AP99"/>
    <mergeCell ref="AQ99:AX99"/>
    <mergeCell ref="AY99:BF99"/>
    <mergeCell ref="BG99:BN99"/>
    <mergeCell ref="BO99:BV99"/>
    <mergeCell ref="AY98:BF98"/>
    <mergeCell ref="BG98:BN98"/>
    <mergeCell ref="BO98:BV98"/>
    <mergeCell ref="BW98:CD98"/>
    <mergeCell ref="CE98:CM98"/>
    <mergeCell ref="CN98:CU98"/>
    <mergeCell ref="BW101:CD101"/>
    <mergeCell ref="CE101:CM101"/>
    <mergeCell ref="CN101:CU101"/>
    <mergeCell ref="CV101:DE101"/>
    <mergeCell ref="A102:O102"/>
    <mergeCell ref="P102:AC102"/>
    <mergeCell ref="AD102:AF102"/>
    <mergeCell ref="AG102:AJ102"/>
    <mergeCell ref="AK102:AP102"/>
    <mergeCell ref="AQ102:AX102"/>
    <mergeCell ref="CV100:DE100"/>
    <mergeCell ref="A101:O101"/>
    <mergeCell ref="P101:AC101"/>
    <mergeCell ref="AD101:AF101"/>
    <mergeCell ref="AG101:AJ101"/>
    <mergeCell ref="AK101:AP101"/>
    <mergeCell ref="AQ101:AX101"/>
    <mergeCell ref="AY101:BF101"/>
    <mergeCell ref="BG101:BN101"/>
    <mergeCell ref="BO101:BV101"/>
    <mergeCell ref="AY100:BF100"/>
    <mergeCell ref="BG100:BN100"/>
    <mergeCell ref="BO100:BV100"/>
    <mergeCell ref="BW100:CD100"/>
    <mergeCell ref="CE100:CM100"/>
    <mergeCell ref="CN100:CU100"/>
    <mergeCell ref="BW103:CD103"/>
    <mergeCell ref="CE103:CM103"/>
    <mergeCell ref="CN103:CU103"/>
    <mergeCell ref="CV103:DE103"/>
    <mergeCell ref="A104:O104"/>
    <mergeCell ref="P104:AC104"/>
    <mergeCell ref="AD104:AF104"/>
    <mergeCell ref="AG104:AJ104"/>
    <mergeCell ref="AK104:AP104"/>
    <mergeCell ref="AQ104:AX104"/>
    <mergeCell ref="CV102:DE102"/>
    <mergeCell ref="A103:O103"/>
    <mergeCell ref="P103:AC103"/>
    <mergeCell ref="AD103:AF103"/>
    <mergeCell ref="AG103:AJ103"/>
    <mergeCell ref="AK103:AP103"/>
    <mergeCell ref="AQ103:AX103"/>
    <mergeCell ref="AY103:BF103"/>
    <mergeCell ref="BG103:BN103"/>
    <mergeCell ref="BO103:BV103"/>
    <mergeCell ref="AY102:BF102"/>
    <mergeCell ref="BG102:BN102"/>
    <mergeCell ref="BO102:BV102"/>
    <mergeCell ref="BW102:CD102"/>
    <mergeCell ref="CE102:CM102"/>
    <mergeCell ref="CN102:CU102"/>
    <mergeCell ref="BW105:CD105"/>
    <mergeCell ref="CE105:CM105"/>
    <mergeCell ref="CN105:CU105"/>
    <mergeCell ref="CV105:DE105"/>
    <mergeCell ref="A106:O106"/>
    <mergeCell ref="P106:AC106"/>
    <mergeCell ref="AD106:AF106"/>
    <mergeCell ref="AG106:AJ106"/>
    <mergeCell ref="AK106:AP106"/>
    <mergeCell ref="AQ106:AX106"/>
    <mergeCell ref="CV104:DE104"/>
    <mergeCell ref="A105:O105"/>
    <mergeCell ref="P105:AC105"/>
    <mergeCell ref="AD105:AF105"/>
    <mergeCell ref="AG105:AJ105"/>
    <mergeCell ref="AK105:AP105"/>
    <mergeCell ref="AQ105:AX105"/>
    <mergeCell ref="AY105:BF105"/>
    <mergeCell ref="BG105:BN105"/>
    <mergeCell ref="BO105:BV105"/>
    <mergeCell ref="AY104:BF104"/>
    <mergeCell ref="BG104:BN104"/>
    <mergeCell ref="BO104:BV104"/>
    <mergeCell ref="BW104:CD104"/>
    <mergeCell ref="CE104:CM104"/>
    <mergeCell ref="CN104:CU104"/>
    <mergeCell ref="BW107:CD107"/>
    <mergeCell ref="CE107:CM107"/>
    <mergeCell ref="CN107:CU107"/>
    <mergeCell ref="CV107:DE107"/>
    <mergeCell ref="A108:O108"/>
    <mergeCell ref="P108:AC108"/>
    <mergeCell ref="AD108:AF108"/>
    <mergeCell ref="AG108:AJ108"/>
    <mergeCell ref="AK108:AP108"/>
    <mergeCell ref="AQ108:AX108"/>
    <mergeCell ref="CV106:DE106"/>
    <mergeCell ref="A107:O107"/>
    <mergeCell ref="P107:AC107"/>
    <mergeCell ref="AD107:AF107"/>
    <mergeCell ref="AG107:AJ107"/>
    <mergeCell ref="AK107:AP107"/>
    <mergeCell ref="AQ107:AX107"/>
    <mergeCell ref="AY107:BF107"/>
    <mergeCell ref="BG107:BN107"/>
    <mergeCell ref="BO107:BV107"/>
    <mergeCell ref="AY106:BF106"/>
    <mergeCell ref="BG106:BN106"/>
    <mergeCell ref="BO106:BV106"/>
    <mergeCell ref="BW106:CD106"/>
    <mergeCell ref="CE106:CM106"/>
    <mergeCell ref="CN106:CU106"/>
    <mergeCell ref="BW109:CD109"/>
    <mergeCell ref="CE109:CM109"/>
    <mergeCell ref="CN109:CU109"/>
    <mergeCell ref="CV109:DE109"/>
    <mergeCell ref="A110:O110"/>
    <mergeCell ref="P110:AC110"/>
    <mergeCell ref="AD110:AF110"/>
    <mergeCell ref="AG110:AJ110"/>
    <mergeCell ref="AK110:AP110"/>
    <mergeCell ref="AQ110:AX110"/>
    <mergeCell ref="CV108:DE108"/>
    <mergeCell ref="A109:O109"/>
    <mergeCell ref="P109:AC109"/>
    <mergeCell ref="AD109:AF109"/>
    <mergeCell ref="AG109:AJ109"/>
    <mergeCell ref="AK109:AP109"/>
    <mergeCell ref="AQ109:AX109"/>
    <mergeCell ref="AY109:BF109"/>
    <mergeCell ref="BG109:BN109"/>
    <mergeCell ref="BO109:BV109"/>
    <mergeCell ref="AY108:BF108"/>
    <mergeCell ref="BG108:BN108"/>
    <mergeCell ref="BO108:BV108"/>
    <mergeCell ref="BW108:CD108"/>
    <mergeCell ref="CE108:CM108"/>
    <mergeCell ref="CN108:CU108"/>
    <mergeCell ref="BW111:CD111"/>
    <mergeCell ref="CE111:CM111"/>
    <mergeCell ref="CN111:CU111"/>
    <mergeCell ref="CV111:DE111"/>
    <mergeCell ref="A112:O112"/>
    <mergeCell ref="P112:AC112"/>
    <mergeCell ref="AD112:AF112"/>
    <mergeCell ref="AG112:AJ112"/>
    <mergeCell ref="AK112:AP112"/>
    <mergeCell ref="AQ112:AX112"/>
    <mergeCell ref="CV110:DE110"/>
    <mergeCell ref="A111:O111"/>
    <mergeCell ref="P111:AC111"/>
    <mergeCell ref="AD111:AF111"/>
    <mergeCell ref="AG111:AJ111"/>
    <mergeCell ref="AK111:AP111"/>
    <mergeCell ref="AQ111:AX111"/>
    <mergeCell ref="AY111:BF111"/>
    <mergeCell ref="BG111:BN111"/>
    <mergeCell ref="BO111:BV111"/>
    <mergeCell ref="AY110:BF110"/>
    <mergeCell ref="BG110:BN110"/>
    <mergeCell ref="BO110:BV110"/>
    <mergeCell ref="BW110:CD110"/>
    <mergeCell ref="CE110:CM110"/>
    <mergeCell ref="CN110:CU110"/>
    <mergeCell ref="BW113:CD113"/>
    <mergeCell ref="CE113:CM113"/>
    <mergeCell ref="CN113:CU113"/>
    <mergeCell ref="CV113:DE113"/>
    <mergeCell ref="A114:O114"/>
    <mergeCell ref="P114:AC114"/>
    <mergeCell ref="AD114:AF114"/>
    <mergeCell ref="AG114:AJ114"/>
    <mergeCell ref="AK114:AP114"/>
    <mergeCell ref="AQ114:AX114"/>
    <mergeCell ref="CV112:DE112"/>
    <mergeCell ref="A113:O113"/>
    <mergeCell ref="P113:AC113"/>
    <mergeCell ref="AD113:AF113"/>
    <mergeCell ref="AG113:AJ113"/>
    <mergeCell ref="AK113:AP113"/>
    <mergeCell ref="AQ113:AX113"/>
    <mergeCell ref="AY113:BF113"/>
    <mergeCell ref="BG113:BN113"/>
    <mergeCell ref="BO113:BV113"/>
    <mergeCell ref="AY112:BF112"/>
    <mergeCell ref="BG112:BN112"/>
    <mergeCell ref="BO112:BV112"/>
    <mergeCell ref="BW112:CD112"/>
    <mergeCell ref="CE112:CM112"/>
    <mergeCell ref="CN112:CU112"/>
    <mergeCell ref="BW115:CD115"/>
    <mergeCell ref="CE115:CM115"/>
    <mergeCell ref="CN115:CU115"/>
    <mergeCell ref="CV115:DE115"/>
    <mergeCell ref="A116:O116"/>
    <mergeCell ref="P116:AC116"/>
    <mergeCell ref="AD116:AF116"/>
    <mergeCell ref="AG116:AJ116"/>
    <mergeCell ref="AK116:AP116"/>
    <mergeCell ref="AQ116:AX116"/>
    <mergeCell ref="CV114:DE114"/>
    <mergeCell ref="A115:O115"/>
    <mergeCell ref="P115:AC115"/>
    <mergeCell ref="AD115:AF115"/>
    <mergeCell ref="AG115:AJ115"/>
    <mergeCell ref="AK115:AP115"/>
    <mergeCell ref="AQ115:AX115"/>
    <mergeCell ref="AY115:BF115"/>
    <mergeCell ref="BG115:BN115"/>
    <mergeCell ref="BO115:BV115"/>
    <mergeCell ref="AY114:BF114"/>
    <mergeCell ref="BG114:BN114"/>
    <mergeCell ref="BO114:BV114"/>
    <mergeCell ref="BW114:CD114"/>
    <mergeCell ref="CE114:CM114"/>
    <mergeCell ref="CN114:CU114"/>
    <mergeCell ref="BW117:CD117"/>
    <mergeCell ref="CE117:CM117"/>
    <mergeCell ref="CN117:CU117"/>
    <mergeCell ref="CV117:DE117"/>
    <mergeCell ref="A118:O118"/>
    <mergeCell ref="P118:AC118"/>
    <mergeCell ref="AD118:AF118"/>
    <mergeCell ref="AG118:AJ118"/>
    <mergeCell ref="AK118:AP118"/>
    <mergeCell ref="AQ118:AX118"/>
    <mergeCell ref="CV116:DE116"/>
    <mergeCell ref="A117:O117"/>
    <mergeCell ref="P117:AC117"/>
    <mergeCell ref="AD117:AF117"/>
    <mergeCell ref="AG117:AJ117"/>
    <mergeCell ref="AK117:AP117"/>
    <mergeCell ref="AQ117:AX117"/>
    <mergeCell ref="AY117:BF117"/>
    <mergeCell ref="BG117:BN117"/>
    <mergeCell ref="BO117:BV117"/>
    <mergeCell ref="AY116:BF116"/>
    <mergeCell ref="BG116:BN116"/>
    <mergeCell ref="BO116:BV116"/>
    <mergeCell ref="BW116:CD116"/>
    <mergeCell ref="CE116:CM116"/>
    <mergeCell ref="CN116:CU116"/>
    <mergeCell ref="CN119:CU119"/>
    <mergeCell ref="CV119:DE119"/>
    <mergeCell ref="CV118:DE118"/>
    <mergeCell ref="A119:AF119"/>
    <mergeCell ref="AG119:AJ119"/>
    <mergeCell ref="AK119:AP119"/>
    <mergeCell ref="AQ119:AX119"/>
    <mergeCell ref="AY119:BF119"/>
    <mergeCell ref="BG119:BN119"/>
    <mergeCell ref="BO119:BV119"/>
    <mergeCell ref="BW119:CD119"/>
    <mergeCell ref="CE119:CM119"/>
    <mergeCell ref="AY118:BF118"/>
    <mergeCell ref="BG118:BN118"/>
    <mergeCell ref="BO118:BV118"/>
    <mergeCell ref="BW118:CD118"/>
    <mergeCell ref="CE118:CM118"/>
    <mergeCell ref="CN118:CU118"/>
  </mergeCells>
  <printOptions horizontalCentered="1"/>
  <pageMargins left="1.0629921259842521" right="0.23622047244094491" top="0.44" bottom="0.5" header="0.31496062992125984" footer="0.31496062992125984"/>
  <pageSetup paperSize="5" scale="85" orientation="landscape" r:id="rId1"/>
  <headerFooter>
    <oddFooter>&amp;R&amp;8Página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F448"/>
  <sheetViews>
    <sheetView showGridLines="0" zoomScale="85" zoomScaleNormal="85" workbookViewId="0">
      <selection activeCell="AP122" sqref="AP122"/>
    </sheetView>
  </sheetViews>
  <sheetFormatPr baseColWidth="10" defaultRowHeight="15" x14ac:dyDescent="0.25"/>
  <cols>
    <col min="1" max="109" width="1.7109375" style="11" customWidth="1"/>
    <col min="110" max="120" width="1.7109375" customWidth="1"/>
  </cols>
  <sheetData>
    <row r="1" spans="1:109" ht="34.5" customHeight="1" thickTop="1" x14ac:dyDescent="0.25">
      <c r="A1" s="145" t="s">
        <v>7</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7"/>
    </row>
    <row r="2" spans="1:109" ht="34.5" customHeight="1" x14ac:dyDescent="0.25">
      <c r="A2" s="5"/>
      <c r="B2" s="6"/>
      <c r="C2" s="148" t="s">
        <v>8</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8"/>
    </row>
    <row r="3" spans="1:109" s="11" customFormat="1" ht="6" customHeight="1" x14ac:dyDescent="0.25">
      <c r="A3" s="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9"/>
      <c r="DC3" s="9"/>
      <c r="DD3" s="9"/>
      <c r="DE3" s="10"/>
    </row>
    <row r="4" spans="1:109" ht="28.5" customHeight="1" x14ac:dyDescent="0.25">
      <c r="A4" s="181" t="s">
        <v>9</v>
      </c>
      <c r="B4" s="182"/>
      <c r="C4" s="182"/>
      <c r="D4" s="182"/>
      <c r="E4" s="182"/>
      <c r="F4" s="182"/>
      <c r="G4" s="182"/>
      <c r="H4" s="182"/>
      <c r="I4" s="182"/>
      <c r="J4" s="182"/>
      <c r="K4" s="182"/>
      <c r="L4" s="182"/>
      <c r="M4" s="182"/>
      <c r="N4" s="182"/>
      <c r="O4" s="182"/>
      <c r="P4" s="182" t="s">
        <v>10</v>
      </c>
      <c r="Q4" s="182"/>
      <c r="R4" s="182"/>
      <c r="S4" s="182"/>
      <c r="T4" s="182"/>
      <c r="U4" s="182"/>
      <c r="V4" s="182"/>
      <c r="W4" s="182"/>
      <c r="X4" s="182"/>
      <c r="Y4" s="182"/>
      <c r="Z4" s="182"/>
      <c r="AA4" s="182"/>
      <c r="AB4" s="182"/>
      <c r="AC4" s="182"/>
      <c r="AD4" s="182" t="s">
        <v>11</v>
      </c>
      <c r="AE4" s="182"/>
      <c r="AF4" s="182"/>
      <c r="AG4" s="183" t="s">
        <v>12</v>
      </c>
      <c r="AH4" s="183"/>
      <c r="AI4" s="183"/>
      <c r="AJ4" s="184"/>
      <c r="AK4" s="167" t="s">
        <v>13</v>
      </c>
      <c r="AL4" s="168"/>
      <c r="AM4" s="168"/>
      <c r="AN4" s="168"/>
      <c r="AO4" s="168"/>
      <c r="AP4" s="168"/>
      <c r="AQ4" s="168"/>
      <c r="AR4" s="168"/>
      <c r="AS4" s="168"/>
      <c r="AT4" s="168"/>
      <c r="AU4" s="168"/>
      <c r="AV4" s="168"/>
      <c r="AW4" s="168"/>
      <c r="AX4" s="169"/>
      <c r="AY4" s="167">
        <v>131</v>
      </c>
      <c r="AZ4" s="168"/>
      <c r="BA4" s="168"/>
      <c r="BB4" s="168"/>
      <c r="BC4" s="168"/>
      <c r="BD4" s="168"/>
      <c r="BE4" s="168"/>
      <c r="BF4" s="169"/>
      <c r="BG4" s="167">
        <v>132</v>
      </c>
      <c r="BH4" s="168"/>
      <c r="BI4" s="168"/>
      <c r="BJ4" s="168"/>
      <c r="BK4" s="168"/>
      <c r="BL4" s="168"/>
      <c r="BM4" s="168"/>
      <c r="BN4" s="169"/>
      <c r="BO4" s="167">
        <v>132</v>
      </c>
      <c r="BP4" s="168"/>
      <c r="BQ4" s="168"/>
      <c r="BR4" s="168"/>
      <c r="BS4" s="168"/>
      <c r="BT4" s="168"/>
      <c r="BU4" s="168"/>
      <c r="BV4" s="169"/>
      <c r="BW4" s="167">
        <v>133</v>
      </c>
      <c r="BX4" s="168"/>
      <c r="BY4" s="168"/>
      <c r="BZ4" s="168"/>
      <c r="CA4" s="168"/>
      <c r="CB4" s="168"/>
      <c r="CC4" s="168"/>
      <c r="CD4" s="169"/>
      <c r="CE4" s="167">
        <v>134</v>
      </c>
      <c r="CF4" s="168"/>
      <c r="CG4" s="168"/>
      <c r="CH4" s="168"/>
      <c r="CI4" s="168"/>
      <c r="CJ4" s="168"/>
      <c r="CK4" s="168"/>
      <c r="CL4" s="168"/>
      <c r="CM4" s="169"/>
      <c r="CN4" s="170" t="s">
        <v>14</v>
      </c>
      <c r="CO4" s="171"/>
      <c r="CP4" s="171"/>
      <c r="CQ4" s="171"/>
      <c r="CR4" s="171"/>
      <c r="CS4" s="171"/>
      <c r="CT4" s="171"/>
      <c r="CU4" s="172"/>
      <c r="CV4" s="170" t="s">
        <v>15</v>
      </c>
      <c r="CW4" s="171"/>
      <c r="CX4" s="171"/>
      <c r="CY4" s="171"/>
      <c r="CZ4" s="171"/>
      <c r="DA4" s="171"/>
      <c r="DB4" s="171"/>
      <c r="DC4" s="171"/>
      <c r="DD4" s="171"/>
      <c r="DE4" s="174"/>
    </row>
    <row r="5" spans="1:109" ht="30.75" customHeight="1" x14ac:dyDescent="0.25">
      <c r="A5" s="181"/>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3"/>
      <c r="AH5" s="183"/>
      <c r="AI5" s="183"/>
      <c r="AJ5" s="184"/>
      <c r="AK5" s="156" t="s">
        <v>16</v>
      </c>
      <c r="AL5" s="157"/>
      <c r="AM5" s="157"/>
      <c r="AN5" s="157"/>
      <c r="AO5" s="157"/>
      <c r="AP5" s="157"/>
      <c r="AQ5" s="157"/>
      <c r="AR5" s="157"/>
      <c r="AS5" s="157"/>
      <c r="AT5" s="157"/>
      <c r="AU5" s="157"/>
      <c r="AV5" s="157"/>
      <c r="AW5" s="157"/>
      <c r="AX5" s="166"/>
      <c r="AY5" s="175" t="s">
        <v>17</v>
      </c>
      <c r="AZ5" s="176"/>
      <c r="BA5" s="176"/>
      <c r="BB5" s="176"/>
      <c r="BC5" s="176"/>
      <c r="BD5" s="176"/>
      <c r="BE5" s="176"/>
      <c r="BF5" s="177"/>
      <c r="BG5" s="178" t="s">
        <v>18</v>
      </c>
      <c r="BH5" s="179"/>
      <c r="BI5" s="179"/>
      <c r="BJ5" s="179"/>
      <c r="BK5" s="179"/>
      <c r="BL5" s="179"/>
      <c r="BM5" s="179"/>
      <c r="BN5" s="180"/>
      <c r="BO5" s="175" t="s">
        <v>19</v>
      </c>
      <c r="BP5" s="176"/>
      <c r="BQ5" s="176"/>
      <c r="BR5" s="176"/>
      <c r="BS5" s="176"/>
      <c r="BT5" s="176"/>
      <c r="BU5" s="176"/>
      <c r="BV5" s="177"/>
      <c r="BW5" s="153" t="s">
        <v>20</v>
      </c>
      <c r="BX5" s="154"/>
      <c r="BY5" s="154"/>
      <c r="BZ5" s="154"/>
      <c r="CA5" s="154"/>
      <c r="CB5" s="154"/>
      <c r="CC5" s="154"/>
      <c r="CD5" s="173"/>
      <c r="CE5" s="153" t="s">
        <v>0</v>
      </c>
      <c r="CF5" s="154"/>
      <c r="CG5" s="154"/>
      <c r="CH5" s="154"/>
      <c r="CI5" s="154"/>
      <c r="CJ5" s="154"/>
      <c r="CK5" s="154"/>
      <c r="CL5" s="154"/>
      <c r="CM5" s="173"/>
      <c r="CN5" s="153"/>
      <c r="CO5" s="154"/>
      <c r="CP5" s="154"/>
      <c r="CQ5" s="154"/>
      <c r="CR5" s="154"/>
      <c r="CS5" s="154"/>
      <c r="CT5" s="154"/>
      <c r="CU5" s="173"/>
      <c r="CV5" s="153" t="s">
        <v>21</v>
      </c>
      <c r="CW5" s="154"/>
      <c r="CX5" s="154"/>
      <c r="CY5" s="154"/>
      <c r="CZ5" s="154"/>
      <c r="DA5" s="154"/>
      <c r="DB5" s="154"/>
      <c r="DC5" s="154"/>
      <c r="DD5" s="154"/>
      <c r="DE5" s="155"/>
    </row>
    <row r="6" spans="1:109" ht="30" customHeight="1" x14ac:dyDescent="0.25">
      <c r="A6" s="181"/>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3"/>
      <c r="AH6" s="183"/>
      <c r="AI6" s="183"/>
      <c r="AJ6" s="183"/>
      <c r="AK6" s="159" t="s">
        <v>22</v>
      </c>
      <c r="AL6" s="159"/>
      <c r="AM6" s="159"/>
      <c r="AN6" s="159"/>
      <c r="AO6" s="159"/>
      <c r="AP6" s="159"/>
      <c r="AQ6" s="159" t="s">
        <v>23</v>
      </c>
      <c r="AR6" s="159"/>
      <c r="AS6" s="159"/>
      <c r="AT6" s="159"/>
      <c r="AU6" s="159"/>
      <c r="AV6" s="159"/>
      <c r="AW6" s="159"/>
      <c r="AX6" s="159"/>
      <c r="AY6" s="160" t="s">
        <v>24</v>
      </c>
      <c r="AZ6" s="161"/>
      <c r="BA6" s="161"/>
      <c r="BB6" s="161"/>
      <c r="BC6" s="161"/>
      <c r="BD6" s="161"/>
      <c r="BE6" s="161"/>
      <c r="BF6" s="162"/>
      <c r="BG6" s="163" t="s">
        <v>25</v>
      </c>
      <c r="BH6" s="164"/>
      <c r="BI6" s="164"/>
      <c r="BJ6" s="164"/>
      <c r="BK6" s="164"/>
      <c r="BL6" s="164"/>
      <c r="BM6" s="164"/>
      <c r="BN6" s="165"/>
      <c r="BO6" s="160" t="s">
        <v>26</v>
      </c>
      <c r="BP6" s="161"/>
      <c r="BQ6" s="161"/>
      <c r="BR6" s="161"/>
      <c r="BS6" s="161"/>
      <c r="BT6" s="161"/>
      <c r="BU6" s="161"/>
      <c r="BV6" s="162"/>
      <c r="BW6" s="156" t="s">
        <v>27</v>
      </c>
      <c r="BX6" s="157"/>
      <c r="BY6" s="157"/>
      <c r="BZ6" s="157"/>
      <c r="CA6" s="157"/>
      <c r="CB6" s="157"/>
      <c r="CC6" s="157"/>
      <c r="CD6" s="166"/>
      <c r="CE6" s="156"/>
      <c r="CF6" s="157"/>
      <c r="CG6" s="157"/>
      <c r="CH6" s="157"/>
      <c r="CI6" s="157"/>
      <c r="CJ6" s="157"/>
      <c r="CK6" s="157"/>
      <c r="CL6" s="157"/>
      <c r="CM6" s="166"/>
      <c r="CN6" s="156" t="s">
        <v>28</v>
      </c>
      <c r="CO6" s="157"/>
      <c r="CP6" s="157"/>
      <c r="CQ6" s="157"/>
      <c r="CR6" s="157"/>
      <c r="CS6" s="157"/>
      <c r="CT6" s="157"/>
      <c r="CU6" s="166"/>
      <c r="CV6" s="156"/>
      <c r="CW6" s="157"/>
      <c r="CX6" s="157"/>
      <c r="CY6" s="157"/>
      <c r="CZ6" s="157"/>
      <c r="DA6" s="157"/>
      <c r="DB6" s="157"/>
      <c r="DC6" s="157"/>
      <c r="DD6" s="157"/>
      <c r="DE6" s="158"/>
    </row>
    <row r="7" spans="1:109" s="4" customFormat="1" ht="6" customHeight="1" x14ac:dyDescent="0.2">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v>35480</v>
      </c>
      <c r="AH7" s="14"/>
      <c r="AI7" s="14"/>
      <c r="AJ7" s="14"/>
      <c r="AK7" s="115"/>
      <c r="AL7" s="115"/>
      <c r="AM7" s="115"/>
      <c r="AN7" s="115"/>
      <c r="AO7" s="115"/>
      <c r="AP7" s="115"/>
      <c r="AQ7" s="116"/>
      <c r="AR7" s="116"/>
      <c r="AS7" s="116"/>
      <c r="AT7" s="116"/>
      <c r="AU7" s="116"/>
      <c r="AV7" s="116"/>
      <c r="AW7" s="116"/>
      <c r="AX7" s="116"/>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5"/>
    </row>
    <row r="8" spans="1:109" s="4" customFormat="1" ht="24.95" customHeight="1" x14ac:dyDescent="0.2">
      <c r="A8" s="98" t="s">
        <v>29</v>
      </c>
      <c r="B8" s="99"/>
      <c r="C8" s="99"/>
      <c r="D8" s="99"/>
      <c r="E8" s="99"/>
      <c r="F8" s="99"/>
      <c r="G8" s="99"/>
      <c r="H8" s="99"/>
      <c r="I8" s="99"/>
      <c r="J8" s="99"/>
      <c r="K8" s="99"/>
      <c r="L8" s="99"/>
      <c r="M8" s="99"/>
      <c r="N8" s="99"/>
      <c r="O8" s="100"/>
      <c r="P8" s="101" t="s">
        <v>30</v>
      </c>
      <c r="Q8" s="102"/>
      <c r="R8" s="102"/>
      <c r="S8" s="102"/>
      <c r="T8" s="102"/>
      <c r="U8" s="102"/>
      <c r="V8" s="102"/>
      <c r="W8" s="102"/>
      <c r="X8" s="102"/>
      <c r="Y8" s="102"/>
      <c r="Z8" s="102"/>
      <c r="AA8" s="102"/>
      <c r="AB8" s="102"/>
      <c r="AC8" s="103"/>
      <c r="AD8" s="92">
        <v>401</v>
      </c>
      <c r="AE8" s="92"/>
      <c r="AF8" s="92"/>
      <c r="AG8" s="93">
        <v>9</v>
      </c>
      <c r="AH8" s="93"/>
      <c r="AI8" s="93"/>
      <c r="AJ8" s="93"/>
      <c r="AK8" s="94">
        <v>19154</v>
      </c>
      <c r="AL8" s="94"/>
      <c r="AM8" s="94"/>
      <c r="AN8" s="94"/>
      <c r="AO8" s="94"/>
      <c r="AP8" s="94"/>
      <c r="AQ8" s="82">
        <f>AG8*AK8*12+585752-30000</f>
        <v>2624384</v>
      </c>
      <c r="AR8" s="82"/>
      <c r="AS8" s="82"/>
      <c r="AT8" s="82"/>
      <c r="AU8" s="82"/>
      <c r="AV8" s="82"/>
      <c r="AW8" s="82"/>
      <c r="AX8" s="82"/>
      <c r="AY8" s="81"/>
      <c r="AZ8" s="81"/>
      <c r="BA8" s="81"/>
      <c r="BB8" s="81"/>
      <c r="BC8" s="81"/>
      <c r="BD8" s="81"/>
      <c r="BE8" s="81"/>
      <c r="BF8" s="81"/>
      <c r="BG8" s="81"/>
      <c r="BH8" s="81"/>
      <c r="BI8" s="81"/>
      <c r="BJ8" s="81"/>
      <c r="BK8" s="81"/>
      <c r="BL8" s="81"/>
      <c r="BM8" s="81"/>
      <c r="BN8" s="81"/>
      <c r="BO8" s="81">
        <f>AQ8/365*50-40975+361747-4028</f>
        <v>676248.65753424657</v>
      </c>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2">
        <f>SUM(AQ8:CU8)</f>
        <v>3300632.6575342463</v>
      </c>
      <c r="CW8" s="82"/>
      <c r="CX8" s="82"/>
      <c r="CY8" s="82"/>
      <c r="CZ8" s="82"/>
      <c r="DA8" s="82"/>
      <c r="DB8" s="82"/>
      <c r="DC8" s="82"/>
      <c r="DD8" s="82"/>
      <c r="DE8" s="83"/>
    </row>
    <row r="9" spans="1:109" s="4" customFormat="1" ht="24.95" customHeight="1" x14ac:dyDescent="0.2">
      <c r="A9" s="98" t="s">
        <v>31</v>
      </c>
      <c r="B9" s="99"/>
      <c r="C9" s="99"/>
      <c r="D9" s="99"/>
      <c r="E9" s="99"/>
      <c r="F9" s="99"/>
      <c r="G9" s="99"/>
      <c r="H9" s="99"/>
      <c r="I9" s="99"/>
      <c r="J9" s="99"/>
      <c r="K9" s="99"/>
      <c r="L9" s="99"/>
      <c r="M9" s="99"/>
      <c r="N9" s="99"/>
      <c r="O9" s="100"/>
      <c r="P9" s="101" t="s">
        <v>32</v>
      </c>
      <c r="Q9" s="102"/>
      <c r="R9" s="102"/>
      <c r="S9" s="102"/>
      <c r="T9" s="102"/>
      <c r="U9" s="102"/>
      <c r="V9" s="102"/>
      <c r="W9" s="102"/>
      <c r="X9" s="102"/>
      <c r="Y9" s="102"/>
      <c r="Z9" s="102"/>
      <c r="AA9" s="102"/>
      <c r="AB9" s="102"/>
      <c r="AC9" s="103"/>
      <c r="AD9" s="92">
        <v>401</v>
      </c>
      <c r="AE9" s="92"/>
      <c r="AF9" s="92"/>
      <c r="AG9" s="107">
        <v>1</v>
      </c>
      <c r="AH9" s="108"/>
      <c r="AI9" s="108"/>
      <c r="AJ9" s="109"/>
      <c r="AK9" s="94">
        <v>53178</v>
      </c>
      <c r="AL9" s="94"/>
      <c r="AM9" s="94"/>
      <c r="AN9" s="94"/>
      <c r="AO9" s="94"/>
      <c r="AP9" s="94"/>
      <c r="AQ9" s="82">
        <f t="shared" ref="AQ9:AQ81" si="0">AG9*AK9*12</f>
        <v>638136</v>
      </c>
      <c r="AR9" s="82"/>
      <c r="AS9" s="82"/>
      <c r="AT9" s="82"/>
      <c r="AU9" s="82"/>
      <c r="AV9" s="82"/>
      <c r="AW9" s="82"/>
      <c r="AX9" s="82"/>
      <c r="AY9" s="81"/>
      <c r="AZ9" s="81"/>
      <c r="BA9" s="81"/>
      <c r="BB9" s="81"/>
      <c r="BC9" s="81"/>
      <c r="BD9" s="81"/>
      <c r="BE9" s="81"/>
      <c r="BF9" s="81"/>
      <c r="BG9" s="81"/>
      <c r="BH9" s="81"/>
      <c r="BI9" s="81"/>
      <c r="BJ9" s="81"/>
      <c r="BK9" s="81"/>
      <c r="BL9" s="81"/>
      <c r="BM9" s="81"/>
      <c r="BN9" s="81"/>
      <c r="BO9" s="81">
        <f t="shared" ref="BO9:BO72" si="1">AQ9/365*50</f>
        <v>87415.890410958906</v>
      </c>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2">
        <f t="shared" ref="CV9:CV81" si="2">SUM(AQ9:CU9)</f>
        <v>725551.89041095891</v>
      </c>
      <c r="CW9" s="82"/>
      <c r="CX9" s="82"/>
      <c r="CY9" s="82"/>
      <c r="CZ9" s="82"/>
      <c r="DA9" s="82"/>
      <c r="DB9" s="82"/>
      <c r="DC9" s="82"/>
      <c r="DD9" s="82"/>
      <c r="DE9" s="83"/>
    </row>
    <row r="10" spans="1:109" s="4" customFormat="1" ht="24.95" customHeight="1" x14ac:dyDescent="0.2">
      <c r="A10" s="98" t="s">
        <v>33</v>
      </c>
      <c r="B10" s="99"/>
      <c r="C10" s="99"/>
      <c r="D10" s="99"/>
      <c r="E10" s="99"/>
      <c r="F10" s="99"/>
      <c r="G10" s="99"/>
      <c r="H10" s="99"/>
      <c r="I10" s="99"/>
      <c r="J10" s="99"/>
      <c r="K10" s="99"/>
      <c r="L10" s="99"/>
      <c r="M10" s="99"/>
      <c r="N10" s="99"/>
      <c r="O10" s="100"/>
      <c r="P10" s="101" t="s">
        <v>32</v>
      </c>
      <c r="Q10" s="102"/>
      <c r="R10" s="102"/>
      <c r="S10" s="102"/>
      <c r="T10" s="102"/>
      <c r="U10" s="102"/>
      <c r="V10" s="102"/>
      <c r="W10" s="102"/>
      <c r="X10" s="102"/>
      <c r="Y10" s="102"/>
      <c r="Z10" s="102"/>
      <c r="AA10" s="102"/>
      <c r="AB10" s="102"/>
      <c r="AC10" s="103"/>
      <c r="AD10" s="92">
        <v>401</v>
      </c>
      <c r="AE10" s="92"/>
      <c r="AF10" s="92"/>
      <c r="AG10" s="107">
        <v>1</v>
      </c>
      <c r="AH10" s="108"/>
      <c r="AI10" s="108"/>
      <c r="AJ10" s="109"/>
      <c r="AK10" s="94">
        <v>8146</v>
      </c>
      <c r="AL10" s="94"/>
      <c r="AM10" s="94"/>
      <c r="AN10" s="94"/>
      <c r="AO10" s="94"/>
      <c r="AP10" s="94"/>
      <c r="AQ10" s="82">
        <f t="shared" si="0"/>
        <v>97752</v>
      </c>
      <c r="AR10" s="82"/>
      <c r="AS10" s="82"/>
      <c r="AT10" s="82"/>
      <c r="AU10" s="82"/>
      <c r="AV10" s="82"/>
      <c r="AW10" s="82"/>
      <c r="AX10" s="82"/>
      <c r="AY10" s="81"/>
      <c r="AZ10" s="81"/>
      <c r="BA10" s="81"/>
      <c r="BB10" s="81"/>
      <c r="BC10" s="81"/>
      <c r="BD10" s="81"/>
      <c r="BE10" s="81"/>
      <c r="BF10" s="81"/>
      <c r="BG10" s="81">
        <f>AQ10/365*10*0.25</f>
        <v>669.53424657534242</v>
      </c>
      <c r="BH10" s="81"/>
      <c r="BI10" s="81"/>
      <c r="BJ10" s="81"/>
      <c r="BK10" s="81"/>
      <c r="BL10" s="81"/>
      <c r="BM10" s="81"/>
      <c r="BN10" s="81"/>
      <c r="BO10" s="81">
        <f t="shared" si="1"/>
        <v>13390.684931506848</v>
      </c>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2">
        <f t="shared" si="2"/>
        <v>111812.2191780822</v>
      </c>
      <c r="CW10" s="82"/>
      <c r="CX10" s="82"/>
      <c r="CY10" s="82"/>
      <c r="CZ10" s="82"/>
      <c r="DA10" s="82"/>
      <c r="DB10" s="82"/>
      <c r="DC10" s="82"/>
      <c r="DD10" s="82"/>
      <c r="DE10" s="83"/>
    </row>
    <row r="11" spans="1:109" s="4" customFormat="1" ht="24.95" customHeight="1" x14ac:dyDescent="0.2">
      <c r="A11" s="98" t="s">
        <v>34</v>
      </c>
      <c r="B11" s="99"/>
      <c r="C11" s="99"/>
      <c r="D11" s="99"/>
      <c r="E11" s="99"/>
      <c r="F11" s="99"/>
      <c r="G11" s="99"/>
      <c r="H11" s="99"/>
      <c r="I11" s="99"/>
      <c r="J11" s="99"/>
      <c r="K11" s="99"/>
      <c r="L11" s="99"/>
      <c r="M11" s="99"/>
      <c r="N11" s="99"/>
      <c r="O11" s="100"/>
      <c r="P11" s="101" t="s">
        <v>32</v>
      </c>
      <c r="Q11" s="102"/>
      <c r="R11" s="102"/>
      <c r="S11" s="102"/>
      <c r="T11" s="102"/>
      <c r="U11" s="102"/>
      <c r="V11" s="102"/>
      <c r="W11" s="102"/>
      <c r="X11" s="102"/>
      <c r="Y11" s="102"/>
      <c r="Z11" s="102"/>
      <c r="AA11" s="102"/>
      <c r="AB11" s="102"/>
      <c r="AC11" s="103"/>
      <c r="AD11" s="92">
        <v>401</v>
      </c>
      <c r="AE11" s="92"/>
      <c r="AF11" s="92"/>
      <c r="AG11" s="107">
        <v>1</v>
      </c>
      <c r="AH11" s="108"/>
      <c r="AI11" s="108"/>
      <c r="AJ11" s="109"/>
      <c r="AK11" s="94">
        <v>10548</v>
      </c>
      <c r="AL11" s="94"/>
      <c r="AM11" s="94"/>
      <c r="AN11" s="94"/>
      <c r="AO11" s="94"/>
      <c r="AP11" s="94"/>
      <c r="AQ11" s="82">
        <f t="shared" si="0"/>
        <v>126576</v>
      </c>
      <c r="AR11" s="82"/>
      <c r="AS11" s="82"/>
      <c r="AT11" s="82"/>
      <c r="AU11" s="82"/>
      <c r="AV11" s="82"/>
      <c r="AW11" s="82"/>
      <c r="AX11" s="82"/>
      <c r="AY11" s="114"/>
      <c r="AZ11" s="114"/>
      <c r="BA11" s="114"/>
      <c r="BB11" s="114"/>
      <c r="BC11" s="114"/>
      <c r="BD11" s="114"/>
      <c r="BE11" s="114"/>
      <c r="BF11" s="114"/>
      <c r="BG11" s="81">
        <f t="shared" ref="BG11:BG74" si="3">AQ11/365*10*0.25</f>
        <v>866.95890410958907</v>
      </c>
      <c r="BH11" s="81"/>
      <c r="BI11" s="81"/>
      <c r="BJ11" s="81"/>
      <c r="BK11" s="81"/>
      <c r="BL11" s="81"/>
      <c r="BM11" s="81"/>
      <c r="BN11" s="81"/>
      <c r="BO11" s="81">
        <f t="shared" si="1"/>
        <v>17339.178082191782</v>
      </c>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2">
        <f t="shared" si="2"/>
        <v>144782.13698630137</v>
      </c>
      <c r="CW11" s="82"/>
      <c r="CX11" s="82"/>
      <c r="CY11" s="82"/>
      <c r="CZ11" s="82"/>
      <c r="DA11" s="82"/>
      <c r="DB11" s="82"/>
      <c r="DC11" s="82"/>
      <c r="DD11" s="82"/>
      <c r="DE11" s="83"/>
    </row>
    <row r="12" spans="1:109" s="4" customFormat="1" ht="24.95" customHeight="1" x14ac:dyDescent="0.2">
      <c r="A12" s="98" t="s">
        <v>35</v>
      </c>
      <c r="B12" s="99"/>
      <c r="C12" s="99"/>
      <c r="D12" s="99"/>
      <c r="E12" s="99"/>
      <c r="F12" s="99"/>
      <c r="G12" s="99"/>
      <c r="H12" s="99"/>
      <c r="I12" s="99"/>
      <c r="J12" s="99"/>
      <c r="K12" s="99"/>
      <c r="L12" s="99"/>
      <c r="M12" s="99"/>
      <c r="N12" s="99"/>
      <c r="O12" s="100"/>
      <c r="P12" s="101" t="s">
        <v>32</v>
      </c>
      <c r="Q12" s="102"/>
      <c r="R12" s="102"/>
      <c r="S12" s="102"/>
      <c r="T12" s="102"/>
      <c r="U12" s="102"/>
      <c r="V12" s="102"/>
      <c r="W12" s="102"/>
      <c r="X12" s="102"/>
      <c r="Y12" s="102"/>
      <c r="Z12" s="102"/>
      <c r="AA12" s="102"/>
      <c r="AB12" s="102"/>
      <c r="AC12" s="103"/>
      <c r="AD12" s="92">
        <v>401</v>
      </c>
      <c r="AE12" s="92"/>
      <c r="AF12" s="92"/>
      <c r="AG12" s="107">
        <v>1</v>
      </c>
      <c r="AH12" s="108"/>
      <c r="AI12" s="108"/>
      <c r="AJ12" s="109"/>
      <c r="AK12" s="94">
        <v>9846</v>
      </c>
      <c r="AL12" s="94"/>
      <c r="AM12" s="94"/>
      <c r="AN12" s="94"/>
      <c r="AO12" s="94"/>
      <c r="AP12" s="94"/>
      <c r="AQ12" s="82">
        <f t="shared" si="0"/>
        <v>118152</v>
      </c>
      <c r="AR12" s="82"/>
      <c r="AS12" s="82"/>
      <c r="AT12" s="82"/>
      <c r="AU12" s="82"/>
      <c r="AV12" s="82"/>
      <c r="AW12" s="82"/>
      <c r="AX12" s="82"/>
      <c r="AY12" s="113"/>
      <c r="AZ12" s="113"/>
      <c r="BA12" s="113"/>
      <c r="BB12" s="113"/>
      <c r="BC12" s="113"/>
      <c r="BD12" s="113"/>
      <c r="BE12" s="113"/>
      <c r="BF12" s="113"/>
      <c r="BG12" s="81">
        <f t="shared" si="3"/>
        <v>809.2602739726027</v>
      </c>
      <c r="BH12" s="81"/>
      <c r="BI12" s="81"/>
      <c r="BJ12" s="81"/>
      <c r="BK12" s="81"/>
      <c r="BL12" s="81"/>
      <c r="BM12" s="81"/>
      <c r="BN12" s="81"/>
      <c r="BO12" s="81">
        <f t="shared" si="1"/>
        <v>16185.205479452054</v>
      </c>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2">
        <f t="shared" si="2"/>
        <v>135146.46575342465</v>
      </c>
      <c r="CW12" s="82"/>
      <c r="CX12" s="82"/>
      <c r="CY12" s="82"/>
      <c r="CZ12" s="82"/>
      <c r="DA12" s="82"/>
      <c r="DB12" s="82"/>
      <c r="DC12" s="82"/>
      <c r="DD12" s="82"/>
      <c r="DE12" s="83"/>
    </row>
    <row r="13" spans="1:109" s="4" customFormat="1" ht="24.95" customHeight="1" x14ac:dyDescent="0.2">
      <c r="A13" s="98" t="s">
        <v>36</v>
      </c>
      <c r="B13" s="99"/>
      <c r="C13" s="99"/>
      <c r="D13" s="99"/>
      <c r="E13" s="99"/>
      <c r="F13" s="99"/>
      <c r="G13" s="99"/>
      <c r="H13" s="99"/>
      <c r="I13" s="99"/>
      <c r="J13" s="99"/>
      <c r="K13" s="99"/>
      <c r="L13" s="99"/>
      <c r="M13" s="99"/>
      <c r="N13" s="99"/>
      <c r="O13" s="100"/>
      <c r="P13" s="101" t="s">
        <v>32</v>
      </c>
      <c r="Q13" s="102"/>
      <c r="R13" s="102"/>
      <c r="S13" s="102"/>
      <c r="T13" s="102"/>
      <c r="U13" s="102"/>
      <c r="V13" s="102"/>
      <c r="W13" s="102"/>
      <c r="X13" s="102"/>
      <c r="Y13" s="102"/>
      <c r="Z13" s="102"/>
      <c r="AA13" s="102"/>
      <c r="AB13" s="102"/>
      <c r="AC13" s="103"/>
      <c r="AD13" s="92">
        <v>401</v>
      </c>
      <c r="AE13" s="92"/>
      <c r="AF13" s="92"/>
      <c r="AG13" s="107">
        <v>1</v>
      </c>
      <c r="AH13" s="108"/>
      <c r="AI13" s="108"/>
      <c r="AJ13" s="109"/>
      <c r="AK13" s="94">
        <v>11546</v>
      </c>
      <c r="AL13" s="94"/>
      <c r="AM13" s="94"/>
      <c r="AN13" s="94"/>
      <c r="AO13" s="94"/>
      <c r="AP13" s="94"/>
      <c r="AQ13" s="82">
        <f t="shared" si="0"/>
        <v>138552</v>
      </c>
      <c r="AR13" s="82"/>
      <c r="AS13" s="82"/>
      <c r="AT13" s="82"/>
      <c r="AU13" s="82"/>
      <c r="AV13" s="82"/>
      <c r="AW13" s="82"/>
      <c r="AX13" s="82"/>
      <c r="AY13" s="81"/>
      <c r="AZ13" s="81"/>
      <c r="BA13" s="81"/>
      <c r="BB13" s="81"/>
      <c r="BC13" s="81"/>
      <c r="BD13" s="81"/>
      <c r="BE13" s="81"/>
      <c r="BF13" s="81"/>
      <c r="BG13" s="81">
        <f t="shared" si="3"/>
        <v>948.98630136986299</v>
      </c>
      <c r="BH13" s="81"/>
      <c r="BI13" s="81"/>
      <c r="BJ13" s="81"/>
      <c r="BK13" s="81"/>
      <c r="BL13" s="81"/>
      <c r="BM13" s="81"/>
      <c r="BN13" s="81"/>
      <c r="BO13" s="81">
        <f t="shared" si="1"/>
        <v>18979.726027397261</v>
      </c>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2">
        <f t="shared" si="2"/>
        <v>158480.71232876711</v>
      </c>
      <c r="CW13" s="82"/>
      <c r="CX13" s="82"/>
      <c r="CY13" s="82"/>
      <c r="CZ13" s="82"/>
      <c r="DA13" s="82"/>
      <c r="DB13" s="82"/>
      <c r="DC13" s="82"/>
      <c r="DD13" s="82"/>
      <c r="DE13" s="83"/>
    </row>
    <row r="14" spans="1:109" s="4" customFormat="1" ht="24.95" customHeight="1" x14ac:dyDescent="0.2">
      <c r="A14" s="98" t="s">
        <v>37</v>
      </c>
      <c r="B14" s="99"/>
      <c r="C14" s="99"/>
      <c r="D14" s="99"/>
      <c r="E14" s="99"/>
      <c r="F14" s="99"/>
      <c r="G14" s="99"/>
      <c r="H14" s="99"/>
      <c r="I14" s="99"/>
      <c r="J14" s="99"/>
      <c r="K14" s="99"/>
      <c r="L14" s="99"/>
      <c r="M14" s="99"/>
      <c r="N14" s="99"/>
      <c r="O14" s="100"/>
      <c r="P14" s="101" t="s">
        <v>32</v>
      </c>
      <c r="Q14" s="102"/>
      <c r="R14" s="102"/>
      <c r="S14" s="102"/>
      <c r="T14" s="102"/>
      <c r="U14" s="102"/>
      <c r="V14" s="102"/>
      <c r="W14" s="102"/>
      <c r="X14" s="102"/>
      <c r="Y14" s="102"/>
      <c r="Z14" s="102"/>
      <c r="AA14" s="102"/>
      <c r="AB14" s="102"/>
      <c r="AC14" s="103"/>
      <c r="AD14" s="92">
        <v>401</v>
      </c>
      <c r="AE14" s="92"/>
      <c r="AF14" s="92"/>
      <c r="AG14" s="107">
        <v>1</v>
      </c>
      <c r="AH14" s="108"/>
      <c r="AI14" s="108"/>
      <c r="AJ14" s="109"/>
      <c r="AK14" s="94">
        <v>9648</v>
      </c>
      <c r="AL14" s="94"/>
      <c r="AM14" s="94"/>
      <c r="AN14" s="94"/>
      <c r="AO14" s="94"/>
      <c r="AP14" s="94"/>
      <c r="AQ14" s="82">
        <f t="shared" si="0"/>
        <v>115776</v>
      </c>
      <c r="AR14" s="82"/>
      <c r="AS14" s="82"/>
      <c r="AT14" s="82"/>
      <c r="AU14" s="82"/>
      <c r="AV14" s="82"/>
      <c r="AW14" s="82"/>
      <c r="AX14" s="82"/>
      <c r="AY14" s="81"/>
      <c r="AZ14" s="81"/>
      <c r="BA14" s="81"/>
      <c r="BB14" s="81"/>
      <c r="BC14" s="81"/>
      <c r="BD14" s="81"/>
      <c r="BE14" s="81"/>
      <c r="BF14" s="81"/>
      <c r="BG14" s="81">
        <f t="shared" si="3"/>
        <v>792.98630136986299</v>
      </c>
      <c r="BH14" s="81"/>
      <c r="BI14" s="81"/>
      <c r="BJ14" s="81"/>
      <c r="BK14" s="81"/>
      <c r="BL14" s="81"/>
      <c r="BM14" s="81"/>
      <c r="BN14" s="81"/>
      <c r="BO14" s="81">
        <f t="shared" si="1"/>
        <v>15859.726027397261</v>
      </c>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2">
        <f t="shared" si="2"/>
        <v>132428.71232876711</v>
      </c>
      <c r="CW14" s="82"/>
      <c r="CX14" s="82"/>
      <c r="CY14" s="82"/>
      <c r="CZ14" s="82"/>
      <c r="DA14" s="82"/>
      <c r="DB14" s="82"/>
      <c r="DC14" s="82"/>
      <c r="DD14" s="82"/>
      <c r="DE14" s="83"/>
    </row>
    <row r="15" spans="1:109" s="4" customFormat="1" ht="24.95" customHeight="1" x14ac:dyDescent="0.2">
      <c r="A15" s="98" t="s">
        <v>38</v>
      </c>
      <c r="B15" s="99"/>
      <c r="C15" s="99"/>
      <c r="D15" s="99"/>
      <c r="E15" s="99"/>
      <c r="F15" s="99"/>
      <c r="G15" s="99"/>
      <c r="H15" s="99"/>
      <c r="I15" s="99"/>
      <c r="J15" s="99"/>
      <c r="K15" s="99"/>
      <c r="L15" s="99"/>
      <c r="M15" s="99"/>
      <c r="N15" s="99"/>
      <c r="O15" s="100"/>
      <c r="P15" s="101" t="s">
        <v>32</v>
      </c>
      <c r="Q15" s="102"/>
      <c r="R15" s="102"/>
      <c r="S15" s="102"/>
      <c r="T15" s="102"/>
      <c r="U15" s="102"/>
      <c r="V15" s="102"/>
      <c r="W15" s="102"/>
      <c r="X15" s="102"/>
      <c r="Y15" s="102"/>
      <c r="Z15" s="102"/>
      <c r="AA15" s="102"/>
      <c r="AB15" s="102"/>
      <c r="AC15" s="103"/>
      <c r="AD15" s="92">
        <v>401</v>
      </c>
      <c r="AE15" s="92"/>
      <c r="AF15" s="92"/>
      <c r="AG15" s="107">
        <v>1</v>
      </c>
      <c r="AH15" s="108"/>
      <c r="AI15" s="108"/>
      <c r="AJ15" s="109"/>
      <c r="AK15" s="94">
        <v>22806</v>
      </c>
      <c r="AL15" s="94"/>
      <c r="AM15" s="94"/>
      <c r="AN15" s="94"/>
      <c r="AO15" s="94"/>
      <c r="AP15" s="94"/>
      <c r="AQ15" s="82">
        <f>AG15*AK15*12+65600</f>
        <v>339272</v>
      </c>
      <c r="AR15" s="82"/>
      <c r="AS15" s="82"/>
      <c r="AT15" s="82"/>
      <c r="AU15" s="82"/>
      <c r="AV15" s="82"/>
      <c r="AW15" s="82"/>
      <c r="AX15" s="82"/>
      <c r="AY15" s="81"/>
      <c r="AZ15" s="81"/>
      <c r="BA15" s="81"/>
      <c r="BB15" s="81"/>
      <c r="BC15" s="81"/>
      <c r="BD15" s="81"/>
      <c r="BE15" s="81"/>
      <c r="BF15" s="81"/>
      <c r="BG15" s="81">
        <f t="shared" si="3"/>
        <v>2323.7808219178082</v>
      </c>
      <c r="BH15" s="81"/>
      <c r="BI15" s="81"/>
      <c r="BJ15" s="81"/>
      <c r="BK15" s="81"/>
      <c r="BL15" s="81"/>
      <c r="BM15" s="81"/>
      <c r="BN15" s="81"/>
      <c r="BO15" s="81">
        <f t="shared" si="1"/>
        <v>46475.61643835617</v>
      </c>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2">
        <f t="shared" si="2"/>
        <v>388071.39726027398</v>
      </c>
      <c r="CW15" s="82"/>
      <c r="CX15" s="82"/>
      <c r="CY15" s="82"/>
      <c r="CZ15" s="82"/>
      <c r="DA15" s="82"/>
      <c r="DB15" s="82"/>
      <c r="DC15" s="82"/>
      <c r="DD15" s="82"/>
      <c r="DE15" s="83"/>
    </row>
    <row r="16" spans="1:109" s="4" customFormat="1" ht="24.95" customHeight="1" x14ac:dyDescent="0.2">
      <c r="A16" s="98" t="s">
        <v>39</v>
      </c>
      <c r="B16" s="99"/>
      <c r="C16" s="99"/>
      <c r="D16" s="99"/>
      <c r="E16" s="99"/>
      <c r="F16" s="99"/>
      <c r="G16" s="99"/>
      <c r="H16" s="99"/>
      <c r="I16" s="99"/>
      <c r="J16" s="99"/>
      <c r="K16" s="99"/>
      <c r="L16" s="99"/>
      <c r="M16" s="99"/>
      <c r="N16" s="99"/>
      <c r="O16" s="100"/>
      <c r="P16" s="101" t="s">
        <v>40</v>
      </c>
      <c r="Q16" s="102"/>
      <c r="R16" s="102"/>
      <c r="S16" s="102"/>
      <c r="T16" s="102"/>
      <c r="U16" s="102"/>
      <c r="V16" s="102"/>
      <c r="W16" s="102"/>
      <c r="X16" s="102"/>
      <c r="Y16" s="102"/>
      <c r="Z16" s="102"/>
      <c r="AA16" s="102"/>
      <c r="AB16" s="102"/>
      <c r="AC16" s="103"/>
      <c r="AD16" s="92">
        <v>401</v>
      </c>
      <c r="AE16" s="92"/>
      <c r="AF16" s="92"/>
      <c r="AG16" s="107">
        <v>1</v>
      </c>
      <c r="AH16" s="108"/>
      <c r="AI16" s="108"/>
      <c r="AJ16" s="109"/>
      <c r="AK16" s="94">
        <v>32358</v>
      </c>
      <c r="AL16" s="94"/>
      <c r="AM16" s="94"/>
      <c r="AN16" s="94"/>
      <c r="AO16" s="94"/>
      <c r="AP16" s="94"/>
      <c r="AQ16" s="82">
        <f>AG16*AK16*12+30000</f>
        <v>418296</v>
      </c>
      <c r="AR16" s="82"/>
      <c r="AS16" s="82"/>
      <c r="AT16" s="82"/>
      <c r="AU16" s="82"/>
      <c r="AV16" s="82"/>
      <c r="AW16" s="82"/>
      <c r="AX16" s="82"/>
      <c r="AY16" s="81"/>
      <c r="AZ16" s="81"/>
      <c r="BA16" s="81"/>
      <c r="BB16" s="81"/>
      <c r="BC16" s="81"/>
      <c r="BD16" s="81"/>
      <c r="BE16" s="81"/>
      <c r="BF16" s="81"/>
      <c r="BG16" s="81"/>
      <c r="BH16" s="81"/>
      <c r="BI16" s="81"/>
      <c r="BJ16" s="81"/>
      <c r="BK16" s="81"/>
      <c r="BL16" s="81"/>
      <c r="BM16" s="81"/>
      <c r="BN16" s="81"/>
      <c r="BO16" s="81">
        <f t="shared" si="1"/>
        <v>57300.821917808222</v>
      </c>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2">
        <f t="shared" si="2"/>
        <v>475596.82191780821</v>
      </c>
      <c r="CW16" s="82"/>
      <c r="CX16" s="82"/>
      <c r="CY16" s="82"/>
      <c r="CZ16" s="82"/>
      <c r="DA16" s="82"/>
      <c r="DB16" s="82"/>
      <c r="DC16" s="82"/>
      <c r="DD16" s="82"/>
      <c r="DE16" s="83"/>
    </row>
    <row r="17" spans="1:109" s="4" customFormat="1" ht="24.95" customHeight="1" x14ac:dyDescent="0.2">
      <c r="A17" s="98" t="s">
        <v>41</v>
      </c>
      <c r="B17" s="99"/>
      <c r="C17" s="99"/>
      <c r="D17" s="99"/>
      <c r="E17" s="99"/>
      <c r="F17" s="99"/>
      <c r="G17" s="99"/>
      <c r="H17" s="99"/>
      <c r="I17" s="99"/>
      <c r="J17" s="99"/>
      <c r="K17" s="99"/>
      <c r="L17" s="99"/>
      <c r="M17" s="99"/>
      <c r="N17" s="99"/>
      <c r="O17" s="100"/>
      <c r="P17" s="101" t="s">
        <v>42</v>
      </c>
      <c r="Q17" s="102"/>
      <c r="R17" s="102"/>
      <c r="S17" s="102"/>
      <c r="T17" s="102"/>
      <c r="U17" s="102"/>
      <c r="V17" s="102"/>
      <c r="W17" s="102"/>
      <c r="X17" s="102"/>
      <c r="Y17" s="102"/>
      <c r="Z17" s="102"/>
      <c r="AA17" s="102"/>
      <c r="AB17" s="102"/>
      <c r="AC17" s="103"/>
      <c r="AD17" s="92">
        <v>401</v>
      </c>
      <c r="AE17" s="92"/>
      <c r="AF17" s="92"/>
      <c r="AG17" s="107">
        <v>1</v>
      </c>
      <c r="AH17" s="108"/>
      <c r="AI17" s="108"/>
      <c r="AJ17" s="109"/>
      <c r="AK17" s="94">
        <v>35182</v>
      </c>
      <c r="AL17" s="94"/>
      <c r="AM17" s="94"/>
      <c r="AN17" s="94"/>
      <c r="AO17" s="94"/>
      <c r="AP17" s="94"/>
      <c r="AQ17" s="82">
        <f t="shared" si="0"/>
        <v>422184</v>
      </c>
      <c r="AR17" s="82"/>
      <c r="AS17" s="82"/>
      <c r="AT17" s="82"/>
      <c r="AU17" s="82"/>
      <c r="AV17" s="82"/>
      <c r="AW17" s="82"/>
      <c r="AX17" s="82"/>
      <c r="AY17" s="81"/>
      <c r="AZ17" s="81"/>
      <c r="BA17" s="81"/>
      <c r="BB17" s="81"/>
      <c r="BC17" s="81"/>
      <c r="BD17" s="81"/>
      <c r="BE17" s="81"/>
      <c r="BF17" s="81"/>
      <c r="BG17" s="81">
        <f t="shared" si="3"/>
        <v>2891.6712328767126</v>
      </c>
      <c r="BH17" s="81"/>
      <c r="BI17" s="81"/>
      <c r="BJ17" s="81"/>
      <c r="BK17" s="81"/>
      <c r="BL17" s="81"/>
      <c r="BM17" s="81"/>
      <c r="BN17" s="81"/>
      <c r="BO17" s="81">
        <f t="shared" si="1"/>
        <v>57833.424657534248</v>
      </c>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2">
        <f t="shared" si="2"/>
        <v>482909.09589041094</v>
      </c>
      <c r="CW17" s="82"/>
      <c r="CX17" s="82"/>
      <c r="CY17" s="82"/>
      <c r="CZ17" s="82"/>
      <c r="DA17" s="82"/>
      <c r="DB17" s="82"/>
      <c r="DC17" s="82"/>
      <c r="DD17" s="82"/>
      <c r="DE17" s="83"/>
    </row>
    <row r="18" spans="1:109" s="4" customFormat="1" ht="24.95" customHeight="1" x14ac:dyDescent="0.2">
      <c r="A18" s="98" t="s">
        <v>43</v>
      </c>
      <c r="B18" s="99"/>
      <c r="C18" s="99"/>
      <c r="D18" s="99"/>
      <c r="E18" s="99"/>
      <c r="F18" s="99"/>
      <c r="G18" s="99"/>
      <c r="H18" s="99"/>
      <c r="I18" s="99"/>
      <c r="J18" s="99"/>
      <c r="K18" s="99"/>
      <c r="L18" s="99"/>
      <c r="M18" s="99"/>
      <c r="N18" s="99"/>
      <c r="O18" s="100"/>
      <c r="P18" s="101" t="s">
        <v>6</v>
      </c>
      <c r="Q18" s="102"/>
      <c r="R18" s="102"/>
      <c r="S18" s="102"/>
      <c r="T18" s="102"/>
      <c r="U18" s="102"/>
      <c r="V18" s="102"/>
      <c r="W18" s="102"/>
      <c r="X18" s="102"/>
      <c r="Y18" s="102"/>
      <c r="Z18" s="102"/>
      <c r="AA18" s="102"/>
      <c r="AB18" s="102"/>
      <c r="AC18" s="103"/>
      <c r="AD18" s="92">
        <v>401</v>
      </c>
      <c r="AE18" s="92"/>
      <c r="AF18" s="92"/>
      <c r="AG18" s="107">
        <v>1</v>
      </c>
      <c r="AH18" s="108"/>
      <c r="AI18" s="108"/>
      <c r="AJ18" s="109"/>
      <c r="AK18" s="94">
        <v>22574</v>
      </c>
      <c r="AL18" s="94"/>
      <c r="AM18" s="94"/>
      <c r="AN18" s="94"/>
      <c r="AO18" s="94"/>
      <c r="AP18" s="94"/>
      <c r="AQ18" s="82">
        <f t="shared" si="0"/>
        <v>270888</v>
      </c>
      <c r="AR18" s="82"/>
      <c r="AS18" s="82"/>
      <c r="AT18" s="82"/>
      <c r="AU18" s="82"/>
      <c r="AV18" s="82"/>
      <c r="AW18" s="82"/>
      <c r="AX18" s="82"/>
      <c r="AY18" s="81"/>
      <c r="AZ18" s="81"/>
      <c r="BA18" s="81"/>
      <c r="BB18" s="81"/>
      <c r="BC18" s="81"/>
      <c r="BD18" s="81"/>
      <c r="BE18" s="81"/>
      <c r="BF18" s="81"/>
      <c r="BG18" s="81">
        <f t="shared" si="3"/>
        <v>1855.3972602739725</v>
      </c>
      <c r="BH18" s="81"/>
      <c r="BI18" s="81"/>
      <c r="BJ18" s="81"/>
      <c r="BK18" s="81"/>
      <c r="BL18" s="81"/>
      <c r="BM18" s="81"/>
      <c r="BN18" s="81"/>
      <c r="BO18" s="81">
        <f t="shared" si="1"/>
        <v>37107.945205479453</v>
      </c>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2">
        <f t="shared" si="2"/>
        <v>309851.34246575343</v>
      </c>
      <c r="CW18" s="82"/>
      <c r="CX18" s="82"/>
      <c r="CY18" s="82"/>
      <c r="CZ18" s="82"/>
      <c r="DA18" s="82"/>
      <c r="DB18" s="82"/>
      <c r="DC18" s="82"/>
      <c r="DD18" s="82"/>
      <c r="DE18" s="83"/>
    </row>
    <row r="19" spans="1:109" s="4" customFormat="1" ht="24.95" customHeight="1" x14ac:dyDescent="0.2">
      <c r="A19" s="98" t="s">
        <v>44</v>
      </c>
      <c r="B19" s="99"/>
      <c r="C19" s="99"/>
      <c r="D19" s="99"/>
      <c r="E19" s="99"/>
      <c r="F19" s="99"/>
      <c r="G19" s="99"/>
      <c r="H19" s="99"/>
      <c r="I19" s="99"/>
      <c r="J19" s="99"/>
      <c r="K19" s="99"/>
      <c r="L19" s="99"/>
      <c r="M19" s="99"/>
      <c r="N19" s="99"/>
      <c r="O19" s="100"/>
      <c r="P19" s="101" t="s">
        <v>45</v>
      </c>
      <c r="Q19" s="102"/>
      <c r="R19" s="102"/>
      <c r="S19" s="102"/>
      <c r="T19" s="102"/>
      <c r="U19" s="102"/>
      <c r="V19" s="102"/>
      <c r="W19" s="102"/>
      <c r="X19" s="102"/>
      <c r="Y19" s="102"/>
      <c r="Z19" s="102"/>
      <c r="AA19" s="102"/>
      <c r="AB19" s="102"/>
      <c r="AC19" s="103"/>
      <c r="AD19" s="92">
        <v>401</v>
      </c>
      <c r="AE19" s="92"/>
      <c r="AF19" s="92"/>
      <c r="AG19" s="107">
        <v>1</v>
      </c>
      <c r="AH19" s="108"/>
      <c r="AI19" s="108"/>
      <c r="AJ19" s="109"/>
      <c r="AK19" s="94">
        <v>15184</v>
      </c>
      <c r="AL19" s="94"/>
      <c r="AM19" s="94"/>
      <c r="AN19" s="94"/>
      <c r="AO19" s="94"/>
      <c r="AP19" s="94"/>
      <c r="AQ19" s="82">
        <f t="shared" si="0"/>
        <v>182208</v>
      </c>
      <c r="AR19" s="82"/>
      <c r="AS19" s="82"/>
      <c r="AT19" s="82"/>
      <c r="AU19" s="82"/>
      <c r="AV19" s="82"/>
      <c r="AW19" s="82"/>
      <c r="AX19" s="82"/>
      <c r="AY19" s="81"/>
      <c r="AZ19" s="81"/>
      <c r="BA19" s="81"/>
      <c r="BB19" s="81"/>
      <c r="BC19" s="81"/>
      <c r="BD19" s="81"/>
      <c r="BE19" s="81"/>
      <c r="BF19" s="81"/>
      <c r="BG19" s="81">
        <f t="shared" si="3"/>
        <v>1248</v>
      </c>
      <c r="BH19" s="81"/>
      <c r="BI19" s="81"/>
      <c r="BJ19" s="81"/>
      <c r="BK19" s="81"/>
      <c r="BL19" s="81"/>
      <c r="BM19" s="81"/>
      <c r="BN19" s="81"/>
      <c r="BO19" s="81">
        <f t="shared" si="1"/>
        <v>24960</v>
      </c>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2">
        <f t="shared" si="2"/>
        <v>208416</v>
      </c>
      <c r="CW19" s="82"/>
      <c r="CX19" s="82"/>
      <c r="CY19" s="82"/>
      <c r="CZ19" s="82"/>
      <c r="DA19" s="82"/>
      <c r="DB19" s="82"/>
      <c r="DC19" s="82"/>
      <c r="DD19" s="82"/>
      <c r="DE19" s="83"/>
    </row>
    <row r="20" spans="1:109" s="4" customFormat="1" ht="24.95" customHeight="1" x14ac:dyDescent="0.2">
      <c r="A20" s="98" t="s">
        <v>46</v>
      </c>
      <c r="B20" s="99"/>
      <c r="C20" s="99"/>
      <c r="D20" s="99"/>
      <c r="E20" s="99"/>
      <c r="F20" s="99"/>
      <c r="G20" s="99"/>
      <c r="H20" s="99"/>
      <c r="I20" s="99"/>
      <c r="J20" s="99"/>
      <c r="K20" s="99"/>
      <c r="L20" s="99"/>
      <c r="M20" s="99"/>
      <c r="N20" s="99"/>
      <c r="O20" s="100"/>
      <c r="P20" s="101" t="s">
        <v>47</v>
      </c>
      <c r="Q20" s="102"/>
      <c r="R20" s="102"/>
      <c r="S20" s="102"/>
      <c r="T20" s="102"/>
      <c r="U20" s="102"/>
      <c r="V20" s="102"/>
      <c r="W20" s="102"/>
      <c r="X20" s="102"/>
      <c r="Y20" s="102"/>
      <c r="Z20" s="102"/>
      <c r="AA20" s="102"/>
      <c r="AB20" s="102"/>
      <c r="AC20" s="103"/>
      <c r="AD20" s="92">
        <v>401</v>
      </c>
      <c r="AE20" s="92"/>
      <c r="AF20" s="92"/>
      <c r="AG20" s="107">
        <v>1</v>
      </c>
      <c r="AH20" s="108"/>
      <c r="AI20" s="108"/>
      <c r="AJ20" s="109"/>
      <c r="AK20" s="94">
        <v>12634</v>
      </c>
      <c r="AL20" s="94"/>
      <c r="AM20" s="94"/>
      <c r="AN20" s="94"/>
      <c r="AO20" s="94"/>
      <c r="AP20" s="94"/>
      <c r="AQ20" s="82">
        <f t="shared" si="0"/>
        <v>151608</v>
      </c>
      <c r="AR20" s="82"/>
      <c r="AS20" s="82"/>
      <c r="AT20" s="82"/>
      <c r="AU20" s="82"/>
      <c r="AV20" s="82"/>
      <c r="AW20" s="82"/>
      <c r="AX20" s="82"/>
      <c r="AY20" s="81"/>
      <c r="AZ20" s="81"/>
      <c r="BA20" s="81"/>
      <c r="BB20" s="81"/>
      <c r="BC20" s="81"/>
      <c r="BD20" s="81"/>
      <c r="BE20" s="81"/>
      <c r="BF20" s="81"/>
      <c r="BG20" s="81">
        <f t="shared" si="3"/>
        <v>1038.4109589041095</v>
      </c>
      <c r="BH20" s="81"/>
      <c r="BI20" s="81"/>
      <c r="BJ20" s="81"/>
      <c r="BK20" s="81"/>
      <c r="BL20" s="81"/>
      <c r="BM20" s="81"/>
      <c r="BN20" s="81"/>
      <c r="BO20" s="81">
        <f t="shared" si="1"/>
        <v>20768.219178082192</v>
      </c>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2">
        <f t="shared" si="2"/>
        <v>173414.63013698629</v>
      </c>
      <c r="CW20" s="82"/>
      <c r="CX20" s="82"/>
      <c r="CY20" s="82"/>
      <c r="CZ20" s="82"/>
      <c r="DA20" s="82"/>
      <c r="DB20" s="82"/>
      <c r="DC20" s="82"/>
      <c r="DD20" s="82"/>
      <c r="DE20" s="83"/>
    </row>
    <row r="21" spans="1:109" s="4" customFormat="1" ht="24.95" customHeight="1" x14ac:dyDescent="0.2">
      <c r="A21" s="98" t="s">
        <v>34</v>
      </c>
      <c r="B21" s="99"/>
      <c r="C21" s="99"/>
      <c r="D21" s="99"/>
      <c r="E21" s="99"/>
      <c r="F21" s="99"/>
      <c r="G21" s="99"/>
      <c r="H21" s="99"/>
      <c r="I21" s="99"/>
      <c r="J21" s="99"/>
      <c r="K21" s="99"/>
      <c r="L21" s="99"/>
      <c r="M21" s="99"/>
      <c r="N21" s="99"/>
      <c r="O21" s="100"/>
      <c r="P21" s="101" t="s">
        <v>47</v>
      </c>
      <c r="Q21" s="102"/>
      <c r="R21" s="102"/>
      <c r="S21" s="102"/>
      <c r="T21" s="102"/>
      <c r="U21" s="102"/>
      <c r="V21" s="102"/>
      <c r="W21" s="102"/>
      <c r="X21" s="102"/>
      <c r="Y21" s="102"/>
      <c r="Z21" s="102"/>
      <c r="AA21" s="102"/>
      <c r="AB21" s="102"/>
      <c r="AC21" s="103"/>
      <c r="AD21" s="92">
        <v>401</v>
      </c>
      <c r="AE21" s="92"/>
      <c r="AF21" s="92"/>
      <c r="AG21" s="107">
        <v>2</v>
      </c>
      <c r="AH21" s="108"/>
      <c r="AI21" s="108"/>
      <c r="AJ21" s="109"/>
      <c r="AK21" s="94">
        <v>8146</v>
      </c>
      <c r="AL21" s="94"/>
      <c r="AM21" s="94"/>
      <c r="AN21" s="94"/>
      <c r="AO21" s="94"/>
      <c r="AP21" s="94"/>
      <c r="AQ21" s="82">
        <f t="shared" si="0"/>
        <v>195504</v>
      </c>
      <c r="AR21" s="82"/>
      <c r="AS21" s="82"/>
      <c r="AT21" s="82"/>
      <c r="AU21" s="82"/>
      <c r="AV21" s="82"/>
      <c r="AW21" s="82"/>
      <c r="AX21" s="82"/>
      <c r="AY21" s="81"/>
      <c r="AZ21" s="81"/>
      <c r="BA21" s="81"/>
      <c r="BB21" s="81"/>
      <c r="BC21" s="81"/>
      <c r="BD21" s="81"/>
      <c r="BE21" s="81"/>
      <c r="BF21" s="81"/>
      <c r="BG21" s="81">
        <f t="shared" si="3"/>
        <v>1339.0684931506848</v>
      </c>
      <c r="BH21" s="81"/>
      <c r="BI21" s="81"/>
      <c r="BJ21" s="81"/>
      <c r="BK21" s="81"/>
      <c r="BL21" s="81"/>
      <c r="BM21" s="81"/>
      <c r="BN21" s="81"/>
      <c r="BO21" s="81">
        <f t="shared" si="1"/>
        <v>26781.369863013697</v>
      </c>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2">
        <f t="shared" si="2"/>
        <v>223624.43835616441</v>
      </c>
      <c r="CW21" s="82"/>
      <c r="CX21" s="82"/>
      <c r="CY21" s="82"/>
      <c r="CZ21" s="82"/>
      <c r="DA21" s="82"/>
      <c r="DB21" s="82"/>
      <c r="DC21" s="82"/>
      <c r="DD21" s="82"/>
      <c r="DE21" s="83"/>
    </row>
    <row r="22" spans="1:109" s="4" customFormat="1" ht="24.95" customHeight="1" x14ac:dyDescent="0.2">
      <c r="A22" s="98" t="s">
        <v>48</v>
      </c>
      <c r="B22" s="99"/>
      <c r="C22" s="99"/>
      <c r="D22" s="99"/>
      <c r="E22" s="99"/>
      <c r="F22" s="99"/>
      <c r="G22" s="99"/>
      <c r="H22" s="99"/>
      <c r="I22" s="99"/>
      <c r="J22" s="99"/>
      <c r="K22" s="99"/>
      <c r="L22" s="99"/>
      <c r="M22" s="99"/>
      <c r="N22" s="99"/>
      <c r="O22" s="100"/>
      <c r="P22" s="101" t="s">
        <v>49</v>
      </c>
      <c r="Q22" s="102"/>
      <c r="R22" s="102"/>
      <c r="S22" s="102"/>
      <c r="T22" s="102"/>
      <c r="U22" s="102"/>
      <c r="V22" s="102"/>
      <c r="W22" s="102"/>
      <c r="X22" s="102"/>
      <c r="Y22" s="102"/>
      <c r="Z22" s="102"/>
      <c r="AA22" s="102"/>
      <c r="AB22" s="102"/>
      <c r="AC22" s="103"/>
      <c r="AD22" s="92">
        <v>401</v>
      </c>
      <c r="AE22" s="92"/>
      <c r="AF22" s="92"/>
      <c r="AG22" s="107">
        <v>1</v>
      </c>
      <c r="AH22" s="108"/>
      <c r="AI22" s="108"/>
      <c r="AJ22" s="109"/>
      <c r="AK22" s="94">
        <v>9270</v>
      </c>
      <c r="AL22" s="94"/>
      <c r="AM22" s="94"/>
      <c r="AN22" s="94"/>
      <c r="AO22" s="94"/>
      <c r="AP22" s="94"/>
      <c r="AQ22" s="82">
        <f t="shared" si="0"/>
        <v>111240</v>
      </c>
      <c r="AR22" s="82"/>
      <c r="AS22" s="82"/>
      <c r="AT22" s="82"/>
      <c r="AU22" s="82"/>
      <c r="AV22" s="82"/>
      <c r="AW22" s="82"/>
      <c r="AX22" s="82"/>
      <c r="AY22" s="81"/>
      <c r="AZ22" s="81"/>
      <c r="BA22" s="81"/>
      <c r="BB22" s="81"/>
      <c r="BC22" s="81"/>
      <c r="BD22" s="81"/>
      <c r="BE22" s="81"/>
      <c r="BF22" s="81"/>
      <c r="BG22" s="81">
        <f t="shared" si="3"/>
        <v>761.91780821917803</v>
      </c>
      <c r="BH22" s="81"/>
      <c r="BI22" s="81"/>
      <c r="BJ22" s="81"/>
      <c r="BK22" s="81"/>
      <c r="BL22" s="81"/>
      <c r="BM22" s="81"/>
      <c r="BN22" s="81"/>
      <c r="BO22" s="81">
        <f t="shared" si="1"/>
        <v>15238.35616438356</v>
      </c>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2">
        <f t="shared" si="2"/>
        <v>127240.27397260274</v>
      </c>
      <c r="CW22" s="82"/>
      <c r="CX22" s="82"/>
      <c r="CY22" s="82"/>
      <c r="CZ22" s="82"/>
      <c r="DA22" s="82"/>
      <c r="DB22" s="82"/>
      <c r="DC22" s="82"/>
      <c r="DD22" s="82"/>
      <c r="DE22" s="83"/>
    </row>
    <row r="23" spans="1:109" s="4" customFormat="1" ht="24.95" customHeight="1" x14ac:dyDescent="0.2">
      <c r="A23" s="98" t="s">
        <v>50</v>
      </c>
      <c r="B23" s="99"/>
      <c r="C23" s="99"/>
      <c r="D23" s="99"/>
      <c r="E23" s="99"/>
      <c r="F23" s="99"/>
      <c r="G23" s="99"/>
      <c r="H23" s="99"/>
      <c r="I23" s="99"/>
      <c r="J23" s="99"/>
      <c r="K23" s="99"/>
      <c r="L23" s="99"/>
      <c r="M23" s="99"/>
      <c r="N23" s="99"/>
      <c r="O23" s="100"/>
      <c r="P23" s="101" t="s">
        <v>49</v>
      </c>
      <c r="Q23" s="102"/>
      <c r="R23" s="102"/>
      <c r="S23" s="102"/>
      <c r="T23" s="102"/>
      <c r="U23" s="102"/>
      <c r="V23" s="102"/>
      <c r="W23" s="102"/>
      <c r="X23" s="102"/>
      <c r="Y23" s="102"/>
      <c r="Z23" s="102"/>
      <c r="AA23" s="102"/>
      <c r="AB23" s="102"/>
      <c r="AC23" s="103"/>
      <c r="AD23" s="92">
        <v>401</v>
      </c>
      <c r="AE23" s="92"/>
      <c r="AF23" s="92"/>
      <c r="AG23" s="107">
        <v>1</v>
      </c>
      <c r="AH23" s="108"/>
      <c r="AI23" s="108"/>
      <c r="AJ23" s="109"/>
      <c r="AK23" s="94">
        <v>9814</v>
      </c>
      <c r="AL23" s="94"/>
      <c r="AM23" s="94"/>
      <c r="AN23" s="94"/>
      <c r="AO23" s="94"/>
      <c r="AP23" s="94"/>
      <c r="AQ23" s="82">
        <f t="shared" si="0"/>
        <v>117768</v>
      </c>
      <c r="AR23" s="82"/>
      <c r="AS23" s="82"/>
      <c r="AT23" s="82"/>
      <c r="AU23" s="82"/>
      <c r="AV23" s="82"/>
      <c r="AW23" s="82"/>
      <c r="AX23" s="82"/>
      <c r="AY23" s="81"/>
      <c r="AZ23" s="81"/>
      <c r="BA23" s="81"/>
      <c r="BB23" s="81"/>
      <c r="BC23" s="81"/>
      <c r="BD23" s="81"/>
      <c r="BE23" s="81"/>
      <c r="BF23" s="81"/>
      <c r="BG23" s="81">
        <f t="shared" si="3"/>
        <v>806.63013698630141</v>
      </c>
      <c r="BH23" s="81"/>
      <c r="BI23" s="81"/>
      <c r="BJ23" s="81"/>
      <c r="BK23" s="81"/>
      <c r="BL23" s="81"/>
      <c r="BM23" s="81"/>
      <c r="BN23" s="81"/>
      <c r="BO23" s="81">
        <f t="shared" si="1"/>
        <v>16132.602739726028</v>
      </c>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2">
        <f t="shared" si="2"/>
        <v>134707.23287671234</v>
      </c>
      <c r="CW23" s="82"/>
      <c r="CX23" s="82"/>
      <c r="CY23" s="82"/>
      <c r="CZ23" s="82"/>
      <c r="DA23" s="82"/>
      <c r="DB23" s="82"/>
      <c r="DC23" s="82"/>
      <c r="DD23" s="82"/>
      <c r="DE23" s="83"/>
    </row>
    <row r="24" spans="1:109" s="4" customFormat="1" ht="24.95" customHeight="1" x14ac:dyDescent="0.2">
      <c r="A24" s="98" t="s">
        <v>51</v>
      </c>
      <c r="B24" s="99"/>
      <c r="C24" s="99"/>
      <c r="D24" s="99"/>
      <c r="E24" s="99"/>
      <c r="F24" s="99"/>
      <c r="G24" s="99"/>
      <c r="H24" s="99"/>
      <c r="I24" s="99"/>
      <c r="J24" s="99"/>
      <c r="K24" s="99"/>
      <c r="L24" s="99"/>
      <c r="M24" s="99"/>
      <c r="N24" s="99"/>
      <c r="O24" s="100"/>
      <c r="P24" s="101" t="s">
        <v>52</v>
      </c>
      <c r="Q24" s="102"/>
      <c r="R24" s="102"/>
      <c r="S24" s="102"/>
      <c r="T24" s="102"/>
      <c r="U24" s="102"/>
      <c r="V24" s="102"/>
      <c r="W24" s="102"/>
      <c r="X24" s="102"/>
      <c r="Y24" s="102"/>
      <c r="Z24" s="102"/>
      <c r="AA24" s="102"/>
      <c r="AB24" s="102"/>
      <c r="AC24" s="103"/>
      <c r="AD24" s="92">
        <v>401</v>
      </c>
      <c r="AE24" s="92"/>
      <c r="AF24" s="92"/>
      <c r="AG24" s="107">
        <v>3</v>
      </c>
      <c r="AH24" s="108"/>
      <c r="AI24" s="108"/>
      <c r="AJ24" s="109"/>
      <c r="AK24" s="94">
        <v>2886</v>
      </c>
      <c r="AL24" s="94"/>
      <c r="AM24" s="94"/>
      <c r="AN24" s="94"/>
      <c r="AO24" s="94"/>
      <c r="AP24" s="94"/>
      <c r="AQ24" s="82">
        <f t="shared" si="0"/>
        <v>103896</v>
      </c>
      <c r="AR24" s="82"/>
      <c r="AS24" s="82"/>
      <c r="AT24" s="82"/>
      <c r="AU24" s="82"/>
      <c r="AV24" s="82"/>
      <c r="AW24" s="82"/>
      <c r="AX24" s="82"/>
      <c r="AY24" s="81"/>
      <c r="AZ24" s="81"/>
      <c r="BA24" s="81"/>
      <c r="BB24" s="81"/>
      <c r="BC24" s="81"/>
      <c r="BD24" s="81"/>
      <c r="BE24" s="81"/>
      <c r="BF24" s="81"/>
      <c r="BG24" s="81">
        <f t="shared" si="3"/>
        <v>711.61643835616451</v>
      </c>
      <c r="BH24" s="81"/>
      <c r="BI24" s="81"/>
      <c r="BJ24" s="81"/>
      <c r="BK24" s="81"/>
      <c r="BL24" s="81"/>
      <c r="BM24" s="81"/>
      <c r="BN24" s="81"/>
      <c r="BO24" s="81">
        <f t="shared" si="1"/>
        <v>14232.328767123288</v>
      </c>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2">
        <f t="shared" si="2"/>
        <v>118839.94520547945</v>
      </c>
      <c r="CW24" s="82"/>
      <c r="CX24" s="82"/>
      <c r="CY24" s="82"/>
      <c r="CZ24" s="82"/>
      <c r="DA24" s="82"/>
      <c r="DB24" s="82"/>
      <c r="DC24" s="82"/>
      <c r="DD24" s="82"/>
      <c r="DE24" s="83"/>
    </row>
    <row r="25" spans="1:109" s="4" customFormat="1" ht="24.95" customHeight="1" x14ac:dyDescent="0.2">
      <c r="A25" s="98" t="s">
        <v>53</v>
      </c>
      <c r="B25" s="99"/>
      <c r="C25" s="99"/>
      <c r="D25" s="99"/>
      <c r="E25" s="99"/>
      <c r="F25" s="99"/>
      <c r="G25" s="99"/>
      <c r="H25" s="99"/>
      <c r="I25" s="99"/>
      <c r="J25" s="99"/>
      <c r="K25" s="99"/>
      <c r="L25" s="99"/>
      <c r="M25" s="99"/>
      <c r="N25" s="99"/>
      <c r="O25" s="100"/>
      <c r="P25" s="101" t="s">
        <v>52</v>
      </c>
      <c r="Q25" s="102"/>
      <c r="R25" s="102"/>
      <c r="S25" s="102"/>
      <c r="T25" s="102"/>
      <c r="U25" s="102"/>
      <c r="V25" s="102"/>
      <c r="W25" s="102"/>
      <c r="X25" s="102"/>
      <c r="Y25" s="102"/>
      <c r="Z25" s="102"/>
      <c r="AA25" s="102"/>
      <c r="AB25" s="102"/>
      <c r="AC25" s="103"/>
      <c r="AD25" s="92">
        <v>401</v>
      </c>
      <c r="AE25" s="92"/>
      <c r="AF25" s="92"/>
      <c r="AG25" s="107">
        <v>3</v>
      </c>
      <c r="AH25" s="108"/>
      <c r="AI25" s="108"/>
      <c r="AJ25" s="109"/>
      <c r="AK25" s="94">
        <v>5296</v>
      </c>
      <c r="AL25" s="94"/>
      <c r="AM25" s="94"/>
      <c r="AN25" s="94"/>
      <c r="AO25" s="94"/>
      <c r="AP25" s="94"/>
      <c r="AQ25" s="82">
        <f t="shared" si="0"/>
        <v>190656</v>
      </c>
      <c r="AR25" s="82"/>
      <c r="AS25" s="82"/>
      <c r="AT25" s="82"/>
      <c r="AU25" s="82"/>
      <c r="AV25" s="82"/>
      <c r="AW25" s="82"/>
      <c r="AX25" s="82"/>
      <c r="AY25" s="81"/>
      <c r="AZ25" s="81"/>
      <c r="BA25" s="81"/>
      <c r="BB25" s="81"/>
      <c r="BC25" s="81"/>
      <c r="BD25" s="81"/>
      <c r="BE25" s="81"/>
      <c r="BF25" s="81"/>
      <c r="BG25" s="81">
        <f t="shared" si="3"/>
        <v>1305.8630136986301</v>
      </c>
      <c r="BH25" s="81"/>
      <c r="BI25" s="81"/>
      <c r="BJ25" s="81"/>
      <c r="BK25" s="81"/>
      <c r="BL25" s="81"/>
      <c r="BM25" s="81"/>
      <c r="BN25" s="81"/>
      <c r="BO25" s="81">
        <f t="shared" si="1"/>
        <v>26117.260273972603</v>
      </c>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2">
        <f t="shared" si="2"/>
        <v>218079.12328767125</v>
      </c>
      <c r="CW25" s="82"/>
      <c r="CX25" s="82"/>
      <c r="CY25" s="82"/>
      <c r="CZ25" s="82"/>
      <c r="DA25" s="82"/>
      <c r="DB25" s="82"/>
      <c r="DC25" s="82"/>
      <c r="DD25" s="82"/>
      <c r="DE25" s="83"/>
    </row>
    <row r="26" spans="1:109" s="4" customFormat="1" ht="24.95" customHeight="1" x14ac:dyDescent="0.2">
      <c r="A26" s="98" t="s">
        <v>54</v>
      </c>
      <c r="B26" s="99"/>
      <c r="C26" s="99"/>
      <c r="D26" s="99"/>
      <c r="E26" s="99"/>
      <c r="F26" s="99"/>
      <c r="G26" s="99"/>
      <c r="H26" s="99"/>
      <c r="I26" s="99"/>
      <c r="J26" s="99"/>
      <c r="K26" s="99"/>
      <c r="L26" s="99"/>
      <c r="M26" s="99"/>
      <c r="N26" s="99"/>
      <c r="O26" s="100"/>
      <c r="P26" s="101" t="s">
        <v>52</v>
      </c>
      <c r="Q26" s="102"/>
      <c r="R26" s="102"/>
      <c r="S26" s="102"/>
      <c r="T26" s="102"/>
      <c r="U26" s="102"/>
      <c r="V26" s="102"/>
      <c r="W26" s="102"/>
      <c r="X26" s="102"/>
      <c r="Y26" s="102"/>
      <c r="Z26" s="102"/>
      <c r="AA26" s="102"/>
      <c r="AB26" s="102"/>
      <c r="AC26" s="103"/>
      <c r="AD26" s="92">
        <v>401</v>
      </c>
      <c r="AE26" s="92"/>
      <c r="AF26" s="92"/>
      <c r="AG26" s="107">
        <v>1</v>
      </c>
      <c r="AH26" s="108"/>
      <c r="AI26" s="108"/>
      <c r="AJ26" s="109"/>
      <c r="AK26" s="94">
        <v>4456</v>
      </c>
      <c r="AL26" s="94"/>
      <c r="AM26" s="94"/>
      <c r="AN26" s="94"/>
      <c r="AO26" s="94"/>
      <c r="AP26" s="94"/>
      <c r="AQ26" s="82">
        <f t="shared" si="0"/>
        <v>53472</v>
      </c>
      <c r="AR26" s="82"/>
      <c r="AS26" s="82"/>
      <c r="AT26" s="82"/>
      <c r="AU26" s="82"/>
      <c r="AV26" s="82"/>
      <c r="AW26" s="82"/>
      <c r="AX26" s="82"/>
      <c r="AY26" s="81"/>
      <c r="AZ26" s="81"/>
      <c r="BA26" s="81"/>
      <c r="BB26" s="81"/>
      <c r="BC26" s="81"/>
      <c r="BD26" s="81"/>
      <c r="BE26" s="81"/>
      <c r="BF26" s="81"/>
      <c r="BG26" s="81">
        <f t="shared" si="3"/>
        <v>366.24657534246575</v>
      </c>
      <c r="BH26" s="81"/>
      <c r="BI26" s="81"/>
      <c r="BJ26" s="81"/>
      <c r="BK26" s="81"/>
      <c r="BL26" s="81"/>
      <c r="BM26" s="81"/>
      <c r="BN26" s="81"/>
      <c r="BO26" s="81">
        <f t="shared" si="1"/>
        <v>7324.9315068493142</v>
      </c>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2">
        <f t="shared" si="2"/>
        <v>61163.178082191778</v>
      </c>
      <c r="CW26" s="82"/>
      <c r="CX26" s="82"/>
      <c r="CY26" s="82"/>
      <c r="CZ26" s="82"/>
      <c r="DA26" s="82"/>
      <c r="DB26" s="82"/>
      <c r="DC26" s="82"/>
      <c r="DD26" s="82"/>
      <c r="DE26" s="83"/>
    </row>
    <row r="27" spans="1:109" s="4" customFormat="1" ht="24.95" customHeight="1" x14ac:dyDescent="0.2">
      <c r="A27" s="98" t="s">
        <v>55</v>
      </c>
      <c r="B27" s="99"/>
      <c r="C27" s="99"/>
      <c r="D27" s="99"/>
      <c r="E27" s="99"/>
      <c r="F27" s="99"/>
      <c r="G27" s="99"/>
      <c r="H27" s="99"/>
      <c r="I27" s="99"/>
      <c r="J27" s="99"/>
      <c r="K27" s="99"/>
      <c r="L27" s="99"/>
      <c r="M27" s="99"/>
      <c r="N27" s="99"/>
      <c r="O27" s="100"/>
      <c r="P27" s="101" t="s">
        <v>52</v>
      </c>
      <c r="Q27" s="102"/>
      <c r="R27" s="102"/>
      <c r="S27" s="102"/>
      <c r="T27" s="102"/>
      <c r="U27" s="102"/>
      <c r="V27" s="102"/>
      <c r="W27" s="102"/>
      <c r="X27" s="102"/>
      <c r="Y27" s="102"/>
      <c r="Z27" s="102"/>
      <c r="AA27" s="102"/>
      <c r="AB27" s="102"/>
      <c r="AC27" s="103"/>
      <c r="AD27" s="92">
        <v>401</v>
      </c>
      <c r="AE27" s="92"/>
      <c r="AF27" s="92"/>
      <c r="AG27" s="107">
        <v>2</v>
      </c>
      <c r="AH27" s="108"/>
      <c r="AI27" s="108"/>
      <c r="AJ27" s="109"/>
      <c r="AK27" s="94">
        <v>2212</v>
      </c>
      <c r="AL27" s="94"/>
      <c r="AM27" s="94"/>
      <c r="AN27" s="94"/>
      <c r="AO27" s="94"/>
      <c r="AP27" s="94"/>
      <c r="AQ27" s="82">
        <f t="shared" si="0"/>
        <v>53088</v>
      </c>
      <c r="AR27" s="82"/>
      <c r="AS27" s="82"/>
      <c r="AT27" s="82"/>
      <c r="AU27" s="82"/>
      <c r="AV27" s="82"/>
      <c r="AW27" s="82"/>
      <c r="AX27" s="82"/>
      <c r="AY27" s="81"/>
      <c r="AZ27" s="81"/>
      <c r="BA27" s="81"/>
      <c r="BB27" s="81"/>
      <c r="BC27" s="81"/>
      <c r="BD27" s="81"/>
      <c r="BE27" s="81"/>
      <c r="BF27" s="81"/>
      <c r="BG27" s="81">
        <f t="shared" si="3"/>
        <v>363.61643835616439</v>
      </c>
      <c r="BH27" s="81"/>
      <c r="BI27" s="81"/>
      <c r="BJ27" s="81"/>
      <c r="BK27" s="81"/>
      <c r="BL27" s="81"/>
      <c r="BM27" s="81"/>
      <c r="BN27" s="81"/>
      <c r="BO27" s="81">
        <f t="shared" si="1"/>
        <v>7272.3287671232883</v>
      </c>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2">
        <f t="shared" si="2"/>
        <v>60723.945205479453</v>
      </c>
      <c r="CW27" s="82"/>
      <c r="CX27" s="82"/>
      <c r="CY27" s="82"/>
      <c r="CZ27" s="82"/>
      <c r="DA27" s="82"/>
      <c r="DB27" s="82"/>
      <c r="DC27" s="82"/>
      <c r="DD27" s="82"/>
      <c r="DE27" s="83"/>
    </row>
    <row r="28" spans="1:109" s="4" customFormat="1" ht="24.95" customHeight="1" x14ac:dyDescent="0.2">
      <c r="A28" s="98" t="s">
        <v>56</v>
      </c>
      <c r="B28" s="99"/>
      <c r="C28" s="99"/>
      <c r="D28" s="99"/>
      <c r="E28" s="99"/>
      <c r="F28" s="99"/>
      <c r="G28" s="99"/>
      <c r="H28" s="99"/>
      <c r="I28" s="99"/>
      <c r="J28" s="99"/>
      <c r="K28" s="99"/>
      <c r="L28" s="99"/>
      <c r="M28" s="99"/>
      <c r="N28" s="99"/>
      <c r="O28" s="100"/>
      <c r="P28" s="101" t="s">
        <v>52</v>
      </c>
      <c r="Q28" s="102"/>
      <c r="R28" s="102"/>
      <c r="S28" s="102"/>
      <c r="T28" s="102"/>
      <c r="U28" s="102"/>
      <c r="V28" s="102"/>
      <c r="W28" s="102"/>
      <c r="X28" s="102"/>
      <c r="Y28" s="102"/>
      <c r="Z28" s="102"/>
      <c r="AA28" s="102"/>
      <c r="AB28" s="102"/>
      <c r="AC28" s="103"/>
      <c r="AD28" s="92">
        <v>401</v>
      </c>
      <c r="AE28" s="92"/>
      <c r="AF28" s="92"/>
      <c r="AG28" s="107">
        <v>2</v>
      </c>
      <c r="AH28" s="108"/>
      <c r="AI28" s="108"/>
      <c r="AJ28" s="109"/>
      <c r="AK28" s="94">
        <v>6474</v>
      </c>
      <c r="AL28" s="94"/>
      <c r="AM28" s="94"/>
      <c r="AN28" s="94"/>
      <c r="AO28" s="94"/>
      <c r="AP28" s="94"/>
      <c r="AQ28" s="82">
        <f t="shared" si="0"/>
        <v>155376</v>
      </c>
      <c r="AR28" s="82"/>
      <c r="AS28" s="82"/>
      <c r="AT28" s="82"/>
      <c r="AU28" s="82"/>
      <c r="AV28" s="82"/>
      <c r="AW28" s="82"/>
      <c r="AX28" s="82"/>
      <c r="AY28" s="81"/>
      <c r="AZ28" s="81"/>
      <c r="BA28" s="81"/>
      <c r="BB28" s="81"/>
      <c r="BC28" s="81"/>
      <c r="BD28" s="81"/>
      <c r="BE28" s="81"/>
      <c r="BF28" s="81"/>
      <c r="BG28" s="81">
        <f t="shared" si="3"/>
        <v>1064.2191780821918</v>
      </c>
      <c r="BH28" s="81"/>
      <c r="BI28" s="81"/>
      <c r="BJ28" s="81"/>
      <c r="BK28" s="81"/>
      <c r="BL28" s="81"/>
      <c r="BM28" s="81"/>
      <c r="BN28" s="81"/>
      <c r="BO28" s="81">
        <f t="shared" si="1"/>
        <v>21284.383561643837</v>
      </c>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2">
        <f t="shared" si="2"/>
        <v>177724.60273972602</v>
      </c>
      <c r="CW28" s="82"/>
      <c r="CX28" s="82"/>
      <c r="CY28" s="82"/>
      <c r="CZ28" s="82"/>
      <c r="DA28" s="82"/>
      <c r="DB28" s="82"/>
      <c r="DC28" s="82"/>
      <c r="DD28" s="82"/>
      <c r="DE28" s="83"/>
    </row>
    <row r="29" spans="1:109" s="4" customFormat="1" ht="24.95" customHeight="1" x14ac:dyDescent="0.2">
      <c r="A29" s="98" t="s">
        <v>57</v>
      </c>
      <c r="B29" s="99"/>
      <c r="C29" s="99"/>
      <c r="D29" s="99"/>
      <c r="E29" s="99"/>
      <c r="F29" s="99"/>
      <c r="G29" s="99"/>
      <c r="H29" s="99"/>
      <c r="I29" s="99"/>
      <c r="J29" s="99"/>
      <c r="K29" s="99"/>
      <c r="L29" s="99"/>
      <c r="M29" s="99"/>
      <c r="N29" s="99"/>
      <c r="O29" s="100"/>
      <c r="P29" s="101" t="s">
        <v>52</v>
      </c>
      <c r="Q29" s="102"/>
      <c r="R29" s="102"/>
      <c r="S29" s="102"/>
      <c r="T29" s="102"/>
      <c r="U29" s="102"/>
      <c r="V29" s="102"/>
      <c r="W29" s="102"/>
      <c r="X29" s="102"/>
      <c r="Y29" s="102"/>
      <c r="Z29" s="102"/>
      <c r="AA29" s="102"/>
      <c r="AB29" s="102"/>
      <c r="AC29" s="103"/>
      <c r="AD29" s="92">
        <v>401</v>
      </c>
      <c r="AE29" s="92"/>
      <c r="AF29" s="92"/>
      <c r="AG29" s="107">
        <v>2</v>
      </c>
      <c r="AH29" s="108"/>
      <c r="AI29" s="108"/>
      <c r="AJ29" s="109"/>
      <c r="AK29" s="94">
        <v>5390</v>
      </c>
      <c r="AL29" s="94"/>
      <c r="AM29" s="94"/>
      <c r="AN29" s="94"/>
      <c r="AO29" s="94"/>
      <c r="AP29" s="94"/>
      <c r="AQ29" s="82">
        <f t="shared" si="0"/>
        <v>129360</v>
      </c>
      <c r="AR29" s="82"/>
      <c r="AS29" s="82"/>
      <c r="AT29" s="82"/>
      <c r="AU29" s="82"/>
      <c r="AV29" s="82"/>
      <c r="AW29" s="82"/>
      <c r="AX29" s="82"/>
      <c r="AY29" s="81"/>
      <c r="AZ29" s="81"/>
      <c r="BA29" s="81"/>
      <c r="BB29" s="81"/>
      <c r="BC29" s="81"/>
      <c r="BD29" s="81"/>
      <c r="BE29" s="81"/>
      <c r="BF29" s="81"/>
      <c r="BG29" s="81">
        <f t="shared" si="3"/>
        <v>886.02739726027391</v>
      </c>
      <c r="BH29" s="81"/>
      <c r="BI29" s="81"/>
      <c r="BJ29" s="81"/>
      <c r="BK29" s="81"/>
      <c r="BL29" s="81"/>
      <c r="BM29" s="81"/>
      <c r="BN29" s="81"/>
      <c r="BO29" s="81">
        <f t="shared" si="1"/>
        <v>17720.547945205479</v>
      </c>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2">
        <f t="shared" si="2"/>
        <v>147966.57534246575</v>
      </c>
      <c r="CW29" s="82"/>
      <c r="CX29" s="82"/>
      <c r="CY29" s="82"/>
      <c r="CZ29" s="82"/>
      <c r="DA29" s="82"/>
      <c r="DB29" s="82"/>
      <c r="DC29" s="82"/>
      <c r="DD29" s="82"/>
      <c r="DE29" s="83"/>
    </row>
    <row r="30" spans="1:109" s="4" customFormat="1" ht="24.95" customHeight="1" x14ac:dyDescent="0.2">
      <c r="A30" s="98" t="s">
        <v>58</v>
      </c>
      <c r="B30" s="99"/>
      <c r="C30" s="99"/>
      <c r="D30" s="99"/>
      <c r="E30" s="99"/>
      <c r="F30" s="99"/>
      <c r="G30" s="99"/>
      <c r="H30" s="99"/>
      <c r="I30" s="99"/>
      <c r="J30" s="99"/>
      <c r="K30" s="99"/>
      <c r="L30" s="99"/>
      <c r="M30" s="99"/>
      <c r="N30" s="99"/>
      <c r="O30" s="100"/>
      <c r="P30" s="101" t="s">
        <v>59</v>
      </c>
      <c r="Q30" s="102"/>
      <c r="R30" s="102"/>
      <c r="S30" s="102"/>
      <c r="T30" s="102"/>
      <c r="U30" s="102"/>
      <c r="V30" s="102"/>
      <c r="W30" s="102"/>
      <c r="X30" s="102"/>
      <c r="Y30" s="102"/>
      <c r="Z30" s="102"/>
      <c r="AA30" s="102"/>
      <c r="AB30" s="102"/>
      <c r="AC30" s="103"/>
      <c r="AD30" s="92">
        <v>401</v>
      </c>
      <c r="AE30" s="92"/>
      <c r="AF30" s="92"/>
      <c r="AG30" s="107">
        <v>1</v>
      </c>
      <c r="AH30" s="108"/>
      <c r="AI30" s="108"/>
      <c r="AJ30" s="109"/>
      <c r="AK30" s="94">
        <v>2684</v>
      </c>
      <c r="AL30" s="94"/>
      <c r="AM30" s="94"/>
      <c r="AN30" s="94"/>
      <c r="AO30" s="94"/>
      <c r="AP30" s="94"/>
      <c r="AQ30" s="82">
        <f t="shared" si="0"/>
        <v>32208</v>
      </c>
      <c r="AR30" s="82"/>
      <c r="AS30" s="82"/>
      <c r="AT30" s="82"/>
      <c r="AU30" s="82"/>
      <c r="AV30" s="82"/>
      <c r="AW30" s="82"/>
      <c r="AX30" s="82"/>
      <c r="AY30" s="81"/>
      <c r="AZ30" s="81"/>
      <c r="BA30" s="81"/>
      <c r="BB30" s="81"/>
      <c r="BC30" s="81"/>
      <c r="BD30" s="81"/>
      <c r="BE30" s="81"/>
      <c r="BF30" s="81"/>
      <c r="BG30" s="81">
        <f t="shared" si="3"/>
        <v>220.60273972602741</v>
      </c>
      <c r="BH30" s="81"/>
      <c r="BI30" s="81"/>
      <c r="BJ30" s="81"/>
      <c r="BK30" s="81"/>
      <c r="BL30" s="81"/>
      <c r="BM30" s="81"/>
      <c r="BN30" s="81"/>
      <c r="BO30" s="81">
        <f t="shared" si="1"/>
        <v>4412.0547945205481</v>
      </c>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2">
        <f t="shared" si="2"/>
        <v>36840.657534246573</v>
      </c>
      <c r="CW30" s="82"/>
      <c r="CX30" s="82"/>
      <c r="CY30" s="82"/>
      <c r="CZ30" s="82"/>
      <c r="DA30" s="82"/>
      <c r="DB30" s="82"/>
      <c r="DC30" s="82"/>
      <c r="DD30" s="82"/>
      <c r="DE30" s="83"/>
    </row>
    <row r="31" spans="1:109" s="4" customFormat="1" ht="24.95" customHeight="1" x14ac:dyDescent="0.2">
      <c r="A31" s="98" t="s">
        <v>60</v>
      </c>
      <c r="B31" s="99"/>
      <c r="C31" s="99"/>
      <c r="D31" s="99"/>
      <c r="E31" s="99"/>
      <c r="F31" s="99"/>
      <c r="G31" s="99"/>
      <c r="H31" s="99"/>
      <c r="I31" s="99"/>
      <c r="J31" s="99"/>
      <c r="K31" s="99"/>
      <c r="L31" s="99"/>
      <c r="M31" s="99"/>
      <c r="N31" s="99"/>
      <c r="O31" s="100"/>
      <c r="P31" s="101" t="s">
        <v>59</v>
      </c>
      <c r="Q31" s="102"/>
      <c r="R31" s="102"/>
      <c r="S31" s="102"/>
      <c r="T31" s="102"/>
      <c r="U31" s="102"/>
      <c r="V31" s="102"/>
      <c r="W31" s="102"/>
      <c r="X31" s="102"/>
      <c r="Y31" s="102"/>
      <c r="Z31" s="102"/>
      <c r="AA31" s="102"/>
      <c r="AB31" s="102"/>
      <c r="AC31" s="103"/>
      <c r="AD31" s="92">
        <v>401</v>
      </c>
      <c r="AE31" s="92"/>
      <c r="AF31" s="92"/>
      <c r="AG31" s="107">
        <v>1</v>
      </c>
      <c r="AH31" s="108"/>
      <c r="AI31" s="108"/>
      <c r="AJ31" s="109"/>
      <c r="AK31" s="94">
        <v>1948</v>
      </c>
      <c r="AL31" s="94"/>
      <c r="AM31" s="94"/>
      <c r="AN31" s="94"/>
      <c r="AO31" s="94"/>
      <c r="AP31" s="94"/>
      <c r="AQ31" s="82">
        <f t="shared" si="0"/>
        <v>23376</v>
      </c>
      <c r="AR31" s="82"/>
      <c r="AS31" s="82"/>
      <c r="AT31" s="82"/>
      <c r="AU31" s="82"/>
      <c r="AV31" s="82"/>
      <c r="AW31" s="82"/>
      <c r="AX31" s="82"/>
      <c r="AY31" s="81"/>
      <c r="AZ31" s="81"/>
      <c r="BA31" s="81"/>
      <c r="BB31" s="81"/>
      <c r="BC31" s="81"/>
      <c r="BD31" s="81"/>
      <c r="BE31" s="81"/>
      <c r="BF31" s="81"/>
      <c r="BG31" s="81">
        <f t="shared" si="3"/>
        <v>160.10958904109589</v>
      </c>
      <c r="BH31" s="81"/>
      <c r="BI31" s="81"/>
      <c r="BJ31" s="81"/>
      <c r="BK31" s="81"/>
      <c r="BL31" s="81"/>
      <c r="BM31" s="81"/>
      <c r="BN31" s="81"/>
      <c r="BO31" s="81">
        <f t="shared" si="1"/>
        <v>3202.1917808219177</v>
      </c>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2">
        <f t="shared" si="2"/>
        <v>26738.301369863013</v>
      </c>
      <c r="CW31" s="82"/>
      <c r="CX31" s="82"/>
      <c r="CY31" s="82"/>
      <c r="CZ31" s="82"/>
      <c r="DA31" s="82"/>
      <c r="DB31" s="82"/>
      <c r="DC31" s="82"/>
      <c r="DD31" s="82"/>
      <c r="DE31" s="83"/>
    </row>
    <row r="32" spans="1:109" s="4" customFormat="1" ht="24.95" customHeight="1" x14ac:dyDescent="0.2">
      <c r="A32" s="98" t="s">
        <v>61</v>
      </c>
      <c r="B32" s="99"/>
      <c r="C32" s="99"/>
      <c r="D32" s="99"/>
      <c r="E32" s="99"/>
      <c r="F32" s="99"/>
      <c r="G32" s="99"/>
      <c r="H32" s="99"/>
      <c r="I32" s="99"/>
      <c r="J32" s="99"/>
      <c r="K32" s="99"/>
      <c r="L32" s="99"/>
      <c r="M32" s="99"/>
      <c r="N32" s="99"/>
      <c r="O32" s="100"/>
      <c r="P32" s="101" t="s">
        <v>62</v>
      </c>
      <c r="Q32" s="102"/>
      <c r="R32" s="102"/>
      <c r="S32" s="102"/>
      <c r="T32" s="102"/>
      <c r="U32" s="102"/>
      <c r="V32" s="102"/>
      <c r="W32" s="102"/>
      <c r="X32" s="102"/>
      <c r="Y32" s="102"/>
      <c r="Z32" s="102"/>
      <c r="AA32" s="102"/>
      <c r="AB32" s="102"/>
      <c r="AC32" s="103"/>
      <c r="AD32" s="92">
        <v>401</v>
      </c>
      <c r="AE32" s="92"/>
      <c r="AF32" s="92"/>
      <c r="AG32" s="107">
        <v>1</v>
      </c>
      <c r="AH32" s="108"/>
      <c r="AI32" s="108"/>
      <c r="AJ32" s="109"/>
      <c r="AK32" s="94">
        <v>34200</v>
      </c>
      <c r="AL32" s="94"/>
      <c r="AM32" s="94"/>
      <c r="AN32" s="94"/>
      <c r="AO32" s="94"/>
      <c r="AP32" s="94"/>
      <c r="AQ32" s="82">
        <f t="shared" si="0"/>
        <v>410400</v>
      </c>
      <c r="AR32" s="82"/>
      <c r="AS32" s="82"/>
      <c r="AT32" s="82"/>
      <c r="AU32" s="82"/>
      <c r="AV32" s="82"/>
      <c r="AW32" s="82"/>
      <c r="AX32" s="82"/>
      <c r="AY32" s="81"/>
      <c r="AZ32" s="81"/>
      <c r="BA32" s="81"/>
      <c r="BB32" s="81"/>
      <c r="BC32" s="81"/>
      <c r="BD32" s="81"/>
      <c r="BE32" s="81"/>
      <c r="BF32" s="81"/>
      <c r="BG32" s="81">
        <f t="shared" si="3"/>
        <v>2810.9589041095892</v>
      </c>
      <c r="BH32" s="81"/>
      <c r="BI32" s="81"/>
      <c r="BJ32" s="81"/>
      <c r="BK32" s="81"/>
      <c r="BL32" s="81"/>
      <c r="BM32" s="81"/>
      <c r="BN32" s="81"/>
      <c r="BO32" s="81">
        <f t="shared" si="1"/>
        <v>56219.178082191786</v>
      </c>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2">
        <f t="shared" si="2"/>
        <v>469430.1369863014</v>
      </c>
      <c r="CW32" s="82"/>
      <c r="CX32" s="82"/>
      <c r="CY32" s="82"/>
      <c r="CZ32" s="82"/>
      <c r="DA32" s="82"/>
      <c r="DB32" s="82"/>
      <c r="DC32" s="82"/>
      <c r="DD32" s="82"/>
      <c r="DE32" s="83"/>
    </row>
    <row r="33" spans="1:109" s="4" customFormat="1" ht="24.95" customHeight="1" x14ac:dyDescent="0.2">
      <c r="A33" s="98" t="s">
        <v>63</v>
      </c>
      <c r="B33" s="99"/>
      <c r="C33" s="99"/>
      <c r="D33" s="99"/>
      <c r="E33" s="99"/>
      <c r="F33" s="99"/>
      <c r="G33" s="99"/>
      <c r="H33" s="99"/>
      <c r="I33" s="99"/>
      <c r="J33" s="99"/>
      <c r="K33" s="99"/>
      <c r="L33" s="99"/>
      <c r="M33" s="99"/>
      <c r="N33" s="99"/>
      <c r="O33" s="100"/>
      <c r="P33" s="101" t="s">
        <v>62</v>
      </c>
      <c r="Q33" s="102"/>
      <c r="R33" s="102"/>
      <c r="S33" s="102"/>
      <c r="T33" s="102"/>
      <c r="U33" s="102"/>
      <c r="V33" s="102"/>
      <c r="W33" s="102"/>
      <c r="X33" s="102"/>
      <c r="Y33" s="102"/>
      <c r="Z33" s="102"/>
      <c r="AA33" s="102"/>
      <c r="AB33" s="102"/>
      <c r="AC33" s="103"/>
      <c r="AD33" s="92">
        <v>401</v>
      </c>
      <c r="AE33" s="92"/>
      <c r="AF33" s="92"/>
      <c r="AG33" s="107">
        <v>1</v>
      </c>
      <c r="AH33" s="108"/>
      <c r="AI33" s="108"/>
      <c r="AJ33" s="109"/>
      <c r="AK33" s="94">
        <v>10548</v>
      </c>
      <c r="AL33" s="94"/>
      <c r="AM33" s="94"/>
      <c r="AN33" s="94"/>
      <c r="AO33" s="94"/>
      <c r="AP33" s="94"/>
      <c r="AQ33" s="82">
        <f t="shared" si="0"/>
        <v>126576</v>
      </c>
      <c r="AR33" s="82"/>
      <c r="AS33" s="82"/>
      <c r="AT33" s="82"/>
      <c r="AU33" s="82"/>
      <c r="AV33" s="82"/>
      <c r="AW33" s="82"/>
      <c r="AX33" s="82"/>
      <c r="AY33" s="81"/>
      <c r="AZ33" s="81"/>
      <c r="BA33" s="81"/>
      <c r="BB33" s="81"/>
      <c r="BC33" s="81"/>
      <c r="BD33" s="81"/>
      <c r="BE33" s="81"/>
      <c r="BF33" s="81"/>
      <c r="BG33" s="81">
        <f t="shared" si="3"/>
        <v>866.95890410958907</v>
      </c>
      <c r="BH33" s="81"/>
      <c r="BI33" s="81"/>
      <c r="BJ33" s="81"/>
      <c r="BK33" s="81"/>
      <c r="BL33" s="81"/>
      <c r="BM33" s="81"/>
      <c r="BN33" s="81"/>
      <c r="BO33" s="81">
        <f t="shared" si="1"/>
        <v>17339.178082191782</v>
      </c>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2">
        <f t="shared" si="2"/>
        <v>144782.13698630137</v>
      </c>
      <c r="CW33" s="82"/>
      <c r="CX33" s="82"/>
      <c r="CY33" s="82"/>
      <c r="CZ33" s="82"/>
      <c r="DA33" s="82"/>
      <c r="DB33" s="82"/>
      <c r="DC33" s="82"/>
      <c r="DD33" s="82"/>
      <c r="DE33" s="83"/>
    </row>
    <row r="34" spans="1:109" s="4" customFormat="1" ht="24.95" customHeight="1" x14ac:dyDescent="0.2">
      <c r="A34" s="98" t="s">
        <v>34</v>
      </c>
      <c r="B34" s="99"/>
      <c r="C34" s="99"/>
      <c r="D34" s="99"/>
      <c r="E34" s="99"/>
      <c r="F34" s="99"/>
      <c r="G34" s="99"/>
      <c r="H34" s="99"/>
      <c r="I34" s="99"/>
      <c r="J34" s="99"/>
      <c r="K34" s="99"/>
      <c r="L34" s="99"/>
      <c r="M34" s="99"/>
      <c r="N34" s="99"/>
      <c r="O34" s="100"/>
      <c r="P34" s="101" t="s">
        <v>62</v>
      </c>
      <c r="Q34" s="102"/>
      <c r="R34" s="102"/>
      <c r="S34" s="102"/>
      <c r="T34" s="102"/>
      <c r="U34" s="102"/>
      <c r="V34" s="102"/>
      <c r="W34" s="102"/>
      <c r="X34" s="102"/>
      <c r="Y34" s="102"/>
      <c r="Z34" s="102"/>
      <c r="AA34" s="102"/>
      <c r="AB34" s="102"/>
      <c r="AC34" s="103"/>
      <c r="AD34" s="92">
        <v>401</v>
      </c>
      <c r="AE34" s="92"/>
      <c r="AF34" s="92"/>
      <c r="AG34" s="107">
        <v>2</v>
      </c>
      <c r="AH34" s="108"/>
      <c r="AI34" s="108"/>
      <c r="AJ34" s="109"/>
      <c r="AK34" s="94">
        <v>8146</v>
      </c>
      <c r="AL34" s="94"/>
      <c r="AM34" s="94"/>
      <c r="AN34" s="94"/>
      <c r="AO34" s="94"/>
      <c r="AP34" s="94"/>
      <c r="AQ34" s="82">
        <f t="shared" si="0"/>
        <v>195504</v>
      </c>
      <c r="AR34" s="82"/>
      <c r="AS34" s="82"/>
      <c r="AT34" s="82"/>
      <c r="AU34" s="82"/>
      <c r="AV34" s="82"/>
      <c r="AW34" s="82"/>
      <c r="AX34" s="82"/>
      <c r="AY34" s="81"/>
      <c r="AZ34" s="81"/>
      <c r="BA34" s="81"/>
      <c r="BB34" s="81"/>
      <c r="BC34" s="81"/>
      <c r="BD34" s="81"/>
      <c r="BE34" s="81"/>
      <c r="BF34" s="81"/>
      <c r="BG34" s="81">
        <f t="shared" si="3"/>
        <v>1339.0684931506848</v>
      </c>
      <c r="BH34" s="81"/>
      <c r="BI34" s="81"/>
      <c r="BJ34" s="81"/>
      <c r="BK34" s="81"/>
      <c r="BL34" s="81"/>
      <c r="BM34" s="81"/>
      <c r="BN34" s="81"/>
      <c r="BO34" s="81">
        <f t="shared" si="1"/>
        <v>26781.369863013697</v>
      </c>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2">
        <f t="shared" si="2"/>
        <v>223624.43835616441</v>
      </c>
      <c r="CW34" s="82"/>
      <c r="CX34" s="82"/>
      <c r="CY34" s="82"/>
      <c r="CZ34" s="82"/>
      <c r="DA34" s="82"/>
      <c r="DB34" s="82"/>
      <c r="DC34" s="82"/>
      <c r="DD34" s="82"/>
      <c r="DE34" s="83"/>
    </row>
    <row r="35" spans="1:109" s="4" customFormat="1" ht="24.95" customHeight="1" x14ac:dyDescent="0.2">
      <c r="A35" s="98" t="s">
        <v>64</v>
      </c>
      <c r="B35" s="99"/>
      <c r="C35" s="99"/>
      <c r="D35" s="99"/>
      <c r="E35" s="99"/>
      <c r="F35" s="99"/>
      <c r="G35" s="99"/>
      <c r="H35" s="99"/>
      <c r="I35" s="99"/>
      <c r="J35" s="99"/>
      <c r="K35" s="99"/>
      <c r="L35" s="99"/>
      <c r="M35" s="99"/>
      <c r="N35" s="99"/>
      <c r="O35" s="100"/>
      <c r="P35" s="101" t="s">
        <v>62</v>
      </c>
      <c r="Q35" s="102"/>
      <c r="R35" s="102"/>
      <c r="S35" s="102"/>
      <c r="T35" s="102"/>
      <c r="U35" s="102"/>
      <c r="V35" s="102"/>
      <c r="W35" s="102"/>
      <c r="X35" s="102"/>
      <c r="Y35" s="102"/>
      <c r="Z35" s="102"/>
      <c r="AA35" s="102"/>
      <c r="AB35" s="102"/>
      <c r="AC35" s="103"/>
      <c r="AD35" s="92">
        <v>401</v>
      </c>
      <c r="AE35" s="92"/>
      <c r="AF35" s="92"/>
      <c r="AG35" s="107">
        <v>1</v>
      </c>
      <c r="AH35" s="108"/>
      <c r="AI35" s="108"/>
      <c r="AJ35" s="109"/>
      <c r="AK35" s="94">
        <v>8146</v>
      </c>
      <c r="AL35" s="94"/>
      <c r="AM35" s="94"/>
      <c r="AN35" s="94"/>
      <c r="AO35" s="94"/>
      <c r="AP35" s="94"/>
      <c r="AQ35" s="82">
        <f t="shared" si="0"/>
        <v>97752</v>
      </c>
      <c r="AR35" s="82"/>
      <c r="AS35" s="82"/>
      <c r="AT35" s="82"/>
      <c r="AU35" s="82"/>
      <c r="AV35" s="82"/>
      <c r="AW35" s="82"/>
      <c r="AX35" s="82"/>
      <c r="AY35" s="81"/>
      <c r="AZ35" s="81"/>
      <c r="BA35" s="81"/>
      <c r="BB35" s="81"/>
      <c r="BC35" s="81"/>
      <c r="BD35" s="81"/>
      <c r="BE35" s="81"/>
      <c r="BF35" s="81"/>
      <c r="BG35" s="81">
        <f t="shared" si="3"/>
        <v>669.53424657534242</v>
      </c>
      <c r="BH35" s="81"/>
      <c r="BI35" s="81"/>
      <c r="BJ35" s="81"/>
      <c r="BK35" s="81"/>
      <c r="BL35" s="81"/>
      <c r="BM35" s="81"/>
      <c r="BN35" s="81"/>
      <c r="BO35" s="81">
        <f t="shared" si="1"/>
        <v>13390.684931506848</v>
      </c>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2">
        <f t="shared" si="2"/>
        <v>111812.2191780822</v>
      </c>
      <c r="CW35" s="82"/>
      <c r="CX35" s="82"/>
      <c r="CY35" s="82"/>
      <c r="CZ35" s="82"/>
      <c r="DA35" s="82"/>
      <c r="DB35" s="82"/>
      <c r="DC35" s="82"/>
      <c r="DD35" s="82"/>
      <c r="DE35" s="83"/>
    </row>
    <row r="36" spans="1:109" s="4" customFormat="1" ht="24.95" customHeight="1" x14ac:dyDescent="0.2">
      <c r="A36" s="98" t="s">
        <v>65</v>
      </c>
      <c r="B36" s="99"/>
      <c r="C36" s="99"/>
      <c r="D36" s="99"/>
      <c r="E36" s="99"/>
      <c r="F36" s="99"/>
      <c r="G36" s="99"/>
      <c r="H36" s="99"/>
      <c r="I36" s="99"/>
      <c r="J36" s="99"/>
      <c r="K36" s="99"/>
      <c r="L36" s="99"/>
      <c r="M36" s="99"/>
      <c r="N36" s="99"/>
      <c r="O36" s="100"/>
      <c r="P36" s="101" t="s">
        <v>62</v>
      </c>
      <c r="Q36" s="102"/>
      <c r="R36" s="102"/>
      <c r="S36" s="102"/>
      <c r="T36" s="102"/>
      <c r="U36" s="102"/>
      <c r="V36" s="102"/>
      <c r="W36" s="102"/>
      <c r="X36" s="102"/>
      <c r="Y36" s="102"/>
      <c r="Z36" s="102"/>
      <c r="AA36" s="102"/>
      <c r="AB36" s="102"/>
      <c r="AC36" s="103"/>
      <c r="AD36" s="92">
        <v>401</v>
      </c>
      <c r="AE36" s="92"/>
      <c r="AF36" s="92"/>
      <c r="AG36" s="107">
        <v>1</v>
      </c>
      <c r="AH36" s="108"/>
      <c r="AI36" s="108"/>
      <c r="AJ36" s="109"/>
      <c r="AK36" s="94">
        <v>21728</v>
      </c>
      <c r="AL36" s="94"/>
      <c r="AM36" s="94"/>
      <c r="AN36" s="94"/>
      <c r="AO36" s="94"/>
      <c r="AP36" s="94"/>
      <c r="AQ36" s="82">
        <f t="shared" si="0"/>
        <v>260736</v>
      </c>
      <c r="AR36" s="82"/>
      <c r="AS36" s="82"/>
      <c r="AT36" s="82"/>
      <c r="AU36" s="82"/>
      <c r="AV36" s="82"/>
      <c r="AW36" s="82"/>
      <c r="AX36" s="82"/>
      <c r="AY36" s="81"/>
      <c r="AZ36" s="81"/>
      <c r="BA36" s="81"/>
      <c r="BB36" s="81"/>
      <c r="BC36" s="81"/>
      <c r="BD36" s="81"/>
      <c r="BE36" s="81"/>
      <c r="BF36" s="81"/>
      <c r="BG36" s="81">
        <f t="shared" si="3"/>
        <v>1785.8630136986301</v>
      </c>
      <c r="BH36" s="81"/>
      <c r="BI36" s="81"/>
      <c r="BJ36" s="81"/>
      <c r="BK36" s="81"/>
      <c r="BL36" s="81"/>
      <c r="BM36" s="81"/>
      <c r="BN36" s="81"/>
      <c r="BO36" s="81">
        <f t="shared" si="1"/>
        <v>35717.260273972599</v>
      </c>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2">
        <f t="shared" si="2"/>
        <v>298239.12328767119</v>
      </c>
      <c r="CW36" s="82"/>
      <c r="CX36" s="82"/>
      <c r="CY36" s="82"/>
      <c r="CZ36" s="82"/>
      <c r="DA36" s="82"/>
      <c r="DB36" s="82"/>
      <c r="DC36" s="82"/>
      <c r="DD36" s="82"/>
      <c r="DE36" s="83"/>
    </row>
    <row r="37" spans="1:109" s="4" customFormat="1" ht="24.95" customHeight="1" x14ac:dyDescent="0.2">
      <c r="A37" s="98" t="s">
        <v>66</v>
      </c>
      <c r="B37" s="99"/>
      <c r="C37" s="99"/>
      <c r="D37" s="99"/>
      <c r="E37" s="99"/>
      <c r="F37" s="99"/>
      <c r="G37" s="99"/>
      <c r="H37" s="99"/>
      <c r="I37" s="99"/>
      <c r="J37" s="99"/>
      <c r="K37" s="99"/>
      <c r="L37" s="99"/>
      <c r="M37" s="99"/>
      <c r="N37" s="99"/>
      <c r="O37" s="100"/>
      <c r="P37" s="101" t="s">
        <v>62</v>
      </c>
      <c r="Q37" s="102"/>
      <c r="R37" s="102"/>
      <c r="S37" s="102"/>
      <c r="T37" s="102"/>
      <c r="U37" s="102"/>
      <c r="V37" s="102"/>
      <c r="W37" s="102"/>
      <c r="X37" s="102"/>
      <c r="Y37" s="102"/>
      <c r="Z37" s="102"/>
      <c r="AA37" s="102"/>
      <c r="AB37" s="102"/>
      <c r="AC37" s="103"/>
      <c r="AD37" s="92">
        <v>401</v>
      </c>
      <c r="AE37" s="92"/>
      <c r="AF37" s="92"/>
      <c r="AG37" s="107">
        <v>1</v>
      </c>
      <c r="AH37" s="108"/>
      <c r="AI37" s="108"/>
      <c r="AJ37" s="109"/>
      <c r="AK37" s="94">
        <v>14072</v>
      </c>
      <c r="AL37" s="94"/>
      <c r="AM37" s="94"/>
      <c r="AN37" s="94"/>
      <c r="AO37" s="94"/>
      <c r="AP37" s="94"/>
      <c r="AQ37" s="82">
        <f t="shared" si="0"/>
        <v>168864</v>
      </c>
      <c r="AR37" s="82"/>
      <c r="AS37" s="82"/>
      <c r="AT37" s="82"/>
      <c r="AU37" s="82"/>
      <c r="AV37" s="82"/>
      <c r="AW37" s="82"/>
      <c r="AX37" s="82"/>
      <c r="AY37" s="81"/>
      <c r="AZ37" s="81"/>
      <c r="BA37" s="81"/>
      <c r="BB37" s="81"/>
      <c r="BC37" s="81"/>
      <c r="BD37" s="81"/>
      <c r="BE37" s="81"/>
      <c r="BF37" s="81"/>
      <c r="BG37" s="81">
        <f t="shared" si="3"/>
        <v>1156.6027397260273</v>
      </c>
      <c r="BH37" s="81"/>
      <c r="BI37" s="81"/>
      <c r="BJ37" s="81"/>
      <c r="BK37" s="81"/>
      <c r="BL37" s="81"/>
      <c r="BM37" s="81"/>
      <c r="BN37" s="81"/>
      <c r="BO37" s="81">
        <f t="shared" si="1"/>
        <v>23132.054794520547</v>
      </c>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2">
        <f t="shared" si="2"/>
        <v>193152.65753424657</v>
      </c>
      <c r="CW37" s="82"/>
      <c r="CX37" s="82"/>
      <c r="CY37" s="82"/>
      <c r="CZ37" s="82"/>
      <c r="DA37" s="82"/>
      <c r="DB37" s="82"/>
      <c r="DC37" s="82"/>
      <c r="DD37" s="82"/>
      <c r="DE37" s="83"/>
    </row>
    <row r="38" spans="1:109" s="4" customFormat="1" ht="24.95" customHeight="1" x14ac:dyDescent="0.2">
      <c r="A38" s="98" t="s">
        <v>67</v>
      </c>
      <c r="B38" s="99"/>
      <c r="C38" s="99"/>
      <c r="D38" s="99"/>
      <c r="E38" s="99"/>
      <c r="F38" s="99"/>
      <c r="G38" s="99"/>
      <c r="H38" s="99"/>
      <c r="I38" s="99"/>
      <c r="J38" s="99"/>
      <c r="K38" s="99"/>
      <c r="L38" s="99"/>
      <c r="M38" s="99"/>
      <c r="N38" s="99"/>
      <c r="O38" s="100"/>
      <c r="P38" s="101" t="s">
        <v>62</v>
      </c>
      <c r="Q38" s="102"/>
      <c r="R38" s="102"/>
      <c r="S38" s="102"/>
      <c r="T38" s="102"/>
      <c r="U38" s="102"/>
      <c r="V38" s="102"/>
      <c r="W38" s="102"/>
      <c r="X38" s="102"/>
      <c r="Y38" s="102"/>
      <c r="Z38" s="102"/>
      <c r="AA38" s="102"/>
      <c r="AB38" s="102"/>
      <c r="AC38" s="103"/>
      <c r="AD38" s="92">
        <v>401</v>
      </c>
      <c r="AE38" s="92"/>
      <c r="AF38" s="92"/>
      <c r="AG38" s="107">
        <v>1</v>
      </c>
      <c r="AH38" s="108"/>
      <c r="AI38" s="108"/>
      <c r="AJ38" s="109"/>
      <c r="AK38" s="94">
        <v>8956</v>
      </c>
      <c r="AL38" s="94"/>
      <c r="AM38" s="94"/>
      <c r="AN38" s="94"/>
      <c r="AO38" s="94"/>
      <c r="AP38" s="94"/>
      <c r="AQ38" s="82">
        <f t="shared" si="0"/>
        <v>107472</v>
      </c>
      <c r="AR38" s="82"/>
      <c r="AS38" s="82"/>
      <c r="AT38" s="82"/>
      <c r="AU38" s="82"/>
      <c r="AV38" s="82"/>
      <c r="AW38" s="82"/>
      <c r="AX38" s="82"/>
      <c r="AY38" s="81"/>
      <c r="AZ38" s="81"/>
      <c r="BA38" s="81"/>
      <c r="BB38" s="81"/>
      <c r="BC38" s="81"/>
      <c r="BD38" s="81"/>
      <c r="BE38" s="81"/>
      <c r="BF38" s="81"/>
      <c r="BG38" s="81">
        <f t="shared" si="3"/>
        <v>736.10958904109589</v>
      </c>
      <c r="BH38" s="81"/>
      <c r="BI38" s="81"/>
      <c r="BJ38" s="81"/>
      <c r="BK38" s="81"/>
      <c r="BL38" s="81"/>
      <c r="BM38" s="81"/>
      <c r="BN38" s="81"/>
      <c r="BO38" s="81">
        <f t="shared" si="1"/>
        <v>14722.191780821919</v>
      </c>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2">
        <f t="shared" si="2"/>
        <v>122930.30136986301</v>
      </c>
      <c r="CW38" s="82"/>
      <c r="CX38" s="82"/>
      <c r="CY38" s="82"/>
      <c r="CZ38" s="82"/>
      <c r="DA38" s="82"/>
      <c r="DB38" s="82"/>
      <c r="DC38" s="82"/>
      <c r="DD38" s="82"/>
      <c r="DE38" s="83"/>
    </row>
    <row r="39" spans="1:109" s="4" customFormat="1" ht="24.95" customHeight="1" x14ac:dyDescent="0.2">
      <c r="A39" s="98" t="s">
        <v>68</v>
      </c>
      <c r="B39" s="99"/>
      <c r="C39" s="99"/>
      <c r="D39" s="99"/>
      <c r="E39" s="99"/>
      <c r="F39" s="99"/>
      <c r="G39" s="99"/>
      <c r="H39" s="99"/>
      <c r="I39" s="99"/>
      <c r="J39" s="99"/>
      <c r="K39" s="99"/>
      <c r="L39" s="99"/>
      <c r="M39" s="99"/>
      <c r="N39" s="99"/>
      <c r="O39" s="100"/>
      <c r="P39" s="101" t="s">
        <v>62</v>
      </c>
      <c r="Q39" s="102"/>
      <c r="R39" s="102"/>
      <c r="S39" s="102"/>
      <c r="T39" s="102"/>
      <c r="U39" s="102"/>
      <c r="V39" s="102"/>
      <c r="W39" s="102"/>
      <c r="X39" s="102"/>
      <c r="Y39" s="102"/>
      <c r="Z39" s="102"/>
      <c r="AA39" s="102"/>
      <c r="AB39" s="102"/>
      <c r="AC39" s="103"/>
      <c r="AD39" s="92">
        <v>401</v>
      </c>
      <c r="AE39" s="92"/>
      <c r="AF39" s="92"/>
      <c r="AG39" s="107">
        <v>1</v>
      </c>
      <c r="AH39" s="108"/>
      <c r="AI39" s="108"/>
      <c r="AJ39" s="109"/>
      <c r="AK39" s="94">
        <v>8146</v>
      </c>
      <c r="AL39" s="94"/>
      <c r="AM39" s="94"/>
      <c r="AN39" s="94"/>
      <c r="AO39" s="94"/>
      <c r="AP39" s="94"/>
      <c r="AQ39" s="82">
        <f t="shared" si="0"/>
        <v>97752</v>
      </c>
      <c r="AR39" s="82"/>
      <c r="AS39" s="82"/>
      <c r="AT39" s="82"/>
      <c r="AU39" s="82"/>
      <c r="AV39" s="82"/>
      <c r="AW39" s="82"/>
      <c r="AX39" s="82"/>
      <c r="AY39" s="81"/>
      <c r="AZ39" s="81"/>
      <c r="BA39" s="81"/>
      <c r="BB39" s="81"/>
      <c r="BC39" s="81"/>
      <c r="BD39" s="81"/>
      <c r="BE39" s="81"/>
      <c r="BF39" s="81"/>
      <c r="BG39" s="81">
        <f t="shared" si="3"/>
        <v>669.53424657534242</v>
      </c>
      <c r="BH39" s="81"/>
      <c r="BI39" s="81"/>
      <c r="BJ39" s="81"/>
      <c r="BK39" s="81"/>
      <c r="BL39" s="81"/>
      <c r="BM39" s="81"/>
      <c r="BN39" s="81"/>
      <c r="BO39" s="81">
        <f t="shared" si="1"/>
        <v>13390.684931506848</v>
      </c>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2">
        <f t="shared" si="2"/>
        <v>111812.2191780822</v>
      </c>
      <c r="CW39" s="82"/>
      <c r="CX39" s="82"/>
      <c r="CY39" s="82"/>
      <c r="CZ39" s="82"/>
      <c r="DA39" s="82"/>
      <c r="DB39" s="82"/>
      <c r="DC39" s="82"/>
      <c r="DD39" s="82"/>
      <c r="DE39" s="83"/>
    </row>
    <row r="40" spans="1:109" s="4" customFormat="1" ht="24.95" customHeight="1" x14ac:dyDescent="0.2">
      <c r="A40" s="98" t="s">
        <v>69</v>
      </c>
      <c r="B40" s="99"/>
      <c r="C40" s="99"/>
      <c r="D40" s="99"/>
      <c r="E40" s="99"/>
      <c r="F40" s="99"/>
      <c r="G40" s="99"/>
      <c r="H40" s="99"/>
      <c r="I40" s="99"/>
      <c r="J40" s="99"/>
      <c r="K40" s="99"/>
      <c r="L40" s="99"/>
      <c r="M40" s="99"/>
      <c r="N40" s="99"/>
      <c r="O40" s="100"/>
      <c r="P40" s="101" t="s">
        <v>62</v>
      </c>
      <c r="Q40" s="102"/>
      <c r="R40" s="102"/>
      <c r="S40" s="102"/>
      <c r="T40" s="102"/>
      <c r="U40" s="102"/>
      <c r="V40" s="102"/>
      <c r="W40" s="102"/>
      <c r="X40" s="102"/>
      <c r="Y40" s="102"/>
      <c r="Z40" s="102"/>
      <c r="AA40" s="102"/>
      <c r="AB40" s="102"/>
      <c r="AC40" s="103"/>
      <c r="AD40" s="92">
        <v>401</v>
      </c>
      <c r="AE40" s="92"/>
      <c r="AF40" s="92"/>
      <c r="AG40" s="107">
        <v>1</v>
      </c>
      <c r="AH40" s="108"/>
      <c r="AI40" s="108"/>
      <c r="AJ40" s="109"/>
      <c r="AK40" s="94">
        <v>6434</v>
      </c>
      <c r="AL40" s="94"/>
      <c r="AM40" s="94"/>
      <c r="AN40" s="94"/>
      <c r="AO40" s="94"/>
      <c r="AP40" s="94"/>
      <c r="AQ40" s="82">
        <f t="shared" si="0"/>
        <v>77208</v>
      </c>
      <c r="AR40" s="82"/>
      <c r="AS40" s="82"/>
      <c r="AT40" s="82"/>
      <c r="AU40" s="82"/>
      <c r="AV40" s="82"/>
      <c r="AW40" s="82"/>
      <c r="AX40" s="82"/>
      <c r="AY40" s="81"/>
      <c r="AZ40" s="81"/>
      <c r="BA40" s="81"/>
      <c r="BB40" s="81"/>
      <c r="BC40" s="81"/>
      <c r="BD40" s="81"/>
      <c r="BE40" s="81"/>
      <c r="BF40" s="81"/>
      <c r="BG40" s="81">
        <f t="shared" si="3"/>
        <v>528.82191780821915</v>
      </c>
      <c r="BH40" s="81"/>
      <c r="BI40" s="81"/>
      <c r="BJ40" s="81"/>
      <c r="BK40" s="81"/>
      <c r="BL40" s="81"/>
      <c r="BM40" s="81"/>
      <c r="BN40" s="81"/>
      <c r="BO40" s="81">
        <f t="shared" si="1"/>
        <v>10576.438356164384</v>
      </c>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2">
        <f t="shared" si="2"/>
        <v>88313.260273972614</v>
      </c>
      <c r="CW40" s="82"/>
      <c r="CX40" s="82"/>
      <c r="CY40" s="82"/>
      <c r="CZ40" s="82"/>
      <c r="DA40" s="82"/>
      <c r="DB40" s="82"/>
      <c r="DC40" s="82"/>
      <c r="DD40" s="82"/>
      <c r="DE40" s="83"/>
    </row>
    <row r="41" spans="1:109" s="4" customFormat="1" ht="24.95" customHeight="1" x14ac:dyDescent="0.2">
      <c r="A41" s="98" t="s">
        <v>70</v>
      </c>
      <c r="B41" s="99"/>
      <c r="C41" s="99"/>
      <c r="D41" s="99"/>
      <c r="E41" s="99"/>
      <c r="F41" s="99"/>
      <c r="G41" s="99"/>
      <c r="H41" s="99"/>
      <c r="I41" s="99"/>
      <c r="J41" s="99"/>
      <c r="K41" s="99"/>
      <c r="L41" s="99"/>
      <c r="M41" s="99"/>
      <c r="N41" s="99"/>
      <c r="O41" s="100"/>
      <c r="P41" s="101" t="s">
        <v>62</v>
      </c>
      <c r="Q41" s="102"/>
      <c r="R41" s="102"/>
      <c r="S41" s="102"/>
      <c r="T41" s="102"/>
      <c r="U41" s="102"/>
      <c r="V41" s="102"/>
      <c r="W41" s="102"/>
      <c r="X41" s="102"/>
      <c r="Y41" s="102"/>
      <c r="Z41" s="102"/>
      <c r="AA41" s="102"/>
      <c r="AB41" s="102"/>
      <c r="AC41" s="103"/>
      <c r="AD41" s="92">
        <v>401</v>
      </c>
      <c r="AE41" s="92"/>
      <c r="AF41" s="92"/>
      <c r="AG41" s="107">
        <v>1</v>
      </c>
      <c r="AH41" s="108"/>
      <c r="AI41" s="108"/>
      <c r="AJ41" s="109"/>
      <c r="AK41" s="94">
        <v>8146</v>
      </c>
      <c r="AL41" s="94"/>
      <c r="AM41" s="94"/>
      <c r="AN41" s="94"/>
      <c r="AO41" s="94"/>
      <c r="AP41" s="94"/>
      <c r="AQ41" s="82">
        <f t="shared" si="0"/>
        <v>97752</v>
      </c>
      <c r="AR41" s="82"/>
      <c r="AS41" s="82"/>
      <c r="AT41" s="82"/>
      <c r="AU41" s="82"/>
      <c r="AV41" s="82"/>
      <c r="AW41" s="82"/>
      <c r="AX41" s="82"/>
      <c r="AY41" s="81"/>
      <c r="AZ41" s="81"/>
      <c r="BA41" s="81"/>
      <c r="BB41" s="81"/>
      <c r="BC41" s="81"/>
      <c r="BD41" s="81"/>
      <c r="BE41" s="81"/>
      <c r="BF41" s="81"/>
      <c r="BG41" s="81">
        <f t="shared" si="3"/>
        <v>669.53424657534242</v>
      </c>
      <c r="BH41" s="81"/>
      <c r="BI41" s="81"/>
      <c r="BJ41" s="81"/>
      <c r="BK41" s="81"/>
      <c r="BL41" s="81"/>
      <c r="BM41" s="81"/>
      <c r="BN41" s="81"/>
      <c r="BO41" s="81">
        <f t="shared" si="1"/>
        <v>13390.684931506848</v>
      </c>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2">
        <f t="shared" si="2"/>
        <v>111812.2191780822</v>
      </c>
      <c r="CW41" s="82"/>
      <c r="CX41" s="82"/>
      <c r="CY41" s="82"/>
      <c r="CZ41" s="82"/>
      <c r="DA41" s="82"/>
      <c r="DB41" s="82"/>
      <c r="DC41" s="82"/>
      <c r="DD41" s="82"/>
      <c r="DE41" s="83"/>
    </row>
    <row r="42" spans="1:109" s="4" customFormat="1" ht="24.95" customHeight="1" x14ac:dyDescent="0.2">
      <c r="A42" s="98" t="s">
        <v>71</v>
      </c>
      <c r="B42" s="99"/>
      <c r="C42" s="99"/>
      <c r="D42" s="99"/>
      <c r="E42" s="99"/>
      <c r="F42" s="99"/>
      <c r="G42" s="99"/>
      <c r="H42" s="99"/>
      <c r="I42" s="99"/>
      <c r="J42" s="99"/>
      <c r="K42" s="99"/>
      <c r="L42" s="99"/>
      <c r="M42" s="99"/>
      <c r="N42" s="99"/>
      <c r="O42" s="100"/>
      <c r="P42" s="101" t="s">
        <v>62</v>
      </c>
      <c r="Q42" s="102"/>
      <c r="R42" s="102"/>
      <c r="S42" s="102"/>
      <c r="T42" s="102"/>
      <c r="U42" s="102"/>
      <c r="V42" s="102"/>
      <c r="W42" s="102"/>
      <c r="X42" s="102"/>
      <c r="Y42" s="102"/>
      <c r="Z42" s="102"/>
      <c r="AA42" s="102"/>
      <c r="AB42" s="102"/>
      <c r="AC42" s="103"/>
      <c r="AD42" s="92">
        <v>401</v>
      </c>
      <c r="AE42" s="92"/>
      <c r="AF42" s="92"/>
      <c r="AG42" s="107">
        <v>1</v>
      </c>
      <c r="AH42" s="108"/>
      <c r="AI42" s="108"/>
      <c r="AJ42" s="109"/>
      <c r="AK42" s="94">
        <v>9270</v>
      </c>
      <c r="AL42" s="94"/>
      <c r="AM42" s="94"/>
      <c r="AN42" s="94"/>
      <c r="AO42" s="94"/>
      <c r="AP42" s="94"/>
      <c r="AQ42" s="82">
        <f t="shared" si="0"/>
        <v>111240</v>
      </c>
      <c r="AR42" s="82"/>
      <c r="AS42" s="82"/>
      <c r="AT42" s="82"/>
      <c r="AU42" s="82"/>
      <c r="AV42" s="82"/>
      <c r="AW42" s="82"/>
      <c r="AX42" s="82"/>
      <c r="AY42" s="81"/>
      <c r="AZ42" s="81"/>
      <c r="BA42" s="81"/>
      <c r="BB42" s="81"/>
      <c r="BC42" s="81"/>
      <c r="BD42" s="81"/>
      <c r="BE42" s="81"/>
      <c r="BF42" s="81"/>
      <c r="BG42" s="81">
        <f t="shared" si="3"/>
        <v>761.91780821917803</v>
      </c>
      <c r="BH42" s="81"/>
      <c r="BI42" s="81"/>
      <c r="BJ42" s="81"/>
      <c r="BK42" s="81"/>
      <c r="BL42" s="81"/>
      <c r="BM42" s="81"/>
      <c r="BN42" s="81"/>
      <c r="BO42" s="81">
        <f t="shared" si="1"/>
        <v>15238.35616438356</v>
      </c>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2">
        <f t="shared" si="2"/>
        <v>127240.27397260274</v>
      </c>
      <c r="CW42" s="82"/>
      <c r="CX42" s="82"/>
      <c r="CY42" s="82"/>
      <c r="CZ42" s="82"/>
      <c r="DA42" s="82"/>
      <c r="DB42" s="82"/>
      <c r="DC42" s="82"/>
      <c r="DD42" s="82"/>
      <c r="DE42" s="83"/>
    </row>
    <row r="43" spans="1:109" s="4" customFormat="1" ht="24.95" customHeight="1" x14ac:dyDescent="0.2">
      <c r="A43" s="98" t="s">
        <v>72</v>
      </c>
      <c r="B43" s="99"/>
      <c r="C43" s="99"/>
      <c r="D43" s="99"/>
      <c r="E43" s="99"/>
      <c r="F43" s="99"/>
      <c r="G43" s="99"/>
      <c r="H43" s="99"/>
      <c r="I43" s="99"/>
      <c r="J43" s="99"/>
      <c r="K43" s="99"/>
      <c r="L43" s="99"/>
      <c r="M43" s="99"/>
      <c r="N43" s="99"/>
      <c r="O43" s="100"/>
      <c r="P43" s="101" t="s">
        <v>5</v>
      </c>
      <c r="Q43" s="102"/>
      <c r="R43" s="102"/>
      <c r="S43" s="102"/>
      <c r="T43" s="102"/>
      <c r="U43" s="102"/>
      <c r="V43" s="102"/>
      <c r="W43" s="102"/>
      <c r="X43" s="102"/>
      <c r="Y43" s="102"/>
      <c r="Z43" s="102"/>
      <c r="AA43" s="102"/>
      <c r="AB43" s="102"/>
      <c r="AC43" s="103"/>
      <c r="AD43" s="92">
        <v>401</v>
      </c>
      <c r="AE43" s="92"/>
      <c r="AF43" s="92"/>
      <c r="AG43" s="107">
        <v>1</v>
      </c>
      <c r="AH43" s="108"/>
      <c r="AI43" s="108"/>
      <c r="AJ43" s="109"/>
      <c r="AK43" s="94">
        <v>20206</v>
      </c>
      <c r="AL43" s="94"/>
      <c r="AM43" s="94"/>
      <c r="AN43" s="94"/>
      <c r="AO43" s="94"/>
      <c r="AP43" s="94"/>
      <c r="AQ43" s="82">
        <f t="shared" si="0"/>
        <v>242472</v>
      </c>
      <c r="AR43" s="82"/>
      <c r="AS43" s="82"/>
      <c r="AT43" s="82"/>
      <c r="AU43" s="82"/>
      <c r="AV43" s="82"/>
      <c r="AW43" s="82"/>
      <c r="AX43" s="82"/>
      <c r="AY43" s="81"/>
      <c r="AZ43" s="81"/>
      <c r="BA43" s="81"/>
      <c r="BB43" s="81"/>
      <c r="BC43" s="81"/>
      <c r="BD43" s="81"/>
      <c r="BE43" s="81"/>
      <c r="BF43" s="81"/>
      <c r="BG43" s="81">
        <f t="shared" si="3"/>
        <v>1660.7671232876712</v>
      </c>
      <c r="BH43" s="81"/>
      <c r="BI43" s="81"/>
      <c r="BJ43" s="81"/>
      <c r="BK43" s="81"/>
      <c r="BL43" s="81"/>
      <c r="BM43" s="81"/>
      <c r="BN43" s="81"/>
      <c r="BO43" s="81">
        <f t="shared" si="1"/>
        <v>33215.34246575342</v>
      </c>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2">
        <f t="shared" si="2"/>
        <v>277348.10958904109</v>
      </c>
      <c r="CW43" s="82"/>
      <c r="CX43" s="82"/>
      <c r="CY43" s="82"/>
      <c r="CZ43" s="82"/>
      <c r="DA43" s="82"/>
      <c r="DB43" s="82"/>
      <c r="DC43" s="82"/>
      <c r="DD43" s="82"/>
      <c r="DE43" s="83"/>
    </row>
    <row r="44" spans="1:109" s="4" customFormat="1" ht="24.95" customHeight="1" x14ac:dyDescent="0.2">
      <c r="A44" s="98" t="s">
        <v>73</v>
      </c>
      <c r="B44" s="99"/>
      <c r="C44" s="99"/>
      <c r="D44" s="99"/>
      <c r="E44" s="99"/>
      <c r="F44" s="99"/>
      <c r="G44" s="99"/>
      <c r="H44" s="99"/>
      <c r="I44" s="99"/>
      <c r="J44" s="99"/>
      <c r="K44" s="99"/>
      <c r="L44" s="99"/>
      <c r="M44" s="99"/>
      <c r="N44" s="99"/>
      <c r="O44" s="100"/>
      <c r="P44" s="101" t="s">
        <v>5</v>
      </c>
      <c r="Q44" s="102"/>
      <c r="R44" s="102"/>
      <c r="S44" s="102"/>
      <c r="T44" s="102"/>
      <c r="U44" s="102"/>
      <c r="V44" s="102"/>
      <c r="W44" s="102"/>
      <c r="X44" s="102"/>
      <c r="Y44" s="102"/>
      <c r="Z44" s="102"/>
      <c r="AA44" s="102"/>
      <c r="AB44" s="102"/>
      <c r="AC44" s="103"/>
      <c r="AD44" s="92">
        <v>401</v>
      </c>
      <c r="AE44" s="92"/>
      <c r="AF44" s="92"/>
      <c r="AG44" s="107">
        <v>1</v>
      </c>
      <c r="AH44" s="108"/>
      <c r="AI44" s="108"/>
      <c r="AJ44" s="109"/>
      <c r="AK44" s="94">
        <v>18548</v>
      </c>
      <c r="AL44" s="94"/>
      <c r="AM44" s="94"/>
      <c r="AN44" s="94"/>
      <c r="AO44" s="94"/>
      <c r="AP44" s="94"/>
      <c r="AQ44" s="82">
        <f t="shared" si="0"/>
        <v>222576</v>
      </c>
      <c r="AR44" s="82"/>
      <c r="AS44" s="82"/>
      <c r="AT44" s="82"/>
      <c r="AU44" s="82"/>
      <c r="AV44" s="82"/>
      <c r="AW44" s="82"/>
      <c r="AX44" s="82"/>
      <c r="AY44" s="81"/>
      <c r="AZ44" s="81"/>
      <c r="BA44" s="81"/>
      <c r="BB44" s="81"/>
      <c r="BC44" s="81"/>
      <c r="BD44" s="81"/>
      <c r="BE44" s="81"/>
      <c r="BF44" s="81"/>
      <c r="BG44" s="81">
        <f t="shared" si="3"/>
        <v>1524.4931506849316</v>
      </c>
      <c r="BH44" s="81"/>
      <c r="BI44" s="81"/>
      <c r="BJ44" s="81"/>
      <c r="BK44" s="81"/>
      <c r="BL44" s="81"/>
      <c r="BM44" s="81"/>
      <c r="BN44" s="81"/>
      <c r="BO44" s="81">
        <f t="shared" si="1"/>
        <v>30489.863013698628</v>
      </c>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2">
        <f t="shared" si="2"/>
        <v>254590.35616438356</v>
      </c>
      <c r="CW44" s="82"/>
      <c r="CX44" s="82"/>
      <c r="CY44" s="82"/>
      <c r="CZ44" s="82"/>
      <c r="DA44" s="82"/>
      <c r="DB44" s="82"/>
      <c r="DC44" s="82"/>
      <c r="DD44" s="82"/>
      <c r="DE44" s="83"/>
    </row>
    <row r="45" spans="1:109" s="4" customFormat="1" ht="24.95" customHeight="1" x14ac:dyDescent="0.2">
      <c r="A45" s="98" t="s">
        <v>74</v>
      </c>
      <c r="B45" s="99"/>
      <c r="C45" s="99"/>
      <c r="D45" s="99"/>
      <c r="E45" s="99"/>
      <c r="F45" s="99"/>
      <c r="G45" s="99"/>
      <c r="H45" s="99"/>
      <c r="I45" s="99"/>
      <c r="J45" s="99"/>
      <c r="K45" s="99"/>
      <c r="L45" s="99"/>
      <c r="M45" s="99"/>
      <c r="N45" s="99"/>
      <c r="O45" s="100"/>
      <c r="P45" s="101" t="s">
        <v>5</v>
      </c>
      <c r="Q45" s="102"/>
      <c r="R45" s="102"/>
      <c r="S45" s="102"/>
      <c r="T45" s="102"/>
      <c r="U45" s="102"/>
      <c r="V45" s="102"/>
      <c r="W45" s="102"/>
      <c r="X45" s="102"/>
      <c r="Y45" s="102"/>
      <c r="Z45" s="102"/>
      <c r="AA45" s="102"/>
      <c r="AB45" s="102"/>
      <c r="AC45" s="103"/>
      <c r="AD45" s="92">
        <v>401</v>
      </c>
      <c r="AE45" s="92"/>
      <c r="AF45" s="92"/>
      <c r="AG45" s="107">
        <v>2</v>
      </c>
      <c r="AH45" s="108"/>
      <c r="AI45" s="108"/>
      <c r="AJ45" s="109"/>
      <c r="AK45" s="94">
        <v>17978</v>
      </c>
      <c r="AL45" s="94"/>
      <c r="AM45" s="94"/>
      <c r="AN45" s="94"/>
      <c r="AO45" s="94"/>
      <c r="AP45" s="94"/>
      <c r="AQ45" s="82">
        <f t="shared" si="0"/>
        <v>431472</v>
      </c>
      <c r="AR45" s="82"/>
      <c r="AS45" s="82"/>
      <c r="AT45" s="82"/>
      <c r="AU45" s="82"/>
      <c r="AV45" s="82"/>
      <c r="AW45" s="82"/>
      <c r="AX45" s="82"/>
      <c r="AY45" s="81"/>
      <c r="AZ45" s="81"/>
      <c r="BA45" s="81"/>
      <c r="BB45" s="81"/>
      <c r="BC45" s="81"/>
      <c r="BD45" s="81"/>
      <c r="BE45" s="81"/>
      <c r="BF45" s="81"/>
      <c r="BG45" s="81">
        <f t="shared" si="3"/>
        <v>2955.2876712328766</v>
      </c>
      <c r="BH45" s="81"/>
      <c r="BI45" s="81"/>
      <c r="BJ45" s="81"/>
      <c r="BK45" s="81"/>
      <c r="BL45" s="81"/>
      <c r="BM45" s="81"/>
      <c r="BN45" s="81"/>
      <c r="BO45" s="81">
        <f t="shared" si="1"/>
        <v>59105.753424657531</v>
      </c>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2">
        <f t="shared" si="2"/>
        <v>493533.0410958904</v>
      </c>
      <c r="CW45" s="82"/>
      <c r="CX45" s="82"/>
      <c r="CY45" s="82"/>
      <c r="CZ45" s="82"/>
      <c r="DA45" s="82"/>
      <c r="DB45" s="82"/>
      <c r="DC45" s="82"/>
      <c r="DD45" s="82"/>
      <c r="DE45" s="83"/>
    </row>
    <row r="46" spans="1:109" s="4" customFormat="1" ht="24.95" customHeight="1" x14ac:dyDescent="0.2">
      <c r="A46" s="98" t="s">
        <v>75</v>
      </c>
      <c r="B46" s="99"/>
      <c r="C46" s="99"/>
      <c r="D46" s="99"/>
      <c r="E46" s="99"/>
      <c r="F46" s="99"/>
      <c r="G46" s="99"/>
      <c r="H46" s="99"/>
      <c r="I46" s="99"/>
      <c r="J46" s="99"/>
      <c r="K46" s="99"/>
      <c r="L46" s="99"/>
      <c r="M46" s="99"/>
      <c r="N46" s="99"/>
      <c r="O46" s="100"/>
      <c r="P46" s="101" t="s">
        <v>5</v>
      </c>
      <c r="Q46" s="102"/>
      <c r="R46" s="102"/>
      <c r="S46" s="102"/>
      <c r="T46" s="102"/>
      <c r="U46" s="102"/>
      <c r="V46" s="102"/>
      <c r="W46" s="102"/>
      <c r="X46" s="102"/>
      <c r="Y46" s="102"/>
      <c r="Z46" s="102"/>
      <c r="AA46" s="102"/>
      <c r="AB46" s="102"/>
      <c r="AC46" s="103"/>
      <c r="AD46" s="92">
        <v>401</v>
      </c>
      <c r="AE46" s="92"/>
      <c r="AF46" s="92"/>
      <c r="AG46" s="107">
        <v>1</v>
      </c>
      <c r="AH46" s="108"/>
      <c r="AI46" s="108"/>
      <c r="AJ46" s="109"/>
      <c r="AK46" s="94">
        <v>6474</v>
      </c>
      <c r="AL46" s="94"/>
      <c r="AM46" s="94"/>
      <c r="AN46" s="94"/>
      <c r="AO46" s="94"/>
      <c r="AP46" s="94"/>
      <c r="AQ46" s="82">
        <f t="shared" si="0"/>
        <v>77688</v>
      </c>
      <c r="AR46" s="82"/>
      <c r="AS46" s="82"/>
      <c r="AT46" s="82"/>
      <c r="AU46" s="82"/>
      <c r="AV46" s="82"/>
      <c r="AW46" s="82"/>
      <c r="AX46" s="82"/>
      <c r="AY46" s="81"/>
      <c r="AZ46" s="81"/>
      <c r="BA46" s="81"/>
      <c r="BB46" s="81"/>
      <c r="BC46" s="81"/>
      <c r="BD46" s="81"/>
      <c r="BE46" s="81"/>
      <c r="BF46" s="81"/>
      <c r="BG46" s="81">
        <f t="shared" si="3"/>
        <v>532.10958904109589</v>
      </c>
      <c r="BH46" s="81"/>
      <c r="BI46" s="81"/>
      <c r="BJ46" s="81"/>
      <c r="BK46" s="81"/>
      <c r="BL46" s="81"/>
      <c r="BM46" s="81"/>
      <c r="BN46" s="81"/>
      <c r="BO46" s="81">
        <f t="shared" si="1"/>
        <v>10642.191780821919</v>
      </c>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2">
        <f t="shared" si="2"/>
        <v>88862.301369863009</v>
      </c>
      <c r="CW46" s="82"/>
      <c r="CX46" s="82"/>
      <c r="CY46" s="82"/>
      <c r="CZ46" s="82"/>
      <c r="DA46" s="82"/>
      <c r="DB46" s="82"/>
      <c r="DC46" s="82"/>
      <c r="DD46" s="82"/>
      <c r="DE46" s="83"/>
    </row>
    <row r="47" spans="1:109" s="4" customFormat="1" ht="24.95" customHeight="1" x14ac:dyDescent="0.2">
      <c r="A47" s="98" t="s">
        <v>76</v>
      </c>
      <c r="B47" s="99"/>
      <c r="C47" s="99"/>
      <c r="D47" s="99"/>
      <c r="E47" s="99"/>
      <c r="F47" s="99"/>
      <c r="G47" s="99"/>
      <c r="H47" s="99"/>
      <c r="I47" s="99"/>
      <c r="J47" s="99"/>
      <c r="K47" s="99"/>
      <c r="L47" s="99"/>
      <c r="M47" s="99"/>
      <c r="N47" s="99"/>
      <c r="O47" s="100"/>
      <c r="P47" s="101" t="s">
        <v>5</v>
      </c>
      <c r="Q47" s="102"/>
      <c r="R47" s="102"/>
      <c r="S47" s="102"/>
      <c r="T47" s="102"/>
      <c r="U47" s="102"/>
      <c r="V47" s="102"/>
      <c r="W47" s="102"/>
      <c r="X47" s="102"/>
      <c r="Y47" s="102"/>
      <c r="Z47" s="102"/>
      <c r="AA47" s="102"/>
      <c r="AB47" s="102"/>
      <c r="AC47" s="103"/>
      <c r="AD47" s="92">
        <v>401</v>
      </c>
      <c r="AE47" s="92"/>
      <c r="AF47" s="92"/>
      <c r="AG47" s="107">
        <v>1</v>
      </c>
      <c r="AH47" s="108"/>
      <c r="AI47" s="108"/>
      <c r="AJ47" s="109"/>
      <c r="AK47" s="94">
        <v>11178</v>
      </c>
      <c r="AL47" s="94"/>
      <c r="AM47" s="94"/>
      <c r="AN47" s="94"/>
      <c r="AO47" s="94"/>
      <c r="AP47" s="94"/>
      <c r="AQ47" s="82">
        <f t="shared" si="0"/>
        <v>134136</v>
      </c>
      <c r="AR47" s="82"/>
      <c r="AS47" s="82"/>
      <c r="AT47" s="82"/>
      <c r="AU47" s="82"/>
      <c r="AV47" s="82"/>
      <c r="AW47" s="82"/>
      <c r="AX47" s="82"/>
      <c r="AY47" s="81"/>
      <c r="AZ47" s="81"/>
      <c r="BA47" s="81"/>
      <c r="BB47" s="81"/>
      <c r="BC47" s="81"/>
      <c r="BD47" s="81"/>
      <c r="BE47" s="81"/>
      <c r="BF47" s="81"/>
      <c r="BG47" s="81">
        <f t="shared" si="3"/>
        <v>918.7397260273973</v>
      </c>
      <c r="BH47" s="81"/>
      <c r="BI47" s="81"/>
      <c r="BJ47" s="81"/>
      <c r="BK47" s="81"/>
      <c r="BL47" s="81"/>
      <c r="BM47" s="81"/>
      <c r="BN47" s="81"/>
      <c r="BO47" s="81">
        <f t="shared" si="1"/>
        <v>18374.794520547945</v>
      </c>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2">
        <f t="shared" si="2"/>
        <v>153429.53424657532</v>
      </c>
      <c r="CW47" s="82"/>
      <c r="CX47" s="82"/>
      <c r="CY47" s="82"/>
      <c r="CZ47" s="82"/>
      <c r="DA47" s="82"/>
      <c r="DB47" s="82"/>
      <c r="DC47" s="82"/>
      <c r="DD47" s="82"/>
      <c r="DE47" s="83"/>
    </row>
    <row r="48" spans="1:109" s="4" customFormat="1" ht="24.95" customHeight="1" x14ac:dyDescent="0.2">
      <c r="A48" s="98" t="s">
        <v>34</v>
      </c>
      <c r="B48" s="99"/>
      <c r="C48" s="99"/>
      <c r="D48" s="99"/>
      <c r="E48" s="99"/>
      <c r="F48" s="99"/>
      <c r="G48" s="99"/>
      <c r="H48" s="99"/>
      <c r="I48" s="99"/>
      <c r="J48" s="99"/>
      <c r="K48" s="99"/>
      <c r="L48" s="99"/>
      <c r="M48" s="99"/>
      <c r="N48" s="99"/>
      <c r="O48" s="100"/>
      <c r="P48" s="101" t="s">
        <v>5</v>
      </c>
      <c r="Q48" s="102"/>
      <c r="R48" s="102"/>
      <c r="S48" s="102"/>
      <c r="T48" s="102"/>
      <c r="U48" s="102"/>
      <c r="V48" s="102"/>
      <c r="W48" s="102"/>
      <c r="X48" s="102"/>
      <c r="Y48" s="102"/>
      <c r="Z48" s="102"/>
      <c r="AA48" s="102"/>
      <c r="AB48" s="102"/>
      <c r="AC48" s="103"/>
      <c r="AD48" s="92">
        <v>401</v>
      </c>
      <c r="AE48" s="92"/>
      <c r="AF48" s="92"/>
      <c r="AG48" s="107">
        <v>1</v>
      </c>
      <c r="AH48" s="108"/>
      <c r="AI48" s="108"/>
      <c r="AJ48" s="109"/>
      <c r="AK48" s="94">
        <v>8146</v>
      </c>
      <c r="AL48" s="94"/>
      <c r="AM48" s="94"/>
      <c r="AN48" s="94"/>
      <c r="AO48" s="94"/>
      <c r="AP48" s="94"/>
      <c r="AQ48" s="82">
        <f t="shared" si="0"/>
        <v>97752</v>
      </c>
      <c r="AR48" s="82"/>
      <c r="AS48" s="82"/>
      <c r="AT48" s="82"/>
      <c r="AU48" s="82"/>
      <c r="AV48" s="82"/>
      <c r="AW48" s="82"/>
      <c r="AX48" s="82"/>
      <c r="AY48" s="81"/>
      <c r="AZ48" s="81"/>
      <c r="BA48" s="81"/>
      <c r="BB48" s="81"/>
      <c r="BC48" s="81"/>
      <c r="BD48" s="81"/>
      <c r="BE48" s="81"/>
      <c r="BF48" s="81"/>
      <c r="BG48" s="81">
        <f t="shared" si="3"/>
        <v>669.53424657534242</v>
      </c>
      <c r="BH48" s="81"/>
      <c r="BI48" s="81"/>
      <c r="BJ48" s="81"/>
      <c r="BK48" s="81"/>
      <c r="BL48" s="81"/>
      <c r="BM48" s="81"/>
      <c r="BN48" s="81"/>
      <c r="BO48" s="81">
        <f t="shared" si="1"/>
        <v>13390.684931506848</v>
      </c>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2">
        <f t="shared" si="2"/>
        <v>111812.2191780822</v>
      </c>
      <c r="CW48" s="82"/>
      <c r="CX48" s="82"/>
      <c r="CY48" s="82"/>
      <c r="CZ48" s="82"/>
      <c r="DA48" s="82"/>
      <c r="DB48" s="82"/>
      <c r="DC48" s="82"/>
      <c r="DD48" s="82"/>
      <c r="DE48" s="83"/>
    </row>
    <row r="49" spans="1:109" s="4" customFormat="1" ht="24.95" customHeight="1" x14ac:dyDescent="0.2">
      <c r="A49" s="98" t="s">
        <v>77</v>
      </c>
      <c r="B49" s="99"/>
      <c r="C49" s="99"/>
      <c r="D49" s="99"/>
      <c r="E49" s="99"/>
      <c r="F49" s="99"/>
      <c r="G49" s="99"/>
      <c r="H49" s="99"/>
      <c r="I49" s="99"/>
      <c r="J49" s="99"/>
      <c r="K49" s="99"/>
      <c r="L49" s="99"/>
      <c r="M49" s="99"/>
      <c r="N49" s="99"/>
      <c r="O49" s="100"/>
      <c r="P49" s="101" t="s">
        <v>5</v>
      </c>
      <c r="Q49" s="102"/>
      <c r="R49" s="102"/>
      <c r="S49" s="102"/>
      <c r="T49" s="102"/>
      <c r="U49" s="102"/>
      <c r="V49" s="102"/>
      <c r="W49" s="102"/>
      <c r="X49" s="102"/>
      <c r="Y49" s="102"/>
      <c r="Z49" s="102"/>
      <c r="AA49" s="102"/>
      <c r="AB49" s="102"/>
      <c r="AC49" s="103"/>
      <c r="AD49" s="92">
        <v>401</v>
      </c>
      <c r="AE49" s="92"/>
      <c r="AF49" s="92"/>
      <c r="AG49" s="107">
        <v>2</v>
      </c>
      <c r="AH49" s="108"/>
      <c r="AI49" s="108"/>
      <c r="AJ49" s="109"/>
      <c r="AK49" s="94">
        <v>11750</v>
      </c>
      <c r="AL49" s="94"/>
      <c r="AM49" s="94"/>
      <c r="AN49" s="94"/>
      <c r="AO49" s="94"/>
      <c r="AP49" s="94"/>
      <c r="AQ49" s="82">
        <f t="shared" si="0"/>
        <v>282000</v>
      </c>
      <c r="AR49" s="82"/>
      <c r="AS49" s="82"/>
      <c r="AT49" s="82"/>
      <c r="AU49" s="82"/>
      <c r="AV49" s="82"/>
      <c r="AW49" s="82"/>
      <c r="AX49" s="82"/>
      <c r="AY49" s="81"/>
      <c r="AZ49" s="81"/>
      <c r="BA49" s="81"/>
      <c r="BB49" s="81"/>
      <c r="BC49" s="81"/>
      <c r="BD49" s="81"/>
      <c r="BE49" s="81"/>
      <c r="BF49" s="81"/>
      <c r="BG49" s="81">
        <f t="shared" si="3"/>
        <v>1931.5068493150684</v>
      </c>
      <c r="BH49" s="81"/>
      <c r="BI49" s="81"/>
      <c r="BJ49" s="81"/>
      <c r="BK49" s="81"/>
      <c r="BL49" s="81"/>
      <c r="BM49" s="81"/>
      <c r="BN49" s="81"/>
      <c r="BO49" s="81">
        <f t="shared" si="1"/>
        <v>38630.136986301368</v>
      </c>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2">
        <f t="shared" si="2"/>
        <v>322561.64383561641</v>
      </c>
      <c r="CW49" s="82"/>
      <c r="CX49" s="82"/>
      <c r="CY49" s="82"/>
      <c r="CZ49" s="82"/>
      <c r="DA49" s="82"/>
      <c r="DB49" s="82"/>
      <c r="DC49" s="82"/>
      <c r="DD49" s="82"/>
      <c r="DE49" s="83"/>
    </row>
    <row r="50" spans="1:109" s="4" customFormat="1" ht="24.95" customHeight="1" x14ac:dyDescent="0.2">
      <c r="A50" s="98" t="s">
        <v>78</v>
      </c>
      <c r="B50" s="99"/>
      <c r="C50" s="99"/>
      <c r="D50" s="99"/>
      <c r="E50" s="99"/>
      <c r="F50" s="99"/>
      <c r="G50" s="99"/>
      <c r="H50" s="99"/>
      <c r="I50" s="99"/>
      <c r="J50" s="99"/>
      <c r="K50" s="99"/>
      <c r="L50" s="99"/>
      <c r="M50" s="99"/>
      <c r="N50" s="99"/>
      <c r="O50" s="100"/>
      <c r="P50" s="101" t="s">
        <v>5</v>
      </c>
      <c r="Q50" s="102"/>
      <c r="R50" s="102"/>
      <c r="S50" s="102"/>
      <c r="T50" s="102"/>
      <c r="U50" s="102"/>
      <c r="V50" s="102"/>
      <c r="W50" s="102"/>
      <c r="X50" s="102"/>
      <c r="Y50" s="102"/>
      <c r="Z50" s="102"/>
      <c r="AA50" s="102"/>
      <c r="AB50" s="102"/>
      <c r="AC50" s="103"/>
      <c r="AD50" s="92">
        <v>401</v>
      </c>
      <c r="AE50" s="92"/>
      <c r="AF50" s="92"/>
      <c r="AG50" s="107">
        <v>2</v>
      </c>
      <c r="AH50" s="108"/>
      <c r="AI50" s="108"/>
      <c r="AJ50" s="109"/>
      <c r="AK50" s="94">
        <v>8996</v>
      </c>
      <c r="AL50" s="94"/>
      <c r="AM50" s="94"/>
      <c r="AN50" s="94"/>
      <c r="AO50" s="94"/>
      <c r="AP50" s="94"/>
      <c r="AQ50" s="82">
        <f t="shared" si="0"/>
        <v>215904</v>
      </c>
      <c r="AR50" s="82"/>
      <c r="AS50" s="82"/>
      <c r="AT50" s="82"/>
      <c r="AU50" s="82"/>
      <c r="AV50" s="82"/>
      <c r="AW50" s="82"/>
      <c r="AX50" s="82"/>
      <c r="AY50" s="81"/>
      <c r="AZ50" s="81"/>
      <c r="BA50" s="81"/>
      <c r="BB50" s="81"/>
      <c r="BC50" s="81"/>
      <c r="BD50" s="81"/>
      <c r="BE50" s="81"/>
      <c r="BF50" s="81"/>
      <c r="BG50" s="81">
        <f t="shared" si="3"/>
        <v>1478.794520547945</v>
      </c>
      <c r="BH50" s="81"/>
      <c r="BI50" s="81"/>
      <c r="BJ50" s="81"/>
      <c r="BK50" s="81"/>
      <c r="BL50" s="81"/>
      <c r="BM50" s="81"/>
      <c r="BN50" s="81"/>
      <c r="BO50" s="81">
        <f t="shared" si="1"/>
        <v>29575.890410958902</v>
      </c>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2">
        <f t="shared" si="2"/>
        <v>246958.68493150684</v>
      </c>
      <c r="CW50" s="82"/>
      <c r="CX50" s="82"/>
      <c r="CY50" s="82"/>
      <c r="CZ50" s="82"/>
      <c r="DA50" s="82"/>
      <c r="DB50" s="82"/>
      <c r="DC50" s="82"/>
      <c r="DD50" s="82"/>
      <c r="DE50" s="83"/>
    </row>
    <row r="51" spans="1:109" s="4" customFormat="1" ht="24.95" customHeight="1" x14ac:dyDescent="0.2">
      <c r="A51" s="98" t="s">
        <v>79</v>
      </c>
      <c r="B51" s="99"/>
      <c r="C51" s="99"/>
      <c r="D51" s="99"/>
      <c r="E51" s="99"/>
      <c r="F51" s="99"/>
      <c r="G51" s="99"/>
      <c r="H51" s="99"/>
      <c r="I51" s="99"/>
      <c r="J51" s="99"/>
      <c r="K51" s="99"/>
      <c r="L51" s="99"/>
      <c r="M51" s="99"/>
      <c r="N51" s="99"/>
      <c r="O51" s="100"/>
      <c r="P51" s="101" t="s">
        <v>5</v>
      </c>
      <c r="Q51" s="102"/>
      <c r="R51" s="102"/>
      <c r="S51" s="102"/>
      <c r="T51" s="102"/>
      <c r="U51" s="102"/>
      <c r="V51" s="102"/>
      <c r="W51" s="102"/>
      <c r="X51" s="102"/>
      <c r="Y51" s="102"/>
      <c r="Z51" s="102"/>
      <c r="AA51" s="102"/>
      <c r="AB51" s="102"/>
      <c r="AC51" s="103"/>
      <c r="AD51" s="92">
        <v>401</v>
      </c>
      <c r="AE51" s="92"/>
      <c r="AF51" s="92"/>
      <c r="AG51" s="107">
        <v>1</v>
      </c>
      <c r="AH51" s="108"/>
      <c r="AI51" s="108"/>
      <c r="AJ51" s="109"/>
      <c r="AK51" s="94">
        <v>7160</v>
      </c>
      <c r="AL51" s="94"/>
      <c r="AM51" s="94"/>
      <c r="AN51" s="94"/>
      <c r="AO51" s="94"/>
      <c r="AP51" s="94"/>
      <c r="AQ51" s="82">
        <f t="shared" si="0"/>
        <v>85920</v>
      </c>
      <c r="AR51" s="82"/>
      <c r="AS51" s="82"/>
      <c r="AT51" s="82"/>
      <c r="AU51" s="82"/>
      <c r="AV51" s="82"/>
      <c r="AW51" s="82"/>
      <c r="AX51" s="82"/>
      <c r="AY51" s="81"/>
      <c r="AZ51" s="81"/>
      <c r="BA51" s="81"/>
      <c r="BB51" s="81"/>
      <c r="BC51" s="81"/>
      <c r="BD51" s="81"/>
      <c r="BE51" s="81"/>
      <c r="BF51" s="81"/>
      <c r="BG51" s="81">
        <f t="shared" si="3"/>
        <v>588.49315068493149</v>
      </c>
      <c r="BH51" s="81"/>
      <c r="BI51" s="81"/>
      <c r="BJ51" s="81"/>
      <c r="BK51" s="81"/>
      <c r="BL51" s="81"/>
      <c r="BM51" s="81"/>
      <c r="BN51" s="81"/>
      <c r="BO51" s="81">
        <f t="shared" si="1"/>
        <v>11769.86301369863</v>
      </c>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2">
        <f t="shared" si="2"/>
        <v>98278.356164383556</v>
      </c>
      <c r="CW51" s="82"/>
      <c r="CX51" s="82"/>
      <c r="CY51" s="82"/>
      <c r="CZ51" s="82"/>
      <c r="DA51" s="82"/>
      <c r="DB51" s="82"/>
      <c r="DC51" s="82"/>
      <c r="DD51" s="82"/>
      <c r="DE51" s="83"/>
    </row>
    <row r="52" spans="1:109" s="4" customFormat="1" ht="24.95" customHeight="1" x14ac:dyDescent="0.2">
      <c r="A52" s="98" t="s">
        <v>80</v>
      </c>
      <c r="B52" s="99"/>
      <c r="C52" s="99"/>
      <c r="D52" s="99"/>
      <c r="E52" s="99"/>
      <c r="F52" s="99"/>
      <c r="G52" s="99"/>
      <c r="H52" s="99"/>
      <c r="I52" s="99"/>
      <c r="J52" s="99"/>
      <c r="K52" s="99"/>
      <c r="L52" s="99"/>
      <c r="M52" s="99"/>
      <c r="N52" s="99"/>
      <c r="O52" s="100"/>
      <c r="P52" s="101" t="s">
        <v>5</v>
      </c>
      <c r="Q52" s="102"/>
      <c r="R52" s="102"/>
      <c r="S52" s="102"/>
      <c r="T52" s="102"/>
      <c r="U52" s="102"/>
      <c r="V52" s="102"/>
      <c r="W52" s="102"/>
      <c r="X52" s="102"/>
      <c r="Y52" s="102"/>
      <c r="Z52" s="102"/>
      <c r="AA52" s="102"/>
      <c r="AB52" s="102"/>
      <c r="AC52" s="103"/>
      <c r="AD52" s="92">
        <v>401</v>
      </c>
      <c r="AE52" s="92"/>
      <c r="AF52" s="92"/>
      <c r="AG52" s="107">
        <v>1</v>
      </c>
      <c r="AH52" s="108"/>
      <c r="AI52" s="108"/>
      <c r="AJ52" s="109"/>
      <c r="AK52" s="94">
        <v>7874</v>
      </c>
      <c r="AL52" s="94"/>
      <c r="AM52" s="94"/>
      <c r="AN52" s="94"/>
      <c r="AO52" s="94"/>
      <c r="AP52" s="94"/>
      <c r="AQ52" s="82">
        <f t="shared" si="0"/>
        <v>94488</v>
      </c>
      <c r="AR52" s="82"/>
      <c r="AS52" s="82"/>
      <c r="AT52" s="82"/>
      <c r="AU52" s="82"/>
      <c r="AV52" s="82"/>
      <c r="AW52" s="82"/>
      <c r="AX52" s="82"/>
      <c r="AY52" s="81"/>
      <c r="AZ52" s="81"/>
      <c r="BA52" s="81"/>
      <c r="BB52" s="81"/>
      <c r="BC52" s="81"/>
      <c r="BD52" s="81"/>
      <c r="BE52" s="81"/>
      <c r="BF52" s="81"/>
      <c r="BG52" s="81">
        <f t="shared" si="3"/>
        <v>647.17808219178085</v>
      </c>
      <c r="BH52" s="81"/>
      <c r="BI52" s="81"/>
      <c r="BJ52" s="81"/>
      <c r="BK52" s="81"/>
      <c r="BL52" s="81"/>
      <c r="BM52" s="81"/>
      <c r="BN52" s="81"/>
      <c r="BO52" s="81">
        <f t="shared" si="1"/>
        <v>12943.561643835616</v>
      </c>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2">
        <f t="shared" si="2"/>
        <v>108078.73972602739</v>
      </c>
      <c r="CW52" s="82"/>
      <c r="CX52" s="82"/>
      <c r="CY52" s="82"/>
      <c r="CZ52" s="82"/>
      <c r="DA52" s="82"/>
      <c r="DB52" s="82"/>
      <c r="DC52" s="82"/>
      <c r="DD52" s="82"/>
      <c r="DE52" s="83"/>
    </row>
    <row r="53" spans="1:109" s="4" customFormat="1" ht="24.95" customHeight="1" x14ac:dyDescent="0.2">
      <c r="A53" s="98" t="s">
        <v>81</v>
      </c>
      <c r="B53" s="99"/>
      <c r="C53" s="99"/>
      <c r="D53" s="99"/>
      <c r="E53" s="99"/>
      <c r="F53" s="99"/>
      <c r="G53" s="99"/>
      <c r="H53" s="99"/>
      <c r="I53" s="99"/>
      <c r="J53" s="99"/>
      <c r="K53" s="99"/>
      <c r="L53" s="99"/>
      <c r="M53" s="99"/>
      <c r="N53" s="99"/>
      <c r="O53" s="100"/>
      <c r="P53" s="101" t="s">
        <v>5</v>
      </c>
      <c r="Q53" s="102"/>
      <c r="R53" s="102"/>
      <c r="S53" s="102"/>
      <c r="T53" s="102"/>
      <c r="U53" s="102"/>
      <c r="V53" s="102"/>
      <c r="W53" s="102"/>
      <c r="X53" s="102"/>
      <c r="Y53" s="102"/>
      <c r="Z53" s="102"/>
      <c r="AA53" s="102"/>
      <c r="AB53" s="102"/>
      <c r="AC53" s="103"/>
      <c r="AD53" s="92">
        <v>401</v>
      </c>
      <c r="AE53" s="92"/>
      <c r="AF53" s="92"/>
      <c r="AG53" s="107">
        <v>1</v>
      </c>
      <c r="AH53" s="108"/>
      <c r="AI53" s="108"/>
      <c r="AJ53" s="109"/>
      <c r="AK53" s="94">
        <v>6630</v>
      </c>
      <c r="AL53" s="94"/>
      <c r="AM53" s="94"/>
      <c r="AN53" s="94"/>
      <c r="AO53" s="94"/>
      <c r="AP53" s="94"/>
      <c r="AQ53" s="82">
        <f t="shared" si="0"/>
        <v>79560</v>
      </c>
      <c r="AR53" s="82"/>
      <c r="AS53" s="82"/>
      <c r="AT53" s="82"/>
      <c r="AU53" s="82"/>
      <c r="AV53" s="82"/>
      <c r="AW53" s="82"/>
      <c r="AX53" s="82"/>
      <c r="AY53" s="81"/>
      <c r="AZ53" s="81"/>
      <c r="BA53" s="81"/>
      <c r="BB53" s="81"/>
      <c r="BC53" s="81"/>
      <c r="BD53" s="81"/>
      <c r="BE53" s="81"/>
      <c r="BF53" s="81"/>
      <c r="BG53" s="81">
        <f t="shared" si="3"/>
        <v>544.93150684931504</v>
      </c>
      <c r="BH53" s="81"/>
      <c r="BI53" s="81"/>
      <c r="BJ53" s="81"/>
      <c r="BK53" s="81"/>
      <c r="BL53" s="81"/>
      <c r="BM53" s="81"/>
      <c r="BN53" s="81"/>
      <c r="BO53" s="81">
        <f t="shared" si="1"/>
        <v>10898.630136986301</v>
      </c>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2">
        <f t="shared" si="2"/>
        <v>91003.561643835623</v>
      </c>
      <c r="CW53" s="82"/>
      <c r="CX53" s="82"/>
      <c r="CY53" s="82"/>
      <c r="CZ53" s="82"/>
      <c r="DA53" s="82"/>
      <c r="DB53" s="82"/>
      <c r="DC53" s="82"/>
      <c r="DD53" s="82"/>
      <c r="DE53" s="83"/>
    </row>
    <row r="54" spans="1:109" s="4" customFormat="1" ht="24.95" customHeight="1" x14ac:dyDescent="0.2">
      <c r="A54" s="98" t="s">
        <v>82</v>
      </c>
      <c r="B54" s="99"/>
      <c r="C54" s="99"/>
      <c r="D54" s="99"/>
      <c r="E54" s="99"/>
      <c r="F54" s="99"/>
      <c r="G54" s="99"/>
      <c r="H54" s="99"/>
      <c r="I54" s="99"/>
      <c r="J54" s="99"/>
      <c r="K54" s="99"/>
      <c r="L54" s="99"/>
      <c r="M54" s="99"/>
      <c r="N54" s="99"/>
      <c r="O54" s="100"/>
      <c r="P54" s="101" t="s">
        <v>5</v>
      </c>
      <c r="Q54" s="102"/>
      <c r="R54" s="102"/>
      <c r="S54" s="102"/>
      <c r="T54" s="102"/>
      <c r="U54" s="102"/>
      <c r="V54" s="102"/>
      <c r="W54" s="102"/>
      <c r="X54" s="102"/>
      <c r="Y54" s="102"/>
      <c r="Z54" s="102"/>
      <c r="AA54" s="102"/>
      <c r="AB54" s="102"/>
      <c r="AC54" s="103"/>
      <c r="AD54" s="92">
        <v>401</v>
      </c>
      <c r="AE54" s="92"/>
      <c r="AF54" s="92"/>
      <c r="AG54" s="107">
        <v>1</v>
      </c>
      <c r="AH54" s="108"/>
      <c r="AI54" s="108"/>
      <c r="AJ54" s="109"/>
      <c r="AK54" s="94">
        <v>8780</v>
      </c>
      <c r="AL54" s="94"/>
      <c r="AM54" s="94"/>
      <c r="AN54" s="94"/>
      <c r="AO54" s="94"/>
      <c r="AP54" s="94"/>
      <c r="AQ54" s="82">
        <f t="shared" si="0"/>
        <v>105360</v>
      </c>
      <c r="AR54" s="82"/>
      <c r="AS54" s="82"/>
      <c r="AT54" s="82"/>
      <c r="AU54" s="82"/>
      <c r="AV54" s="82"/>
      <c r="AW54" s="82"/>
      <c r="AX54" s="82"/>
      <c r="AY54" s="81"/>
      <c r="AZ54" s="81"/>
      <c r="BA54" s="81"/>
      <c r="BB54" s="81"/>
      <c r="BC54" s="81"/>
      <c r="BD54" s="81"/>
      <c r="BE54" s="81"/>
      <c r="BF54" s="81"/>
      <c r="BG54" s="81">
        <f t="shared" si="3"/>
        <v>721.64383561643831</v>
      </c>
      <c r="BH54" s="81"/>
      <c r="BI54" s="81"/>
      <c r="BJ54" s="81"/>
      <c r="BK54" s="81"/>
      <c r="BL54" s="81"/>
      <c r="BM54" s="81"/>
      <c r="BN54" s="81"/>
      <c r="BO54" s="81">
        <f t="shared" si="1"/>
        <v>14432.876712328765</v>
      </c>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2">
        <f t="shared" si="2"/>
        <v>120514.52054794521</v>
      </c>
      <c r="CW54" s="82"/>
      <c r="CX54" s="82"/>
      <c r="CY54" s="82"/>
      <c r="CZ54" s="82"/>
      <c r="DA54" s="82"/>
      <c r="DB54" s="82"/>
      <c r="DC54" s="82"/>
      <c r="DD54" s="82"/>
      <c r="DE54" s="83"/>
    </row>
    <row r="55" spans="1:109" s="4" customFormat="1" ht="24.95" customHeight="1" x14ac:dyDescent="0.2">
      <c r="A55" s="98" t="s">
        <v>82</v>
      </c>
      <c r="B55" s="99"/>
      <c r="C55" s="99"/>
      <c r="D55" s="99"/>
      <c r="E55" s="99"/>
      <c r="F55" s="99"/>
      <c r="G55" s="99"/>
      <c r="H55" s="99"/>
      <c r="I55" s="99"/>
      <c r="J55" s="99"/>
      <c r="K55" s="99"/>
      <c r="L55" s="99"/>
      <c r="M55" s="99"/>
      <c r="N55" s="99"/>
      <c r="O55" s="100"/>
      <c r="P55" s="101" t="s">
        <v>5</v>
      </c>
      <c r="Q55" s="102"/>
      <c r="R55" s="102"/>
      <c r="S55" s="102"/>
      <c r="T55" s="102"/>
      <c r="U55" s="102"/>
      <c r="V55" s="102"/>
      <c r="W55" s="102"/>
      <c r="X55" s="102"/>
      <c r="Y55" s="102"/>
      <c r="Z55" s="102"/>
      <c r="AA55" s="102"/>
      <c r="AB55" s="102"/>
      <c r="AC55" s="103"/>
      <c r="AD55" s="92">
        <v>401</v>
      </c>
      <c r="AE55" s="92"/>
      <c r="AF55" s="92"/>
      <c r="AG55" s="107">
        <v>1</v>
      </c>
      <c r="AH55" s="108"/>
      <c r="AI55" s="108"/>
      <c r="AJ55" s="109"/>
      <c r="AK55" s="94">
        <v>6474</v>
      </c>
      <c r="AL55" s="94"/>
      <c r="AM55" s="94"/>
      <c r="AN55" s="94"/>
      <c r="AO55" s="94"/>
      <c r="AP55" s="94"/>
      <c r="AQ55" s="82">
        <f t="shared" si="0"/>
        <v>77688</v>
      </c>
      <c r="AR55" s="82"/>
      <c r="AS55" s="82"/>
      <c r="AT55" s="82"/>
      <c r="AU55" s="82"/>
      <c r="AV55" s="82"/>
      <c r="AW55" s="82"/>
      <c r="AX55" s="82"/>
      <c r="AY55" s="81"/>
      <c r="AZ55" s="81"/>
      <c r="BA55" s="81"/>
      <c r="BB55" s="81"/>
      <c r="BC55" s="81"/>
      <c r="BD55" s="81"/>
      <c r="BE55" s="81"/>
      <c r="BF55" s="81"/>
      <c r="BG55" s="81">
        <f t="shared" si="3"/>
        <v>532.10958904109589</v>
      </c>
      <c r="BH55" s="81"/>
      <c r="BI55" s="81"/>
      <c r="BJ55" s="81"/>
      <c r="BK55" s="81"/>
      <c r="BL55" s="81"/>
      <c r="BM55" s="81"/>
      <c r="BN55" s="81"/>
      <c r="BO55" s="81">
        <f t="shared" si="1"/>
        <v>10642.191780821919</v>
      </c>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2">
        <f t="shared" si="2"/>
        <v>88862.301369863009</v>
      </c>
      <c r="CW55" s="82"/>
      <c r="CX55" s="82"/>
      <c r="CY55" s="82"/>
      <c r="CZ55" s="82"/>
      <c r="DA55" s="82"/>
      <c r="DB55" s="82"/>
      <c r="DC55" s="82"/>
      <c r="DD55" s="82"/>
      <c r="DE55" s="83"/>
    </row>
    <row r="56" spans="1:109" s="4" customFormat="1" ht="24.95" customHeight="1" x14ac:dyDescent="0.2">
      <c r="A56" s="98" t="s">
        <v>83</v>
      </c>
      <c r="B56" s="99"/>
      <c r="C56" s="99"/>
      <c r="D56" s="99"/>
      <c r="E56" s="99"/>
      <c r="F56" s="99"/>
      <c r="G56" s="99"/>
      <c r="H56" s="99"/>
      <c r="I56" s="99"/>
      <c r="J56" s="99"/>
      <c r="K56" s="99"/>
      <c r="L56" s="99"/>
      <c r="M56" s="99"/>
      <c r="N56" s="99"/>
      <c r="O56" s="100"/>
      <c r="P56" s="101" t="s">
        <v>5</v>
      </c>
      <c r="Q56" s="102"/>
      <c r="R56" s="102"/>
      <c r="S56" s="102"/>
      <c r="T56" s="102"/>
      <c r="U56" s="102"/>
      <c r="V56" s="102"/>
      <c r="W56" s="102"/>
      <c r="X56" s="102"/>
      <c r="Y56" s="102"/>
      <c r="Z56" s="102"/>
      <c r="AA56" s="102"/>
      <c r="AB56" s="102"/>
      <c r="AC56" s="103"/>
      <c r="AD56" s="92">
        <v>401</v>
      </c>
      <c r="AE56" s="92"/>
      <c r="AF56" s="92"/>
      <c r="AG56" s="107">
        <v>4</v>
      </c>
      <c r="AH56" s="108"/>
      <c r="AI56" s="108"/>
      <c r="AJ56" s="109"/>
      <c r="AK56" s="94">
        <v>11072</v>
      </c>
      <c r="AL56" s="94"/>
      <c r="AM56" s="94"/>
      <c r="AN56" s="94"/>
      <c r="AO56" s="94"/>
      <c r="AP56" s="94"/>
      <c r="AQ56" s="82">
        <f>AG56*AK56*12+28000</f>
        <v>559456</v>
      </c>
      <c r="AR56" s="82"/>
      <c r="AS56" s="82"/>
      <c r="AT56" s="82"/>
      <c r="AU56" s="82"/>
      <c r="AV56" s="82"/>
      <c r="AW56" s="82"/>
      <c r="AX56" s="82"/>
      <c r="AY56" s="81"/>
      <c r="AZ56" s="81"/>
      <c r="BA56" s="81"/>
      <c r="BB56" s="81"/>
      <c r="BC56" s="81"/>
      <c r="BD56" s="81"/>
      <c r="BE56" s="81"/>
      <c r="BF56" s="81"/>
      <c r="BG56" s="81">
        <f t="shared" si="3"/>
        <v>3831.8904109589039</v>
      </c>
      <c r="BH56" s="81"/>
      <c r="BI56" s="81"/>
      <c r="BJ56" s="81"/>
      <c r="BK56" s="81"/>
      <c r="BL56" s="81"/>
      <c r="BM56" s="81"/>
      <c r="BN56" s="81"/>
      <c r="BO56" s="81">
        <f t="shared" si="1"/>
        <v>76637.808219178085</v>
      </c>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2">
        <f t="shared" si="2"/>
        <v>639925.69863013702</v>
      </c>
      <c r="CW56" s="82"/>
      <c r="CX56" s="82"/>
      <c r="CY56" s="82"/>
      <c r="CZ56" s="82"/>
      <c r="DA56" s="82"/>
      <c r="DB56" s="82"/>
      <c r="DC56" s="82"/>
      <c r="DD56" s="82"/>
      <c r="DE56" s="83"/>
    </row>
    <row r="57" spans="1:109" s="4" customFormat="1" ht="24.95" customHeight="1" x14ac:dyDescent="0.2">
      <c r="A57" s="98" t="s">
        <v>84</v>
      </c>
      <c r="B57" s="99"/>
      <c r="C57" s="99"/>
      <c r="D57" s="99"/>
      <c r="E57" s="99"/>
      <c r="F57" s="99"/>
      <c r="G57" s="99"/>
      <c r="H57" s="99"/>
      <c r="I57" s="99"/>
      <c r="J57" s="99"/>
      <c r="K57" s="99"/>
      <c r="L57" s="99"/>
      <c r="M57" s="99"/>
      <c r="N57" s="99"/>
      <c r="O57" s="100"/>
      <c r="P57" s="101" t="s">
        <v>5</v>
      </c>
      <c r="Q57" s="102"/>
      <c r="R57" s="102"/>
      <c r="S57" s="102"/>
      <c r="T57" s="102"/>
      <c r="U57" s="102"/>
      <c r="V57" s="102"/>
      <c r="W57" s="102"/>
      <c r="X57" s="102"/>
      <c r="Y57" s="102"/>
      <c r="Z57" s="102"/>
      <c r="AA57" s="102"/>
      <c r="AB57" s="102"/>
      <c r="AC57" s="103"/>
      <c r="AD57" s="92">
        <v>401</v>
      </c>
      <c r="AE57" s="92"/>
      <c r="AF57" s="92"/>
      <c r="AG57" s="107">
        <v>2</v>
      </c>
      <c r="AH57" s="108"/>
      <c r="AI57" s="108"/>
      <c r="AJ57" s="109"/>
      <c r="AK57" s="94">
        <v>8014</v>
      </c>
      <c r="AL57" s="94"/>
      <c r="AM57" s="94"/>
      <c r="AN57" s="94"/>
      <c r="AO57" s="94"/>
      <c r="AP57" s="94"/>
      <c r="AQ57" s="82">
        <f t="shared" si="0"/>
        <v>192336</v>
      </c>
      <c r="AR57" s="82"/>
      <c r="AS57" s="82"/>
      <c r="AT57" s="82"/>
      <c r="AU57" s="82"/>
      <c r="AV57" s="82"/>
      <c r="AW57" s="82"/>
      <c r="AX57" s="82"/>
      <c r="AY57" s="81"/>
      <c r="AZ57" s="81"/>
      <c r="BA57" s="81"/>
      <c r="BB57" s="81"/>
      <c r="BC57" s="81"/>
      <c r="BD57" s="81"/>
      <c r="BE57" s="81"/>
      <c r="BF57" s="81"/>
      <c r="BG57" s="81">
        <f t="shared" si="3"/>
        <v>1317.3698630136985</v>
      </c>
      <c r="BH57" s="81"/>
      <c r="BI57" s="81"/>
      <c r="BJ57" s="81"/>
      <c r="BK57" s="81"/>
      <c r="BL57" s="81"/>
      <c r="BM57" s="81"/>
      <c r="BN57" s="81"/>
      <c r="BO57" s="81">
        <f t="shared" si="1"/>
        <v>26347.39726027397</v>
      </c>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2">
        <f t="shared" si="2"/>
        <v>220000.76712328769</v>
      </c>
      <c r="CW57" s="82"/>
      <c r="CX57" s="82"/>
      <c r="CY57" s="82"/>
      <c r="CZ57" s="82"/>
      <c r="DA57" s="82"/>
      <c r="DB57" s="82"/>
      <c r="DC57" s="82"/>
      <c r="DD57" s="82"/>
      <c r="DE57" s="83"/>
    </row>
    <row r="58" spans="1:109" s="4" customFormat="1" ht="24.95" customHeight="1" x14ac:dyDescent="0.2">
      <c r="A58" s="98" t="s">
        <v>85</v>
      </c>
      <c r="B58" s="99"/>
      <c r="C58" s="99"/>
      <c r="D58" s="99"/>
      <c r="E58" s="99"/>
      <c r="F58" s="99"/>
      <c r="G58" s="99"/>
      <c r="H58" s="99"/>
      <c r="I58" s="99"/>
      <c r="J58" s="99"/>
      <c r="K58" s="99"/>
      <c r="L58" s="99"/>
      <c r="M58" s="99"/>
      <c r="N58" s="99"/>
      <c r="O58" s="100"/>
      <c r="P58" s="101" t="s">
        <v>5</v>
      </c>
      <c r="Q58" s="102"/>
      <c r="R58" s="102"/>
      <c r="S58" s="102"/>
      <c r="T58" s="102"/>
      <c r="U58" s="102"/>
      <c r="V58" s="102"/>
      <c r="W58" s="102"/>
      <c r="X58" s="102"/>
      <c r="Y58" s="102"/>
      <c r="Z58" s="102"/>
      <c r="AA58" s="102"/>
      <c r="AB58" s="102"/>
      <c r="AC58" s="103"/>
      <c r="AD58" s="92">
        <v>401</v>
      </c>
      <c r="AE58" s="92"/>
      <c r="AF58" s="92"/>
      <c r="AG58" s="107">
        <v>1</v>
      </c>
      <c r="AH58" s="108"/>
      <c r="AI58" s="108"/>
      <c r="AJ58" s="109"/>
      <c r="AK58" s="94">
        <v>6190</v>
      </c>
      <c r="AL58" s="94"/>
      <c r="AM58" s="94"/>
      <c r="AN58" s="94"/>
      <c r="AO58" s="94"/>
      <c r="AP58" s="94"/>
      <c r="AQ58" s="82">
        <f t="shared" si="0"/>
        <v>74280</v>
      </c>
      <c r="AR58" s="82"/>
      <c r="AS58" s="82"/>
      <c r="AT58" s="82"/>
      <c r="AU58" s="82"/>
      <c r="AV58" s="82"/>
      <c r="AW58" s="82"/>
      <c r="AX58" s="82"/>
      <c r="AY58" s="81"/>
      <c r="AZ58" s="81"/>
      <c r="BA58" s="81"/>
      <c r="BB58" s="81"/>
      <c r="BC58" s="81"/>
      <c r="BD58" s="81"/>
      <c r="BE58" s="81"/>
      <c r="BF58" s="81"/>
      <c r="BG58" s="81">
        <f t="shared" si="3"/>
        <v>508.76712328767127</v>
      </c>
      <c r="BH58" s="81"/>
      <c r="BI58" s="81"/>
      <c r="BJ58" s="81"/>
      <c r="BK58" s="81"/>
      <c r="BL58" s="81"/>
      <c r="BM58" s="81"/>
      <c r="BN58" s="81"/>
      <c r="BO58" s="81">
        <f t="shared" si="1"/>
        <v>10175.342465753425</v>
      </c>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2">
        <f t="shared" si="2"/>
        <v>84964.109589041094</v>
      </c>
      <c r="CW58" s="82"/>
      <c r="CX58" s="82"/>
      <c r="CY58" s="82"/>
      <c r="CZ58" s="82"/>
      <c r="DA58" s="82"/>
      <c r="DB58" s="82"/>
      <c r="DC58" s="82"/>
      <c r="DD58" s="82"/>
      <c r="DE58" s="83"/>
    </row>
    <row r="59" spans="1:109" s="4" customFormat="1" ht="24.95" customHeight="1" x14ac:dyDescent="0.2">
      <c r="A59" s="98" t="s">
        <v>86</v>
      </c>
      <c r="B59" s="99"/>
      <c r="C59" s="99"/>
      <c r="D59" s="99"/>
      <c r="E59" s="99"/>
      <c r="F59" s="99"/>
      <c r="G59" s="99"/>
      <c r="H59" s="99"/>
      <c r="I59" s="99"/>
      <c r="J59" s="99"/>
      <c r="K59" s="99"/>
      <c r="L59" s="99"/>
      <c r="M59" s="99"/>
      <c r="N59" s="99"/>
      <c r="O59" s="100"/>
      <c r="P59" s="101" t="s">
        <v>5</v>
      </c>
      <c r="Q59" s="102"/>
      <c r="R59" s="102"/>
      <c r="S59" s="102"/>
      <c r="T59" s="102"/>
      <c r="U59" s="102"/>
      <c r="V59" s="102"/>
      <c r="W59" s="102"/>
      <c r="X59" s="102"/>
      <c r="Y59" s="102"/>
      <c r="Z59" s="102"/>
      <c r="AA59" s="102"/>
      <c r="AB59" s="102"/>
      <c r="AC59" s="103"/>
      <c r="AD59" s="92">
        <v>401</v>
      </c>
      <c r="AE59" s="92"/>
      <c r="AF59" s="92"/>
      <c r="AG59" s="107">
        <v>3</v>
      </c>
      <c r="AH59" s="108"/>
      <c r="AI59" s="108"/>
      <c r="AJ59" s="109"/>
      <c r="AK59" s="94">
        <v>7910</v>
      </c>
      <c r="AL59" s="94"/>
      <c r="AM59" s="94"/>
      <c r="AN59" s="94"/>
      <c r="AO59" s="94"/>
      <c r="AP59" s="94"/>
      <c r="AQ59" s="82">
        <f t="shared" si="0"/>
        <v>284760</v>
      </c>
      <c r="AR59" s="82"/>
      <c r="AS59" s="82"/>
      <c r="AT59" s="82"/>
      <c r="AU59" s="82"/>
      <c r="AV59" s="82"/>
      <c r="AW59" s="82"/>
      <c r="AX59" s="82"/>
      <c r="AY59" s="81"/>
      <c r="AZ59" s="81"/>
      <c r="BA59" s="81"/>
      <c r="BB59" s="81"/>
      <c r="BC59" s="81"/>
      <c r="BD59" s="81"/>
      <c r="BE59" s="81"/>
      <c r="BF59" s="81"/>
      <c r="BG59" s="81">
        <f t="shared" si="3"/>
        <v>1950.4109589041095</v>
      </c>
      <c r="BH59" s="81"/>
      <c r="BI59" s="81"/>
      <c r="BJ59" s="81"/>
      <c r="BK59" s="81"/>
      <c r="BL59" s="81"/>
      <c r="BM59" s="81"/>
      <c r="BN59" s="81"/>
      <c r="BO59" s="81">
        <f t="shared" si="1"/>
        <v>39008.219178082189</v>
      </c>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2">
        <f t="shared" si="2"/>
        <v>325718.63013698632</v>
      </c>
      <c r="CW59" s="82"/>
      <c r="CX59" s="82"/>
      <c r="CY59" s="82"/>
      <c r="CZ59" s="82"/>
      <c r="DA59" s="82"/>
      <c r="DB59" s="82"/>
      <c r="DC59" s="82"/>
      <c r="DD59" s="82"/>
      <c r="DE59" s="83"/>
    </row>
    <row r="60" spans="1:109" s="4" customFormat="1" ht="24.95" customHeight="1" x14ac:dyDescent="0.2">
      <c r="A60" s="98" t="s">
        <v>87</v>
      </c>
      <c r="B60" s="99"/>
      <c r="C60" s="99"/>
      <c r="D60" s="99"/>
      <c r="E60" s="99"/>
      <c r="F60" s="99"/>
      <c r="G60" s="99"/>
      <c r="H60" s="99"/>
      <c r="I60" s="99"/>
      <c r="J60" s="99"/>
      <c r="K60" s="99"/>
      <c r="L60" s="99"/>
      <c r="M60" s="99"/>
      <c r="N60" s="99"/>
      <c r="O60" s="100"/>
      <c r="P60" s="101" t="s">
        <v>5</v>
      </c>
      <c r="Q60" s="102"/>
      <c r="R60" s="102"/>
      <c r="S60" s="102"/>
      <c r="T60" s="102"/>
      <c r="U60" s="102"/>
      <c r="V60" s="102"/>
      <c r="W60" s="102"/>
      <c r="X60" s="102"/>
      <c r="Y60" s="102"/>
      <c r="Z60" s="102"/>
      <c r="AA60" s="102"/>
      <c r="AB60" s="102"/>
      <c r="AC60" s="103"/>
      <c r="AD60" s="92">
        <v>401</v>
      </c>
      <c r="AE60" s="92"/>
      <c r="AF60" s="92"/>
      <c r="AG60" s="107">
        <v>1</v>
      </c>
      <c r="AH60" s="108"/>
      <c r="AI60" s="108"/>
      <c r="AJ60" s="109"/>
      <c r="AK60" s="94">
        <v>9268</v>
      </c>
      <c r="AL60" s="94"/>
      <c r="AM60" s="94"/>
      <c r="AN60" s="94"/>
      <c r="AO60" s="94"/>
      <c r="AP60" s="94"/>
      <c r="AQ60" s="82">
        <f t="shared" si="0"/>
        <v>111216</v>
      </c>
      <c r="AR60" s="82"/>
      <c r="AS60" s="82"/>
      <c r="AT60" s="82"/>
      <c r="AU60" s="82"/>
      <c r="AV60" s="82"/>
      <c r="AW60" s="82"/>
      <c r="AX60" s="82"/>
      <c r="AY60" s="81"/>
      <c r="AZ60" s="81"/>
      <c r="BA60" s="81"/>
      <c r="BB60" s="81"/>
      <c r="BC60" s="81"/>
      <c r="BD60" s="81"/>
      <c r="BE60" s="81"/>
      <c r="BF60" s="81"/>
      <c r="BG60" s="81">
        <f t="shared" si="3"/>
        <v>761.75342465753431</v>
      </c>
      <c r="BH60" s="81"/>
      <c r="BI60" s="81"/>
      <c r="BJ60" s="81"/>
      <c r="BK60" s="81"/>
      <c r="BL60" s="81"/>
      <c r="BM60" s="81"/>
      <c r="BN60" s="81"/>
      <c r="BO60" s="81">
        <f t="shared" si="1"/>
        <v>15235.068493150686</v>
      </c>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2">
        <f t="shared" si="2"/>
        <v>127212.82191780822</v>
      </c>
      <c r="CW60" s="82"/>
      <c r="CX60" s="82"/>
      <c r="CY60" s="82"/>
      <c r="CZ60" s="82"/>
      <c r="DA60" s="82"/>
      <c r="DB60" s="82"/>
      <c r="DC60" s="82"/>
      <c r="DD60" s="82"/>
      <c r="DE60" s="83"/>
    </row>
    <row r="61" spans="1:109" s="4" customFormat="1" ht="24.95" customHeight="1" x14ac:dyDescent="0.2">
      <c r="A61" s="98" t="s">
        <v>88</v>
      </c>
      <c r="B61" s="99"/>
      <c r="C61" s="99"/>
      <c r="D61" s="99"/>
      <c r="E61" s="99"/>
      <c r="F61" s="99"/>
      <c r="G61" s="99"/>
      <c r="H61" s="99"/>
      <c r="I61" s="99"/>
      <c r="J61" s="99"/>
      <c r="K61" s="99"/>
      <c r="L61" s="99"/>
      <c r="M61" s="99"/>
      <c r="N61" s="99"/>
      <c r="O61" s="100"/>
      <c r="P61" s="101" t="s">
        <v>5</v>
      </c>
      <c r="Q61" s="102"/>
      <c r="R61" s="102"/>
      <c r="S61" s="102"/>
      <c r="T61" s="102"/>
      <c r="U61" s="102"/>
      <c r="V61" s="102"/>
      <c r="W61" s="102"/>
      <c r="X61" s="102"/>
      <c r="Y61" s="102"/>
      <c r="Z61" s="102"/>
      <c r="AA61" s="102"/>
      <c r="AB61" s="102"/>
      <c r="AC61" s="103"/>
      <c r="AD61" s="92">
        <v>401</v>
      </c>
      <c r="AE61" s="92"/>
      <c r="AF61" s="92"/>
      <c r="AG61" s="107">
        <v>1</v>
      </c>
      <c r="AH61" s="108"/>
      <c r="AI61" s="108"/>
      <c r="AJ61" s="109"/>
      <c r="AK61" s="94">
        <v>8996</v>
      </c>
      <c r="AL61" s="94"/>
      <c r="AM61" s="94"/>
      <c r="AN61" s="94"/>
      <c r="AO61" s="94"/>
      <c r="AP61" s="94"/>
      <c r="AQ61" s="82">
        <f t="shared" si="0"/>
        <v>107952</v>
      </c>
      <c r="AR61" s="82"/>
      <c r="AS61" s="82"/>
      <c r="AT61" s="82"/>
      <c r="AU61" s="82"/>
      <c r="AV61" s="82"/>
      <c r="AW61" s="82"/>
      <c r="AX61" s="82"/>
      <c r="AY61" s="81"/>
      <c r="AZ61" s="81"/>
      <c r="BA61" s="81"/>
      <c r="BB61" s="81"/>
      <c r="BC61" s="81"/>
      <c r="BD61" s="81"/>
      <c r="BE61" s="81"/>
      <c r="BF61" s="81"/>
      <c r="BG61" s="81">
        <f t="shared" si="3"/>
        <v>739.39726027397251</v>
      </c>
      <c r="BH61" s="81"/>
      <c r="BI61" s="81"/>
      <c r="BJ61" s="81"/>
      <c r="BK61" s="81"/>
      <c r="BL61" s="81"/>
      <c r="BM61" s="81"/>
      <c r="BN61" s="81"/>
      <c r="BO61" s="81">
        <f t="shared" si="1"/>
        <v>14787.945205479451</v>
      </c>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2">
        <f t="shared" si="2"/>
        <v>123479.34246575342</v>
      </c>
      <c r="CW61" s="82"/>
      <c r="CX61" s="82"/>
      <c r="CY61" s="82"/>
      <c r="CZ61" s="82"/>
      <c r="DA61" s="82"/>
      <c r="DB61" s="82"/>
      <c r="DC61" s="82"/>
      <c r="DD61" s="82"/>
      <c r="DE61" s="83"/>
    </row>
    <row r="62" spans="1:109" s="4" customFormat="1" ht="24.95" customHeight="1" x14ac:dyDescent="0.2">
      <c r="A62" s="98" t="s">
        <v>89</v>
      </c>
      <c r="B62" s="99"/>
      <c r="C62" s="99"/>
      <c r="D62" s="99"/>
      <c r="E62" s="99"/>
      <c r="F62" s="99"/>
      <c r="G62" s="99"/>
      <c r="H62" s="99"/>
      <c r="I62" s="99"/>
      <c r="J62" s="99"/>
      <c r="K62" s="99"/>
      <c r="L62" s="99"/>
      <c r="M62" s="99"/>
      <c r="N62" s="99"/>
      <c r="O62" s="100"/>
      <c r="P62" s="101" t="s">
        <v>5</v>
      </c>
      <c r="Q62" s="102"/>
      <c r="R62" s="102"/>
      <c r="S62" s="102"/>
      <c r="T62" s="102"/>
      <c r="U62" s="102"/>
      <c r="V62" s="102"/>
      <c r="W62" s="102"/>
      <c r="X62" s="102"/>
      <c r="Y62" s="102"/>
      <c r="Z62" s="102"/>
      <c r="AA62" s="102"/>
      <c r="AB62" s="102"/>
      <c r="AC62" s="103"/>
      <c r="AD62" s="92">
        <v>401</v>
      </c>
      <c r="AE62" s="92"/>
      <c r="AF62" s="92"/>
      <c r="AG62" s="107">
        <v>1</v>
      </c>
      <c r="AH62" s="108"/>
      <c r="AI62" s="108"/>
      <c r="AJ62" s="109"/>
      <c r="AK62" s="110">
        <v>6454</v>
      </c>
      <c r="AL62" s="111"/>
      <c r="AM62" s="111"/>
      <c r="AN62" s="111"/>
      <c r="AO62" s="111"/>
      <c r="AP62" s="112"/>
      <c r="AQ62" s="82">
        <f t="shared" si="0"/>
        <v>77448</v>
      </c>
      <c r="AR62" s="82"/>
      <c r="AS62" s="82"/>
      <c r="AT62" s="82"/>
      <c r="AU62" s="82"/>
      <c r="AV62" s="82"/>
      <c r="AW62" s="82"/>
      <c r="AX62" s="82"/>
      <c r="AY62" s="81"/>
      <c r="AZ62" s="81"/>
      <c r="BA62" s="81"/>
      <c r="BB62" s="81"/>
      <c r="BC62" s="81"/>
      <c r="BD62" s="81"/>
      <c r="BE62" s="81"/>
      <c r="BF62" s="81"/>
      <c r="BG62" s="81">
        <f t="shared" si="3"/>
        <v>530.46575342465746</v>
      </c>
      <c r="BH62" s="81"/>
      <c r="BI62" s="81"/>
      <c r="BJ62" s="81"/>
      <c r="BK62" s="81"/>
      <c r="BL62" s="81"/>
      <c r="BM62" s="81"/>
      <c r="BN62" s="81"/>
      <c r="BO62" s="81">
        <f t="shared" si="1"/>
        <v>10609.31506849315</v>
      </c>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2">
        <f t="shared" si="2"/>
        <v>88587.780821917797</v>
      </c>
      <c r="CW62" s="82"/>
      <c r="CX62" s="82"/>
      <c r="CY62" s="82"/>
      <c r="CZ62" s="82"/>
      <c r="DA62" s="82"/>
      <c r="DB62" s="82"/>
      <c r="DC62" s="82"/>
      <c r="DD62" s="82"/>
      <c r="DE62" s="83"/>
    </row>
    <row r="63" spans="1:109" s="4" customFormat="1" ht="24.95" customHeight="1" x14ac:dyDescent="0.2">
      <c r="A63" s="98" t="s">
        <v>72</v>
      </c>
      <c r="B63" s="99"/>
      <c r="C63" s="99"/>
      <c r="D63" s="99"/>
      <c r="E63" s="99"/>
      <c r="F63" s="99"/>
      <c r="G63" s="99"/>
      <c r="H63" s="99"/>
      <c r="I63" s="99"/>
      <c r="J63" s="99"/>
      <c r="K63" s="99"/>
      <c r="L63" s="99"/>
      <c r="M63" s="99"/>
      <c r="N63" s="99"/>
      <c r="O63" s="100"/>
      <c r="P63" s="101" t="s">
        <v>3</v>
      </c>
      <c r="Q63" s="102"/>
      <c r="R63" s="102"/>
      <c r="S63" s="102"/>
      <c r="T63" s="102"/>
      <c r="U63" s="102"/>
      <c r="V63" s="102"/>
      <c r="W63" s="102"/>
      <c r="X63" s="102"/>
      <c r="Y63" s="102"/>
      <c r="Z63" s="102"/>
      <c r="AA63" s="102"/>
      <c r="AB63" s="102"/>
      <c r="AC63" s="103"/>
      <c r="AD63" s="92">
        <v>401</v>
      </c>
      <c r="AE63" s="92"/>
      <c r="AF63" s="92"/>
      <c r="AG63" s="107">
        <v>1</v>
      </c>
      <c r="AH63" s="108"/>
      <c r="AI63" s="108"/>
      <c r="AJ63" s="109"/>
      <c r="AK63" s="110">
        <v>13206</v>
      </c>
      <c r="AL63" s="111"/>
      <c r="AM63" s="111"/>
      <c r="AN63" s="111"/>
      <c r="AO63" s="111"/>
      <c r="AP63" s="112"/>
      <c r="AQ63" s="82">
        <f t="shared" si="0"/>
        <v>158472</v>
      </c>
      <c r="AR63" s="82"/>
      <c r="AS63" s="82"/>
      <c r="AT63" s="82"/>
      <c r="AU63" s="82"/>
      <c r="AV63" s="82"/>
      <c r="AW63" s="82"/>
      <c r="AX63" s="82"/>
      <c r="AY63" s="81"/>
      <c r="AZ63" s="81"/>
      <c r="BA63" s="81"/>
      <c r="BB63" s="81"/>
      <c r="BC63" s="81"/>
      <c r="BD63" s="81"/>
      <c r="BE63" s="81"/>
      <c r="BF63" s="81"/>
      <c r="BG63" s="81">
        <f t="shared" si="3"/>
        <v>1085.4246575342465</v>
      </c>
      <c r="BH63" s="81"/>
      <c r="BI63" s="81"/>
      <c r="BJ63" s="81"/>
      <c r="BK63" s="81"/>
      <c r="BL63" s="81"/>
      <c r="BM63" s="81"/>
      <c r="BN63" s="81"/>
      <c r="BO63" s="81">
        <f t="shared" si="1"/>
        <v>21708.493150684932</v>
      </c>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2">
        <f t="shared" si="2"/>
        <v>181265.91780821918</v>
      </c>
      <c r="CW63" s="82"/>
      <c r="CX63" s="82"/>
      <c r="CY63" s="82"/>
      <c r="CZ63" s="82"/>
      <c r="DA63" s="82"/>
      <c r="DB63" s="82"/>
      <c r="DC63" s="82"/>
      <c r="DD63" s="82"/>
      <c r="DE63" s="83"/>
    </row>
    <row r="64" spans="1:109" s="4" customFormat="1" ht="24.95" customHeight="1" x14ac:dyDescent="0.2">
      <c r="A64" s="98" t="s">
        <v>34</v>
      </c>
      <c r="B64" s="99"/>
      <c r="C64" s="99"/>
      <c r="D64" s="99"/>
      <c r="E64" s="99"/>
      <c r="F64" s="99"/>
      <c r="G64" s="99"/>
      <c r="H64" s="99"/>
      <c r="I64" s="99"/>
      <c r="J64" s="99"/>
      <c r="K64" s="99"/>
      <c r="L64" s="99"/>
      <c r="M64" s="99"/>
      <c r="N64" s="99"/>
      <c r="O64" s="100"/>
      <c r="P64" s="101" t="s">
        <v>3</v>
      </c>
      <c r="Q64" s="102"/>
      <c r="R64" s="102"/>
      <c r="S64" s="102"/>
      <c r="T64" s="102"/>
      <c r="U64" s="102"/>
      <c r="V64" s="102"/>
      <c r="W64" s="102"/>
      <c r="X64" s="102"/>
      <c r="Y64" s="102"/>
      <c r="Z64" s="102"/>
      <c r="AA64" s="102"/>
      <c r="AB64" s="102"/>
      <c r="AC64" s="103"/>
      <c r="AD64" s="92">
        <v>401</v>
      </c>
      <c r="AE64" s="92"/>
      <c r="AF64" s="92"/>
      <c r="AG64" s="107">
        <v>1</v>
      </c>
      <c r="AH64" s="108"/>
      <c r="AI64" s="108"/>
      <c r="AJ64" s="109"/>
      <c r="AK64" s="110">
        <v>8146</v>
      </c>
      <c r="AL64" s="111"/>
      <c r="AM64" s="111"/>
      <c r="AN64" s="111"/>
      <c r="AO64" s="111"/>
      <c r="AP64" s="112"/>
      <c r="AQ64" s="82">
        <f t="shared" si="0"/>
        <v>97752</v>
      </c>
      <c r="AR64" s="82"/>
      <c r="AS64" s="82"/>
      <c r="AT64" s="82"/>
      <c r="AU64" s="82"/>
      <c r="AV64" s="82"/>
      <c r="AW64" s="82"/>
      <c r="AX64" s="82"/>
      <c r="AY64" s="81"/>
      <c r="AZ64" s="81"/>
      <c r="BA64" s="81"/>
      <c r="BB64" s="81"/>
      <c r="BC64" s="81"/>
      <c r="BD64" s="81"/>
      <c r="BE64" s="81"/>
      <c r="BF64" s="81"/>
      <c r="BG64" s="81">
        <f t="shared" si="3"/>
        <v>669.53424657534242</v>
      </c>
      <c r="BH64" s="81"/>
      <c r="BI64" s="81"/>
      <c r="BJ64" s="81"/>
      <c r="BK64" s="81"/>
      <c r="BL64" s="81"/>
      <c r="BM64" s="81"/>
      <c r="BN64" s="81"/>
      <c r="BO64" s="81">
        <f t="shared" si="1"/>
        <v>13390.684931506848</v>
      </c>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2">
        <f t="shared" si="2"/>
        <v>111812.2191780822</v>
      </c>
      <c r="CW64" s="82"/>
      <c r="CX64" s="82"/>
      <c r="CY64" s="82"/>
      <c r="CZ64" s="82"/>
      <c r="DA64" s="82"/>
      <c r="DB64" s="82"/>
      <c r="DC64" s="82"/>
      <c r="DD64" s="82"/>
      <c r="DE64" s="83"/>
    </row>
    <row r="65" spans="1:109" s="4" customFormat="1" ht="24.95" customHeight="1" x14ac:dyDescent="0.2">
      <c r="A65" s="98" t="s">
        <v>90</v>
      </c>
      <c r="B65" s="99"/>
      <c r="C65" s="99"/>
      <c r="D65" s="99"/>
      <c r="E65" s="99"/>
      <c r="F65" s="99"/>
      <c r="G65" s="99"/>
      <c r="H65" s="99"/>
      <c r="I65" s="99"/>
      <c r="J65" s="99"/>
      <c r="K65" s="99"/>
      <c r="L65" s="99"/>
      <c r="M65" s="99"/>
      <c r="N65" s="99"/>
      <c r="O65" s="100"/>
      <c r="P65" s="101" t="s">
        <v>4</v>
      </c>
      <c r="Q65" s="102"/>
      <c r="R65" s="102"/>
      <c r="S65" s="102"/>
      <c r="T65" s="102"/>
      <c r="U65" s="102"/>
      <c r="V65" s="102"/>
      <c r="W65" s="102"/>
      <c r="X65" s="102"/>
      <c r="Y65" s="102"/>
      <c r="Z65" s="102"/>
      <c r="AA65" s="102"/>
      <c r="AB65" s="102"/>
      <c r="AC65" s="103"/>
      <c r="AD65" s="92">
        <v>401</v>
      </c>
      <c r="AE65" s="92"/>
      <c r="AF65" s="92"/>
      <c r="AG65" s="107">
        <v>1</v>
      </c>
      <c r="AH65" s="108"/>
      <c r="AI65" s="108"/>
      <c r="AJ65" s="109"/>
      <c r="AK65" s="110">
        <v>13206</v>
      </c>
      <c r="AL65" s="111"/>
      <c r="AM65" s="111"/>
      <c r="AN65" s="111"/>
      <c r="AO65" s="111"/>
      <c r="AP65" s="112"/>
      <c r="AQ65" s="82">
        <f t="shared" si="0"/>
        <v>158472</v>
      </c>
      <c r="AR65" s="82"/>
      <c r="AS65" s="82"/>
      <c r="AT65" s="82"/>
      <c r="AU65" s="82"/>
      <c r="AV65" s="82"/>
      <c r="AW65" s="82"/>
      <c r="AX65" s="82"/>
      <c r="AY65" s="81"/>
      <c r="AZ65" s="81"/>
      <c r="BA65" s="81"/>
      <c r="BB65" s="81"/>
      <c r="BC65" s="81"/>
      <c r="BD65" s="81"/>
      <c r="BE65" s="81"/>
      <c r="BF65" s="81"/>
      <c r="BG65" s="81">
        <f t="shared" si="3"/>
        <v>1085.4246575342465</v>
      </c>
      <c r="BH65" s="81"/>
      <c r="BI65" s="81"/>
      <c r="BJ65" s="81"/>
      <c r="BK65" s="81"/>
      <c r="BL65" s="81"/>
      <c r="BM65" s="81"/>
      <c r="BN65" s="81"/>
      <c r="BO65" s="81">
        <f t="shared" si="1"/>
        <v>21708.493150684932</v>
      </c>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2">
        <f t="shared" si="2"/>
        <v>181265.91780821918</v>
      </c>
      <c r="CW65" s="82"/>
      <c r="CX65" s="82"/>
      <c r="CY65" s="82"/>
      <c r="CZ65" s="82"/>
      <c r="DA65" s="82"/>
      <c r="DB65" s="82"/>
      <c r="DC65" s="82"/>
      <c r="DD65" s="82"/>
      <c r="DE65" s="83"/>
    </row>
    <row r="66" spans="1:109" s="4" customFormat="1" ht="24.95" customHeight="1" x14ac:dyDescent="0.2">
      <c r="A66" s="98" t="s">
        <v>79</v>
      </c>
      <c r="B66" s="99"/>
      <c r="C66" s="99"/>
      <c r="D66" s="99"/>
      <c r="E66" s="99"/>
      <c r="F66" s="99"/>
      <c r="G66" s="99"/>
      <c r="H66" s="99"/>
      <c r="I66" s="99"/>
      <c r="J66" s="99"/>
      <c r="K66" s="99"/>
      <c r="L66" s="99"/>
      <c r="M66" s="99"/>
      <c r="N66" s="99"/>
      <c r="O66" s="100"/>
      <c r="P66" s="101" t="s">
        <v>4</v>
      </c>
      <c r="Q66" s="102"/>
      <c r="R66" s="102"/>
      <c r="S66" s="102"/>
      <c r="T66" s="102"/>
      <c r="U66" s="102"/>
      <c r="V66" s="102"/>
      <c r="W66" s="102"/>
      <c r="X66" s="102"/>
      <c r="Y66" s="102"/>
      <c r="Z66" s="102"/>
      <c r="AA66" s="102"/>
      <c r="AB66" s="102"/>
      <c r="AC66" s="103"/>
      <c r="AD66" s="92">
        <v>401</v>
      </c>
      <c r="AE66" s="92"/>
      <c r="AF66" s="92"/>
      <c r="AG66" s="107">
        <v>1</v>
      </c>
      <c r="AH66" s="108"/>
      <c r="AI66" s="108"/>
      <c r="AJ66" s="109"/>
      <c r="AK66" s="110">
        <v>11542</v>
      </c>
      <c r="AL66" s="111"/>
      <c r="AM66" s="111"/>
      <c r="AN66" s="111"/>
      <c r="AO66" s="111"/>
      <c r="AP66" s="112"/>
      <c r="AQ66" s="82">
        <f t="shared" si="0"/>
        <v>138504</v>
      </c>
      <c r="AR66" s="82"/>
      <c r="AS66" s="82"/>
      <c r="AT66" s="82"/>
      <c r="AU66" s="82"/>
      <c r="AV66" s="82"/>
      <c r="AW66" s="82"/>
      <c r="AX66" s="82"/>
      <c r="AY66" s="81"/>
      <c r="AZ66" s="81"/>
      <c r="BA66" s="81"/>
      <c r="BB66" s="81"/>
      <c r="BC66" s="81"/>
      <c r="BD66" s="81"/>
      <c r="BE66" s="81"/>
      <c r="BF66" s="81"/>
      <c r="BG66" s="81">
        <f t="shared" si="3"/>
        <v>948.65753424657544</v>
      </c>
      <c r="BH66" s="81"/>
      <c r="BI66" s="81"/>
      <c r="BJ66" s="81"/>
      <c r="BK66" s="81"/>
      <c r="BL66" s="81"/>
      <c r="BM66" s="81"/>
      <c r="BN66" s="81"/>
      <c r="BO66" s="81">
        <f t="shared" si="1"/>
        <v>18973.150684931508</v>
      </c>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2">
        <f t="shared" si="2"/>
        <v>158425.80821917808</v>
      </c>
      <c r="CW66" s="82"/>
      <c r="CX66" s="82"/>
      <c r="CY66" s="82"/>
      <c r="CZ66" s="82"/>
      <c r="DA66" s="82"/>
      <c r="DB66" s="82"/>
      <c r="DC66" s="82"/>
      <c r="DD66" s="82"/>
      <c r="DE66" s="83"/>
    </row>
    <row r="67" spans="1:109" s="4" customFormat="1" ht="24.95" customHeight="1" x14ac:dyDescent="0.2">
      <c r="A67" s="98" t="s">
        <v>91</v>
      </c>
      <c r="B67" s="99"/>
      <c r="C67" s="99"/>
      <c r="D67" s="99"/>
      <c r="E67" s="99"/>
      <c r="F67" s="99"/>
      <c r="G67" s="99"/>
      <c r="H67" s="99"/>
      <c r="I67" s="99"/>
      <c r="J67" s="99"/>
      <c r="K67" s="99"/>
      <c r="L67" s="99"/>
      <c r="M67" s="99"/>
      <c r="N67" s="99"/>
      <c r="O67" s="100"/>
      <c r="P67" s="101" t="s">
        <v>4</v>
      </c>
      <c r="Q67" s="102"/>
      <c r="R67" s="102"/>
      <c r="S67" s="102"/>
      <c r="T67" s="102"/>
      <c r="U67" s="102"/>
      <c r="V67" s="102"/>
      <c r="W67" s="102"/>
      <c r="X67" s="102"/>
      <c r="Y67" s="102"/>
      <c r="Z67" s="102"/>
      <c r="AA67" s="102"/>
      <c r="AB67" s="102"/>
      <c r="AC67" s="103"/>
      <c r="AD67" s="92">
        <v>401</v>
      </c>
      <c r="AE67" s="92"/>
      <c r="AF67" s="92"/>
      <c r="AG67" s="107">
        <v>1</v>
      </c>
      <c r="AH67" s="108"/>
      <c r="AI67" s="108"/>
      <c r="AJ67" s="109"/>
      <c r="AK67" s="110">
        <v>8146</v>
      </c>
      <c r="AL67" s="111"/>
      <c r="AM67" s="111"/>
      <c r="AN67" s="111"/>
      <c r="AO67" s="111"/>
      <c r="AP67" s="112"/>
      <c r="AQ67" s="82">
        <f t="shared" si="0"/>
        <v>97752</v>
      </c>
      <c r="AR67" s="82"/>
      <c r="AS67" s="82"/>
      <c r="AT67" s="82"/>
      <c r="AU67" s="82"/>
      <c r="AV67" s="82"/>
      <c r="AW67" s="82"/>
      <c r="AX67" s="82"/>
      <c r="AY67" s="81"/>
      <c r="AZ67" s="81"/>
      <c r="BA67" s="81"/>
      <c r="BB67" s="81"/>
      <c r="BC67" s="81"/>
      <c r="BD67" s="81"/>
      <c r="BE67" s="81"/>
      <c r="BF67" s="81"/>
      <c r="BG67" s="81">
        <f t="shared" si="3"/>
        <v>669.53424657534242</v>
      </c>
      <c r="BH67" s="81"/>
      <c r="BI67" s="81"/>
      <c r="BJ67" s="81"/>
      <c r="BK67" s="81"/>
      <c r="BL67" s="81"/>
      <c r="BM67" s="81"/>
      <c r="BN67" s="81"/>
      <c r="BO67" s="81">
        <f t="shared" si="1"/>
        <v>13390.684931506848</v>
      </c>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2">
        <f t="shared" si="2"/>
        <v>111812.2191780822</v>
      </c>
      <c r="CW67" s="82"/>
      <c r="CX67" s="82"/>
      <c r="CY67" s="82"/>
      <c r="CZ67" s="82"/>
      <c r="DA67" s="82"/>
      <c r="DB67" s="82"/>
      <c r="DC67" s="82"/>
      <c r="DD67" s="82"/>
      <c r="DE67" s="83"/>
    </row>
    <row r="68" spans="1:109" s="4" customFormat="1" ht="24.95" customHeight="1" x14ac:dyDescent="0.2">
      <c r="A68" s="98" t="s">
        <v>80</v>
      </c>
      <c r="B68" s="99"/>
      <c r="C68" s="99"/>
      <c r="D68" s="99"/>
      <c r="E68" s="99"/>
      <c r="F68" s="99"/>
      <c r="G68" s="99"/>
      <c r="H68" s="99"/>
      <c r="I68" s="99"/>
      <c r="J68" s="99"/>
      <c r="K68" s="99"/>
      <c r="L68" s="99"/>
      <c r="M68" s="99"/>
      <c r="N68" s="99"/>
      <c r="O68" s="100"/>
      <c r="P68" s="101" t="s">
        <v>4</v>
      </c>
      <c r="Q68" s="102"/>
      <c r="R68" s="102"/>
      <c r="S68" s="102"/>
      <c r="T68" s="102"/>
      <c r="U68" s="102"/>
      <c r="V68" s="102"/>
      <c r="W68" s="102"/>
      <c r="X68" s="102"/>
      <c r="Y68" s="102"/>
      <c r="Z68" s="102"/>
      <c r="AA68" s="102"/>
      <c r="AB68" s="102"/>
      <c r="AC68" s="103"/>
      <c r="AD68" s="92">
        <v>401</v>
      </c>
      <c r="AE68" s="92"/>
      <c r="AF68" s="92"/>
      <c r="AG68" s="107">
        <v>1</v>
      </c>
      <c r="AH68" s="108"/>
      <c r="AI68" s="108"/>
      <c r="AJ68" s="109"/>
      <c r="AK68" s="110">
        <v>8248</v>
      </c>
      <c r="AL68" s="111"/>
      <c r="AM68" s="111"/>
      <c r="AN68" s="111"/>
      <c r="AO68" s="111"/>
      <c r="AP68" s="112"/>
      <c r="AQ68" s="82">
        <f t="shared" si="0"/>
        <v>98976</v>
      </c>
      <c r="AR68" s="82"/>
      <c r="AS68" s="82"/>
      <c r="AT68" s="82"/>
      <c r="AU68" s="82"/>
      <c r="AV68" s="82"/>
      <c r="AW68" s="82"/>
      <c r="AX68" s="82"/>
      <c r="AY68" s="81"/>
      <c r="AZ68" s="81"/>
      <c r="BA68" s="81"/>
      <c r="BB68" s="81"/>
      <c r="BC68" s="81"/>
      <c r="BD68" s="81"/>
      <c r="BE68" s="81"/>
      <c r="BF68" s="81"/>
      <c r="BG68" s="81">
        <f t="shared" si="3"/>
        <v>677.91780821917814</v>
      </c>
      <c r="BH68" s="81"/>
      <c r="BI68" s="81"/>
      <c r="BJ68" s="81"/>
      <c r="BK68" s="81"/>
      <c r="BL68" s="81"/>
      <c r="BM68" s="81"/>
      <c r="BN68" s="81"/>
      <c r="BO68" s="81">
        <f t="shared" si="1"/>
        <v>13558.356164383562</v>
      </c>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2">
        <f t="shared" si="2"/>
        <v>113212.27397260274</v>
      </c>
      <c r="CW68" s="82"/>
      <c r="CX68" s="82"/>
      <c r="CY68" s="82"/>
      <c r="CZ68" s="82"/>
      <c r="DA68" s="82"/>
      <c r="DB68" s="82"/>
      <c r="DC68" s="82"/>
      <c r="DD68" s="82"/>
      <c r="DE68" s="83"/>
    </row>
    <row r="69" spans="1:109" s="4" customFormat="1" ht="24.95" customHeight="1" x14ac:dyDescent="0.2">
      <c r="A69" s="98" t="s">
        <v>81</v>
      </c>
      <c r="B69" s="99"/>
      <c r="C69" s="99"/>
      <c r="D69" s="99"/>
      <c r="E69" s="99"/>
      <c r="F69" s="99"/>
      <c r="G69" s="99"/>
      <c r="H69" s="99"/>
      <c r="I69" s="99"/>
      <c r="J69" s="99"/>
      <c r="K69" s="99"/>
      <c r="L69" s="99"/>
      <c r="M69" s="99"/>
      <c r="N69" s="99"/>
      <c r="O69" s="100"/>
      <c r="P69" s="101" t="s">
        <v>4</v>
      </c>
      <c r="Q69" s="102"/>
      <c r="R69" s="102"/>
      <c r="S69" s="102"/>
      <c r="T69" s="102"/>
      <c r="U69" s="102"/>
      <c r="V69" s="102"/>
      <c r="W69" s="102"/>
      <c r="X69" s="102"/>
      <c r="Y69" s="102"/>
      <c r="Z69" s="102"/>
      <c r="AA69" s="102"/>
      <c r="AB69" s="102"/>
      <c r="AC69" s="103"/>
      <c r="AD69" s="92">
        <v>401</v>
      </c>
      <c r="AE69" s="92"/>
      <c r="AF69" s="92"/>
      <c r="AG69" s="107">
        <v>1</v>
      </c>
      <c r="AH69" s="108"/>
      <c r="AI69" s="108"/>
      <c r="AJ69" s="109"/>
      <c r="AK69" s="110">
        <v>7576</v>
      </c>
      <c r="AL69" s="111"/>
      <c r="AM69" s="111"/>
      <c r="AN69" s="111"/>
      <c r="AO69" s="111"/>
      <c r="AP69" s="112"/>
      <c r="AQ69" s="82">
        <f t="shared" si="0"/>
        <v>90912</v>
      </c>
      <c r="AR69" s="82"/>
      <c r="AS69" s="82"/>
      <c r="AT69" s="82"/>
      <c r="AU69" s="82"/>
      <c r="AV69" s="82"/>
      <c r="AW69" s="82"/>
      <c r="AX69" s="82"/>
      <c r="AY69" s="81"/>
      <c r="AZ69" s="81"/>
      <c r="BA69" s="81"/>
      <c r="BB69" s="81"/>
      <c r="BC69" s="81"/>
      <c r="BD69" s="81"/>
      <c r="BE69" s="81"/>
      <c r="BF69" s="81"/>
      <c r="BG69" s="81">
        <f t="shared" si="3"/>
        <v>622.68493150684935</v>
      </c>
      <c r="BH69" s="81"/>
      <c r="BI69" s="81"/>
      <c r="BJ69" s="81"/>
      <c r="BK69" s="81"/>
      <c r="BL69" s="81"/>
      <c r="BM69" s="81"/>
      <c r="BN69" s="81"/>
      <c r="BO69" s="81">
        <f t="shared" si="1"/>
        <v>12453.698630136987</v>
      </c>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2">
        <f t="shared" si="2"/>
        <v>103988.38356164384</v>
      </c>
      <c r="CW69" s="82"/>
      <c r="CX69" s="82"/>
      <c r="CY69" s="82"/>
      <c r="CZ69" s="82"/>
      <c r="DA69" s="82"/>
      <c r="DB69" s="82"/>
      <c r="DC69" s="82"/>
      <c r="DD69" s="82"/>
      <c r="DE69" s="83"/>
    </row>
    <row r="70" spans="1:109" s="4" customFormat="1" ht="24.95" customHeight="1" x14ac:dyDescent="0.2">
      <c r="A70" s="98" t="s">
        <v>92</v>
      </c>
      <c r="B70" s="99"/>
      <c r="C70" s="99"/>
      <c r="D70" s="99"/>
      <c r="E70" s="99"/>
      <c r="F70" s="99"/>
      <c r="G70" s="99"/>
      <c r="H70" s="99"/>
      <c r="I70" s="99"/>
      <c r="J70" s="99"/>
      <c r="K70" s="99"/>
      <c r="L70" s="99"/>
      <c r="M70" s="99"/>
      <c r="N70" s="99"/>
      <c r="O70" s="100"/>
      <c r="P70" s="101" t="s">
        <v>93</v>
      </c>
      <c r="Q70" s="102"/>
      <c r="R70" s="102"/>
      <c r="S70" s="102"/>
      <c r="T70" s="102"/>
      <c r="U70" s="102"/>
      <c r="V70" s="102"/>
      <c r="W70" s="102"/>
      <c r="X70" s="102"/>
      <c r="Y70" s="102"/>
      <c r="Z70" s="102"/>
      <c r="AA70" s="102"/>
      <c r="AB70" s="102"/>
      <c r="AC70" s="103"/>
      <c r="AD70" s="92">
        <v>401</v>
      </c>
      <c r="AE70" s="92"/>
      <c r="AF70" s="92"/>
      <c r="AG70" s="107">
        <v>1</v>
      </c>
      <c r="AH70" s="108"/>
      <c r="AI70" s="108"/>
      <c r="AJ70" s="109"/>
      <c r="AK70" s="110">
        <v>9270</v>
      </c>
      <c r="AL70" s="111"/>
      <c r="AM70" s="111"/>
      <c r="AN70" s="111"/>
      <c r="AO70" s="111"/>
      <c r="AP70" s="112"/>
      <c r="AQ70" s="82">
        <f t="shared" si="0"/>
        <v>111240</v>
      </c>
      <c r="AR70" s="82"/>
      <c r="AS70" s="82"/>
      <c r="AT70" s="82"/>
      <c r="AU70" s="82"/>
      <c r="AV70" s="82"/>
      <c r="AW70" s="82"/>
      <c r="AX70" s="82"/>
      <c r="AY70" s="81"/>
      <c r="AZ70" s="81"/>
      <c r="BA70" s="81"/>
      <c r="BB70" s="81"/>
      <c r="BC70" s="81"/>
      <c r="BD70" s="81"/>
      <c r="BE70" s="81"/>
      <c r="BF70" s="81"/>
      <c r="BG70" s="81">
        <f t="shared" si="3"/>
        <v>761.91780821917803</v>
      </c>
      <c r="BH70" s="81"/>
      <c r="BI70" s="81"/>
      <c r="BJ70" s="81"/>
      <c r="BK70" s="81"/>
      <c r="BL70" s="81"/>
      <c r="BM70" s="81"/>
      <c r="BN70" s="81"/>
      <c r="BO70" s="81">
        <f t="shared" si="1"/>
        <v>15238.35616438356</v>
      </c>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2">
        <f t="shared" si="2"/>
        <v>127240.27397260274</v>
      </c>
      <c r="CW70" s="82"/>
      <c r="CX70" s="82"/>
      <c r="CY70" s="82"/>
      <c r="CZ70" s="82"/>
      <c r="DA70" s="82"/>
      <c r="DB70" s="82"/>
      <c r="DC70" s="82"/>
      <c r="DD70" s="82"/>
      <c r="DE70" s="83"/>
    </row>
    <row r="71" spans="1:109" s="4" customFormat="1" ht="24.95" customHeight="1" x14ac:dyDescent="0.2">
      <c r="A71" s="98" t="s">
        <v>94</v>
      </c>
      <c r="B71" s="99"/>
      <c r="C71" s="99"/>
      <c r="D71" s="99"/>
      <c r="E71" s="99"/>
      <c r="F71" s="99"/>
      <c r="G71" s="99"/>
      <c r="H71" s="99"/>
      <c r="I71" s="99"/>
      <c r="J71" s="99"/>
      <c r="K71" s="99"/>
      <c r="L71" s="99"/>
      <c r="M71" s="99"/>
      <c r="N71" s="99"/>
      <c r="O71" s="100"/>
      <c r="P71" s="101" t="s">
        <v>93</v>
      </c>
      <c r="Q71" s="102"/>
      <c r="R71" s="102"/>
      <c r="S71" s="102"/>
      <c r="T71" s="102"/>
      <c r="U71" s="102"/>
      <c r="V71" s="102"/>
      <c r="W71" s="102"/>
      <c r="X71" s="102"/>
      <c r="Y71" s="102"/>
      <c r="Z71" s="102"/>
      <c r="AA71" s="102"/>
      <c r="AB71" s="102"/>
      <c r="AC71" s="103"/>
      <c r="AD71" s="92">
        <v>401</v>
      </c>
      <c r="AE71" s="92"/>
      <c r="AF71" s="92"/>
      <c r="AG71" s="107">
        <v>1</v>
      </c>
      <c r="AH71" s="108"/>
      <c r="AI71" s="108"/>
      <c r="AJ71" s="109"/>
      <c r="AK71" s="110">
        <v>6166</v>
      </c>
      <c r="AL71" s="111"/>
      <c r="AM71" s="111"/>
      <c r="AN71" s="111"/>
      <c r="AO71" s="111"/>
      <c r="AP71" s="112"/>
      <c r="AQ71" s="82">
        <f t="shared" si="0"/>
        <v>73992</v>
      </c>
      <c r="AR71" s="82"/>
      <c r="AS71" s="82"/>
      <c r="AT71" s="82"/>
      <c r="AU71" s="82"/>
      <c r="AV71" s="82"/>
      <c r="AW71" s="82"/>
      <c r="AX71" s="82"/>
      <c r="AY71" s="81"/>
      <c r="AZ71" s="81"/>
      <c r="BA71" s="81"/>
      <c r="BB71" s="81"/>
      <c r="BC71" s="81"/>
      <c r="BD71" s="81"/>
      <c r="BE71" s="81"/>
      <c r="BF71" s="81"/>
      <c r="BG71" s="81">
        <f t="shared" si="3"/>
        <v>506.79452054794524</v>
      </c>
      <c r="BH71" s="81"/>
      <c r="BI71" s="81"/>
      <c r="BJ71" s="81"/>
      <c r="BK71" s="81"/>
      <c r="BL71" s="81"/>
      <c r="BM71" s="81"/>
      <c r="BN71" s="81"/>
      <c r="BO71" s="81">
        <f t="shared" si="1"/>
        <v>10135.890410958906</v>
      </c>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2">
        <f t="shared" si="2"/>
        <v>84634.684931506854</v>
      </c>
      <c r="CW71" s="82"/>
      <c r="CX71" s="82"/>
      <c r="CY71" s="82"/>
      <c r="CZ71" s="82"/>
      <c r="DA71" s="82"/>
      <c r="DB71" s="82"/>
      <c r="DC71" s="82"/>
      <c r="DD71" s="82"/>
      <c r="DE71" s="83"/>
    </row>
    <row r="72" spans="1:109" s="4" customFormat="1" ht="24.95" customHeight="1" x14ac:dyDescent="0.2">
      <c r="A72" s="98" t="s">
        <v>95</v>
      </c>
      <c r="B72" s="99"/>
      <c r="C72" s="99"/>
      <c r="D72" s="99"/>
      <c r="E72" s="99"/>
      <c r="F72" s="99"/>
      <c r="G72" s="99"/>
      <c r="H72" s="99"/>
      <c r="I72" s="99"/>
      <c r="J72" s="99"/>
      <c r="K72" s="99"/>
      <c r="L72" s="99"/>
      <c r="M72" s="99"/>
      <c r="N72" s="99"/>
      <c r="O72" s="100"/>
      <c r="P72" s="101" t="s">
        <v>93</v>
      </c>
      <c r="Q72" s="102"/>
      <c r="R72" s="102"/>
      <c r="S72" s="102"/>
      <c r="T72" s="102"/>
      <c r="U72" s="102"/>
      <c r="V72" s="102"/>
      <c r="W72" s="102"/>
      <c r="X72" s="102"/>
      <c r="Y72" s="102"/>
      <c r="Z72" s="102"/>
      <c r="AA72" s="102"/>
      <c r="AB72" s="102"/>
      <c r="AC72" s="103"/>
      <c r="AD72" s="92">
        <v>401</v>
      </c>
      <c r="AE72" s="92"/>
      <c r="AF72" s="92"/>
      <c r="AG72" s="107">
        <v>1</v>
      </c>
      <c r="AH72" s="108"/>
      <c r="AI72" s="108"/>
      <c r="AJ72" s="109"/>
      <c r="AK72" s="110">
        <v>5080</v>
      </c>
      <c r="AL72" s="111"/>
      <c r="AM72" s="111"/>
      <c r="AN72" s="111"/>
      <c r="AO72" s="111"/>
      <c r="AP72" s="112"/>
      <c r="AQ72" s="82">
        <f t="shared" si="0"/>
        <v>60960</v>
      </c>
      <c r="AR72" s="82"/>
      <c r="AS72" s="82"/>
      <c r="AT72" s="82"/>
      <c r="AU72" s="82"/>
      <c r="AV72" s="82"/>
      <c r="AW72" s="82"/>
      <c r="AX72" s="82"/>
      <c r="AY72" s="81"/>
      <c r="AZ72" s="81"/>
      <c r="BA72" s="81"/>
      <c r="BB72" s="81"/>
      <c r="BC72" s="81"/>
      <c r="BD72" s="81"/>
      <c r="BE72" s="81"/>
      <c r="BF72" s="81"/>
      <c r="BG72" s="81">
        <f t="shared" si="3"/>
        <v>417.53424657534248</v>
      </c>
      <c r="BH72" s="81"/>
      <c r="BI72" s="81"/>
      <c r="BJ72" s="81"/>
      <c r="BK72" s="81"/>
      <c r="BL72" s="81"/>
      <c r="BM72" s="81"/>
      <c r="BN72" s="81"/>
      <c r="BO72" s="81">
        <f t="shared" si="1"/>
        <v>8350.6849315068484</v>
      </c>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2">
        <f t="shared" si="2"/>
        <v>69728.219178082189</v>
      </c>
      <c r="CW72" s="82"/>
      <c r="CX72" s="82"/>
      <c r="CY72" s="82"/>
      <c r="CZ72" s="82"/>
      <c r="DA72" s="82"/>
      <c r="DB72" s="82"/>
      <c r="DC72" s="82"/>
      <c r="DD72" s="82"/>
      <c r="DE72" s="83"/>
    </row>
    <row r="73" spans="1:109" s="4" customFormat="1" ht="24.95" customHeight="1" x14ac:dyDescent="0.2">
      <c r="A73" s="98" t="s">
        <v>96</v>
      </c>
      <c r="B73" s="99"/>
      <c r="C73" s="99"/>
      <c r="D73" s="99"/>
      <c r="E73" s="99"/>
      <c r="F73" s="99"/>
      <c r="G73" s="99"/>
      <c r="H73" s="99"/>
      <c r="I73" s="99"/>
      <c r="J73" s="99"/>
      <c r="K73" s="99"/>
      <c r="L73" s="99"/>
      <c r="M73" s="99"/>
      <c r="N73" s="99"/>
      <c r="O73" s="100"/>
      <c r="P73" s="101" t="s">
        <v>97</v>
      </c>
      <c r="Q73" s="102"/>
      <c r="R73" s="102"/>
      <c r="S73" s="102"/>
      <c r="T73" s="102"/>
      <c r="U73" s="102"/>
      <c r="V73" s="102"/>
      <c r="W73" s="102"/>
      <c r="X73" s="102"/>
      <c r="Y73" s="102"/>
      <c r="Z73" s="102"/>
      <c r="AA73" s="102"/>
      <c r="AB73" s="102"/>
      <c r="AC73" s="103"/>
      <c r="AD73" s="92">
        <v>401</v>
      </c>
      <c r="AE73" s="92"/>
      <c r="AF73" s="92"/>
      <c r="AG73" s="107">
        <v>1</v>
      </c>
      <c r="AH73" s="108"/>
      <c r="AI73" s="108"/>
      <c r="AJ73" s="109"/>
      <c r="AK73" s="110">
        <v>8256</v>
      </c>
      <c r="AL73" s="111"/>
      <c r="AM73" s="111"/>
      <c r="AN73" s="111"/>
      <c r="AO73" s="111"/>
      <c r="AP73" s="112"/>
      <c r="AQ73" s="82">
        <f t="shared" si="0"/>
        <v>99072</v>
      </c>
      <c r="AR73" s="82"/>
      <c r="AS73" s="82"/>
      <c r="AT73" s="82"/>
      <c r="AU73" s="82"/>
      <c r="AV73" s="82"/>
      <c r="AW73" s="82"/>
      <c r="AX73" s="82"/>
      <c r="AY73" s="81"/>
      <c r="AZ73" s="81"/>
      <c r="BA73" s="81"/>
      <c r="BB73" s="81"/>
      <c r="BC73" s="81"/>
      <c r="BD73" s="81"/>
      <c r="BE73" s="81"/>
      <c r="BF73" s="81"/>
      <c r="BG73" s="81">
        <f t="shared" si="3"/>
        <v>678.57534246575347</v>
      </c>
      <c r="BH73" s="81"/>
      <c r="BI73" s="81"/>
      <c r="BJ73" s="81"/>
      <c r="BK73" s="81"/>
      <c r="BL73" s="81"/>
      <c r="BM73" s="81"/>
      <c r="BN73" s="81"/>
      <c r="BO73" s="81">
        <f t="shared" ref="BO73:BO110" si="4">AQ73/365*50</f>
        <v>13571.506849315068</v>
      </c>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2">
        <f t="shared" si="2"/>
        <v>113322.08219178082</v>
      </c>
      <c r="CW73" s="82"/>
      <c r="CX73" s="82"/>
      <c r="CY73" s="82"/>
      <c r="CZ73" s="82"/>
      <c r="DA73" s="82"/>
      <c r="DB73" s="82"/>
      <c r="DC73" s="82"/>
      <c r="DD73" s="82"/>
      <c r="DE73" s="83"/>
    </row>
    <row r="74" spans="1:109" s="4" customFormat="1" ht="24.95" customHeight="1" x14ac:dyDescent="0.2">
      <c r="A74" s="98" t="s">
        <v>98</v>
      </c>
      <c r="B74" s="99"/>
      <c r="C74" s="99"/>
      <c r="D74" s="99"/>
      <c r="E74" s="99"/>
      <c r="F74" s="99"/>
      <c r="G74" s="99"/>
      <c r="H74" s="99"/>
      <c r="I74" s="99"/>
      <c r="J74" s="99"/>
      <c r="K74" s="99"/>
      <c r="L74" s="99"/>
      <c r="M74" s="99"/>
      <c r="N74" s="99"/>
      <c r="O74" s="100"/>
      <c r="P74" s="101" t="s">
        <v>97</v>
      </c>
      <c r="Q74" s="102"/>
      <c r="R74" s="102"/>
      <c r="S74" s="102"/>
      <c r="T74" s="102"/>
      <c r="U74" s="102"/>
      <c r="V74" s="102"/>
      <c r="W74" s="102"/>
      <c r="X74" s="102"/>
      <c r="Y74" s="102"/>
      <c r="Z74" s="102"/>
      <c r="AA74" s="102"/>
      <c r="AB74" s="102"/>
      <c r="AC74" s="103"/>
      <c r="AD74" s="92">
        <v>401</v>
      </c>
      <c r="AE74" s="92"/>
      <c r="AF74" s="92"/>
      <c r="AG74" s="107">
        <v>1</v>
      </c>
      <c r="AH74" s="108"/>
      <c r="AI74" s="108"/>
      <c r="AJ74" s="109"/>
      <c r="AK74" s="110">
        <v>15658</v>
      </c>
      <c r="AL74" s="111"/>
      <c r="AM74" s="111"/>
      <c r="AN74" s="111"/>
      <c r="AO74" s="111"/>
      <c r="AP74" s="112"/>
      <c r="AQ74" s="82">
        <f t="shared" si="0"/>
        <v>187896</v>
      </c>
      <c r="AR74" s="82"/>
      <c r="AS74" s="82"/>
      <c r="AT74" s="82"/>
      <c r="AU74" s="82"/>
      <c r="AV74" s="82"/>
      <c r="AW74" s="82"/>
      <c r="AX74" s="82"/>
      <c r="AY74" s="81"/>
      <c r="AZ74" s="81"/>
      <c r="BA74" s="81"/>
      <c r="BB74" s="81"/>
      <c r="BC74" s="81"/>
      <c r="BD74" s="81"/>
      <c r="BE74" s="81"/>
      <c r="BF74" s="81"/>
      <c r="BG74" s="81">
        <f t="shared" si="3"/>
        <v>1286.958904109589</v>
      </c>
      <c r="BH74" s="81"/>
      <c r="BI74" s="81"/>
      <c r="BJ74" s="81"/>
      <c r="BK74" s="81"/>
      <c r="BL74" s="81"/>
      <c r="BM74" s="81"/>
      <c r="BN74" s="81"/>
      <c r="BO74" s="81">
        <f t="shared" si="4"/>
        <v>25739.178082191778</v>
      </c>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2">
        <f t="shared" si="2"/>
        <v>214922.13698630134</v>
      </c>
      <c r="CW74" s="82"/>
      <c r="CX74" s="82"/>
      <c r="CY74" s="82"/>
      <c r="CZ74" s="82"/>
      <c r="DA74" s="82"/>
      <c r="DB74" s="82"/>
      <c r="DC74" s="82"/>
      <c r="DD74" s="82"/>
      <c r="DE74" s="83"/>
    </row>
    <row r="75" spans="1:109" s="4" customFormat="1" ht="24.95" customHeight="1" x14ac:dyDescent="0.2">
      <c r="A75" s="98" t="s">
        <v>35</v>
      </c>
      <c r="B75" s="99"/>
      <c r="C75" s="99"/>
      <c r="D75" s="99"/>
      <c r="E75" s="99"/>
      <c r="F75" s="99"/>
      <c r="G75" s="99"/>
      <c r="H75" s="99"/>
      <c r="I75" s="99"/>
      <c r="J75" s="99"/>
      <c r="K75" s="99"/>
      <c r="L75" s="99"/>
      <c r="M75" s="99"/>
      <c r="N75" s="99"/>
      <c r="O75" s="100"/>
      <c r="P75" s="101" t="s">
        <v>97</v>
      </c>
      <c r="Q75" s="102"/>
      <c r="R75" s="102"/>
      <c r="S75" s="102"/>
      <c r="T75" s="102"/>
      <c r="U75" s="102"/>
      <c r="V75" s="102"/>
      <c r="W75" s="102"/>
      <c r="X75" s="102"/>
      <c r="Y75" s="102"/>
      <c r="Z75" s="102"/>
      <c r="AA75" s="102"/>
      <c r="AB75" s="102"/>
      <c r="AC75" s="103"/>
      <c r="AD75" s="92">
        <v>401</v>
      </c>
      <c r="AE75" s="92"/>
      <c r="AF75" s="92"/>
      <c r="AG75" s="107">
        <v>1</v>
      </c>
      <c r="AH75" s="108"/>
      <c r="AI75" s="108"/>
      <c r="AJ75" s="109"/>
      <c r="AK75" s="94">
        <v>7772</v>
      </c>
      <c r="AL75" s="94"/>
      <c r="AM75" s="94"/>
      <c r="AN75" s="94"/>
      <c r="AO75" s="94"/>
      <c r="AP75" s="94"/>
      <c r="AQ75" s="82">
        <f t="shared" si="0"/>
        <v>93264</v>
      </c>
      <c r="AR75" s="82"/>
      <c r="AS75" s="82"/>
      <c r="AT75" s="82"/>
      <c r="AU75" s="82"/>
      <c r="AV75" s="82"/>
      <c r="AW75" s="82"/>
      <c r="AX75" s="82"/>
      <c r="AY75" s="81"/>
      <c r="AZ75" s="81"/>
      <c r="BA75" s="81"/>
      <c r="BB75" s="81"/>
      <c r="BC75" s="81"/>
      <c r="BD75" s="81"/>
      <c r="BE75" s="81"/>
      <c r="BF75" s="81"/>
      <c r="BG75" s="81">
        <f t="shared" ref="BG75:BG110" si="5">AQ75/365*10*0.25</f>
        <v>638.79452054794524</v>
      </c>
      <c r="BH75" s="81"/>
      <c r="BI75" s="81"/>
      <c r="BJ75" s="81"/>
      <c r="BK75" s="81"/>
      <c r="BL75" s="81"/>
      <c r="BM75" s="81"/>
      <c r="BN75" s="81"/>
      <c r="BO75" s="81">
        <f t="shared" si="4"/>
        <v>12775.890410958904</v>
      </c>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2">
        <f t="shared" si="2"/>
        <v>106678.68493150685</v>
      </c>
      <c r="CW75" s="82"/>
      <c r="CX75" s="82"/>
      <c r="CY75" s="82"/>
      <c r="CZ75" s="82"/>
      <c r="DA75" s="82"/>
      <c r="DB75" s="82"/>
      <c r="DC75" s="82"/>
      <c r="DD75" s="82"/>
      <c r="DE75" s="83"/>
    </row>
    <row r="76" spans="1:109" s="4" customFormat="1" ht="24.95" customHeight="1" x14ac:dyDescent="0.2">
      <c r="A76" s="98" t="s">
        <v>99</v>
      </c>
      <c r="B76" s="99"/>
      <c r="C76" s="99"/>
      <c r="D76" s="99"/>
      <c r="E76" s="99"/>
      <c r="F76" s="99"/>
      <c r="G76" s="99"/>
      <c r="H76" s="99"/>
      <c r="I76" s="99"/>
      <c r="J76" s="99"/>
      <c r="K76" s="99"/>
      <c r="L76" s="99"/>
      <c r="M76" s="99"/>
      <c r="N76" s="99"/>
      <c r="O76" s="100"/>
      <c r="P76" s="101" t="s">
        <v>97</v>
      </c>
      <c r="Q76" s="102"/>
      <c r="R76" s="102"/>
      <c r="S76" s="102"/>
      <c r="T76" s="102"/>
      <c r="U76" s="102"/>
      <c r="V76" s="102"/>
      <c r="W76" s="102"/>
      <c r="X76" s="102"/>
      <c r="Y76" s="102"/>
      <c r="Z76" s="102"/>
      <c r="AA76" s="102"/>
      <c r="AB76" s="102"/>
      <c r="AC76" s="103"/>
      <c r="AD76" s="92">
        <v>401</v>
      </c>
      <c r="AE76" s="92"/>
      <c r="AF76" s="92"/>
      <c r="AG76" s="107">
        <v>1</v>
      </c>
      <c r="AH76" s="108"/>
      <c r="AI76" s="108"/>
      <c r="AJ76" s="109"/>
      <c r="AK76" s="94">
        <v>6394</v>
      </c>
      <c r="AL76" s="94"/>
      <c r="AM76" s="94"/>
      <c r="AN76" s="94"/>
      <c r="AO76" s="94"/>
      <c r="AP76" s="94"/>
      <c r="AQ76" s="82">
        <f t="shared" si="0"/>
        <v>76728</v>
      </c>
      <c r="AR76" s="82"/>
      <c r="AS76" s="82"/>
      <c r="AT76" s="82"/>
      <c r="AU76" s="82"/>
      <c r="AV76" s="82"/>
      <c r="AW76" s="82"/>
      <c r="AX76" s="82"/>
      <c r="AY76" s="81"/>
      <c r="AZ76" s="81"/>
      <c r="BA76" s="81"/>
      <c r="BB76" s="81"/>
      <c r="BC76" s="81"/>
      <c r="BD76" s="81"/>
      <c r="BE76" s="81"/>
      <c r="BF76" s="81"/>
      <c r="BG76" s="81">
        <f t="shared" si="5"/>
        <v>525.53424657534242</v>
      </c>
      <c r="BH76" s="81"/>
      <c r="BI76" s="81"/>
      <c r="BJ76" s="81"/>
      <c r="BK76" s="81"/>
      <c r="BL76" s="81"/>
      <c r="BM76" s="81"/>
      <c r="BN76" s="81"/>
      <c r="BO76" s="81">
        <f t="shared" si="4"/>
        <v>10510.684931506848</v>
      </c>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2">
        <f t="shared" si="2"/>
        <v>87764.219178082203</v>
      </c>
      <c r="CW76" s="82"/>
      <c r="CX76" s="82"/>
      <c r="CY76" s="82"/>
      <c r="CZ76" s="82"/>
      <c r="DA76" s="82"/>
      <c r="DB76" s="82"/>
      <c r="DC76" s="82"/>
      <c r="DD76" s="82"/>
      <c r="DE76" s="83"/>
    </row>
    <row r="77" spans="1:109" s="4" customFormat="1" ht="24.95" customHeight="1" x14ac:dyDescent="0.2">
      <c r="A77" s="98" t="s">
        <v>100</v>
      </c>
      <c r="B77" s="99"/>
      <c r="C77" s="99"/>
      <c r="D77" s="99"/>
      <c r="E77" s="99"/>
      <c r="F77" s="99"/>
      <c r="G77" s="99"/>
      <c r="H77" s="99"/>
      <c r="I77" s="99"/>
      <c r="J77" s="99"/>
      <c r="K77" s="99"/>
      <c r="L77" s="99"/>
      <c r="M77" s="99"/>
      <c r="N77" s="99"/>
      <c r="O77" s="100"/>
      <c r="P77" s="101" t="s">
        <v>101</v>
      </c>
      <c r="Q77" s="102"/>
      <c r="R77" s="102"/>
      <c r="S77" s="102"/>
      <c r="T77" s="102"/>
      <c r="U77" s="102"/>
      <c r="V77" s="102"/>
      <c r="W77" s="102"/>
      <c r="X77" s="102"/>
      <c r="Y77" s="102"/>
      <c r="Z77" s="102"/>
      <c r="AA77" s="102"/>
      <c r="AB77" s="102"/>
      <c r="AC77" s="103"/>
      <c r="AD77" s="92">
        <v>401</v>
      </c>
      <c r="AE77" s="92"/>
      <c r="AF77" s="92"/>
      <c r="AG77" s="107">
        <v>1</v>
      </c>
      <c r="AH77" s="108"/>
      <c r="AI77" s="108"/>
      <c r="AJ77" s="109"/>
      <c r="AK77" s="94">
        <v>8108</v>
      </c>
      <c r="AL77" s="94"/>
      <c r="AM77" s="94"/>
      <c r="AN77" s="94"/>
      <c r="AO77" s="94"/>
      <c r="AP77" s="94"/>
      <c r="AQ77" s="82">
        <f t="shared" si="0"/>
        <v>97296</v>
      </c>
      <c r="AR77" s="82"/>
      <c r="AS77" s="82"/>
      <c r="AT77" s="82"/>
      <c r="AU77" s="82"/>
      <c r="AV77" s="82"/>
      <c r="AW77" s="82"/>
      <c r="AX77" s="82"/>
      <c r="AY77" s="81"/>
      <c r="AZ77" s="81"/>
      <c r="BA77" s="81"/>
      <c r="BB77" s="81"/>
      <c r="BC77" s="81"/>
      <c r="BD77" s="81"/>
      <c r="BE77" s="81"/>
      <c r="BF77" s="81"/>
      <c r="BG77" s="81">
        <f t="shared" si="5"/>
        <v>666.41095890410952</v>
      </c>
      <c r="BH77" s="81"/>
      <c r="BI77" s="81"/>
      <c r="BJ77" s="81"/>
      <c r="BK77" s="81"/>
      <c r="BL77" s="81"/>
      <c r="BM77" s="81"/>
      <c r="BN77" s="81"/>
      <c r="BO77" s="81">
        <f t="shared" si="4"/>
        <v>13328.21917808219</v>
      </c>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2">
        <f t="shared" si="2"/>
        <v>111290.63013698629</v>
      </c>
      <c r="CW77" s="82"/>
      <c r="CX77" s="82"/>
      <c r="CY77" s="82"/>
      <c r="CZ77" s="82"/>
      <c r="DA77" s="82"/>
      <c r="DB77" s="82"/>
      <c r="DC77" s="82"/>
      <c r="DD77" s="82"/>
      <c r="DE77" s="83"/>
    </row>
    <row r="78" spans="1:109" s="4" customFormat="1" ht="24.95" customHeight="1" x14ac:dyDescent="0.2">
      <c r="A78" s="98" t="s">
        <v>102</v>
      </c>
      <c r="B78" s="99"/>
      <c r="C78" s="99"/>
      <c r="D78" s="99"/>
      <c r="E78" s="99"/>
      <c r="F78" s="99"/>
      <c r="G78" s="99"/>
      <c r="H78" s="99"/>
      <c r="I78" s="99"/>
      <c r="J78" s="99"/>
      <c r="K78" s="99"/>
      <c r="L78" s="99"/>
      <c r="M78" s="99"/>
      <c r="N78" s="99"/>
      <c r="O78" s="100"/>
      <c r="P78" s="101" t="s">
        <v>101</v>
      </c>
      <c r="Q78" s="102"/>
      <c r="R78" s="102"/>
      <c r="S78" s="102"/>
      <c r="T78" s="102"/>
      <c r="U78" s="102"/>
      <c r="V78" s="102"/>
      <c r="W78" s="102"/>
      <c r="X78" s="102"/>
      <c r="Y78" s="102"/>
      <c r="Z78" s="102"/>
      <c r="AA78" s="102"/>
      <c r="AB78" s="102"/>
      <c r="AC78" s="103"/>
      <c r="AD78" s="92">
        <v>401</v>
      </c>
      <c r="AE78" s="92"/>
      <c r="AF78" s="92"/>
      <c r="AG78" s="107">
        <v>3</v>
      </c>
      <c r="AH78" s="108"/>
      <c r="AI78" s="108"/>
      <c r="AJ78" s="109"/>
      <c r="AK78" s="94">
        <v>8108</v>
      </c>
      <c r="AL78" s="94"/>
      <c r="AM78" s="94"/>
      <c r="AN78" s="94"/>
      <c r="AO78" s="94"/>
      <c r="AP78" s="94"/>
      <c r="AQ78" s="82">
        <f t="shared" si="0"/>
        <v>291888</v>
      </c>
      <c r="AR78" s="82"/>
      <c r="AS78" s="82"/>
      <c r="AT78" s="82"/>
      <c r="AU78" s="82"/>
      <c r="AV78" s="82"/>
      <c r="AW78" s="82"/>
      <c r="AX78" s="82"/>
      <c r="AY78" s="81"/>
      <c r="AZ78" s="81"/>
      <c r="BA78" s="81"/>
      <c r="BB78" s="81"/>
      <c r="BC78" s="81"/>
      <c r="BD78" s="81"/>
      <c r="BE78" s="81"/>
      <c r="BF78" s="81"/>
      <c r="BG78" s="81">
        <f t="shared" si="5"/>
        <v>1999.2328767123288</v>
      </c>
      <c r="BH78" s="81"/>
      <c r="BI78" s="81"/>
      <c r="BJ78" s="81"/>
      <c r="BK78" s="81"/>
      <c r="BL78" s="81"/>
      <c r="BM78" s="81"/>
      <c r="BN78" s="81"/>
      <c r="BO78" s="81">
        <f t="shared" si="4"/>
        <v>39984.65753424658</v>
      </c>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2">
        <f t="shared" si="2"/>
        <v>333871.89041095891</v>
      </c>
      <c r="CW78" s="82"/>
      <c r="CX78" s="82"/>
      <c r="CY78" s="82"/>
      <c r="CZ78" s="82"/>
      <c r="DA78" s="82"/>
      <c r="DB78" s="82"/>
      <c r="DC78" s="82"/>
      <c r="DD78" s="82"/>
      <c r="DE78" s="83"/>
    </row>
    <row r="79" spans="1:109" s="4" customFormat="1" ht="24.95" customHeight="1" x14ac:dyDescent="0.2">
      <c r="A79" s="98" t="s">
        <v>103</v>
      </c>
      <c r="B79" s="99"/>
      <c r="C79" s="99"/>
      <c r="D79" s="99"/>
      <c r="E79" s="99"/>
      <c r="F79" s="99"/>
      <c r="G79" s="99"/>
      <c r="H79" s="99"/>
      <c r="I79" s="99"/>
      <c r="J79" s="99"/>
      <c r="K79" s="99"/>
      <c r="L79" s="99"/>
      <c r="M79" s="99"/>
      <c r="N79" s="99"/>
      <c r="O79" s="100"/>
      <c r="P79" s="101" t="s">
        <v>101</v>
      </c>
      <c r="Q79" s="102"/>
      <c r="R79" s="102"/>
      <c r="S79" s="102"/>
      <c r="T79" s="102"/>
      <c r="U79" s="102"/>
      <c r="V79" s="102"/>
      <c r="W79" s="102"/>
      <c r="X79" s="102"/>
      <c r="Y79" s="102"/>
      <c r="Z79" s="102"/>
      <c r="AA79" s="102"/>
      <c r="AB79" s="102"/>
      <c r="AC79" s="103"/>
      <c r="AD79" s="92">
        <v>401</v>
      </c>
      <c r="AE79" s="92"/>
      <c r="AF79" s="92"/>
      <c r="AG79" s="107">
        <v>1</v>
      </c>
      <c r="AH79" s="108"/>
      <c r="AI79" s="108"/>
      <c r="AJ79" s="109"/>
      <c r="AK79" s="94">
        <v>6190</v>
      </c>
      <c r="AL79" s="94"/>
      <c r="AM79" s="94"/>
      <c r="AN79" s="94"/>
      <c r="AO79" s="94"/>
      <c r="AP79" s="94"/>
      <c r="AQ79" s="82">
        <f t="shared" si="0"/>
        <v>74280</v>
      </c>
      <c r="AR79" s="82"/>
      <c r="AS79" s="82"/>
      <c r="AT79" s="82"/>
      <c r="AU79" s="82"/>
      <c r="AV79" s="82"/>
      <c r="AW79" s="82"/>
      <c r="AX79" s="82"/>
      <c r="AY79" s="81"/>
      <c r="AZ79" s="81"/>
      <c r="BA79" s="81"/>
      <c r="BB79" s="81"/>
      <c r="BC79" s="81"/>
      <c r="BD79" s="81"/>
      <c r="BE79" s="81"/>
      <c r="BF79" s="81"/>
      <c r="BG79" s="81">
        <f t="shared" si="5"/>
        <v>508.76712328767127</v>
      </c>
      <c r="BH79" s="81"/>
      <c r="BI79" s="81"/>
      <c r="BJ79" s="81"/>
      <c r="BK79" s="81"/>
      <c r="BL79" s="81"/>
      <c r="BM79" s="81"/>
      <c r="BN79" s="81"/>
      <c r="BO79" s="81">
        <f t="shared" si="4"/>
        <v>10175.342465753425</v>
      </c>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2">
        <f t="shared" si="2"/>
        <v>84964.109589041094</v>
      </c>
      <c r="CW79" s="82"/>
      <c r="CX79" s="82"/>
      <c r="CY79" s="82"/>
      <c r="CZ79" s="82"/>
      <c r="DA79" s="82"/>
      <c r="DB79" s="82"/>
      <c r="DC79" s="82"/>
      <c r="DD79" s="82"/>
      <c r="DE79" s="83"/>
    </row>
    <row r="80" spans="1:109" s="4" customFormat="1" ht="24.95" customHeight="1" x14ac:dyDescent="0.2">
      <c r="A80" s="98" t="s">
        <v>104</v>
      </c>
      <c r="B80" s="99"/>
      <c r="C80" s="99"/>
      <c r="D80" s="99"/>
      <c r="E80" s="99"/>
      <c r="F80" s="99"/>
      <c r="G80" s="99"/>
      <c r="H80" s="99"/>
      <c r="I80" s="99"/>
      <c r="J80" s="99"/>
      <c r="K80" s="99"/>
      <c r="L80" s="99"/>
      <c r="M80" s="99"/>
      <c r="N80" s="99"/>
      <c r="O80" s="100"/>
      <c r="P80" s="101" t="s">
        <v>101</v>
      </c>
      <c r="Q80" s="102"/>
      <c r="R80" s="102"/>
      <c r="S80" s="102"/>
      <c r="T80" s="102"/>
      <c r="U80" s="102"/>
      <c r="V80" s="102"/>
      <c r="W80" s="102"/>
      <c r="X80" s="102"/>
      <c r="Y80" s="102"/>
      <c r="Z80" s="102"/>
      <c r="AA80" s="102"/>
      <c r="AB80" s="102"/>
      <c r="AC80" s="103"/>
      <c r="AD80" s="92">
        <v>401</v>
      </c>
      <c r="AE80" s="92"/>
      <c r="AF80" s="92"/>
      <c r="AG80" s="107">
        <v>3</v>
      </c>
      <c r="AH80" s="108"/>
      <c r="AI80" s="108"/>
      <c r="AJ80" s="109"/>
      <c r="AK80" s="94">
        <v>5080</v>
      </c>
      <c r="AL80" s="94"/>
      <c r="AM80" s="94"/>
      <c r="AN80" s="94"/>
      <c r="AO80" s="94"/>
      <c r="AP80" s="94"/>
      <c r="AQ80" s="82">
        <f t="shared" si="0"/>
        <v>182880</v>
      </c>
      <c r="AR80" s="82"/>
      <c r="AS80" s="82"/>
      <c r="AT80" s="82"/>
      <c r="AU80" s="82"/>
      <c r="AV80" s="82"/>
      <c r="AW80" s="82"/>
      <c r="AX80" s="82"/>
      <c r="AY80" s="81"/>
      <c r="AZ80" s="81"/>
      <c r="BA80" s="81"/>
      <c r="BB80" s="81"/>
      <c r="BC80" s="81"/>
      <c r="BD80" s="81"/>
      <c r="BE80" s="81"/>
      <c r="BF80" s="81"/>
      <c r="BG80" s="81">
        <f t="shared" si="5"/>
        <v>1252.6027397260275</v>
      </c>
      <c r="BH80" s="81"/>
      <c r="BI80" s="81"/>
      <c r="BJ80" s="81"/>
      <c r="BK80" s="81"/>
      <c r="BL80" s="81"/>
      <c r="BM80" s="81"/>
      <c r="BN80" s="81"/>
      <c r="BO80" s="81">
        <f t="shared" si="4"/>
        <v>25052.054794520551</v>
      </c>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2">
        <f t="shared" si="2"/>
        <v>209184.65753424657</v>
      </c>
      <c r="CW80" s="82"/>
      <c r="CX80" s="82"/>
      <c r="CY80" s="82"/>
      <c r="CZ80" s="82"/>
      <c r="DA80" s="82"/>
      <c r="DB80" s="82"/>
      <c r="DC80" s="82"/>
      <c r="DD80" s="82"/>
      <c r="DE80" s="83"/>
    </row>
    <row r="81" spans="1:109" s="4" customFormat="1" ht="24.95" customHeight="1" x14ac:dyDescent="0.2">
      <c r="A81" s="98" t="s">
        <v>105</v>
      </c>
      <c r="B81" s="99"/>
      <c r="C81" s="99"/>
      <c r="D81" s="99"/>
      <c r="E81" s="99"/>
      <c r="F81" s="99"/>
      <c r="G81" s="99"/>
      <c r="H81" s="99"/>
      <c r="I81" s="99"/>
      <c r="J81" s="99"/>
      <c r="K81" s="99"/>
      <c r="L81" s="99"/>
      <c r="M81" s="99"/>
      <c r="N81" s="99"/>
      <c r="O81" s="100"/>
      <c r="P81" s="101" t="s">
        <v>101</v>
      </c>
      <c r="Q81" s="102"/>
      <c r="R81" s="102"/>
      <c r="S81" s="102"/>
      <c r="T81" s="102"/>
      <c r="U81" s="102"/>
      <c r="V81" s="102"/>
      <c r="W81" s="102"/>
      <c r="X81" s="102"/>
      <c r="Y81" s="102"/>
      <c r="Z81" s="102"/>
      <c r="AA81" s="102"/>
      <c r="AB81" s="102"/>
      <c r="AC81" s="103"/>
      <c r="AD81" s="92">
        <v>401</v>
      </c>
      <c r="AE81" s="92"/>
      <c r="AF81" s="92"/>
      <c r="AG81" s="107">
        <v>1</v>
      </c>
      <c r="AH81" s="108"/>
      <c r="AI81" s="108"/>
      <c r="AJ81" s="109"/>
      <c r="AK81" s="94">
        <v>5080</v>
      </c>
      <c r="AL81" s="94"/>
      <c r="AM81" s="94"/>
      <c r="AN81" s="94"/>
      <c r="AO81" s="94"/>
      <c r="AP81" s="94"/>
      <c r="AQ81" s="82">
        <f t="shared" si="0"/>
        <v>60960</v>
      </c>
      <c r="AR81" s="82"/>
      <c r="AS81" s="82"/>
      <c r="AT81" s="82"/>
      <c r="AU81" s="82"/>
      <c r="AV81" s="82"/>
      <c r="AW81" s="82"/>
      <c r="AX81" s="82"/>
      <c r="AY81" s="81"/>
      <c r="AZ81" s="81"/>
      <c r="BA81" s="81"/>
      <c r="BB81" s="81"/>
      <c r="BC81" s="81"/>
      <c r="BD81" s="81"/>
      <c r="BE81" s="81"/>
      <c r="BF81" s="81"/>
      <c r="BG81" s="81">
        <f t="shared" si="5"/>
        <v>417.53424657534248</v>
      </c>
      <c r="BH81" s="81"/>
      <c r="BI81" s="81"/>
      <c r="BJ81" s="81"/>
      <c r="BK81" s="81"/>
      <c r="BL81" s="81"/>
      <c r="BM81" s="81"/>
      <c r="BN81" s="81"/>
      <c r="BO81" s="81">
        <f t="shared" si="4"/>
        <v>8350.6849315068484</v>
      </c>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2">
        <f t="shared" si="2"/>
        <v>69728.219178082189</v>
      </c>
      <c r="CW81" s="82"/>
      <c r="CX81" s="82"/>
      <c r="CY81" s="82"/>
      <c r="CZ81" s="82"/>
      <c r="DA81" s="82"/>
      <c r="DB81" s="82"/>
      <c r="DC81" s="82"/>
      <c r="DD81" s="82"/>
      <c r="DE81" s="83"/>
    </row>
    <row r="82" spans="1:109" s="4" customFormat="1" ht="24.95" customHeight="1" x14ac:dyDescent="0.2">
      <c r="A82" s="98" t="s">
        <v>106</v>
      </c>
      <c r="B82" s="99"/>
      <c r="C82" s="99"/>
      <c r="D82" s="99"/>
      <c r="E82" s="99"/>
      <c r="F82" s="99"/>
      <c r="G82" s="99"/>
      <c r="H82" s="99"/>
      <c r="I82" s="99"/>
      <c r="J82" s="99"/>
      <c r="K82" s="99"/>
      <c r="L82" s="99"/>
      <c r="M82" s="99"/>
      <c r="N82" s="99"/>
      <c r="O82" s="100"/>
      <c r="P82" s="101" t="s">
        <v>107</v>
      </c>
      <c r="Q82" s="102"/>
      <c r="R82" s="102"/>
      <c r="S82" s="102"/>
      <c r="T82" s="102"/>
      <c r="U82" s="102"/>
      <c r="V82" s="102"/>
      <c r="W82" s="102"/>
      <c r="X82" s="102"/>
      <c r="Y82" s="102"/>
      <c r="Z82" s="102"/>
      <c r="AA82" s="102"/>
      <c r="AB82" s="102"/>
      <c r="AC82" s="103"/>
      <c r="AD82" s="92">
        <v>401</v>
      </c>
      <c r="AE82" s="92"/>
      <c r="AF82" s="92"/>
      <c r="AG82" s="107">
        <v>1</v>
      </c>
      <c r="AH82" s="108"/>
      <c r="AI82" s="108"/>
      <c r="AJ82" s="109"/>
      <c r="AK82" s="94">
        <v>8780</v>
      </c>
      <c r="AL82" s="94"/>
      <c r="AM82" s="94"/>
      <c r="AN82" s="94"/>
      <c r="AO82" s="94"/>
      <c r="AP82" s="94"/>
      <c r="AQ82" s="82">
        <f t="shared" ref="AQ82:AQ118" si="6">AG82*AK82*12</f>
        <v>105360</v>
      </c>
      <c r="AR82" s="82"/>
      <c r="AS82" s="82"/>
      <c r="AT82" s="82"/>
      <c r="AU82" s="82"/>
      <c r="AV82" s="82"/>
      <c r="AW82" s="82"/>
      <c r="AX82" s="82"/>
      <c r="AY82" s="81"/>
      <c r="AZ82" s="81"/>
      <c r="BA82" s="81"/>
      <c r="BB82" s="81"/>
      <c r="BC82" s="81"/>
      <c r="BD82" s="81"/>
      <c r="BE82" s="81"/>
      <c r="BF82" s="81"/>
      <c r="BG82" s="81">
        <f t="shared" si="5"/>
        <v>721.64383561643831</v>
      </c>
      <c r="BH82" s="81"/>
      <c r="BI82" s="81"/>
      <c r="BJ82" s="81"/>
      <c r="BK82" s="81"/>
      <c r="BL82" s="81"/>
      <c r="BM82" s="81"/>
      <c r="BN82" s="81"/>
      <c r="BO82" s="81">
        <f t="shared" si="4"/>
        <v>14432.876712328765</v>
      </c>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2">
        <f t="shared" ref="CV82:CV118" si="7">SUM(AQ82:CU82)</f>
        <v>120514.52054794521</v>
      </c>
      <c r="CW82" s="82"/>
      <c r="CX82" s="82"/>
      <c r="CY82" s="82"/>
      <c r="CZ82" s="82"/>
      <c r="DA82" s="82"/>
      <c r="DB82" s="82"/>
      <c r="DC82" s="82"/>
      <c r="DD82" s="82"/>
      <c r="DE82" s="83"/>
    </row>
    <row r="83" spans="1:109" s="4" customFormat="1" ht="24.95" customHeight="1" x14ac:dyDescent="0.2">
      <c r="A83" s="98" t="s">
        <v>89</v>
      </c>
      <c r="B83" s="99"/>
      <c r="C83" s="99"/>
      <c r="D83" s="99"/>
      <c r="E83" s="99"/>
      <c r="F83" s="99"/>
      <c r="G83" s="99"/>
      <c r="H83" s="99"/>
      <c r="I83" s="99"/>
      <c r="J83" s="99"/>
      <c r="K83" s="99"/>
      <c r="L83" s="99"/>
      <c r="M83" s="99"/>
      <c r="N83" s="99"/>
      <c r="O83" s="100"/>
      <c r="P83" s="101" t="s">
        <v>107</v>
      </c>
      <c r="Q83" s="102"/>
      <c r="R83" s="102"/>
      <c r="S83" s="102"/>
      <c r="T83" s="102"/>
      <c r="U83" s="102"/>
      <c r="V83" s="102"/>
      <c r="W83" s="102"/>
      <c r="X83" s="102"/>
      <c r="Y83" s="102"/>
      <c r="Z83" s="102"/>
      <c r="AA83" s="102"/>
      <c r="AB83" s="102"/>
      <c r="AC83" s="103"/>
      <c r="AD83" s="92">
        <v>401</v>
      </c>
      <c r="AE83" s="92"/>
      <c r="AF83" s="92"/>
      <c r="AG83" s="107">
        <v>1</v>
      </c>
      <c r="AH83" s="108"/>
      <c r="AI83" s="108"/>
      <c r="AJ83" s="109"/>
      <c r="AK83" s="94">
        <v>6666</v>
      </c>
      <c r="AL83" s="94"/>
      <c r="AM83" s="94"/>
      <c r="AN83" s="94"/>
      <c r="AO83" s="94"/>
      <c r="AP83" s="94"/>
      <c r="AQ83" s="82">
        <f t="shared" si="6"/>
        <v>79992</v>
      </c>
      <c r="AR83" s="82"/>
      <c r="AS83" s="82"/>
      <c r="AT83" s="82"/>
      <c r="AU83" s="82"/>
      <c r="AV83" s="82"/>
      <c r="AW83" s="82"/>
      <c r="AX83" s="82"/>
      <c r="AY83" s="81"/>
      <c r="AZ83" s="81"/>
      <c r="BA83" s="81"/>
      <c r="BB83" s="81"/>
      <c r="BC83" s="81"/>
      <c r="BD83" s="81"/>
      <c r="BE83" s="81"/>
      <c r="BF83" s="81"/>
      <c r="BG83" s="81">
        <f t="shared" si="5"/>
        <v>547.89041095890411</v>
      </c>
      <c r="BH83" s="81"/>
      <c r="BI83" s="81"/>
      <c r="BJ83" s="81"/>
      <c r="BK83" s="81"/>
      <c r="BL83" s="81"/>
      <c r="BM83" s="81"/>
      <c r="BN83" s="81"/>
      <c r="BO83" s="81">
        <f t="shared" si="4"/>
        <v>10957.808219178081</v>
      </c>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2">
        <f t="shared" si="7"/>
        <v>91497.698630136991</v>
      </c>
      <c r="CW83" s="82"/>
      <c r="CX83" s="82"/>
      <c r="CY83" s="82"/>
      <c r="CZ83" s="82"/>
      <c r="DA83" s="82"/>
      <c r="DB83" s="82"/>
      <c r="DC83" s="82"/>
      <c r="DD83" s="82"/>
      <c r="DE83" s="83"/>
    </row>
    <row r="84" spans="1:109" s="4" customFormat="1" ht="24.95" customHeight="1" x14ac:dyDescent="0.2">
      <c r="A84" s="98" t="s">
        <v>108</v>
      </c>
      <c r="B84" s="99"/>
      <c r="C84" s="99"/>
      <c r="D84" s="99"/>
      <c r="E84" s="99"/>
      <c r="F84" s="99"/>
      <c r="G84" s="99"/>
      <c r="H84" s="99"/>
      <c r="I84" s="99"/>
      <c r="J84" s="99"/>
      <c r="K84" s="99"/>
      <c r="L84" s="99"/>
      <c r="M84" s="99"/>
      <c r="N84" s="99"/>
      <c r="O84" s="100"/>
      <c r="P84" s="101" t="s">
        <v>109</v>
      </c>
      <c r="Q84" s="102"/>
      <c r="R84" s="102"/>
      <c r="S84" s="102"/>
      <c r="T84" s="102"/>
      <c r="U84" s="102"/>
      <c r="V84" s="102"/>
      <c r="W84" s="102"/>
      <c r="X84" s="102"/>
      <c r="Y84" s="102"/>
      <c r="Z84" s="102"/>
      <c r="AA84" s="102"/>
      <c r="AB84" s="102"/>
      <c r="AC84" s="103"/>
      <c r="AD84" s="92">
        <v>401</v>
      </c>
      <c r="AE84" s="92"/>
      <c r="AF84" s="92"/>
      <c r="AG84" s="107">
        <v>2</v>
      </c>
      <c r="AH84" s="108"/>
      <c r="AI84" s="108"/>
      <c r="AJ84" s="109"/>
      <c r="AK84" s="94">
        <v>4074</v>
      </c>
      <c r="AL84" s="94"/>
      <c r="AM84" s="94"/>
      <c r="AN84" s="94"/>
      <c r="AO84" s="94"/>
      <c r="AP84" s="94"/>
      <c r="AQ84" s="82">
        <f t="shared" si="6"/>
        <v>97776</v>
      </c>
      <c r="AR84" s="82"/>
      <c r="AS84" s="82"/>
      <c r="AT84" s="82"/>
      <c r="AU84" s="82"/>
      <c r="AV84" s="82"/>
      <c r="AW84" s="82"/>
      <c r="AX84" s="82"/>
      <c r="AY84" s="81"/>
      <c r="AZ84" s="81"/>
      <c r="BA84" s="81"/>
      <c r="BB84" s="81"/>
      <c r="BC84" s="81"/>
      <c r="BD84" s="81"/>
      <c r="BE84" s="81"/>
      <c r="BF84" s="81"/>
      <c r="BG84" s="81">
        <f t="shared" si="5"/>
        <v>669.69863013698625</v>
      </c>
      <c r="BH84" s="81"/>
      <c r="BI84" s="81"/>
      <c r="BJ84" s="81"/>
      <c r="BK84" s="81"/>
      <c r="BL84" s="81"/>
      <c r="BM84" s="81"/>
      <c r="BN84" s="81"/>
      <c r="BO84" s="81">
        <f t="shared" si="4"/>
        <v>13393.972602739726</v>
      </c>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2">
        <f t="shared" si="7"/>
        <v>111839.67123287672</v>
      </c>
      <c r="CW84" s="82"/>
      <c r="CX84" s="82"/>
      <c r="CY84" s="82"/>
      <c r="CZ84" s="82"/>
      <c r="DA84" s="82"/>
      <c r="DB84" s="82"/>
      <c r="DC84" s="82"/>
      <c r="DD84" s="82"/>
      <c r="DE84" s="83"/>
    </row>
    <row r="85" spans="1:109" s="4" customFormat="1" ht="24.95" customHeight="1" x14ac:dyDescent="0.2">
      <c r="A85" s="98" t="s">
        <v>60</v>
      </c>
      <c r="B85" s="99"/>
      <c r="C85" s="99"/>
      <c r="D85" s="99"/>
      <c r="E85" s="99"/>
      <c r="F85" s="99"/>
      <c r="G85" s="99"/>
      <c r="H85" s="99"/>
      <c r="I85" s="99"/>
      <c r="J85" s="99"/>
      <c r="K85" s="99"/>
      <c r="L85" s="99"/>
      <c r="M85" s="99"/>
      <c r="N85" s="99"/>
      <c r="O85" s="100"/>
      <c r="P85" s="101" t="s">
        <v>110</v>
      </c>
      <c r="Q85" s="102"/>
      <c r="R85" s="102"/>
      <c r="S85" s="102"/>
      <c r="T85" s="102"/>
      <c r="U85" s="102"/>
      <c r="V85" s="102"/>
      <c r="W85" s="102"/>
      <c r="X85" s="102"/>
      <c r="Y85" s="102"/>
      <c r="Z85" s="102"/>
      <c r="AA85" s="102"/>
      <c r="AB85" s="102"/>
      <c r="AC85" s="103"/>
      <c r="AD85" s="92">
        <v>401</v>
      </c>
      <c r="AE85" s="92"/>
      <c r="AF85" s="92"/>
      <c r="AG85" s="107">
        <v>1</v>
      </c>
      <c r="AH85" s="108"/>
      <c r="AI85" s="108"/>
      <c r="AJ85" s="109"/>
      <c r="AK85" s="94">
        <v>8240</v>
      </c>
      <c r="AL85" s="94"/>
      <c r="AM85" s="94"/>
      <c r="AN85" s="94"/>
      <c r="AO85" s="94"/>
      <c r="AP85" s="94"/>
      <c r="AQ85" s="82">
        <f t="shared" si="6"/>
        <v>98880</v>
      </c>
      <c r="AR85" s="82"/>
      <c r="AS85" s="82"/>
      <c r="AT85" s="82"/>
      <c r="AU85" s="82"/>
      <c r="AV85" s="82"/>
      <c r="AW85" s="82"/>
      <c r="AX85" s="82"/>
      <c r="AY85" s="81"/>
      <c r="AZ85" s="81"/>
      <c r="BA85" s="81"/>
      <c r="BB85" s="81"/>
      <c r="BC85" s="81"/>
      <c r="BD85" s="81"/>
      <c r="BE85" s="81"/>
      <c r="BF85" s="81"/>
      <c r="BG85" s="81">
        <f t="shared" si="5"/>
        <v>677.2602739726027</v>
      </c>
      <c r="BH85" s="81"/>
      <c r="BI85" s="81"/>
      <c r="BJ85" s="81"/>
      <c r="BK85" s="81"/>
      <c r="BL85" s="81"/>
      <c r="BM85" s="81"/>
      <c r="BN85" s="81"/>
      <c r="BO85" s="81">
        <f t="shared" si="4"/>
        <v>13545.205479452054</v>
      </c>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2">
        <f t="shared" si="7"/>
        <v>113102.46575342465</v>
      </c>
      <c r="CW85" s="82"/>
      <c r="CX85" s="82"/>
      <c r="CY85" s="82"/>
      <c r="CZ85" s="82"/>
      <c r="DA85" s="82"/>
      <c r="DB85" s="82"/>
      <c r="DC85" s="82"/>
      <c r="DD85" s="82"/>
      <c r="DE85" s="83"/>
    </row>
    <row r="86" spans="1:109" s="4" customFormat="1" ht="24.95" customHeight="1" x14ac:dyDescent="0.2">
      <c r="A86" s="98" t="s">
        <v>111</v>
      </c>
      <c r="B86" s="99"/>
      <c r="C86" s="99"/>
      <c r="D86" s="99"/>
      <c r="E86" s="99"/>
      <c r="F86" s="99"/>
      <c r="G86" s="99"/>
      <c r="H86" s="99"/>
      <c r="I86" s="99"/>
      <c r="J86" s="99"/>
      <c r="K86" s="99"/>
      <c r="L86" s="99"/>
      <c r="M86" s="99"/>
      <c r="N86" s="99"/>
      <c r="O86" s="100"/>
      <c r="P86" s="101" t="s">
        <v>110</v>
      </c>
      <c r="Q86" s="102"/>
      <c r="R86" s="102"/>
      <c r="S86" s="102"/>
      <c r="T86" s="102"/>
      <c r="U86" s="102"/>
      <c r="V86" s="102"/>
      <c r="W86" s="102"/>
      <c r="X86" s="102"/>
      <c r="Y86" s="102"/>
      <c r="Z86" s="102"/>
      <c r="AA86" s="102"/>
      <c r="AB86" s="102"/>
      <c r="AC86" s="103"/>
      <c r="AD86" s="92">
        <v>401</v>
      </c>
      <c r="AE86" s="92"/>
      <c r="AF86" s="92"/>
      <c r="AG86" s="107">
        <v>1</v>
      </c>
      <c r="AH86" s="108"/>
      <c r="AI86" s="108"/>
      <c r="AJ86" s="109"/>
      <c r="AK86" s="94">
        <v>10076</v>
      </c>
      <c r="AL86" s="94"/>
      <c r="AM86" s="94"/>
      <c r="AN86" s="94"/>
      <c r="AO86" s="94"/>
      <c r="AP86" s="94"/>
      <c r="AQ86" s="82">
        <f t="shared" si="6"/>
        <v>120912</v>
      </c>
      <c r="AR86" s="82"/>
      <c r="AS86" s="82"/>
      <c r="AT86" s="82"/>
      <c r="AU86" s="82"/>
      <c r="AV86" s="82"/>
      <c r="AW86" s="82"/>
      <c r="AX86" s="82"/>
      <c r="AY86" s="81"/>
      <c r="AZ86" s="81"/>
      <c r="BA86" s="81"/>
      <c r="BB86" s="81"/>
      <c r="BC86" s="81"/>
      <c r="BD86" s="81"/>
      <c r="BE86" s="81"/>
      <c r="BF86" s="81"/>
      <c r="BG86" s="81">
        <f t="shared" si="5"/>
        <v>828.16438356164383</v>
      </c>
      <c r="BH86" s="81"/>
      <c r="BI86" s="81"/>
      <c r="BJ86" s="81"/>
      <c r="BK86" s="81"/>
      <c r="BL86" s="81"/>
      <c r="BM86" s="81"/>
      <c r="BN86" s="81"/>
      <c r="BO86" s="81">
        <f t="shared" si="4"/>
        <v>16563.287671232876</v>
      </c>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2">
        <f t="shared" si="7"/>
        <v>138303.45205479453</v>
      </c>
      <c r="CW86" s="82"/>
      <c r="CX86" s="82"/>
      <c r="CY86" s="82"/>
      <c r="CZ86" s="82"/>
      <c r="DA86" s="82"/>
      <c r="DB86" s="82"/>
      <c r="DC86" s="82"/>
      <c r="DD86" s="82"/>
      <c r="DE86" s="83"/>
    </row>
    <row r="87" spans="1:109" s="4" customFormat="1" ht="24.95" customHeight="1" x14ac:dyDescent="0.2">
      <c r="A87" s="98" t="s">
        <v>112</v>
      </c>
      <c r="B87" s="99"/>
      <c r="C87" s="99"/>
      <c r="D87" s="99"/>
      <c r="E87" s="99"/>
      <c r="F87" s="99"/>
      <c r="G87" s="99"/>
      <c r="H87" s="99"/>
      <c r="I87" s="99"/>
      <c r="J87" s="99"/>
      <c r="K87" s="99"/>
      <c r="L87" s="99"/>
      <c r="M87" s="99"/>
      <c r="N87" s="99"/>
      <c r="O87" s="100"/>
      <c r="P87" s="101" t="s">
        <v>110</v>
      </c>
      <c r="Q87" s="102"/>
      <c r="R87" s="102"/>
      <c r="S87" s="102"/>
      <c r="T87" s="102"/>
      <c r="U87" s="102"/>
      <c r="V87" s="102"/>
      <c r="W87" s="102"/>
      <c r="X87" s="102"/>
      <c r="Y87" s="102"/>
      <c r="Z87" s="102"/>
      <c r="AA87" s="102"/>
      <c r="AB87" s="102"/>
      <c r="AC87" s="103"/>
      <c r="AD87" s="92">
        <v>401</v>
      </c>
      <c r="AE87" s="92"/>
      <c r="AF87" s="92"/>
      <c r="AG87" s="107">
        <v>1</v>
      </c>
      <c r="AH87" s="108"/>
      <c r="AI87" s="108"/>
      <c r="AJ87" s="109"/>
      <c r="AK87" s="94">
        <v>5080</v>
      </c>
      <c r="AL87" s="94"/>
      <c r="AM87" s="94"/>
      <c r="AN87" s="94"/>
      <c r="AO87" s="94"/>
      <c r="AP87" s="94"/>
      <c r="AQ87" s="82">
        <f t="shared" si="6"/>
        <v>60960</v>
      </c>
      <c r="AR87" s="82"/>
      <c r="AS87" s="82"/>
      <c r="AT87" s="82"/>
      <c r="AU87" s="82"/>
      <c r="AV87" s="82"/>
      <c r="AW87" s="82"/>
      <c r="AX87" s="82"/>
      <c r="AY87" s="81"/>
      <c r="AZ87" s="81"/>
      <c r="BA87" s="81"/>
      <c r="BB87" s="81"/>
      <c r="BC87" s="81"/>
      <c r="BD87" s="81"/>
      <c r="BE87" s="81"/>
      <c r="BF87" s="81"/>
      <c r="BG87" s="81">
        <f t="shared" si="5"/>
        <v>417.53424657534248</v>
      </c>
      <c r="BH87" s="81"/>
      <c r="BI87" s="81"/>
      <c r="BJ87" s="81"/>
      <c r="BK87" s="81"/>
      <c r="BL87" s="81"/>
      <c r="BM87" s="81"/>
      <c r="BN87" s="81"/>
      <c r="BO87" s="81">
        <f t="shared" si="4"/>
        <v>8350.6849315068484</v>
      </c>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2">
        <f t="shared" si="7"/>
        <v>69728.219178082189</v>
      </c>
      <c r="CW87" s="82"/>
      <c r="CX87" s="82"/>
      <c r="CY87" s="82"/>
      <c r="CZ87" s="82"/>
      <c r="DA87" s="82"/>
      <c r="DB87" s="82"/>
      <c r="DC87" s="82"/>
      <c r="DD87" s="82"/>
      <c r="DE87" s="83"/>
    </row>
    <row r="88" spans="1:109" s="4" customFormat="1" ht="24.95" customHeight="1" x14ac:dyDescent="0.2">
      <c r="A88" s="98" t="s">
        <v>113</v>
      </c>
      <c r="B88" s="99"/>
      <c r="C88" s="99"/>
      <c r="D88" s="99"/>
      <c r="E88" s="99"/>
      <c r="F88" s="99"/>
      <c r="G88" s="99"/>
      <c r="H88" s="99"/>
      <c r="I88" s="99"/>
      <c r="J88" s="99"/>
      <c r="K88" s="99"/>
      <c r="L88" s="99"/>
      <c r="M88" s="99"/>
      <c r="N88" s="99"/>
      <c r="O88" s="100"/>
      <c r="P88" s="101" t="s">
        <v>114</v>
      </c>
      <c r="Q88" s="102"/>
      <c r="R88" s="102"/>
      <c r="S88" s="102"/>
      <c r="T88" s="102"/>
      <c r="U88" s="102"/>
      <c r="V88" s="102"/>
      <c r="W88" s="102"/>
      <c r="X88" s="102"/>
      <c r="Y88" s="102"/>
      <c r="Z88" s="102"/>
      <c r="AA88" s="102"/>
      <c r="AB88" s="102"/>
      <c r="AC88" s="103"/>
      <c r="AD88" s="92">
        <v>401</v>
      </c>
      <c r="AE88" s="92"/>
      <c r="AF88" s="92"/>
      <c r="AG88" s="107">
        <v>1</v>
      </c>
      <c r="AH88" s="108"/>
      <c r="AI88" s="108"/>
      <c r="AJ88" s="109"/>
      <c r="AK88" s="94">
        <v>5764</v>
      </c>
      <c r="AL88" s="94"/>
      <c r="AM88" s="94"/>
      <c r="AN88" s="94"/>
      <c r="AO88" s="94"/>
      <c r="AP88" s="94"/>
      <c r="AQ88" s="82">
        <f t="shared" si="6"/>
        <v>69168</v>
      </c>
      <c r="AR88" s="82"/>
      <c r="AS88" s="82"/>
      <c r="AT88" s="82"/>
      <c r="AU88" s="82"/>
      <c r="AV88" s="82"/>
      <c r="AW88" s="82"/>
      <c r="AX88" s="82"/>
      <c r="AY88" s="81"/>
      <c r="AZ88" s="81"/>
      <c r="BA88" s="81"/>
      <c r="BB88" s="81"/>
      <c r="BC88" s="81"/>
      <c r="BD88" s="81"/>
      <c r="BE88" s="81"/>
      <c r="BF88" s="81"/>
      <c r="BG88" s="81">
        <f t="shared" si="5"/>
        <v>473.75342465753425</v>
      </c>
      <c r="BH88" s="81"/>
      <c r="BI88" s="81"/>
      <c r="BJ88" s="81"/>
      <c r="BK88" s="81"/>
      <c r="BL88" s="81"/>
      <c r="BM88" s="81"/>
      <c r="BN88" s="81"/>
      <c r="BO88" s="81">
        <f t="shared" si="4"/>
        <v>9475.0684931506858</v>
      </c>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2">
        <f t="shared" si="7"/>
        <v>79116.821917808222</v>
      </c>
      <c r="CW88" s="82"/>
      <c r="CX88" s="82"/>
      <c r="CY88" s="82"/>
      <c r="CZ88" s="82"/>
      <c r="DA88" s="82"/>
      <c r="DB88" s="82"/>
      <c r="DC88" s="82"/>
      <c r="DD88" s="82"/>
      <c r="DE88" s="83"/>
    </row>
    <row r="89" spans="1:109" s="4" customFormat="1" ht="24.95" customHeight="1" x14ac:dyDescent="0.2">
      <c r="A89" s="98" t="s">
        <v>115</v>
      </c>
      <c r="B89" s="99"/>
      <c r="C89" s="99"/>
      <c r="D89" s="99"/>
      <c r="E89" s="99"/>
      <c r="F89" s="99"/>
      <c r="G89" s="99"/>
      <c r="H89" s="99"/>
      <c r="I89" s="99"/>
      <c r="J89" s="99"/>
      <c r="K89" s="99"/>
      <c r="L89" s="99"/>
      <c r="M89" s="99"/>
      <c r="N89" s="99"/>
      <c r="O89" s="100"/>
      <c r="P89" s="101" t="s">
        <v>116</v>
      </c>
      <c r="Q89" s="102"/>
      <c r="R89" s="102"/>
      <c r="S89" s="102"/>
      <c r="T89" s="102"/>
      <c r="U89" s="102"/>
      <c r="V89" s="102"/>
      <c r="W89" s="102"/>
      <c r="X89" s="102"/>
      <c r="Y89" s="102"/>
      <c r="Z89" s="102"/>
      <c r="AA89" s="102"/>
      <c r="AB89" s="102"/>
      <c r="AC89" s="103"/>
      <c r="AD89" s="92">
        <v>401</v>
      </c>
      <c r="AE89" s="92"/>
      <c r="AF89" s="92"/>
      <c r="AG89" s="107">
        <v>1</v>
      </c>
      <c r="AH89" s="108"/>
      <c r="AI89" s="108"/>
      <c r="AJ89" s="109"/>
      <c r="AK89" s="94">
        <v>13206</v>
      </c>
      <c r="AL89" s="94"/>
      <c r="AM89" s="94"/>
      <c r="AN89" s="94"/>
      <c r="AO89" s="94"/>
      <c r="AP89" s="94"/>
      <c r="AQ89" s="82">
        <f t="shared" si="6"/>
        <v>158472</v>
      </c>
      <c r="AR89" s="82"/>
      <c r="AS89" s="82"/>
      <c r="AT89" s="82"/>
      <c r="AU89" s="82"/>
      <c r="AV89" s="82"/>
      <c r="AW89" s="82"/>
      <c r="AX89" s="82"/>
      <c r="AY89" s="81"/>
      <c r="AZ89" s="81"/>
      <c r="BA89" s="81"/>
      <c r="BB89" s="81"/>
      <c r="BC89" s="81"/>
      <c r="BD89" s="81"/>
      <c r="BE89" s="81"/>
      <c r="BF89" s="81"/>
      <c r="BG89" s="81">
        <f t="shared" si="5"/>
        <v>1085.4246575342465</v>
      </c>
      <c r="BH89" s="81"/>
      <c r="BI89" s="81"/>
      <c r="BJ89" s="81"/>
      <c r="BK89" s="81"/>
      <c r="BL89" s="81"/>
      <c r="BM89" s="81"/>
      <c r="BN89" s="81"/>
      <c r="BO89" s="81">
        <f t="shared" si="4"/>
        <v>21708.493150684932</v>
      </c>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2">
        <f t="shared" si="7"/>
        <v>181265.91780821918</v>
      </c>
      <c r="CW89" s="82"/>
      <c r="CX89" s="82"/>
      <c r="CY89" s="82"/>
      <c r="CZ89" s="82"/>
      <c r="DA89" s="82"/>
      <c r="DB89" s="82"/>
      <c r="DC89" s="82"/>
      <c r="DD89" s="82"/>
      <c r="DE89" s="83"/>
    </row>
    <row r="90" spans="1:109" s="4" customFormat="1" ht="24.95" customHeight="1" x14ac:dyDescent="0.2">
      <c r="A90" s="98" t="s">
        <v>117</v>
      </c>
      <c r="B90" s="99"/>
      <c r="C90" s="99"/>
      <c r="D90" s="99"/>
      <c r="E90" s="99"/>
      <c r="F90" s="99"/>
      <c r="G90" s="99"/>
      <c r="H90" s="99"/>
      <c r="I90" s="99"/>
      <c r="J90" s="99"/>
      <c r="K90" s="99"/>
      <c r="L90" s="99"/>
      <c r="M90" s="99"/>
      <c r="N90" s="99"/>
      <c r="O90" s="100"/>
      <c r="P90" s="101" t="s">
        <v>116</v>
      </c>
      <c r="Q90" s="102"/>
      <c r="R90" s="102"/>
      <c r="S90" s="102"/>
      <c r="T90" s="102"/>
      <c r="U90" s="102"/>
      <c r="V90" s="102"/>
      <c r="W90" s="102"/>
      <c r="X90" s="102"/>
      <c r="Y90" s="102"/>
      <c r="Z90" s="102"/>
      <c r="AA90" s="102"/>
      <c r="AB90" s="102"/>
      <c r="AC90" s="103"/>
      <c r="AD90" s="92">
        <v>401</v>
      </c>
      <c r="AE90" s="92"/>
      <c r="AF90" s="92"/>
      <c r="AG90" s="107">
        <v>1</v>
      </c>
      <c r="AH90" s="108"/>
      <c r="AI90" s="108"/>
      <c r="AJ90" s="109"/>
      <c r="AK90" s="94">
        <v>12602</v>
      </c>
      <c r="AL90" s="94"/>
      <c r="AM90" s="94"/>
      <c r="AN90" s="94"/>
      <c r="AO90" s="94"/>
      <c r="AP90" s="94"/>
      <c r="AQ90" s="82">
        <f t="shared" si="6"/>
        <v>151224</v>
      </c>
      <c r="AR90" s="82"/>
      <c r="AS90" s="82"/>
      <c r="AT90" s="82"/>
      <c r="AU90" s="82"/>
      <c r="AV90" s="82"/>
      <c r="AW90" s="82"/>
      <c r="AX90" s="82"/>
      <c r="AY90" s="81"/>
      <c r="AZ90" s="81"/>
      <c r="BA90" s="81"/>
      <c r="BB90" s="81"/>
      <c r="BC90" s="81"/>
      <c r="BD90" s="81"/>
      <c r="BE90" s="81"/>
      <c r="BF90" s="81"/>
      <c r="BG90" s="81">
        <f t="shared" si="5"/>
        <v>1035.7808219178082</v>
      </c>
      <c r="BH90" s="81"/>
      <c r="BI90" s="81"/>
      <c r="BJ90" s="81"/>
      <c r="BK90" s="81"/>
      <c r="BL90" s="81"/>
      <c r="BM90" s="81"/>
      <c r="BN90" s="81"/>
      <c r="BO90" s="81">
        <f t="shared" si="4"/>
        <v>20715.616438356163</v>
      </c>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2">
        <f t="shared" si="7"/>
        <v>172975.39726027398</v>
      </c>
      <c r="CW90" s="82"/>
      <c r="CX90" s="82"/>
      <c r="CY90" s="82"/>
      <c r="CZ90" s="82"/>
      <c r="DA90" s="82"/>
      <c r="DB90" s="82"/>
      <c r="DC90" s="82"/>
      <c r="DD90" s="82"/>
      <c r="DE90" s="83"/>
    </row>
    <row r="91" spans="1:109" s="4" customFormat="1" ht="24.95" customHeight="1" x14ac:dyDescent="0.2">
      <c r="A91" s="98" t="s">
        <v>118</v>
      </c>
      <c r="B91" s="99"/>
      <c r="C91" s="99"/>
      <c r="D91" s="99"/>
      <c r="E91" s="99"/>
      <c r="F91" s="99"/>
      <c r="G91" s="99"/>
      <c r="H91" s="99"/>
      <c r="I91" s="99"/>
      <c r="J91" s="99"/>
      <c r="K91" s="99"/>
      <c r="L91" s="99"/>
      <c r="M91" s="99"/>
      <c r="N91" s="99"/>
      <c r="O91" s="100"/>
      <c r="P91" s="101" t="s">
        <v>116</v>
      </c>
      <c r="Q91" s="102"/>
      <c r="R91" s="102"/>
      <c r="S91" s="102"/>
      <c r="T91" s="102"/>
      <c r="U91" s="102"/>
      <c r="V91" s="102"/>
      <c r="W91" s="102"/>
      <c r="X91" s="102"/>
      <c r="Y91" s="102"/>
      <c r="Z91" s="102"/>
      <c r="AA91" s="102"/>
      <c r="AB91" s="102"/>
      <c r="AC91" s="103"/>
      <c r="AD91" s="92">
        <v>401</v>
      </c>
      <c r="AE91" s="92"/>
      <c r="AF91" s="92"/>
      <c r="AG91" s="107">
        <v>2</v>
      </c>
      <c r="AH91" s="108"/>
      <c r="AI91" s="108"/>
      <c r="AJ91" s="109"/>
      <c r="AK91" s="94">
        <v>13018</v>
      </c>
      <c r="AL91" s="94"/>
      <c r="AM91" s="94"/>
      <c r="AN91" s="94"/>
      <c r="AO91" s="94"/>
      <c r="AP91" s="94"/>
      <c r="AQ91" s="82">
        <f t="shared" si="6"/>
        <v>312432</v>
      </c>
      <c r="AR91" s="82"/>
      <c r="AS91" s="82"/>
      <c r="AT91" s="82"/>
      <c r="AU91" s="82"/>
      <c r="AV91" s="82"/>
      <c r="AW91" s="82"/>
      <c r="AX91" s="82"/>
      <c r="AY91" s="81"/>
      <c r="AZ91" s="81"/>
      <c r="BA91" s="81"/>
      <c r="BB91" s="81"/>
      <c r="BC91" s="81"/>
      <c r="BD91" s="81"/>
      <c r="BE91" s="81"/>
      <c r="BF91" s="81"/>
      <c r="BG91" s="81">
        <f t="shared" si="5"/>
        <v>2139.9452054794519</v>
      </c>
      <c r="BH91" s="81"/>
      <c r="BI91" s="81"/>
      <c r="BJ91" s="81"/>
      <c r="BK91" s="81"/>
      <c r="BL91" s="81"/>
      <c r="BM91" s="81"/>
      <c r="BN91" s="81"/>
      <c r="BO91" s="81">
        <f t="shared" si="4"/>
        <v>42798.904109589042</v>
      </c>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2">
        <f t="shared" si="7"/>
        <v>357370.84931506851</v>
      </c>
      <c r="CW91" s="82"/>
      <c r="CX91" s="82"/>
      <c r="CY91" s="82"/>
      <c r="CZ91" s="82"/>
      <c r="DA91" s="82"/>
      <c r="DB91" s="82"/>
      <c r="DC91" s="82"/>
      <c r="DD91" s="82"/>
      <c r="DE91" s="83"/>
    </row>
    <row r="92" spans="1:109" s="4" customFormat="1" ht="24.95" customHeight="1" x14ac:dyDescent="0.2">
      <c r="A92" s="98" t="s">
        <v>119</v>
      </c>
      <c r="B92" s="99"/>
      <c r="C92" s="99"/>
      <c r="D92" s="99"/>
      <c r="E92" s="99"/>
      <c r="F92" s="99"/>
      <c r="G92" s="99"/>
      <c r="H92" s="99"/>
      <c r="I92" s="99"/>
      <c r="J92" s="99"/>
      <c r="K92" s="99"/>
      <c r="L92" s="99"/>
      <c r="M92" s="99"/>
      <c r="N92" s="99"/>
      <c r="O92" s="100"/>
      <c r="P92" s="101" t="s">
        <v>116</v>
      </c>
      <c r="Q92" s="102"/>
      <c r="R92" s="102"/>
      <c r="S92" s="102"/>
      <c r="T92" s="102"/>
      <c r="U92" s="102"/>
      <c r="V92" s="102"/>
      <c r="W92" s="102"/>
      <c r="X92" s="102"/>
      <c r="Y92" s="102"/>
      <c r="Z92" s="102"/>
      <c r="AA92" s="102"/>
      <c r="AB92" s="102"/>
      <c r="AC92" s="103"/>
      <c r="AD92" s="92">
        <v>401</v>
      </c>
      <c r="AE92" s="92"/>
      <c r="AF92" s="92"/>
      <c r="AG92" s="107">
        <v>3</v>
      </c>
      <c r="AH92" s="108"/>
      <c r="AI92" s="108"/>
      <c r="AJ92" s="109"/>
      <c r="AK92" s="94">
        <v>8218</v>
      </c>
      <c r="AL92" s="94"/>
      <c r="AM92" s="94"/>
      <c r="AN92" s="94"/>
      <c r="AO92" s="94"/>
      <c r="AP92" s="94"/>
      <c r="AQ92" s="82">
        <f t="shared" si="6"/>
        <v>295848</v>
      </c>
      <c r="AR92" s="82"/>
      <c r="AS92" s="82"/>
      <c r="AT92" s="82"/>
      <c r="AU92" s="82"/>
      <c r="AV92" s="82"/>
      <c r="AW92" s="82"/>
      <c r="AX92" s="82"/>
      <c r="AY92" s="81"/>
      <c r="AZ92" s="81"/>
      <c r="BA92" s="81"/>
      <c r="BB92" s="81"/>
      <c r="BC92" s="81"/>
      <c r="BD92" s="81"/>
      <c r="BE92" s="81"/>
      <c r="BF92" s="81"/>
      <c r="BG92" s="81">
        <f t="shared" si="5"/>
        <v>2026.3561643835615</v>
      </c>
      <c r="BH92" s="81"/>
      <c r="BI92" s="81"/>
      <c r="BJ92" s="81"/>
      <c r="BK92" s="81"/>
      <c r="BL92" s="81"/>
      <c r="BM92" s="81"/>
      <c r="BN92" s="81"/>
      <c r="BO92" s="81">
        <f t="shared" si="4"/>
        <v>40527.123287671231</v>
      </c>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2">
        <f t="shared" si="7"/>
        <v>338401.47945205483</v>
      </c>
      <c r="CW92" s="82"/>
      <c r="CX92" s="82"/>
      <c r="CY92" s="82"/>
      <c r="CZ92" s="82"/>
      <c r="DA92" s="82"/>
      <c r="DB92" s="82"/>
      <c r="DC92" s="82"/>
      <c r="DD92" s="82"/>
      <c r="DE92" s="83"/>
    </row>
    <row r="93" spans="1:109" s="4" customFormat="1" ht="24.95" customHeight="1" x14ac:dyDescent="0.2">
      <c r="A93" s="98" t="s">
        <v>120</v>
      </c>
      <c r="B93" s="99"/>
      <c r="C93" s="99"/>
      <c r="D93" s="99"/>
      <c r="E93" s="99"/>
      <c r="F93" s="99"/>
      <c r="G93" s="99"/>
      <c r="H93" s="99"/>
      <c r="I93" s="99"/>
      <c r="J93" s="99"/>
      <c r="K93" s="99"/>
      <c r="L93" s="99"/>
      <c r="M93" s="99"/>
      <c r="N93" s="99"/>
      <c r="O93" s="100"/>
      <c r="P93" s="101" t="s">
        <v>116</v>
      </c>
      <c r="Q93" s="102"/>
      <c r="R93" s="102"/>
      <c r="S93" s="102"/>
      <c r="T93" s="102"/>
      <c r="U93" s="102"/>
      <c r="V93" s="102"/>
      <c r="W93" s="102"/>
      <c r="X93" s="102"/>
      <c r="Y93" s="102"/>
      <c r="Z93" s="102"/>
      <c r="AA93" s="102"/>
      <c r="AB93" s="102"/>
      <c r="AC93" s="103"/>
      <c r="AD93" s="92">
        <v>401</v>
      </c>
      <c r="AE93" s="92"/>
      <c r="AF93" s="92"/>
      <c r="AG93" s="107">
        <v>1</v>
      </c>
      <c r="AH93" s="108"/>
      <c r="AI93" s="108"/>
      <c r="AJ93" s="109"/>
      <c r="AK93" s="94">
        <v>6866</v>
      </c>
      <c r="AL93" s="94"/>
      <c r="AM93" s="94"/>
      <c r="AN93" s="94"/>
      <c r="AO93" s="94"/>
      <c r="AP93" s="94"/>
      <c r="AQ93" s="82">
        <f t="shared" si="6"/>
        <v>82392</v>
      </c>
      <c r="AR93" s="82"/>
      <c r="AS93" s="82"/>
      <c r="AT93" s="82"/>
      <c r="AU93" s="82"/>
      <c r="AV93" s="82"/>
      <c r="AW93" s="82"/>
      <c r="AX93" s="82"/>
      <c r="AY93" s="81"/>
      <c r="AZ93" s="81"/>
      <c r="BA93" s="81"/>
      <c r="BB93" s="81"/>
      <c r="BC93" s="81"/>
      <c r="BD93" s="81"/>
      <c r="BE93" s="81"/>
      <c r="BF93" s="81"/>
      <c r="BG93" s="81">
        <f t="shared" si="5"/>
        <v>564.32876712328766</v>
      </c>
      <c r="BH93" s="81"/>
      <c r="BI93" s="81"/>
      <c r="BJ93" s="81"/>
      <c r="BK93" s="81"/>
      <c r="BL93" s="81"/>
      <c r="BM93" s="81"/>
      <c r="BN93" s="81"/>
      <c r="BO93" s="81">
        <f t="shared" si="4"/>
        <v>11286.575342465754</v>
      </c>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2">
        <f t="shared" si="7"/>
        <v>94242.904109589042</v>
      </c>
      <c r="CW93" s="82"/>
      <c r="CX93" s="82"/>
      <c r="CY93" s="82"/>
      <c r="CZ93" s="82"/>
      <c r="DA93" s="82"/>
      <c r="DB93" s="82"/>
      <c r="DC93" s="82"/>
      <c r="DD93" s="82"/>
      <c r="DE93" s="83"/>
    </row>
    <row r="94" spans="1:109" s="4" customFormat="1" ht="24.95" customHeight="1" x14ac:dyDescent="0.2">
      <c r="A94" s="98" t="s">
        <v>121</v>
      </c>
      <c r="B94" s="99"/>
      <c r="C94" s="99"/>
      <c r="D94" s="99"/>
      <c r="E94" s="99"/>
      <c r="F94" s="99"/>
      <c r="G94" s="99"/>
      <c r="H94" s="99"/>
      <c r="I94" s="99"/>
      <c r="J94" s="99"/>
      <c r="K94" s="99"/>
      <c r="L94" s="99"/>
      <c r="M94" s="99"/>
      <c r="N94" s="99"/>
      <c r="O94" s="100"/>
      <c r="P94" s="101" t="s">
        <v>116</v>
      </c>
      <c r="Q94" s="102"/>
      <c r="R94" s="102"/>
      <c r="S94" s="102"/>
      <c r="T94" s="102"/>
      <c r="U94" s="102"/>
      <c r="V94" s="102"/>
      <c r="W94" s="102"/>
      <c r="X94" s="102"/>
      <c r="Y94" s="102"/>
      <c r="Z94" s="102"/>
      <c r="AA94" s="102"/>
      <c r="AB94" s="102"/>
      <c r="AC94" s="103"/>
      <c r="AD94" s="92">
        <v>401</v>
      </c>
      <c r="AE94" s="92"/>
      <c r="AF94" s="92"/>
      <c r="AG94" s="107">
        <v>1</v>
      </c>
      <c r="AH94" s="108"/>
      <c r="AI94" s="108"/>
      <c r="AJ94" s="109"/>
      <c r="AK94" s="94">
        <v>4682</v>
      </c>
      <c r="AL94" s="94"/>
      <c r="AM94" s="94"/>
      <c r="AN94" s="94"/>
      <c r="AO94" s="94"/>
      <c r="AP94" s="94"/>
      <c r="AQ94" s="82">
        <f t="shared" si="6"/>
        <v>56184</v>
      </c>
      <c r="AR94" s="82"/>
      <c r="AS94" s="82"/>
      <c r="AT94" s="82"/>
      <c r="AU94" s="82"/>
      <c r="AV94" s="82"/>
      <c r="AW94" s="82"/>
      <c r="AX94" s="82"/>
      <c r="AY94" s="81"/>
      <c r="AZ94" s="81"/>
      <c r="BA94" s="81"/>
      <c r="BB94" s="81"/>
      <c r="BC94" s="81"/>
      <c r="BD94" s="81"/>
      <c r="BE94" s="81"/>
      <c r="BF94" s="81"/>
      <c r="BG94" s="81">
        <f t="shared" si="5"/>
        <v>384.82191780821921</v>
      </c>
      <c r="BH94" s="81"/>
      <c r="BI94" s="81"/>
      <c r="BJ94" s="81"/>
      <c r="BK94" s="81"/>
      <c r="BL94" s="81"/>
      <c r="BM94" s="81"/>
      <c r="BN94" s="81"/>
      <c r="BO94" s="81">
        <f t="shared" si="4"/>
        <v>7696.4383561643845</v>
      </c>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2">
        <f t="shared" si="7"/>
        <v>64265.260273972606</v>
      </c>
      <c r="CW94" s="82"/>
      <c r="CX94" s="82"/>
      <c r="CY94" s="82"/>
      <c r="CZ94" s="82"/>
      <c r="DA94" s="82"/>
      <c r="DB94" s="82"/>
      <c r="DC94" s="82"/>
      <c r="DD94" s="82"/>
      <c r="DE94" s="83"/>
    </row>
    <row r="95" spans="1:109" s="4" customFormat="1" ht="24.95" customHeight="1" x14ac:dyDescent="0.2">
      <c r="A95" s="98" t="s">
        <v>122</v>
      </c>
      <c r="B95" s="99"/>
      <c r="C95" s="99"/>
      <c r="D95" s="99"/>
      <c r="E95" s="99"/>
      <c r="F95" s="99"/>
      <c r="G95" s="99"/>
      <c r="H95" s="99"/>
      <c r="I95" s="99"/>
      <c r="J95" s="99"/>
      <c r="K95" s="99"/>
      <c r="L95" s="99"/>
      <c r="M95" s="99"/>
      <c r="N95" s="99"/>
      <c r="O95" s="100"/>
      <c r="P95" s="101" t="s">
        <v>116</v>
      </c>
      <c r="Q95" s="102"/>
      <c r="R95" s="102"/>
      <c r="S95" s="102"/>
      <c r="T95" s="102"/>
      <c r="U95" s="102"/>
      <c r="V95" s="102"/>
      <c r="W95" s="102"/>
      <c r="X95" s="102"/>
      <c r="Y95" s="102"/>
      <c r="Z95" s="102"/>
      <c r="AA95" s="102"/>
      <c r="AB95" s="102"/>
      <c r="AC95" s="103"/>
      <c r="AD95" s="92">
        <v>401</v>
      </c>
      <c r="AE95" s="92"/>
      <c r="AF95" s="92"/>
      <c r="AG95" s="107">
        <v>1</v>
      </c>
      <c r="AH95" s="108"/>
      <c r="AI95" s="108"/>
      <c r="AJ95" s="109"/>
      <c r="AK95" s="94">
        <v>6666</v>
      </c>
      <c r="AL95" s="94"/>
      <c r="AM95" s="94"/>
      <c r="AN95" s="94"/>
      <c r="AO95" s="94"/>
      <c r="AP95" s="94"/>
      <c r="AQ95" s="82">
        <f t="shared" si="6"/>
        <v>79992</v>
      </c>
      <c r="AR95" s="82"/>
      <c r="AS95" s="82"/>
      <c r="AT95" s="82"/>
      <c r="AU95" s="82"/>
      <c r="AV95" s="82"/>
      <c r="AW95" s="82"/>
      <c r="AX95" s="82"/>
      <c r="AY95" s="81"/>
      <c r="AZ95" s="81"/>
      <c r="BA95" s="81"/>
      <c r="BB95" s="81"/>
      <c r="BC95" s="81"/>
      <c r="BD95" s="81"/>
      <c r="BE95" s="81"/>
      <c r="BF95" s="81"/>
      <c r="BG95" s="81">
        <f t="shared" si="5"/>
        <v>547.89041095890411</v>
      </c>
      <c r="BH95" s="81"/>
      <c r="BI95" s="81"/>
      <c r="BJ95" s="81"/>
      <c r="BK95" s="81"/>
      <c r="BL95" s="81"/>
      <c r="BM95" s="81"/>
      <c r="BN95" s="81"/>
      <c r="BO95" s="81">
        <f t="shared" si="4"/>
        <v>10957.808219178081</v>
      </c>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2">
        <f t="shared" si="7"/>
        <v>91497.698630136991</v>
      </c>
      <c r="CW95" s="82"/>
      <c r="CX95" s="82"/>
      <c r="CY95" s="82"/>
      <c r="CZ95" s="82"/>
      <c r="DA95" s="82"/>
      <c r="DB95" s="82"/>
      <c r="DC95" s="82"/>
      <c r="DD95" s="82"/>
      <c r="DE95" s="83"/>
    </row>
    <row r="96" spans="1:109" s="4" customFormat="1" ht="24.95" customHeight="1" x14ac:dyDescent="0.2">
      <c r="A96" s="98" t="s">
        <v>123</v>
      </c>
      <c r="B96" s="99"/>
      <c r="C96" s="99"/>
      <c r="D96" s="99"/>
      <c r="E96" s="99"/>
      <c r="F96" s="99"/>
      <c r="G96" s="99"/>
      <c r="H96" s="99"/>
      <c r="I96" s="99"/>
      <c r="J96" s="99"/>
      <c r="K96" s="99"/>
      <c r="L96" s="99"/>
      <c r="M96" s="99"/>
      <c r="N96" s="99"/>
      <c r="O96" s="100"/>
      <c r="P96" s="101" t="s">
        <v>116</v>
      </c>
      <c r="Q96" s="102"/>
      <c r="R96" s="102"/>
      <c r="S96" s="102"/>
      <c r="T96" s="102"/>
      <c r="U96" s="102"/>
      <c r="V96" s="102"/>
      <c r="W96" s="102"/>
      <c r="X96" s="102"/>
      <c r="Y96" s="102"/>
      <c r="Z96" s="102"/>
      <c r="AA96" s="102"/>
      <c r="AB96" s="102"/>
      <c r="AC96" s="103"/>
      <c r="AD96" s="92">
        <v>401</v>
      </c>
      <c r="AE96" s="92"/>
      <c r="AF96" s="92"/>
      <c r="AG96" s="107">
        <v>2</v>
      </c>
      <c r="AH96" s="108"/>
      <c r="AI96" s="108"/>
      <c r="AJ96" s="109"/>
      <c r="AK96" s="94">
        <v>8218</v>
      </c>
      <c r="AL96" s="94"/>
      <c r="AM96" s="94"/>
      <c r="AN96" s="94"/>
      <c r="AO96" s="94"/>
      <c r="AP96" s="94"/>
      <c r="AQ96" s="82">
        <f t="shared" si="6"/>
        <v>197232</v>
      </c>
      <c r="AR96" s="82"/>
      <c r="AS96" s="82"/>
      <c r="AT96" s="82"/>
      <c r="AU96" s="82"/>
      <c r="AV96" s="82"/>
      <c r="AW96" s="82"/>
      <c r="AX96" s="82"/>
      <c r="AY96" s="81"/>
      <c r="AZ96" s="81"/>
      <c r="BA96" s="81"/>
      <c r="BB96" s="81"/>
      <c r="BC96" s="81"/>
      <c r="BD96" s="81"/>
      <c r="BE96" s="81"/>
      <c r="BF96" s="81"/>
      <c r="BG96" s="81">
        <f t="shared" si="5"/>
        <v>1350.9041095890411</v>
      </c>
      <c r="BH96" s="81"/>
      <c r="BI96" s="81"/>
      <c r="BJ96" s="81"/>
      <c r="BK96" s="81"/>
      <c r="BL96" s="81"/>
      <c r="BM96" s="81"/>
      <c r="BN96" s="81"/>
      <c r="BO96" s="81">
        <f t="shared" si="4"/>
        <v>27018.082191780821</v>
      </c>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2">
        <f t="shared" si="7"/>
        <v>225600.98630136985</v>
      </c>
      <c r="CW96" s="82"/>
      <c r="CX96" s="82"/>
      <c r="CY96" s="82"/>
      <c r="CZ96" s="82"/>
      <c r="DA96" s="82"/>
      <c r="DB96" s="82"/>
      <c r="DC96" s="82"/>
      <c r="DD96" s="82"/>
      <c r="DE96" s="83"/>
    </row>
    <row r="97" spans="1:109" s="4" customFormat="1" ht="24.95" customHeight="1" x14ac:dyDescent="0.2">
      <c r="A97" s="98" t="s">
        <v>124</v>
      </c>
      <c r="B97" s="99"/>
      <c r="C97" s="99"/>
      <c r="D97" s="99"/>
      <c r="E97" s="99"/>
      <c r="F97" s="99"/>
      <c r="G97" s="99"/>
      <c r="H97" s="99"/>
      <c r="I97" s="99"/>
      <c r="J97" s="99"/>
      <c r="K97" s="99"/>
      <c r="L97" s="99"/>
      <c r="M97" s="99"/>
      <c r="N97" s="99"/>
      <c r="O97" s="100"/>
      <c r="P97" s="101" t="s">
        <v>116</v>
      </c>
      <c r="Q97" s="102"/>
      <c r="R97" s="102"/>
      <c r="S97" s="102"/>
      <c r="T97" s="102"/>
      <c r="U97" s="102"/>
      <c r="V97" s="102"/>
      <c r="W97" s="102"/>
      <c r="X97" s="102"/>
      <c r="Y97" s="102"/>
      <c r="Z97" s="102"/>
      <c r="AA97" s="102"/>
      <c r="AB97" s="102"/>
      <c r="AC97" s="103"/>
      <c r="AD97" s="92">
        <v>401</v>
      </c>
      <c r="AE97" s="92"/>
      <c r="AF97" s="92"/>
      <c r="AG97" s="107">
        <v>1</v>
      </c>
      <c r="AH97" s="108"/>
      <c r="AI97" s="108"/>
      <c r="AJ97" s="109"/>
      <c r="AK97" s="94">
        <v>6190</v>
      </c>
      <c r="AL97" s="94"/>
      <c r="AM97" s="94"/>
      <c r="AN97" s="94"/>
      <c r="AO97" s="94"/>
      <c r="AP97" s="94"/>
      <c r="AQ97" s="82">
        <f t="shared" si="6"/>
        <v>74280</v>
      </c>
      <c r="AR97" s="82"/>
      <c r="AS97" s="82"/>
      <c r="AT97" s="82"/>
      <c r="AU97" s="82"/>
      <c r="AV97" s="82"/>
      <c r="AW97" s="82"/>
      <c r="AX97" s="82"/>
      <c r="AY97" s="81"/>
      <c r="AZ97" s="81"/>
      <c r="BA97" s="81"/>
      <c r="BB97" s="81"/>
      <c r="BC97" s="81"/>
      <c r="BD97" s="81"/>
      <c r="BE97" s="81"/>
      <c r="BF97" s="81"/>
      <c r="BG97" s="81">
        <f t="shared" si="5"/>
        <v>508.76712328767127</v>
      </c>
      <c r="BH97" s="81"/>
      <c r="BI97" s="81"/>
      <c r="BJ97" s="81"/>
      <c r="BK97" s="81"/>
      <c r="BL97" s="81"/>
      <c r="BM97" s="81"/>
      <c r="BN97" s="81"/>
      <c r="BO97" s="81">
        <f t="shared" si="4"/>
        <v>10175.342465753425</v>
      </c>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2">
        <f t="shared" si="7"/>
        <v>84964.109589041094</v>
      </c>
      <c r="CW97" s="82"/>
      <c r="CX97" s="82"/>
      <c r="CY97" s="82"/>
      <c r="CZ97" s="82"/>
      <c r="DA97" s="82"/>
      <c r="DB97" s="82"/>
      <c r="DC97" s="82"/>
      <c r="DD97" s="82"/>
      <c r="DE97" s="83"/>
    </row>
    <row r="98" spans="1:109" s="4" customFormat="1" ht="24.95" customHeight="1" x14ac:dyDescent="0.2">
      <c r="A98" s="98" t="s">
        <v>117</v>
      </c>
      <c r="B98" s="99"/>
      <c r="C98" s="99"/>
      <c r="D98" s="99"/>
      <c r="E98" s="99"/>
      <c r="F98" s="99"/>
      <c r="G98" s="99"/>
      <c r="H98" s="99"/>
      <c r="I98" s="99"/>
      <c r="J98" s="99"/>
      <c r="K98" s="99"/>
      <c r="L98" s="99"/>
      <c r="M98" s="99"/>
      <c r="N98" s="99"/>
      <c r="O98" s="100"/>
      <c r="P98" s="101" t="s">
        <v>125</v>
      </c>
      <c r="Q98" s="102"/>
      <c r="R98" s="102"/>
      <c r="S98" s="102"/>
      <c r="T98" s="102"/>
      <c r="U98" s="102"/>
      <c r="V98" s="102"/>
      <c r="W98" s="102"/>
      <c r="X98" s="102"/>
      <c r="Y98" s="102"/>
      <c r="Z98" s="102"/>
      <c r="AA98" s="102"/>
      <c r="AB98" s="102"/>
      <c r="AC98" s="103"/>
      <c r="AD98" s="92">
        <v>401</v>
      </c>
      <c r="AE98" s="92"/>
      <c r="AF98" s="92"/>
      <c r="AG98" s="107">
        <v>1</v>
      </c>
      <c r="AH98" s="108"/>
      <c r="AI98" s="108"/>
      <c r="AJ98" s="109"/>
      <c r="AK98" s="94">
        <v>8068</v>
      </c>
      <c r="AL98" s="94"/>
      <c r="AM98" s="94"/>
      <c r="AN98" s="94"/>
      <c r="AO98" s="94"/>
      <c r="AP98" s="94"/>
      <c r="AQ98" s="82">
        <f t="shared" si="6"/>
        <v>96816</v>
      </c>
      <c r="AR98" s="82"/>
      <c r="AS98" s="82"/>
      <c r="AT98" s="82"/>
      <c r="AU98" s="82"/>
      <c r="AV98" s="82"/>
      <c r="AW98" s="82"/>
      <c r="AX98" s="82"/>
      <c r="AY98" s="81"/>
      <c r="AZ98" s="81"/>
      <c r="BA98" s="81"/>
      <c r="BB98" s="81"/>
      <c r="BC98" s="81"/>
      <c r="BD98" s="81"/>
      <c r="BE98" s="81"/>
      <c r="BF98" s="81"/>
      <c r="BG98" s="81">
        <f t="shared" si="5"/>
        <v>663.1232876712329</v>
      </c>
      <c r="BH98" s="81"/>
      <c r="BI98" s="81"/>
      <c r="BJ98" s="81"/>
      <c r="BK98" s="81"/>
      <c r="BL98" s="81"/>
      <c r="BM98" s="81"/>
      <c r="BN98" s="81"/>
      <c r="BO98" s="81">
        <f t="shared" si="4"/>
        <v>13262.465753424658</v>
      </c>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2">
        <f t="shared" si="7"/>
        <v>110741.5890410959</v>
      </c>
      <c r="CW98" s="82"/>
      <c r="CX98" s="82"/>
      <c r="CY98" s="82"/>
      <c r="CZ98" s="82"/>
      <c r="DA98" s="82"/>
      <c r="DB98" s="82"/>
      <c r="DC98" s="82"/>
      <c r="DD98" s="82"/>
      <c r="DE98" s="83"/>
    </row>
    <row r="99" spans="1:109" s="4" customFormat="1" ht="24.95" customHeight="1" x14ac:dyDescent="0.2">
      <c r="A99" s="98" t="s">
        <v>72</v>
      </c>
      <c r="B99" s="99"/>
      <c r="C99" s="99"/>
      <c r="D99" s="99"/>
      <c r="E99" s="99"/>
      <c r="F99" s="99"/>
      <c r="G99" s="99"/>
      <c r="H99" s="99"/>
      <c r="I99" s="99"/>
      <c r="J99" s="99"/>
      <c r="K99" s="99"/>
      <c r="L99" s="99"/>
      <c r="M99" s="99"/>
      <c r="N99" s="99"/>
      <c r="O99" s="100"/>
      <c r="P99" s="101" t="s">
        <v>126</v>
      </c>
      <c r="Q99" s="102"/>
      <c r="R99" s="102"/>
      <c r="S99" s="102"/>
      <c r="T99" s="102"/>
      <c r="U99" s="102"/>
      <c r="V99" s="102"/>
      <c r="W99" s="102"/>
      <c r="X99" s="102"/>
      <c r="Y99" s="102"/>
      <c r="Z99" s="102"/>
      <c r="AA99" s="102"/>
      <c r="AB99" s="102"/>
      <c r="AC99" s="103"/>
      <c r="AD99" s="92">
        <v>401</v>
      </c>
      <c r="AE99" s="92"/>
      <c r="AF99" s="92"/>
      <c r="AG99" s="107">
        <v>1</v>
      </c>
      <c r="AH99" s="108"/>
      <c r="AI99" s="108"/>
      <c r="AJ99" s="109"/>
      <c r="AK99" s="94">
        <v>13206</v>
      </c>
      <c r="AL99" s="94"/>
      <c r="AM99" s="94"/>
      <c r="AN99" s="94"/>
      <c r="AO99" s="94"/>
      <c r="AP99" s="94"/>
      <c r="AQ99" s="82">
        <f t="shared" si="6"/>
        <v>158472</v>
      </c>
      <c r="AR99" s="82"/>
      <c r="AS99" s="82"/>
      <c r="AT99" s="82"/>
      <c r="AU99" s="82"/>
      <c r="AV99" s="82"/>
      <c r="AW99" s="82"/>
      <c r="AX99" s="82"/>
      <c r="AY99" s="81"/>
      <c r="AZ99" s="81"/>
      <c r="BA99" s="81"/>
      <c r="BB99" s="81"/>
      <c r="BC99" s="81"/>
      <c r="BD99" s="81"/>
      <c r="BE99" s="81"/>
      <c r="BF99" s="81"/>
      <c r="BG99" s="81">
        <f t="shared" si="5"/>
        <v>1085.4246575342465</v>
      </c>
      <c r="BH99" s="81"/>
      <c r="BI99" s="81"/>
      <c r="BJ99" s="81"/>
      <c r="BK99" s="81"/>
      <c r="BL99" s="81"/>
      <c r="BM99" s="81"/>
      <c r="BN99" s="81"/>
      <c r="BO99" s="81">
        <f t="shared" si="4"/>
        <v>21708.493150684932</v>
      </c>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2">
        <f t="shared" si="7"/>
        <v>181265.91780821918</v>
      </c>
      <c r="CW99" s="82"/>
      <c r="CX99" s="82"/>
      <c r="CY99" s="82"/>
      <c r="CZ99" s="82"/>
      <c r="DA99" s="82"/>
      <c r="DB99" s="82"/>
      <c r="DC99" s="82"/>
      <c r="DD99" s="82"/>
      <c r="DE99" s="83"/>
    </row>
    <row r="100" spans="1:109" s="4" customFormat="1" ht="24.95" customHeight="1" x14ac:dyDescent="0.2">
      <c r="A100" s="98" t="s">
        <v>127</v>
      </c>
      <c r="B100" s="99"/>
      <c r="C100" s="99"/>
      <c r="D100" s="99"/>
      <c r="E100" s="99"/>
      <c r="F100" s="99"/>
      <c r="G100" s="99"/>
      <c r="H100" s="99"/>
      <c r="I100" s="99"/>
      <c r="J100" s="99"/>
      <c r="K100" s="99"/>
      <c r="L100" s="99"/>
      <c r="M100" s="99"/>
      <c r="N100" s="99"/>
      <c r="O100" s="100"/>
      <c r="P100" s="101" t="s">
        <v>126</v>
      </c>
      <c r="Q100" s="102"/>
      <c r="R100" s="102"/>
      <c r="S100" s="102"/>
      <c r="T100" s="102"/>
      <c r="U100" s="102"/>
      <c r="V100" s="102"/>
      <c r="W100" s="102"/>
      <c r="X100" s="102"/>
      <c r="Y100" s="102"/>
      <c r="Z100" s="102"/>
      <c r="AA100" s="102"/>
      <c r="AB100" s="102"/>
      <c r="AC100" s="103"/>
      <c r="AD100" s="92">
        <v>401</v>
      </c>
      <c r="AE100" s="92"/>
      <c r="AF100" s="92"/>
      <c r="AG100" s="107">
        <v>1</v>
      </c>
      <c r="AH100" s="108"/>
      <c r="AI100" s="108"/>
      <c r="AJ100" s="109"/>
      <c r="AK100" s="94">
        <v>8014</v>
      </c>
      <c r="AL100" s="94"/>
      <c r="AM100" s="94"/>
      <c r="AN100" s="94"/>
      <c r="AO100" s="94"/>
      <c r="AP100" s="94"/>
      <c r="AQ100" s="82">
        <f t="shared" si="6"/>
        <v>96168</v>
      </c>
      <c r="AR100" s="82"/>
      <c r="AS100" s="82"/>
      <c r="AT100" s="82"/>
      <c r="AU100" s="82"/>
      <c r="AV100" s="82"/>
      <c r="AW100" s="82"/>
      <c r="AX100" s="82"/>
      <c r="AY100" s="81"/>
      <c r="AZ100" s="81"/>
      <c r="BA100" s="81"/>
      <c r="BB100" s="81"/>
      <c r="BC100" s="81"/>
      <c r="BD100" s="81"/>
      <c r="BE100" s="81"/>
      <c r="BF100" s="81"/>
      <c r="BG100" s="81">
        <f t="shared" si="5"/>
        <v>658.68493150684924</v>
      </c>
      <c r="BH100" s="81"/>
      <c r="BI100" s="81"/>
      <c r="BJ100" s="81"/>
      <c r="BK100" s="81"/>
      <c r="BL100" s="81"/>
      <c r="BM100" s="81"/>
      <c r="BN100" s="81"/>
      <c r="BO100" s="81">
        <f t="shared" si="4"/>
        <v>13173.698630136985</v>
      </c>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2">
        <f t="shared" si="7"/>
        <v>110000.38356164384</v>
      </c>
      <c r="CW100" s="82"/>
      <c r="CX100" s="82"/>
      <c r="CY100" s="82"/>
      <c r="CZ100" s="82"/>
      <c r="DA100" s="82"/>
      <c r="DB100" s="82"/>
      <c r="DC100" s="82"/>
      <c r="DD100" s="82"/>
      <c r="DE100" s="83"/>
    </row>
    <row r="101" spans="1:109" s="4" customFormat="1" ht="24.95" customHeight="1" x14ac:dyDescent="0.2">
      <c r="A101" s="98" t="s">
        <v>34</v>
      </c>
      <c r="B101" s="99"/>
      <c r="C101" s="99"/>
      <c r="D101" s="99"/>
      <c r="E101" s="99"/>
      <c r="F101" s="99"/>
      <c r="G101" s="99"/>
      <c r="H101" s="99"/>
      <c r="I101" s="99"/>
      <c r="J101" s="99"/>
      <c r="K101" s="99"/>
      <c r="L101" s="99"/>
      <c r="M101" s="99"/>
      <c r="N101" s="99"/>
      <c r="O101" s="100"/>
      <c r="P101" s="101" t="s">
        <v>126</v>
      </c>
      <c r="Q101" s="102"/>
      <c r="R101" s="102"/>
      <c r="S101" s="102"/>
      <c r="T101" s="102"/>
      <c r="U101" s="102"/>
      <c r="V101" s="102"/>
      <c r="W101" s="102"/>
      <c r="X101" s="102"/>
      <c r="Y101" s="102"/>
      <c r="Z101" s="102"/>
      <c r="AA101" s="102"/>
      <c r="AB101" s="102"/>
      <c r="AC101" s="103"/>
      <c r="AD101" s="92">
        <v>401</v>
      </c>
      <c r="AE101" s="92"/>
      <c r="AF101" s="92"/>
      <c r="AG101" s="107">
        <v>1</v>
      </c>
      <c r="AH101" s="108"/>
      <c r="AI101" s="108"/>
      <c r="AJ101" s="109"/>
      <c r="AK101" s="94">
        <v>8146</v>
      </c>
      <c r="AL101" s="94"/>
      <c r="AM101" s="94"/>
      <c r="AN101" s="94"/>
      <c r="AO101" s="94"/>
      <c r="AP101" s="94"/>
      <c r="AQ101" s="82">
        <f t="shared" si="6"/>
        <v>97752</v>
      </c>
      <c r="AR101" s="82"/>
      <c r="AS101" s="82"/>
      <c r="AT101" s="82"/>
      <c r="AU101" s="82"/>
      <c r="AV101" s="82"/>
      <c r="AW101" s="82"/>
      <c r="AX101" s="82"/>
      <c r="AY101" s="81"/>
      <c r="AZ101" s="81"/>
      <c r="BA101" s="81"/>
      <c r="BB101" s="81"/>
      <c r="BC101" s="81"/>
      <c r="BD101" s="81"/>
      <c r="BE101" s="81"/>
      <c r="BF101" s="81"/>
      <c r="BG101" s="81">
        <f t="shared" si="5"/>
        <v>669.53424657534242</v>
      </c>
      <c r="BH101" s="81"/>
      <c r="BI101" s="81"/>
      <c r="BJ101" s="81"/>
      <c r="BK101" s="81"/>
      <c r="BL101" s="81"/>
      <c r="BM101" s="81"/>
      <c r="BN101" s="81"/>
      <c r="BO101" s="81">
        <f t="shared" si="4"/>
        <v>13390.684931506848</v>
      </c>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2">
        <f t="shared" si="7"/>
        <v>111812.2191780822</v>
      </c>
      <c r="CW101" s="82"/>
      <c r="CX101" s="82"/>
      <c r="CY101" s="82"/>
      <c r="CZ101" s="82"/>
      <c r="DA101" s="82"/>
      <c r="DB101" s="82"/>
      <c r="DC101" s="82"/>
      <c r="DD101" s="82"/>
      <c r="DE101" s="83"/>
    </row>
    <row r="102" spans="1:109" s="4" customFormat="1" ht="24.95" customHeight="1" x14ac:dyDescent="0.2">
      <c r="A102" s="98" t="s">
        <v>72</v>
      </c>
      <c r="B102" s="99"/>
      <c r="C102" s="99"/>
      <c r="D102" s="99"/>
      <c r="E102" s="99"/>
      <c r="F102" s="99"/>
      <c r="G102" s="99"/>
      <c r="H102" s="99"/>
      <c r="I102" s="99"/>
      <c r="J102" s="99"/>
      <c r="K102" s="99"/>
      <c r="L102" s="99"/>
      <c r="M102" s="99"/>
      <c r="N102" s="99"/>
      <c r="O102" s="100"/>
      <c r="P102" s="101" t="s">
        <v>128</v>
      </c>
      <c r="Q102" s="102"/>
      <c r="R102" s="102"/>
      <c r="S102" s="102"/>
      <c r="T102" s="102"/>
      <c r="U102" s="102"/>
      <c r="V102" s="102"/>
      <c r="W102" s="102"/>
      <c r="X102" s="102"/>
      <c r="Y102" s="102"/>
      <c r="Z102" s="102"/>
      <c r="AA102" s="102"/>
      <c r="AB102" s="102"/>
      <c r="AC102" s="103"/>
      <c r="AD102" s="92">
        <v>401</v>
      </c>
      <c r="AE102" s="92"/>
      <c r="AF102" s="92"/>
      <c r="AG102" s="107">
        <v>1</v>
      </c>
      <c r="AH102" s="108"/>
      <c r="AI102" s="108"/>
      <c r="AJ102" s="109"/>
      <c r="AK102" s="94">
        <v>13206</v>
      </c>
      <c r="AL102" s="94"/>
      <c r="AM102" s="94"/>
      <c r="AN102" s="94"/>
      <c r="AO102" s="94"/>
      <c r="AP102" s="94"/>
      <c r="AQ102" s="82">
        <f t="shared" si="6"/>
        <v>158472</v>
      </c>
      <c r="AR102" s="82"/>
      <c r="AS102" s="82"/>
      <c r="AT102" s="82"/>
      <c r="AU102" s="82"/>
      <c r="AV102" s="82"/>
      <c r="AW102" s="82"/>
      <c r="AX102" s="82"/>
      <c r="AY102" s="81"/>
      <c r="AZ102" s="81"/>
      <c r="BA102" s="81"/>
      <c r="BB102" s="81"/>
      <c r="BC102" s="81"/>
      <c r="BD102" s="81"/>
      <c r="BE102" s="81"/>
      <c r="BF102" s="81"/>
      <c r="BG102" s="81">
        <f t="shared" si="5"/>
        <v>1085.4246575342465</v>
      </c>
      <c r="BH102" s="81"/>
      <c r="BI102" s="81"/>
      <c r="BJ102" s="81"/>
      <c r="BK102" s="81"/>
      <c r="BL102" s="81"/>
      <c r="BM102" s="81"/>
      <c r="BN102" s="81"/>
      <c r="BO102" s="81">
        <f t="shared" si="4"/>
        <v>21708.493150684932</v>
      </c>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2">
        <f t="shared" si="7"/>
        <v>181265.91780821918</v>
      </c>
      <c r="CW102" s="82"/>
      <c r="CX102" s="82"/>
      <c r="CY102" s="82"/>
      <c r="CZ102" s="82"/>
      <c r="DA102" s="82"/>
      <c r="DB102" s="82"/>
      <c r="DC102" s="82"/>
      <c r="DD102" s="82"/>
      <c r="DE102" s="83"/>
    </row>
    <row r="103" spans="1:109" s="4" customFormat="1" ht="24.95" customHeight="1" x14ac:dyDescent="0.2">
      <c r="A103" s="98" t="s">
        <v>129</v>
      </c>
      <c r="B103" s="99"/>
      <c r="C103" s="99"/>
      <c r="D103" s="99"/>
      <c r="E103" s="99"/>
      <c r="F103" s="99"/>
      <c r="G103" s="99"/>
      <c r="H103" s="99"/>
      <c r="I103" s="99"/>
      <c r="J103" s="99"/>
      <c r="K103" s="99"/>
      <c r="L103" s="99"/>
      <c r="M103" s="99"/>
      <c r="N103" s="99"/>
      <c r="O103" s="100"/>
      <c r="P103" s="101" t="s">
        <v>128</v>
      </c>
      <c r="Q103" s="102"/>
      <c r="R103" s="102"/>
      <c r="S103" s="102"/>
      <c r="T103" s="102"/>
      <c r="U103" s="102"/>
      <c r="V103" s="102"/>
      <c r="W103" s="102"/>
      <c r="X103" s="102"/>
      <c r="Y103" s="102"/>
      <c r="Z103" s="102"/>
      <c r="AA103" s="102"/>
      <c r="AB103" s="102"/>
      <c r="AC103" s="103"/>
      <c r="AD103" s="92">
        <v>401</v>
      </c>
      <c r="AE103" s="92"/>
      <c r="AF103" s="92"/>
      <c r="AG103" s="107">
        <v>1</v>
      </c>
      <c r="AH103" s="108"/>
      <c r="AI103" s="108"/>
      <c r="AJ103" s="109"/>
      <c r="AK103" s="94">
        <v>9268</v>
      </c>
      <c r="AL103" s="94"/>
      <c r="AM103" s="94"/>
      <c r="AN103" s="94"/>
      <c r="AO103" s="94"/>
      <c r="AP103" s="94"/>
      <c r="AQ103" s="82">
        <f t="shared" si="6"/>
        <v>111216</v>
      </c>
      <c r="AR103" s="82"/>
      <c r="AS103" s="82"/>
      <c r="AT103" s="82"/>
      <c r="AU103" s="82"/>
      <c r="AV103" s="82"/>
      <c r="AW103" s="82"/>
      <c r="AX103" s="82"/>
      <c r="AY103" s="81"/>
      <c r="AZ103" s="81"/>
      <c r="BA103" s="81"/>
      <c r="BB103" s="81"/>
      <c r="BC103" s="81"/>
      <c r="BD103" s="81"/>
      <c r="BE103" s="81"/>
      <c r="BF103" s="81"/>
      <c r="BG103" s="81">
        <f t="shared" si="5"/>
        <v>761.75342465753431</v>
      </c>
      <c r="BH103" s="81"/>
      <c r="BI103" s="81"/>
      <c r="BJ103" s="81"/>
      <c r="BK103" s="81"/>
      <c r="BL103" s="81"/>
      <c r="BM103" s="81"/>
      <c r="BN103" s="81"/>
      <c r="BO103" s="81">
        <f t="shared" si="4"/>
        <v>15235.068493150686</v>
      </c>
      <c r="BP103" s="81"/>
      <c r="BQ103" s="81"/>
      <c r="BR103" s="81"/>
      <c r="BS103" s="81"/>
      <c r="BT103" s="81"/>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2">
        <f t="shared" si="7"/>
        <v>127212.82191780822</v>
      </c>
      <c r="CW103" s="82"/>
      <c r="CX103" s="82"/>
      <c r="CY103" s="82"/>
      <c r="CZ103" s="82"/>
      <c r="DA103" s="82"/>
      <c r="DB103" s="82"/>
      <c r="DC103" s="82"/>
      <c r="DD103" s="82"/>
      <c r="DE103" s="83"/>
    </row>
    <row r="104" spans="1:109" s="4" customFormat="1" ht="24.95" customHeight="1" x14ac:dyDescent="0.2">
      <c r="A104" s="98" t="s">
        <v>34</v>
      </c>
      <c r="B104" s="99"/>
      <c r="C104" s="99"/>
      <c r="D104" s="99"/>
      <c r="E104" s="99"/>
      <c r="F104" s="99"/>
      <c r="G104" s="99"/>
      <c r="H104" s="99"/>
      <c r="I104" s="99"/>
      <c r="J104" s="99"/>
      <c r="K104" s="99"/>
      <c r="L104" s="99"/>
      <c r="M104" s="99"/>
      <c r="N104" s="99"/>
      <c r="O104" s="100"/>
      <c r="P104" s="101" t="s">
        <v>128</v>
      </c>
      <c r="Q104" s="102"/>
      <c r="R104" s="102"/>
      <c r="S104" s="102"/>
      <c r="T104" s="102"/>
      <c r="U104" s="102"/>
      <c r="V104" s="102"/>
      <c r="W104" s="102"/>
      <c r="X104" s="102"/>
      <c r="Y104" s="102"/>
      <c r="Z104" s="102"/>
      <c r="AA104" s="102"/>
      <c r="AB104" s="102"/>
      <c r="AC104" s="103"/>
      <c r="AD104" s="92">
        <v>401</v>
      </c>
      <c r="AE104" s="92"/>
      <c r="AF104" s="92"/>
      <c r="AG104" s="107">
        <v>2</v>
      </c>
      <c r="AH104" s="108"/>
      <c r="AI104" s="108"/>
      <c r="AJ104" s="109"/>
      <c r="AK104" s="94">
        <v>8146</v>
      </c>
      <c r="AL104" s="94"/>
      <c r="AM104" s="94"/>
      <c r="AN104" s="94"/>
      <c r="AO104" s="94"/>
      <c r="AP104" s="94"/>
      <c r="AQ104" s="82">
        <f t="shared" si="6"/>
        <v>195504</v>
      </c>
      <c r="AR104" s="82"/>
      <c r="AS104" s="82"/>
      <c r="AT104" s="82"/>
      <c r="AU104" s="82"/>
      <c r="AV104" s="82"/>
      <c r="AW104" s="82"/>
      <c r="AX104" s="82"/>
      <c r="AY104" s="81"/>
      <c r="AZ104" s="81"/>
      <c r="BA104" s="81"/>
      <c r="BB104" s="81"/>
      <c r="BC104" s="81"/>
      <c r="BD104" s="81"/>
      <c r="BE104" s="81"/>
      <c r="BF104" s="81"/>
      <c r="BG104" s="81">
        <f t="shared" si="5"/>
        <v>1339.0684931506848</v>
      </c>
      <c r="BH104" s="81"/>
      <c r="BI104" s="81"/>
      <c r="BJ104" s="81"/>
      <c r="BK104" s="81"/>
      <c r="BL104" s="81"/>
      <c r="BM104" s="81"/>
      <c r="BN104" s="81"/>
      <c r="BO104" s="81">
        <f t="shared" si="4"/>
        <v>26781.369863013697</v>
      </c>
      <c r="BP104" s="81"/>
      <c r="BQ104" s="81"/>
      <c r="BR104" s="81"/>
      <c r="BS104" s="81"/>
      <c r="BT104" s="8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2">
        <f t="shared" si="7"/>
        <v>223624.43835616441</v>
      </c>
      <c r="CW104" s="82"/>
      <c r="CX104" s="82"/>
      <c r="CY104" s="82"/>
      <c r="CZ104" s="82"/>
      <c r="DA104" s="82"/>
      <c r="DB104" s="82"/>
      <c r="DC104" s="82"/>
      <c r="DD104" s="82"/>
      <c r="DE104" s="83"/>
    </row>
    <row r="105" spans="1:109" s="4" customFormat="1" ht="24.95" customHeight="1" x14ac:dyDescent="0.2">
      <c r="A105" s="98" t="s">
        <v>72</v>
      </c>
      <c r="B105" s="99"/>
      <c r="C105" s="99"/>
      <c r="D105" s="99"/>
      <c r="E105" s="99"/>
      <c r="F105" s="99"/>
      <c r="G105" s="99"/>
      <c r="H105" s="99"/>
      <c r="I105" s="99"/>
      <c r="J105" s="99"/>
      <c r="K105" s="99"/>
      <c r="L105" s="99"/>
      <c r="M105" s="99"/>
      <c r="N105" s="99"/>
      <c r="O105" s="100"/>
      <c r="P105" s="101" t="s">
        <v>130</v>
      </c>
      <c r="Q105" s="102"/>
      <c r="R105" s="102"/>
      <c r="S105" s="102"/>
      <c r="T105" s="102"/>
      <c r="U105" s="102"/>
      <c r="V105" s="102"/>
      <c r="W105" s="102"/>
      <c r="X105" s="102"/>
      <c r="Y105" s="102"/>
      <c r="Z105" s="102"/>
      <c r="AA105" s="102"/>
      <c r="AB105" s="102"/>
      <c r="AC105" s="103"/>
      <c r="AD105" s="92">
        <v>401</v>
      </c>
      <c r="AE105" s="92"/>
      <c r="AF105" s="92"/>
      <c r="AG105" s="107">
        <v>1</v>
      </c>
      <c r="AH105" s="108"/>
      <c r="AI105" s="108"/>
      <c r="AJ105" s="109"/>
      <c r="AK105" s="94">
        <v>9270</v>
      </c>
      <c r="AL105" s="94"/>
      <c r="AM105" s="94"/>
      <c r="AN105" s="94"/>
      <c r="AO105" s="94"/>
      <c r="AP105" s="94"/>
      <c r="AQ105" s="82">
        <f t="shared" si="6"/>
        <v>111240</v>
      </c>
      <c r="AR105" s="82"/>
      <c r="AS105" s="82"/>
      <c r="AT105" s="82"/>
      <c r="AU105" s="82"/>
      <c r="AV105" s="82"/>
      <c r="AW105" s="82"/>
      <c r="AX105" s="82"/>
      <c r="AY105" s="81"/>
      <c r="AZ105" s="81"/>
      <c r="BA105" s="81"/>
      <c r="BB105" s="81"/>
      <c r="BC105" s="81"/>
      <c r="BD105" s="81"/>
      <c r="BE105" s="81"/>
      <c r="BF105" s="81"/>
      <c r="BG105" s="81">
        <f t="shared" si="5"/>
        <v>761.91780821917803</v>
      </c>
      <c r="BH105" s="81"/>
      <c r="BI105" s="81"/>
      <c r="BJ105" s="81"/>
      <c r="BK105" s="81"/>
      <c r="BL105" s="81"/>
      <c r="BM105" s="81"/>
      <c r="BN105" s="81"/>
      <c r="BO105" s="81">
        <f t="shared" si="4"/>
        <v>15238.35616438356</v>
      </c>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2">
        <f t="shared" si="7"/>
        <v>127240.27397260274</v>
      </c>
      <c r="CW105" s="82"/>
      <c r="CX105" s="82"/>
      <c r="CY105" s="82"/>
      <c r="CZ105" s="82"/>
      <c r="DA105" s="82"/>
      <c r="DB105" s="82"/>
      <c r="DC105" s="82"/>
      <c r="DD105" s="82"/>
      <c r="DE105" s="83"/>
    </row>
    <row r="106" spans="1:109" s="4" customFormat="1" ht="24.95" customHeight="1" x14ac:dyDescent="0.2">
      <c r="A106" s="98" t="s">
        <v>127</v>
      </c>
      <c r="B106" s="99"/>
      <c r="C106" s="99"/>
      <c r="D106" s="99"/>
      <c r="E106" s="99"/>
      <c r="F106" s="99"/>
      <c r="G106" s="99"/>
      <c r="H106" s="99"/>
      <c r="I106" s="99"/>
      <c r="J106" s="99"/>
      <c r="K106" s="99"/>
      <c r="L106" s="99"/>
      <c r="M106" s="99"/>
      <c r="N106" s="99"/>
      <c r="O106" s="100"/>
      <c r="P106" s="101" t="s">
        <v>130</v>
      </c>
      <c r="Q106" s="102"/>
      <c r="R106" s="102"/>
      <c r="S106" s="102"/>
      <c r="T106" s="102"/>
      <c r="U106" s="102"/>
      <c r="V106" s="102"/>
      <c r="W106" s="102"/>
      <c r="X106" s="102"/>
      <c r="Y106" s="102"/>
      <c r="Z106" s="102"/>
      <c r="AA106" s="102"/>
      <c r="AB106" s="102"/>
      <c r="AC106" s="103"/>
      <c r="AD106" s="92">
        <v>401</v>
      </c>
      <c r="AE106" s="92"/>
      <c r="AF106" s="92"/>
      <c r="AG106" s="107">
        <v>1</v>
      </c>
      <c r="AH106" s="108"/>
      <c r="AI106" s="108"/>
      <c r="AJ106" s="109"/>
      <c r="AK106" s="94">
        <v>8638</v>
      </c>
      <c r="AL106" s="94"/>
      <c r="AM106" s="94"/>
      <c r="AN106" s="94"/>
      <c r="AO106" s="94"/>
      <c r="AP106" s="94"/>
      <c r="AQ106" s="82">
        <f t="shared" si="6"/>
        <v>103656</v>
      </c>
      <c r="AR106" s="82"/>
      <c r="AS106" s="82"/>
      <c r="AT106" s="82"/>
      <c r="AU106" s="82"/>
      <c r="AV106" s="82"/>
      <c r="AW106" s="82"/>
      <c r="AX106" s="82"/>
      <c r="AY106" s="81"/>
      <c r="AZ106" s="81"/>
      <c r="BA106" s="81"/>
      <c r="BB106" s="81"/>
      <c r="BC106" s="81"/>
      <c r="BD106" s="81"/>
      <c r="BE106" s="81"/>
      <c r="BF106" s="81"/>
      <c r="BG106" s="81">
        <f t="shared" si="5"/>
        <v>709.97260273972597</v>
      </c>
      <c r="BH106" s="81"/>
      <c r="BI106" s="81"/>
      <c r="BJ106" s="81"/>
      <c r="BK106" s="81"/>
      <c r="BL106" s="81"/>
      <c r="BM106" s="81"/>
      <c r="BN106" s="81"/>
      <c r="BO106" s="81">
        <f t="shared" si="4"/>
        <v>14199.452054794519</v>
      </c>
      <c r="BP106" s="81"/>
      <c r="BQ106" s="81"/>
      <c r="BR106" s="81"/>
      <c r="BS106" s="81"/>
      <c r="BT106" s="8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2">
        <f t="shared" si="7"/>
        <v>118565.42465753424</v>
      </c>
      <c r="CW106" s="82"/>
      <c r="CX106" s="82"/>
      <c r="CY106" s="82"/>
      <c r="CZ106" s="82"/>
      <c r="DA106" s="82"/>
      <c r="DB106" s="82"/>
      <c r="DC106" s="82"/>
      <c r="DD106" s="82"/>
      <c r="DE106" s="83"/>
    </row>
    <row r="107" spans="1:109" s="4" customFormat="1" ht="24.95" customHeight="1" x14ac:dyDescent="0.2">
      <c r="A107" s="98" t="s">
        <v>131</v>
      </c>
      <c r="B107" s="99"/>
      <c r="C107" s="99"/>
      <c r="D107" s="99"/>
      <c r="E107" s="99"/>
      <c r="F107" s="99"/>
      <c r="G107" s="99"/>
      <c r="H107" s="99"/>
      <c r="I107" s="99"/>
      <c r="J107" s="99"/>
      <c r="K107" s="99"/>
      <c r="L107" s="99"/>
      <c r="M107" s="99"/>
      <c r="N107" s="99"/>
      <c r="O107" s="100"/>
      <c r="P107" s="101" t="s">
        <v>132</v>
      </c>
      <c r="Q107" s="102"/>
      <c r="R107" s="102"/>
      <c r="S107" s="102"/>
      <c r="T107" s="102"/>
      <c r="U107" s="102"/>
      <c r="V107" s="102"/>
      <c r="W107" s="102"/>
      <c r="X107" s="102"/>
      <c r="Y107" s="102"/>
      <c r="Z107" s="102"/>
      <c r="AA107" s="102"/>
      <c r="AB107" s="102"/>
      <c r="AC107" s="103"/>
      <c r="AD107" s="92">
        <v>401</v>
      </c>
      <c r="AE107" s="92"/>
      <c r="AF107" s="92"/>
      <c r="AG107" s="107">
        <v>1</v>
      </c>
      <c r="AH107" s="108"/>
      <c r="AI107" s="108"/>
      <c r="AJ107" s="109"/>
      <c r="AK107" s="94">
        <v>7516</v>
      </c>
      <c r="AL107" s="94"/>
      <c r="AM107" s="94"/>
      <c r="AN107" s="94"/>
      <c r="AO107" s="94"/>
      <c r="AP107" s="94"/>
      <c r="AQ107" s="82">
        <f t="shared" si="6"/>
        <v>90192</v>
      </c>
      <c r="AR107" s="82"/>
      <c r="AS107" s="82"/>
      <c r="AT107" s="82"/>
      <c r="AU107" s="82"/>
      <c r="AV107" s="82"/>
      <c r="AW107" s="82"/>
      <c r="AX107" s="82"/>
      <c r="AY107" s="81"/>
      <c r="AZ107" s="81"/>
      <c r="BA107" s="81"/>
      <c r="BB107" s="81"/>
      <c r="BC107" s="81"/>
      <c r="BD107" s="81"/>
      <c r="BE107" s="81"/>
      <c r="BF107" s="81"/>
      <c r="BG107" s="81">
        <f t="shared" si="5"/>
        <v>617.7534246575342</v>
      </c>
      <c r="BH107" s="81"/>
      <c r="BI107" s="81"/>
      <c r="BJ107" s="81"/>
      <c r="BK107" s="81"/>
      <c r="BL107" s="81"/>
      <c r="BM107" s="81"/>
      <c r="BN107" s="81"/>
      <c r="BO107" s="81">
        <f t="shared" si="4"/>
        <v>12355.068493150686</v>
      </c>
      <c r="BP107" s="81"/>
      <c r="BQ107" s="81"/>
      <c r="BR107" s="81"/>
      <c r="BS107" s="81"/>
      <c r="BT107" s="81"/>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2">
        <f t="shared" si="7"/>
        <v>103164.82191780822</v>
      </c>
      <c r="CW107" s="82"/>
      <c r="CX107" s="82"/>
      <c r="CY107" s="82"/>
      <c r="CZ107" s="82"/>
      <c r="DA107" s="82"/>
      <c r="DB107" s="82"/>
      <c r="DC107" s="82"/>
      <c r="DD107" s="82"/>
      <c r="DE107" s="83"/>
    </row>
    <row r="108" spans="1:109" s="4" customFormat="1" ht="24.95" customHeight="1" x14ac:dyDescent="0.2">
      <c r="A108" s="98" t="s">
        <v>133</v>
      </c>
      <c r="B108" s="99"/>
      <c r="C108" s="99"/>
      <c r="D108" s="99"/>
      <c r="E108" s="99"/>
      <c r="F108" s="99"/>
      <c r="G108" s="99"/>
      <c r="H108" s="99"/>
      <c r="I108" s="99"/>
      <c r="J108" s="99"/>
      <c r="K108" s="99"/>
      <c r="L108" s="99"/>
      <c r="M108" s="99"/>
      <c r="N108" s="99"/>
      <c r="O108" s="100"/>
      <c r="P108" s="101" t="s">
        <v>132</v>
      </c>
      <c r="Q108" s="102"/>
      <c r="R108" s="102"/>
      <c r="S108" s="102"/>
      <c r="T108" s="102"/>
      <c r="U108" s="102"/>
      <c r="V108" s="102"/>
      <c r="W108" s="102"/>
      <c r="X108" s="102"/>
      <c r="Y108" s="102"/>
      <c r="Z108" s="102"/>
      <c r="AA108" s="102"/>
      <c r="AB108" s="102"/>
      <c r="AC108" s="103"/>
      <c r="AD108" s="92">
        <v>401</v>
      </c>
      <c r="AE108" s="92"/>
      <c r="AF108" s="92"/>
      <c r="AG108" s="107">
        <v>1</v>
      </c>
      <c r="AH108" s="108"/>
      <c r="AI108" s="108"/>
      <c r="AJ108" s="109"/>
      <c r="AK108" s="94">
        <v>7516</v>
      </c>
      <c r="AL108" s="94"/>
      <c r="AM108" s="94"/>
      <c r="AN108" s="94"/>
      <c r="AO108" s="94"/>
      <c r="AP108" s="94"/>
      <c r="AQ108" s="82">
        <f t="shared" si="6"/>
        <v>90192</v>
      </c>
      <c r="AR108" s="82"/>
      <c r="AS108" s="82"/>
      <c r="AT108" s="82"/>
      <c r="AU108" s="82"/>
      <c r="AV108" s="82"/>
      <c r="AW108" s="82"/>
      <c r="AX108" s="82"/>
      <c r="AY108" s="81"/>
      <c r="AZ108" s="81"/>
      <c r="BA108" s="81"/>
      <c r="BB108" s="81"/>
      <c r="BC108" s="81"/>
      <c r="BD108" s="81"/>
      <c r="BE108" s="81"/>
      <c r="BF108" s="81"/>
      <c r="BG108" s="81">
        <f t="shared" si="5"/>
        <v>617.7534246575342</v>
      </c>
      <c r="BH108" s="81"/>
      <c r="BI108" s="81"/>
      <c r="BJ108" s="81"/>
      <c r="BK108" s="81"/>
      <c r="BL108" s="81"/>
      <c r="BM108" s="81"/>
      <c r="BN108" s="81"/>
      <c r="BO108" s="81">
        <f t="shared" si="4"/>
        <v>12355.068493150686</v>
      </c>
      <c r="BP108" s="81"/>
      <c r="BQ108" s="81"/>
      <c r="BR108" s="81"/>
      <c r="BS108" s="81"/>
      <c r="BT108" s="81"/>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2">
        <f t="shared" si="7"/>
        <v>103164.82191780822</v>
      </c>
      <c r="CW108" s="82"/>
      <c r="CX108" s="82"/>
      <c r="CY108" s="82"/>
      <c r="CZ108" s="82"/>
      <c r="DA108" s="82"/>
      <c r="DB108" s="82"/>
      <c r="DC108" s="82"/>
      <c r="DD108" s="82"/>
      <c r="DE108" s="83"/>
    </row>
    <row r="109" spans="1:109" s="4" customFormat="1" ht="24.95" customHeight="1" x14ac:dyDescent="0.2">
      <c r="A109" s="98" t="s">
        <v>134</v>
      </c>
      <c r="B109" s="99"/>
      <c r="C109" s="99"/>
      <c r="D109" s="99"/>
      <c r="E109" s="99"/>
      <c r="F109" s="99"/>
      <c r="G109" s="99"/>
      <c r="H109" s="99"/>
      <c r="I109" s="99"/>
      <c r="J109" s="99"/>
      <c r="K109" s="99"/>
      <c r="L109" s="99"/>
      <c r="M109" s="99"/>
      <c r="N109" s="99"/>
      <c r="O109" s="100"/>
      <c r="P109" s="101" t="s">
        <v>132</v>
      </c>
      <c r="Q109" s="102"/>
      <c r="R109" s="102"/>
      <c r="S109" s="102"/>
      <c r="T109" s="102"/>
      <c r="U109" s="102"/>
      <c r="V109" s="102"/>
      <c r="W109" s="102"/>
      <c r="X109" s="102"/>
      <c r="Y109" s="102"/>
      <c r="Z109" s="102"/>
      <c r="AA109" s="102"/>
      <c r="AB109" s="102"/>
      <c r="AC109" s="103"/>
      <c r="AD109" s="92">
        <v>401</v>
      </c>
      <c r="AE109" s="92"/>
      <c r="AF109" s="92"/>
      <c r="AG109" s="107">
        <v>1</v>
      </c>
      <c r="AH109" s="108"/>
      <c r="AI109" s="108"/>
      <c r="AJ109" s="109"/>
      <c r="AK109" s="94">
        <v>6456</v>
      </c>
      <c r="AL109" s="94"/>
      <c r="AM109" s="94"/>
      <c r="AN109" s="94"/>
      <c r="AO109" s="94"/>
      <c r="AP109" s="94"/>
      <c r="AQ109" s="82">
        <f t="shared" si="6"/>
        <v>77472</v>
      </c>
      <c r="AR109" s="82"/>
      <c r="AS109" s="82"/>
      <c r="AT109" s="82"/>
      <c r="AU109" s="82"/>
      <c r="AV109" s="82"/>
      <c r="AW109" s="82"/>
      <c r="AX109" s="82"/>
      <c r="AY109" s="81"/>
      <c r="AZ109" s="81"/>
      <c r="BA109" s="81"/>
      <c r="BB109" s="81"/>
      <c r="BC109" s="81"/>
      <c r="BD109" s="81"/>
      <c r="BE109" s="81"/>
      <c r="BF109" s="81"/>
      <c r="BG109" s="81">
        <f t="shared" si="5"/>
        <v>530.63013698630141</v>
      </c>
      <c r="BH109" s="81"/>
      <c r="BI109" s="81"/>
      <c r="BJ109" s="81"/>
      <c r="BK109" s="81"/>
      <c r="BL109" s="81"/>
      <c r="BM109" s="81"/>
      <c r="BN109" s="81"/>
      <c r="BO109" s="81">
        <f t="shared" si="4"/>
        <v>10612.602739726028</v>
      </c>
      <c r="BP109" s="81"/>
      <c r="BQ109" s="81"/>
      <c r="BR109" s="81"/>
      <c r="BS109" s="81"/>
      <c r="BT109" s="81"/>
      <c r="BU109" s="81"/>
      <c r="BV109" s="81"/>
      <c r="BW109" s="81"/>
      <c r="BX109" s="81"/>
      <c r="BY109" s="81"/>
      <c r="BZ109" s="81"/>
      <c r="CA109" s="81"/>
      <c r="CB109" s="81"/>
      <c r="CC109" s="81"/>
      <c r="CD109" s="81"/>
      <c r="CE109" s="81"/>
      <c r="CF109" s="81"/>
      <c r="CG109" s="81"/>
      <c r="CH109" s="81"/>
      <c r="CI109" s="81"/>
      <c r="CJ109" s="81"/>
      <c r="CK109" s="81"/>
      <c r="CL109" s="81"/>
      <c r="CM109" s="81"/>
      <c r="CN109" s="81"/>
      <c r="CO109" s="81"/>
      <c r="CP109" s="81"/>
      <c r="CQ109" s="81"/>
      <c r="CR109" s="81"/>
      <c r="CS109" s="81"/>
      <c r="CT109" s="81"/>
      <c r="CU109" s="81"/>
      <c r="CV109" s="82">
        <f t="shared" si="7"/>
        <v>88615.23287671234</v>
      </c>
      <c r="CW109" s="82"/>
      <c r="CX109" s="82"/>
      <c r="CY109" s="82"/>
      <c r="CZ109" s="82"/>
      <c r="DA109" s="82"/>
      <c r="DB109" s="82"/>
      <c r="DC109" s="82"/>
      <c r="DD109" s="82"/>
      <c r="DE109" s="83"/>
    </row>
    <row r="110" spans="1:109" s="4" customFormat="1" ht="24.95" customHeight="1" x14ac:dyDescent="0.2">
      <c r="A110" s="98" t="s">
        <v>135</v>
      </c>
      <c r="B110" s="99"/>
      <c r="C110" s="99"/>
      <c r="D110" s="99"/>
      <c r="E110" s="99"/>
      <c r="F110" s="99"/>
      <c r="G110" s="99"/>
      <c r="H110" s="99"/>
      <c r="I110" s="99"/>
      <c r="J110" s="99"/>
      <c r="K110" s="99"/>
      <c r="L110" s="99"/>
      <c r="M110" s="99"/>
      <c r="N110" s="99"/>
      <c r="O110" s="100"/>
      <c r="P110" s="101" t="s">
        <v>136</v>
      </c>
      <c r="Q110" s="102"/>
      <c r="R110" s="102"/>
      <c r="S110" s="102"/>
      <c r="T110" s="102"/>
      <c r="U110" s="102"/>
      <c r="V110" s="102"/>
      <c r="W110" s="102"/>
      <c r="X110" s="102"/>
      <c r="Y110" s="102"/>
      <c r="Z110" s="102"/>
      <c r="AA110" s="102"/>
      <c r="AB110" s="102"/>
      <c r="AC110" s="103"/>
      <c r="AD110" s="92">
        <v>401</v>
      </c>
      <c r="AE110" s="92"/>
      <c r="AF110" s="92"/>
      <c r="AG110" s="107">
        <v>1</v>
      </c>
      <c r="AH110" s="108"/>
      <c r="AI110" s="108"/>
      <c r="AJ110" s="109"/>
      <c r="AK110" s="94">
        <v>10548</v>
      </c>
      <c r="AL110" s="94"/>
      <c r="AM110" s="94"/>
      <c r="AN110" s="94"/>
      <c r="AO110" s="94"/>
      <c r="AP110" s="94"/>
      <c r="AQ110" s="82">
        <f t="shared" si="6"/>
        <v>126576</v>
      </c>
      <c r="AR110" s="82"/>
      <c r="AS110" s="82"/>
      <c r="AT110" s="82"/>
      <c r="AU110" s="82"/>
      <c r="AV110" s="82"/>
      <c r="AW110" s="82"/>
      <c r="AX110" s="82"/>
      <c r="AY110" s="81"/>
      <c r="AZ110" s="81"/>
      <c r="BA110" s="81"/>
      <c r="BB110" s="81"/>
      <c r="BC110" s="81"/>
      <c r="BD110" s="81"/>
      <c r="BE110" s="81"/>
      <c r="BF110" s="81"/>
      <c r="BG110" s="81">
        <f t="shared" si="5"/>
        <v>866.95890410958907</v>
      </c>
      <c r="BH110" s="81"/>
      <c r="BI110" s="81"/>
      <c r="BJ110" s="81"/>
      <c r="BK110" s="81"/>
      <c r="BL110" s="81"/>
      <c r="BM110" s="81"/>
      <c r="BN110" s="81"/>
      <c r="BO110" s="81">
        <f t="shared" si="4"/>
        <v>17339.178082191782</v>
      </c>
      <c r="BP110" s="81"/>
      <c r="BQ110" s="81"/>
      <c r="BR110" s="81"/>
      <c r="BS110" s="81"/>
      <c r="BT110" s="81"/>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2">
        <f t="shared" si="7"/>
        <v>144782.13698630137</v>
      </c>
      <c r="CW110" s="82"/>
      <c r="CX110" s="82"/>
      <c r="CY110" s="82"/>
      <c r="CZ110" s="82"/>
      <c r="DA110" s="82"/>
      <c r="DB110" s="82"/>
      <c r="DC110" s="82"/>
      <c r="DD110" s="82"/>
      <c r="DE110" s="83"/>
    </row>
    <row r="111" spans="1:109" s="4" customFormat="1" ht="24.95" customHeight="1" x14ac:dyDescent="0.2">
      <c r="A111" s="98" t="s">
        <v>72</v>
      </c>
      <c r="B111" s="99"/>
      <c r="C111" s="99"/>
      <c r="D111" s="99"/>
      <c r="E111" s="99"/>
      <c r="F111" s="99"/>
      <c r="G111" s="99"/>
      <c r="H111" s="99"/>
      <c r="I111" s="99"/>
      <c r="J111" s="99"/>
      <c r="K111" s="99"/>
      <c r="L111" s="99"/>
      <c r="M111" s="99"/>
      <c r="N111" s="99"/>
      <c r="O111" s="100"/>
      <c r="P111" s="101" t="s">
        <v>137</v>
      </c>
      <c r="Q111" s="102"/>
      <c r="R111" s="102"/>
      <c r="S111" s="102"/>
      <c r="T111" s="102"/>
      <c r="U111" s="102"/>
      <c r="V111" s="102"/>
      <c r="W111" s="102"/>
      <c r="X111" s="102"/>
      <c r="Y111" s="102"/>
      <c r="Z111" s="102"/>
      <c r="AA111" s="102"/>
      <c r="AB111" s="102"/>
      <c r="AC111" s="103"/>
      <c r="AD111" s="104">
        <v>502</v>
      </c>
      <c r="AE111" s="105"/>
      <c r="AF111" s="106"/>
      <c r="AG111" s="107">
        <v>1</v>
      </c>
      <c r="AH111" s="108"/>
      <c r="AI111" s="108"/>
      <c r="AJ111" s="109"/>
      <c r="AK111" s="94">
        <v>39480</v>
      </c>
      <c r="AL111" s="94"/>
      <c r="AM111" s="94"/>
      <c r="AN111" s="94"/>
      <c r="AO111" s="94"/>
      <c r="AP111" s="94"/>
      <c r="AQ111" s="82">
        <f>AG111*AK111*5+43642</f>
        <v>241042</v>
      </c>
      <c r="AR111" s="82"/>
      <c r="AS111" s="82"/>
      <c r="AT111" s="82"/>
      <c r="AU111" s="82"/>
      <c r="AV111" s="82"/>
      <c r="AW111" s="82"/>
      <c r="AX111" s="82"/>
      <c r="AY111" s="81"/>
      <c r="AZ111" s="81"/>
      <c r="BA111" s="81"/>
      <c r="BB111" s="81"/>
      <c r="BC111" s="81"/>
      <c r="BD111" s="81"/>
      <c r="BE111" s="81"/>
      <c r="BF111" s="81"/>
      <c r="BG111" s="81">
        <v>1651</v>
      </c>
      <c r="BH111" s="81"/>
      <c r="BI111" s="81"/>
      <c r="BJ111" s="81"/>
      <c r="BK111" s="81"/>
      <c r="BL111" s="81"/>
      <c r="BM111" s="81"/>
      <c r="BN111" s="81"/>
      <c r="BO111" s="81">
        <v>33016</v>
      </c>
      <c r="BP111" s="81"/>
      <c r="BQ111" s="81"/>
      <c r="BR111" s="81"/>
      <c r="BS111" s="81"/>
      <c r="BT111" s="81"/>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2">
        <f t="shared" ref="CV111" si="8">SUM(AQ111:CU111)</f>
        <v>275709</v>
      </c>
      <c r="CW111" s="82"/>
      <c r="CX111" s="82"/>
      <c r="CY111" s="82"/>
      <c r="CZ111" s="82"/>
      <c r="DA111" s="82"/>
      <c r="DB111" s="82"/>
      <c r="DC111" s="82"/>
      <c r="DD111" s="82"/>
      <c r="DE111" s="83"/>
    </row>
    <row r="112" spans="1:109" s="4" customFormat="1" ht="24.95" customHeight="1" x14ac:dyDescent="0.2">
      <c r="A112" s="98" t="s">
        <v>138</v>
      </c>
      <c r="B112" s="99"/>
      <c r="C112" s="99"/>
      <c r="D112" s="99"/>
      <c r="E112" s="99"/>
      <c r="F112" s="99"/>
      <c r="G112" s="99"/>
      <c r="H112" s="99"/>
      <c r="I112" s="99"/>
      <c r="J112" s="99"/>
      <c r="K112" s="99"/>
      <c r="L112" s="99"/>
      <c r="M112" s="99"/>
      <c r="N112" s="99"/>
      <c r="O112" s="100"/>
      <c r="P112" s="101" t="s">
        <v>137</v>
      </c>
      <c r="Q112" s="102"/>
      <c r="R112" s="102"/>
      <c r="S112" s="102"/>
      <c r="T112" s="102"/>
      <c r="U112" s="102"/>
      <c r="V112" s="102"/>
      <c r="W112" s="102"/>
      <c r="X112" s="102"/>
      <c r="Y112" s="102"/>
      <c r="Z112" s="102"/>
      <c r="AA112" s="102"/>
      <c r="AB112" s="102"/>
      <c r="AC112" s="103"/>
      <c r="AD112" s="104">
        <v>502</v>
      </c>
      <c r="AE112" s="105"/>
      <c r="AF112" s="106"/>
      <c r="AG112" s="107">
        <v>1</v>
      </c>
      <c r="AH112" s="108"/>
      <c r="AI112" s="108"/>
      <c r="AJ112" s="109"/>
      <c r="AK112" s="94">
        <v>9270</v>
      </c>
      <c r="AL112" s="94"/>
      <c r="AM112" s="94"/>
      <c r="AN112" s="94"/>
      <c r="AO112" s="94"/>
      <c r="AP112" s="94"/>
      <c r="AQ112" s="82">
        <f t="shared" si="6"/>
        <v>111240</v>
      </c>
      <c r="AR112" s="82"/>
      <c r="AS112" s="82"/>
      <c r="AT112" s="82"/>
      <c r="AU112" s="82"/>
      <c r="AV112" s="82"/>
      <c r="AW112" s="82"/>
      <c r="AX112" s="82"/>
      <c r="AY112" s="81"/>
      <c r="AZ112" s="81"/>
      <c r="BA112" s="81"/>
      <c r="BB112" s="81"/>
      <c r="BC112" s="81"/>
      <c r="BD112" s="81"/>
      <c r="BE112" s="81"/>
      <c r="BF112" s="81"/>
      <c r="BG112" s="81">
        <v>762</v>
      </c>
      <c r="BH112" s="81"/>
      <c r="BI112" s="81"/>
      <c r="BJ112" s="81"/>
      <c r="BK112" s="81"/>
      <c r="BL112" s="81"/>
      <c r="BM112" s="81"/>
      <c r="BN112" s="81"/>
      <c r="BO112" s="81">
        <v>15238</v>
      </c>
      <c r="BP112" s="81"/>
      <c r="BQ112" s="81"/>
      <c r="BR112" s="81"/>
      <c r="BS112" s="81"/>
      <c r="BT112" s="81"/>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2">
        <f t="shared" si="7"/>
        <v>127240</v>
      </c>
      <c r="CW112" s="82"/>
      <c r="CX112" s="82"/>
      <c r="CY112" s="82"/>
      <c r="CZ112" s="82"/>
      <c r="DA112" s="82"/>
      <c r="DB112" s="82"/>
      <c r="DC112" s="82"/>
      <c r="DD112" s="82"/>
      <c r="DE112" s="83"/>
    </row>
    <row r="113" spans="1:110" s="4" customFormat="1" ht="24.95" customHeight="1" x14ac:dyDescent="0.2">
      <c r="A113" s="98" t="s">
        <v>139</v>
      </c>
      <c r="B113" s="99"/>
      <c r="C113" s="99"/>
      <c r="D113" s="99"/>
      <c r="E113" s="99"/>
      <c r="F113" s="99"/>
      <c r="G113" s="99"/>
      <c r="H113" s="99"/>
      <c r="I113" s="99"/>
      <c r="J113" s="99"/>
      <c r="K113" s="99"/>
      <c r="L113" s="99"/>
      <c r="M113" s="99"/>
      <c r="N113" s="99"/>
      <c r="O113" s="100"/>
      <c r="P113" s="101" t="s">
        <v>137</v>
      </c>
      <c r="Q113" s="102"/>
      <c r="R113" s="102"/>
      <c r="S113" s="102"/>
      <c r="T113" s="102"/>
      <c r="U113" s="102"/>
      <c r="V113" s="102"/>
      <c r="W113" s="102"/>
      <c r="X113" s="102"/>
      <c r="Y113" s="102"/>
      <c r="Z113" s="102"/>
      <c r="AA113" s="102"/>
      <c r="AB113" s="102"/>
      <c r="AC113" s="103"/>
      <c r="AD113" s="104">
        <v>502</v>
      </c>
      <c r="AE113" s="105"/>
      <c r="AF113" s="106"/>
      <c r="AG113" s="107">
        <v>1</v>
      </c>
      <c r="AH113" s="108"/>
      <c r="AI113" s="108"/>
      <c r="AJ113" s="109"/>
      <c r="AK113" s="94">
        <v>12026</v>
      </c>
      <c r="AL113" s="94"/>
      <c r="AM113" s="94"/>
      <c r="AN113" s="94"/>
      <c r="AO113" s="94"/>
      <c r="AP113" s="94"/>
      <c r="AQ113" s="82">
        <f>AG113*AK113*12</f>
        <v>144312</v>
      </c>
      <c r="AR113" s="82"/>
      <c r="AS113" s="82"/>
      <c r="AT113" s="82"/>
      <c r="AU113" s="82"/>
      <c r="AV113" s="82"/>
      <c r="AW113" s="82"/>
      <c r="AX113" s="82"/>
      <c r="AY113" s="81"/>
      <c r="AZ113" s="81"/>
      <c r="BA113" s="81"/>
      <c r="BB113" s="81"/>
      <c r="BC113" s="81"/>
      <c r="BD113" s="81"/>
      <c r="BE113" s="81"/>
      <c r="BF113" s="81"/>
      <c r="BG113" s="81">
        <v>988</v>
      </c>
      <c r="BH113" s="81"/>
      <c r="BI113" s="81"/>
      <c r="BJ113" s="81"/>
      <c r="BK113" s="81"/>
      <c r="BL113" s="81"/>
      <c r="BM113" s="81"/>
      <c r="BN113" s="81"/>
      <c r="BO113" s="81">
        <v>19769</v>
      </c>
      <c r="BP113" s="81"/>
      <c r="BQ113" s="81"/>
      <c r="BR113" s="81"/>
      <c r="BS113" s="81"/>
      <c r="BT113" s="81"/>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2">
        <f t="shared" si="7"/>
        <v>165069</v>
      </c>
      <c r="CW113" s="82"/>
      <c r="CX113" s="82"/>
      <c r="CY113" s="82"/>
      <c r="CZ113" s="82"/>
      <c r="DA113" s="82"/>
      <c r="DB113" s="82"/>
      <c r="DC113" s="82"/>
      <c r="DD113" s="82"/>
      <c r="DE113" s="83"/>
    </row>
    <row r="114" spans="1:110" s="4" customFormat="1" ht="24.95" customHeight="1" x14ac:dyDescent="0.2">
      <c r="A114" s="98" t="s">
        <v>140</v>
      </c>
      <c r="B114" s="99"/>
      <c r="C114" s="99"/>
      <c r="D114" s="99"/>
      <c r="E114" s="99"/>
      <c r="F114" s="99"/>
      <c r="G114" s="99"/>
      <c r="H114" s="99"/>
      <c r="I114" s="99"/>
      <c r="J114" s="99"/>
      <c r="K114" s="99"/>
      <c r="L114" s="99"/>
      <c r="M114" s="99"/>
      <c r="N114" s="99"/>
      <c r="O114" s="100"/>
      <c r="P114" s="101" t="s">
        <v>137</v>
      </c>
      <c r="Q114" s="102"/>
      <c r="R114" s="102"/>
      <c r="S114" s="102"/>
      <c r="T114" s="102"/>
      <c r="U114" s="102"/>
      <c r="V114" s="102"/>
      <c r="W114" s="102"/>
      <c r="X114" s="102"/>
      <c r="Y114" s="102"/>
      <c r="Z114" s="102"/>
      <c r="AA114" s="102"/>
      <c r="AB114" s="102"/>
      <c r="AC114" s="103"/>
      <c r="AD114" s="104">
        <v>502</v>
      </c>
      <c r="AE114" s="105"/>
      <c r="AF114" s="106"/>
      <c r="AG114" s="107">
        <v>17</v>
      </c>
      <c r="AH114" s="108"/>
      <c r="AI114" s="108"/>
      <c r="AJ114" s="109"/>
      <c r="AK114" s="94">
        <v>10764</v>
      </c>
      <c r="AL114" s="94"/>
      <c r="AM114" s="94"/>
      <c r="AN114" s="94"/>
      <c r="AO114" s="94"/>
      <c r="AP114" s="94"/>
      <c r="AQ114" s="82">
        <f>AG114*AK114*12</f>
        <v>2195856</v>
      </c>
      <c r="AR114" s="82"/>
      <c r="AS114" s="82"/>
      <c r="AT114" s="82"/>
      <c r="AU114" s="82"/>
      <c r="AV114" s="82"/>
      <c r="AW114" s="82"/>
      <c r="AX114" s="82"/>
      <c r="AY114" s="81"/>
      <c r="AZ114" s="81"/>
      <c r="BA114" s="81"/>
      <c r="BB114" s="81"/>
      <c r="BC114" s="81"/>
      <c r="BD114" s="81"/>
      <c r="BE114" s="81"/>
      <c r="BF114" s="81"/>
      <c r="BG114" s="81">
        <v>15040</v>
      </c>
      <c r="BH114" s="81"/>
      <c r="BI114" s="81"/>
      <c r="BJ114" s="81"/>
      <c r="BK114" s="81"/>
      <c r="BL114" s="81"/>
      <c r="BM114" s="81"/>
      <c r="BN114" s="81"/>
      <c r="BO114" s="81">
        <v>472046</v>
      </c>
      <c r="BP114" s="81"/>
      <c r="BQ114" s="81"/>
      <c r="BR114" s="81"/>
      <c r="BS114" s="81"/>
      <c r="BT114" s="81"/>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2">
        <f t="shared" si="7"/>
        <v>2682942</v>
      </c>
      <c r="CW114" s="82"/>
      <c r="CX114" s="82"/>
      <c r="CY114" s="82"/>
      <c r="CZ114" s="82"/>
      <c r="DA114" s="82"/>
      <c r="DB114" s="82"/>
      <c r="DC114" s="82"/>
      <c r="DD114" s="82"/>
      <c r="DE114" s="83"/>
    </row>
    <row r="115" spans="1:110" s="4" customFormat="1" ht="24.95" customHeight="1" x14ac:dyDescent="0.2">
      <c r="A115" s="98" t="s">
        <v>141</v>
      </c>
      <c r="B115" s="99"/>
      <c r="C115" s="99"/>
      <c r="D115" s="99"/>
      <c r="E115" s="99"/>
      <c r="F115" s="99"/>
      <c r="G115" s="99"/>
      <c r="H115" s="99"/>
      <c r="I115" s="99"/>
      <c r="J115" s="99"/>
      <c r="K115" s="99"/>
      <c r="L115" s="99"/>
      <c r="M115" s="99"/>
      <c r="N115" s="99"/>
      <c r="O115" s="100"/>
      <c r="P115" s="101" t="s">
        <v>137</v>
      </c>
      <c r="Q115" s="102"/>
      <c r="R115" s="102"/>
      <c r="S115" s="102"/>
      <c r="T115" s="102"/>
      <c r="U115" s="102"/>
      <c r="V115" s="102"/>
      <c r="W115" s="102"/>
      <c r="X115" s="102"/>
      <c r="Y115" s="102"/>
      <c r="Z115" s="102"/>
      <c r="AA115" s="102"/>
      <c r="AB115" s="102"/>
      <c r="AC115" s="103"/>
      <c r="AD115" s="104">
        <v>502</v>
      </c>
      <c r="AE115" s="105"/>
      <c r="AF115" s="106"/>
      <c r="AG115" s="107">
        <v>4</v>
      </c>
      <c r="AH115" s="108"/>
      <c r="AI115" s="108"/>
      <c r="AJ115" s="109"/>
      <c r="AK115" s="94">
        <v>10764</v>
      </c>
      <c r="AL115" s="94"/>
      <c r="AM115" s="94"/>
      <c r="AN115" s="94"/>
      <c r="AO115" s="94"/>
      <c r="AP115" s="94"/>
      <c r="AQ115" s="82">
        <f t="shared" si="6"/>
        <v>516672</v>
      </c>
      <c r="AR115" s="82"/>
      <c r="AS115" s="82"/>
      <c r="AT115" s="82"/>
      <c r="AU115" s="82"/>
      <c r="AV115" s="82"/>
      <c r="AW115" s="82"/>
      <c r="AX115" s="82"/>
      <c r="AY115" s="81"/>
      <c r="AZ115" s="81"/>
      <c r="BA115" s="81"/>
      <c r="BB115" s="81"/>
      <c r="BC115" s="81"/>
      <c r="BD115" s="81"/>
      <c r="BE115" s="81"/>
      <c r="BF115" s="81"/>
      <c r="BG115" s="81">
        <v>3539</v>
      </c>
      <c r="BH115" s="81"/>
      <c r="BI115" s="81"/>
      <c r="BJ115" s="81"/>
      <c r="BK115" s="81"/>
      <c r="BL115" s="81"/>
      <c r="BM115" s="81"/>
      <c r="BN115" s="81"/>
      <c r="BO115" s="81">
        <v>70777</v>
      </c>
      <c r="BP115" s="81"/>
      <c r="BQ115" s="81"/>
      <c r="BR115" s="81"/>
      <c r="BS115" s="81"/>
      <c r="BT115" s="8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c r="CR115" s="81"/>
      <c r="CS115" s="81"/>
      <c r="CT115" s="81"/>
      <c r="CU115" s="81"/>
      <c r="CV115" s="82">
        <f t="shared" si="7"/>
        <v>590988</v>
      </c>
      <c r="CW115" s="82"/>
      <c r="CX115" s="82"/>
      <c r="CY115" s="82"/>
      <c r="CZ115" s="82"/>
      <c r="DA115" s="82"/>
      <c r="DB115" s="82"/>
      <c r="DC115" s="82"/>
      <c r="DD115" s="82"/>
      <c r="DE115" s="83"/>
    </row>
    <row r="116" spans="1:110" s="4" customFormat="1" ht="24.95" customHeight="1" x14ac:dyDescent="0.2">
      <c r="A116" s="98" t="s">
        <v>142</v>
      </c>
      <c r="B116" s="99"/>
      <c r="C116" s="99"/>
      <c r="D116" s="99"/>
      <c r="E116" s="99"/>
      <c r="F116" s="99"/>
      <c r="G116" s="99"/>
      <c r="H116" s="99"/>
      <c r="I116" s="99"/>
      <c r="J116" s="99"/>
      <c r="K116" s="99"/>
      <c r="L116" s="99"/>
      <c r="M116" s="99"/>
      <c r="N116" s="99"/>
      <c r="O116" s="100"/>
      <c r="P116" s="101" t="s">
        <v>137</v>
      </c>
      <c r="Q116" s="102"/>
      <c r="R116" s="102"/>
      <c r="S116" s="102"/>
      <c r="T116" s="102"/>
      <c r="U116" s="102"/>
      <c r="V116" s="102"/>
      <c r="W116" s="102"/>
      <c r="X116" s="102"/>
      <c r="Y116" s="102"/>
      <c r="Z116" s="102"/>
      <c r="AA116" s="102"/>
      <c r="AB116" s="102"/>
      <c r="AC116" s="103"/>
      <c r="AD116" s="104">
        <v>502</v>
      </c>
      <c r="AE116" s="105"/>
      <c r="AF116" s="106"/>
      <c r="AG116" s="107">
        <v>2</v>
      </c>
      <c r="AH116" s="108"/>
      <c r="AI116" s="108"/>
      <c r="AJ116" s="109"/>
      <c r="AK116" s="94">
        <v>10764</v>
      </c>
      <c r="AL116" s="94"/>
      <c r="AM116" s="94"/>
      <c r="AN116" s="94"/>
      <c r="AO116" s="94"/>
      <c r="AP116" s="94"/>
      <c r="AQ116" s="82">
        <f t="shared" si="6"/>
        <v>258336</v>
      </c>
      <c r="AR116" s="82"/>
      <c r="AS116" s="82"/>
      <c r="AT116" s="82"/>
      <c r="AU116" s="82"/>
      <c r="AV116" s="82"/>
      <c r="AW116" s="82"/>
      <c r="AX116" s="82"/>
      <c r="AY116" s="81"/>
      <c r="AZ116" s="81"/>
      <c r="BA116" s="81"/>
      <c r="BB116" s="81"/>
      <c r="BC116" s="81"/>
      <c r="BD116" s="81"/>
      <c r="BE116" s="81"/>
      <c r="BF116" s="81"/>
      <c r="BG116" s="81">
        <v>1769</v>
      </c>
      <c r="BH116" s="81"/>
      <c r="BI116" s="81"/>
      <c r="BJ116" s="81"/>
      <c r="BK116" s="81"/>
      <c r="BL116" s="81"/>
      <c r="BM116" s="81"/>
      <c r="BN116" s="81"/>
      <c r="BO116" s="81">
        <v>35388</v>
      </c>
      <c r="BP116" s="81"/>
      <c r="BQ116" s="81"/>
      <c r="BR116" s="81"/>
      <c r="BS116" s="81"/>
      <c r="BT116" s="81"/>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c r="CR116" s="81"/>
      <c r="CS116" s="81"/>
      <c r="CT116" s="81"/>
      <c r="CU116" s="81"/>
      <c r="CV116" s="82">
        <f t="shared" si="7"/>
        <v>295493</v>
      </c>
      <c r="CW116" s="82"/>
      <c r="CX116" s="82"/>
      <c r="CY116" s="82"/>
      <c r="CZ116" s="82"/>
      <c r="DA116" s="82"/>
      <c r="DB116" s="82"/>
      <c r="DC116" s="82"/>
      <c r="DD116" s="82"/>
      <c r="DE116" s="83"/>
    </row>
    <row r="117" spans="1:110" s="4" customFormat="1" ht="24.95" customHeight="1" x14ac:dyDescent="0.2">
      <c r="A117" s="84"/>
      <c r="B117" s="85"/>
      <c r="C117" s="85"/>
      <c r="D117" s="85"/>
      <c r="E117" s="85"/>
      <c r="F117" s="85"/>
      <c r="G117" s="85"/>
      <c r="H117" s="85"/>
      <c r="I117" s="85"/>
      <c r="J117" s="85"/>
      <c r="K117" s="85"/>
      <c r="L117" s="85"/>
      <c r="M117" s="85"/>
      <c r="N117" s="85"/>
      <c r="O117" s="86"/>
      <c r="P117" s="91"/>
      <c r="Q117" s="91"/>
      <c r="R117" s="91"/>
      <c r="S117" s="91"/>
      <c r="T117" s="91"/>
      <c r="U117" s="91"/>
      <c r="V117" s="91"/>
      <c r="W117" s="91"/>
      <c r="X117" s="91"/>
      <c r="Y117" s="91"/>
      <c r="Z117" s="91"/>
      <c r="AA117" s="91"/>
      <c r="AB117" s="91"/>
      <c r="AC117" s="91"/>
      <c r="AD117" s="92"/>
      <c r="AE117" s="92"/>
      <c r="AF117" s="92"/>
      <c r="AG117" s="93"/>
      <c r="AH117" s="93"/>
      <c r="AI117" s="93"/>
      <c r="AJ117" s="93"/>
      <c r="AK117" s="94"/>
      <c r="AL117" s="94"/>
      <c r="AM117" s="94"/>
      <c r="AN117" s="94"/>
      <c r="AO117" s="94"/>
      <c r="AP117" s="94"/>
      <c r="AQ117" s="82">
        <f t="shared" si="6"/>
        <v>0</v>
      </c>
      <c r="AR117" s="82"/>
      <c r="AS117" s="82"/>
      <c r="AT117" s="82"/>
      <c r="AU117" s="82"/>
      <c r="AV117" s="82"/>
      <c r="AW117" s="82"/>
      <c r="AX117" s="82"/>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c r="CR117" s="81"/>
      <c r="CS117" s="81"/>
      <c r="CT117" s="81"/>
      <c r="CU117" s="81"/>
      <c r="CV117" s="82">
        <f t="shared" si="7"/>
        <v>0</v>
      </c>
      <c r="CW117" s="82"/>
      <c r="CX117" s="82"/>
      <c r="CY117" s="82"/>
      <c r="CZ117" s="82"/>
      <c r="DA117" s="82"/>
      <c r="DB117" s="82"/>
      <c r="DC117" s="82"/>
      <c r="DD117" s="82"/>
      <c r="DE117" s="83"/>
    </row>
    <row r="118" spans="1:110" s="4" customFormat="1" ht="24.95" customHeight="1" thickBot="1" x14ac:dyDescent="0.25">
      <c r="A118" s="84"/>
      <c r="B118" s="85"/>
      <c r="C118" s="85"/>
      <c r="D118" s="85"/>
      <c r="E118" s="85"/>
      <c r="F118" s="85"/>
      <c r="G118" s="85"/>
      <c r="H118" s="85"/>
      <c r="I118" s="85"/>
      <c r="J118" s="85"/>
      <c r="K118" s="85"/>
      <c r="L118" s="85"/>
      <c r="M118" s="85"/>
      <c r="N118" s="85"/>
      <c r="O118" s="86"/>
      <c r="P118" s="87"/>
      <c r="Q118" s="87"/>
      <c r="R118" s="87"/>
      <c r="S118" s="87"/>
      <c r="T118" s="87"/>
      <c r="U118" s="87"/>
      <c r="V118" s="87"/>
      <c r="W118" s="87"/>
      <c r="X118" s="87"/>
      <c r="Y118" s="87"/>
      <c r="Z118" s="87"/>
      <c r="AA118" s="87"/>
      <c r="AB118" s="87"/>
      <c r="AC118" s="87"/>
      <c r="AD118" s="88"/>
      <c r="AE118" s="88"/>
      <c r="AF118" s="88"/>
      <c r="AG118" s="89"/>
      <c r="AH118" s="89"/>
      <c r="AI118" s="89"/>
      <c r="AJ118" s="89"/>
      <c r="AK118" s="90"/>
      <c r="AL118" s="90"/>
      <c r="AM118" s="90"/>
      <c r="AN118" s="90"/>
      <c r="AO118" s="90"/>
      <c r="AP118" s="90"/>
      <c r="AQ118" s="73">
        <f t="shared" si="6"/>
        <v>0</v>
      </c>
      <c r="AR118" s="73"/>
      <c r="AS118" s="73"/>
      <c r="AT118" s="73"/>
      <c r="AU118" s="73"/>
      <c r="AV118" s="73"/>
      <c r="AW118" s="73"/>
      <c r="AX118" s="73"/>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73">
        <f t="shared" si="7"/>
        <v>0</v>
      </c>
      <c r="CW118" s="73"/>
      <c r="CX118" s="73"/>
      <c r="CY118" s="73"/>
      <c r="CZ118" s="73"/>
      <c r="DA118" s="73"/>
      <c r="DB118" s="73"/>
      <c r="DC118" s="73"/>
      <c r="DD118" s="73"/>
      <c r="DE118" s="74"/>
    </row>
    <row r="119" spans="1:110" s="4" customFormat="1" ht="24.95" customHeight="1" thickBot="1" x14ac:dyDescent="0.3">
      <c r="A119" s="75" t="s">
        <v>143</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7"/>
      <c r="AG119" s="78">
        <f>SUM(AG8:AJ118)</f>
        <v>165</v>
      </c>
      <c r="AH119" s="78"/>
      <c r="AI119" s="78"/>
      <c r="AJ119" s="78"/>
      <c r="AK119" s="79">
        <f>SUM(AK8:AP118)</f>
        <v>1157914</v>
      </c>
      <c r="AL119" s="79"/>
      <c r="AM119" s="79"/>
      <c r="AN119" s="79"/>
      <c r="AO119" s="79"/>
      <c r="AP119" s="79"/>
      <c r="AQ119" s="71">
        <f>SUM(AQ8:AX118)</f>
        <v>21389034</v>
      </c>
      <c r="AR119" s="71"/>
      <c r="AS119" s="71"/>
      <c r="AT119" s="71"/>
      <c r="AU119" s="71"/>
      <c r="AV119" s="71"/>
      <c r="AW119" s="71"/>
      <c r="AX119" s="71"/>
      <c r="AY119" s="71">
        <f>SUM(AY8:BF118)</f>
        <v>0</v>
      </c>
      <c r="AZ119" s="71"/>
      <c r="BA119" s="71"/>
      <c r="BB119" s="71"/>
      <c r="BC119" s="71"/>
      <c r="BD119" s="71"/>
      <c r="BE119" s="71"/>
      <c r="BF119" s="71"/>
      <c r="BG119" s="71">
        <f>SUM(BG8:BN118)</f>
        <v>121288.45205479456</v>
      </c>
      <c r="BH119" s="71"/>
      <c r="BI119" s="71"/>
      <c r="BJ119" s="71"/>
      <c r="BK119" s="71"/>
      <c r="BL119" s="71"/>
      <c r="BM119" s="71"/>
      <c r="BN119" s="71"/>
      <c r="BO119" s="71">
        <f>SUM(BO8:BV118)</f>
        <v>3417988.4109589038</v>
      </c>
      <c r="BP119" s="71"/>
      <c r="BQ119" s="71"/>
      <c r="BR119" s="71"/>
      <c r="BS119" s="71"/>
      <c r="BT119" s="71"/>
      <c r="BU119" s="71"/>
      <c r="BV119" s="71"/>
      <c r="BW119" s="71">
        <f>SUM(BW8:CD118)</f>
        <v>0</v>
      </c>
      <c r="BX119" s="71"/>
      <c r="BY119" s="71"/>
      <c r="BZ119" s="71"/>
      <c r="CA119" s="71"/>
      <c r="CB119" s="71"/>
      <c r="CC119" s="71"/>
      <c r="CD119" s="71"/>
      <c r="CE119" s="71">
        <f>SUM(CE8:CM118)</f>
        <v>0</v>
      </c>
      <c r="CF119" s="71"/>
      <c r="CG119" s="71"/>
      <c r="CH119" s="71"/>
      <c r="CI119" s="71"/>
      <c r="CJ119" s="71"/>
      <c r="CK119" s="71"/>
      <c r="CL119" s="71"/>
      <c r="CM119" s="71"/>
      <c r="CN119" s="71">
        <f>SUM(CN8:CU118)</f>
        <v>0</v>
      </c>
      <c r="CO119" s="71"/>
      <c r="CP119" s="71"/>
      <c r="CQ119" s="71"/>
      <c r="CR119" s="71"/>
      <c r="CS119" s="71"/>
      <c r="CT119" s="71"/>
      <c r="CU119" s="71"/>
      <c r="CV119" s="71">
        <f>SUM(CV8:DE118)</f>
        <v>24928310.863013707</v>
      </c>
      <c r="CW119" s="71"/>
      <c r="CX119" s="71"/>
      <c r="CY119" s="71"/>
      <c r="CZ119" s="71"/>
      <c r="DA119" s="71"/>
      <c r="DB119" s="71"/>
      <c r="DC119" s="71"/>
      <c r="DD119" s="71"/>
      <c r="DE119" s="72"/>
      <c r="DF119" s="2"/>
    </row>
    <row r="120" spans="1:110" s="4" customFormat="1" ht="24.95" customHeight="1"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row>
    <row r="121" spans="1:110" s="4" customFormat="1" ht="24.95" customHeight="1"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row>
    <row r="122" spans="1:110" s="4" customFormat="1" ht="24.95"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row>
    <row r="123" spans="1:110" s="4" customFormat="1" ht="24.95" customHeight="1"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row>
    <row r="124" spans="1:110" s="4" customFormat="1" ht="24.95" customHeight="1"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row>
    <row r="125" spans="1:110" s="4" customFormat="1" ht="24.95" customHeight="1"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row>
    <row r="126" spans="1:110" s="4" customFormat="1" ht="24.95" customHeight="1"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row>
    <row r="127" spans="1:110" s="4" customFormat="1" ht="24.95" customHeight="1"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row>
    <row r="128" spans="1:110" s="4" customFormat="1" ht="24.95" customHeight="1"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row>
    <row r="129" spans="1:109" s="4" customFormat="1" ht="24.95" customHeight="1"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row>
    <row r="130" spans="1:109" s="4" customFormat="1" ht="24.95" customHeight="1"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row>
    <row r="131" spans="1:109" s="4" customFormat="1" ht="24.95" customHeight="1"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row>
    <row r="132" spans="1:109" s="4" customFormat="1" ht="24.95" customHeight="1"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row>
    <row r="133" spans="1:109" s="4" customFormat="1" ht="24.95" customHeight="1"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row>
    <row r="134" spans="1:109" s="4" customFormat="1" ht="24.95" customHeight="1"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row>
    <row r="135" spans="1:109" s="4" customFormat="1" ht="24.95" customHeight="1"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row>
    <row r="136" spans="1:109" s="4" customFormat="1" ht="24.95" customHeight="1"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row>
    <row r="137" spans="1:109" s="4" customFormat="1" ht="24.95" customHeight="1"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row>
    <row r="138" spans="1:109" s="4" customFormat="1" ht="24.95" customHeight="1"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row>
    <row r="139" spans="1:109" s="4" customFormat="1" ht="24.95" customHeight="1"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row>
    <row r="140" spans="1:109" s="4" customFormat="1" ht="24.95" customHeight="1"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row>
    <row r="141" spans="1:109" s="4" customFormat="1" ht="24.95" customHeight="1"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row>
    <row r="142" spans="1:109" s="4" customFormat="1" ht="24.95" customHeight="1"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row>
    <row r="143" spans="1:109" s="4" customFormat="1" ht="24.95" customHeight="1"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row>
    <row r="144" spans="1:109" s="4" customFormat="1" ht="24.95" customHeight="1"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row>
    <row r="145" spans="1:109" s="4" customFormat="1" ht="24.95" customHeight="1"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row>
    <row r="146" spans="1:109" s="4" customFormat="1" ht="24.95" customHeight="1"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row>
    <row r="147" spans="1:109" s="4" customFormat="1" ht="24.95" customHeight="1"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row>
    <row r="148" spans="1:109" s="4" customFormat="1" ht="24.95" customHeight="1"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row>
    <row r="149" spans="1:109" s="4" customFormat="1" ht="24.95" customHeight="1"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row>
    <row r="150" spans="1:109" s="4" customFormat="1" ht="24.95" customHeight="1"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row>
    <row r="151" spans="1:109" s="4" customFormat="1" ht="24.95" customHeight="1"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row>
    <row r="152" spans="1:109" s="4" customFormat="1" ht="24.95" customHeight="1"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row>
    <row r="153" spans="1:109" s="4" customFormat="1" ht="24.95"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row>
    <row r="154" spans="1:109" s="4" customFormat="1" ht="24.95" customHeight="1"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row>
    <row r="155" spans="1:109" s="4" customFormat="1" ht="24.95" customHeight="1"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row>
    <row r="156" spans="1:109" s="4" customFormat="1" ht="24.95" customHeight="1"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row>
    <row r="157" spans="1:109" s="4" customFormat="1" ht="24.95" customHeight="1"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row>
    <row r="158" spans="1:109" s="4" customFormat="1" ht="24.95" customHeight="1"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row>
    <row r="159" spans="1:109" s="4" customFormat="1" ht="24.95" customHeight="1"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row>
    <row r="160" spans="1:109" s="4" customFormat="1" ht="24.95" customHeight="1"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row>
    <row r="161" spans="1:109" s="4" customFormat="1" ht="24.95" customHeight="1"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row>
    <row r="162" spans="1:109" s="4" customFormat="1" ht="24.95" customHeight="1"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row>
    <row r="163" spans="1:109" s="4" customFormat="1" ht="24.95" customHeight="1"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row>
    <row r="164" spans="1:109" s="4" customFormat="1" ht="24.95" customHeight="1"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row>
    <row r="165" spans="1:109" s="4" customFormat="1" ht="24.95" customHeight="1"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row>
    <row r="166" spans="1:109" s="4" customFormat="1" ht="24.95" customHeight="1"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row>
    <row r="167" spans="1:109" s="4" customFormat="1" ht="24.95" customHeight="1"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row>
    <row r="168" spans="1:109" s="4" customFormat="1" ht="24.95" customHeight="1"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row>
    <row r="169" spans="1:109" s="4" customFormat="1" ht="24.95" customHeight="1"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row>
    <row r="170" spans="1:109" s="4" customFormat="1" ht="24.95" customHeight="1"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row>
    <row r="171" spans="1:109" s="4" customFormat="1" ht="24.95" customHeight="1"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row>
    <row r="172" spans="1:109" s="4" customFormat="1" ht="24.95" customHeight="1"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row>
    <row r="173" spans="1:109" s="4" customFormat="1" ht="24.95" customHeight="1"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row>
    <row r="174" spans="1:109" s="4" customFormat="1" ht="24.95" customHeight="1"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row>
    <row r="175" spans="1:109" s="4" customFormat="1" ht="24.95" customHeight="1"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row>
    <row r="176" spans="1:109" s="4" customFormat="1" ht="24.95" customHeight="1"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row>
    <row r="177" spans="1:109" s="4" customFormat="1" ht="24.95" customHeight="1"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row>
    <row r="178" spans="1:109" s="4" customFormat="1" ht="24.95" customHeight="1"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row>
    <row r="179" spans="1:109" s="4" customFormat="1" ht="24.95" customHeight="1"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row>
    <row r="180" spans="1:109" s="4" customFormat="1" ht="24.95" customHeight="1"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row>
    <row r="181" spans="1:109" s="4" customFormat="1" ht="24.95" customHeight="1"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row>
    <row r="182" spans="1:109" s="4" customFormat="1" ht="24.95" customHeight="1"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row>
    <row r="183" spans="1:109" s="4" customFormat="1" ht="24.95" customHeight="1"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row>
    <row r="184" spans="1:109" s="4" customFormat="1" ht="24.95" customHeight="1"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row>
    <row r="185" spans="1:109" s="4" customFormat="1" ht="24.95" customHeight="1"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row>
    <row r="186" spans="1:109" s="4" customFormat="1" ht="24.95" customHeight="1"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row>
    <row r="187" spans="1:109" s="4" customFormat="1" ht="24.95" customHeight="1"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row>
    <row r="188" spans="1:109" s="4" customFormat="1" ht="24.95" customHeight="1"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row>
    <row r="189" spans="1:109" s="4" customFormat="1" ht="24.95" customHeight="1"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row>
    <row r="190" spans="1:109" s="4" customFormat="1" ht="24.95" customHeight="1"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row>
    <row r="191" spans="1:109" s="4" customFormat="1" ht="24.95" customHeight="1"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row>
    <row r="192" spans="1:109" s="4" customFormat="1" ht="24.95" customHeight="1"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row>
    <row r="193" spans="1:109" s="4" customFormat="1" ht="24.95" customHeight="1"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row>
    <row r="194" spans="1:109" s="4" customFormat="1" ht="24.95" customHeight="1"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row>
    <row r="195" spans="1:109" s="4" customFormat="1" ht="24.95" customHeight="1"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row>
    <row r="196" spans="1:109" s="4" customFormat="1" ht="24.95" customHeight="1"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row>
    <row r="197" spans="1:109" s="4" customFormat="1" ht="24.95" customHeight="1"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row>
    <row r="198" spans="1:109" s="4" customFormat="1" ht="24.95" customHeight="1"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row>
    <row r="199" spans="1:109" s="4" customFormat="1" ht="24.95" customHeight="1"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row>
    <row r="200" spans="1:109" s="4" customFormat="1" ht="24.95" customHeight="1"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row>
    <row r="201" spans="1:109" s="4" customFormat="1" ht="24.95" customHeight="1"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row>
    <row r="202" spans="1:109" s="4" customFormat="1" ht="24.95" customHeight="1"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row>
    <row r="203" spans="1:109" s="4" customFormat="1" ht="24.95" customHeight="1"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row>
    <row r="204" spans="1:109" s="4" customFormat="1" ht="24.95" customHeight="1"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row>
    <row r="205" spans="1:109" s="4" customFormat="1" ht="24.95" customHeight="1"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row>
    <row r="206" spans="1:109" s="4" customFormat="1" ht="24.95" customHeight="1"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row>
    <row r="207" spans="1:109" s="4" customFormat="1" ht="24.95" customHeight="1"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row>
    <row r="208" spans="1:109" s="4" customFormat="1" ht="24.95" customHeight="1"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row>
    <row r="209" spans="1:109" s="4" customFormat="1" ht="24.95" customHeight="1"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row>
    <row r="210" spans="1:109" s="4" customFormat="1" ht="24.95" customHeight="1"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row>
    <row r="211" spans="1:109" s="4" customFormat="1" ht="24.95" customHeight="1"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row>
    <row r="212" spans="1:109" s="4" customFormat="1" ht="24.95" customHeight="1"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row>
    <row r="213" spans="1:109" s="4" customFormat="1" ht="24.95" customHeight="1"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row>
    <row r="214" spans="1:109" s="4" customFormat="1" ht="12.75"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row>
    <row r="215" spans="1:109" s="4" customFormat="1" ht="12.75"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row>
    <row r="216" spans="1:109" s="4" customFormat="1" ht="12.75"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row>
    <row r="217" spans="1:109" s="4" customFormat="1" ht="12.75"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row>
    <row r="218" spans="1:109" s="4" customFormat="1" ht="12.75"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row>
    <row r="219" spans="1:109" s="4" customFormat="1" ht="12.75"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row>
    <row r="220" spans="1:109" s="4" customFormat="1" ht="12.75"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row>
    <row r="221" spans="1:109" s="4" customFormat="1" ht="12.75"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row>
    <row r="222" spans="1:109" s="4" customFormat="1" ht="12.75"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row>
    <row r="223" spans="1:109" s="4" customFormat="1" ht="12.75"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row>
    <row r="224" spans="1:109" s="4" customFormat="1" ht="12.75"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row>
    <row r="225" spans="1:109" s="4" customFormat="1" ht="12.75"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row>
    <row r="226" spans="1:109" s="4" customFormat="1" ht="12.75"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row>
    <row r="227" spans="1:109" s="4" customFormat="1" ht="12.75"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row>
    <row r="228" spans="1:109" s="4" customFormat="1" ht="12.75"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row>
    <row r="229" spans="1:109" s="4" customFormat="1" ht="12.75"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row>
    <row r="230" spans="1:109" s="4" customFormat="1" ht="12.75"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row>
    <row r="231" spans="1:109" s="4" customFormat="1" ht="12.75"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row>
    <row r="232" spans="1:109" s="4" customFormat="1" ht="12.75"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row>
    <row r="233" spans="1:109" s="4" customFormat="1" ht="12.75"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row>
    <row r="234" spans="1:109" s="4" customFormat="1" ht="12.75"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row>
    <row r="235" spans="1:109" s="4" customFormat="1" ht="12.75"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row>
    <row r="236" spans="1:109" s="4" customFormat="1" ht="12.75"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row>
    <row r="237" spans="1:109" s="4" customFormat="1" ht="12.75"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row>
    <row r="238" spans="1:109" s="4" customFormat="1" ht="12.75"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row>
    <row r="239" spans="1:109" s="4" customFormat="1" ht="12.75"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row>
    <row r="240" spans="1:109" s="4" customFormat="1" ht="12.75"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row>
    <row r="241" spans="1:109" s="4" customFormat="1" ht="12.75"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row>
    <row r="242" spans="1:109" s="4" customFormat="1" ht="12.75"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row>
    <row r="243" spans="1:109" s="4" customFormat="1" ht="12.75"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row>
    <row r="244" spans="1:109" s="4" customFormat="1" ht="12.75"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row>
    <row r="245" spans="1:109" s="4" customFormat="1" ht="12.75"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row>
    <row r="246" spans="1:109" s="4" customFormat="1" ht="12.75"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row>
    <row r="247" spans="1:109" s="4" customFormat="1" ht="12.75"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row>
    <row r="248" spans="1:109" s="4" customFormat="1" ht="12.75"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row>
    <row r="249" spans="1:109" s="4" customFormat="1" ht="12.75"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row>
    <row r="250" spans="1:109" s="4" customFormat="1" ht="12.75"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row>
    <row r="251" spans="1:109" s="4" customFormat="1" ht="12.75"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row>
    <row r="252" spans="1:109" s="4" customFormat="1" ht="12.75"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row>
    <row r="253" spans="1:109" s="4" customFormat="1" ht="12.75"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row>
    <row r="254" spans="1:109" s="4" customFormat="1" ht="12.75"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row>
    <row r="255" spans="1:109" s="4" customFormat="1" ht="12.75"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row>
    <row r="256" spans="1:109" s="4" customFormat="1" ht="12.75"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row>
    <row r="257" spans="1:109" s="4" customFormat="1" ht="12.75"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row>
    <row r="258" spans="1:109" s="4" customFormat="1" ht="12.75"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row>
    <row r="259" spans="1:109" s="4" customFormat="1" ht="12.75"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row>
    <row r="260" spans="1:109" s="4" customFormat="1" ht="12.75"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row>
    <row r="261" spans="1:109" s="4" customFormat="1" ht="12.75"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row>
    <row r="262" spans="1:109" s="4" customFormat="1" ht="12.75"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row>
    <row r="263" spans="1:109" s="4" customFormat="1" ht="12.75"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row>
    <row r="264" spans="1:109" s="4" customFormat="1" ht="12.75"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row>
    <row r="265" spans="1:109" s="4" customFormat="1" ht="12.75"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row>
    <row r="266" spans="1:109" s="4" customFormat="1" ht="12.75"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row>
    <row r="267" spans="1:109" s="4" customFormat="1" ht="12.75"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row>
    <row r="268" spans="1:109" s="4" customFormat="1" ht="12.75"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row>
    <row r="269" spans="1:109" s="4" customFormat="1" ht="12.75"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row>
    <row r="270" spans="1:109" s="4" customFormat="1" ht="12.75"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row>
    <row r="271" spans="1:109" s="4" customFormat="1" ht="12.75"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row>
    <row r="272" spans="1:109" s="4" customFormat="1" ht="12.75"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row>
    <row r="273" spans="1:109" s="4" customFormat="1" ht="12.75"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row>
    <row r="274" spans="1:109" s="4" customFormat="1" ht="12.75"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row>
    <row r="275" spans="1:109" s="4" customFormat="1" ht="12.75"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row>
    <row r="276" spans="1:109" s="4" customFormat="1" ht="12.75"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row>
    <row r="277" spans="1:109" s="4" customFormat="1" ht="12.75"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row>
    <row r="278" spans="1:109" s="4" customFormat="1" ht="12.75"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row>
    <row r="279" spans="1:109" s="4" customFormat="1" ht="12.75"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row>
    <row r="280" spans="1:109" s="4" customFormat="1" ht="12.75"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row>
    <row r="281" spans="1:109" s="4" customFormat="1" ht="12.75"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row>
    <row r="282" spans="1:109" s="4" customFormat="1" ht="12.75"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row>
    <row r="283" spans="1:109" s="4" customFormat="1" ht="12.75"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row>
    <row r="284" spans="1:109" s="4" customFormat="1" ht="12.75"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row>
    <row r="285" spans="1:109" s="4" customFormat="1" ht="12.75"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row>
    <row r="286" spans="1:109" s="4" customFormat="1" ht="12.75"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row>
    <row r="287" spans="1:109" s="4" customFormat="1" ht="12.75"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row>
    <row r="288" spans="1:109" s="4" customFormat="1" ht="12.75"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row>
    <row r="289" spans="1:109" s="4" customFormat="1" ht="12.75"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row>
    <row r="290" spans="1:109" s="4" customFormat="1" ht="12.75"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row>
    <row r="291" spans="1:109" s="4" customFormat="1" ht="12.75"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row>
    <row r="292" spans="1:109" s="4" customFormat="1" ht="12.75"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row>
    <row r="293" spans="1:109" s="4" customFormat="1" ht="12.75"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row>
    <row r="294" spans="1:109" s="4" customFormat="1" ht="12.75"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row>
    <row r="295" spans="1:109" s="4" customFormat="1" ht="12.75"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row>
    <row r="296" spans="1:109" s="4" customFormat="1" ht="12.75"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row>
    <row r="297" spans="1:109" s="4" customFormat="1" ht="12.75"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row>
    <row r="298" spans="1:109" s="4" customFormat="1" ht="12.75"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row>
    <row r="299" spans="1:109" s="4" customFormat="1" ht="12.75"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row>
    <row r="300" spans="1:109" s="4" customFormat="1" ht="12.75"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row>
    <row r="301" spans="1:109" s="4" customFormat="1" ht="12.75"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row>
    <row r="302" spans="1:109" s="4" customFormat="1" ht="12.75"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row>
    <row r="303" spans="1:109" s="4" customFormat="1" ht="12.75"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row>
    <row r="304" spans="1:109" s="4" customFormat="1" ht="12.75"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row>
    <row r="305" spans="1:109" s="4" customFormat="1" ht="12.75"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row>
    <row r="306" spans="1:109" s="4" customFormat="1" ht="12.75"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row>
    <row r="307" spans="1:109" s="4" customFormat="1" ht="12.75"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row>
    <row r="308" spans="1:109" s="4" customFormat="1" ht="12.75"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row>
    <row r="309" spans="1:109" s="4" customFormat="1" ht="12.75"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row>
    <row r="310" spans="1:109" s="4" customFormat="1" ht="12.75"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row>
    <row r="311" spans="1:109" s="4" customFormat="1" ht="12.75"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row>
    <row r="312" spans="1:109" s="4" customFormat="1" ht="12.75"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row>
    <row r="313" spans="1:109" s="4" customFormat="1" ht="12.75"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row>
    <row r="314" spans="1:109" s="4" customFormat="1" ht="12.75"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row>
    <row r="315" spans="1:109" s="4" customFormat="1" ht="12.75"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row>
    <row r="316" spans="1:109" s="4" customFormat="1" ht="12.75"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row>
    <row r="317" spans="1:109" s="4" customFormat="1" ht="12.75"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row>
    <row r="318" spans="1:109" s="4" customFormat="1" ht="12.75"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row>
    <row r="319" spans="1:109" s="4" customFormat="1" ht="12.75"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row>
    <row r="320" spans="1:109" s="4" customFormat="1" ht="12.75"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row>
    <row r="321" spans="1:109" s="4" customFormat="1" ht="12.75"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row>
    <row r="322" spans="1:109" s="4" customFormat="1" ht="12.75"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row>
    <row r="323" spans="1:109" s="4" customFormat="1" ht="12.75"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row>
    <row r="324" spans="1:109" s="4" customFormat="1" ht="12.75"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row>
    <row r="325" spans="1:109" s="4" customFormat="1" ht="12.75"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row>
    <row r="326" spans="1:109" s="4" customFormat="1" ht="12.75"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row>
    <row r="327" spans="1:109" s="4" customFormat="1" ht="12.75"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row>
    <row r="328" spans="1:109" s="4" customFormat="1" ht="12.75"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row>
    <row r="329" spans="1:109" s="4" customFormat="1" ht="12.75"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row>
    <row r="330" spans="1:109" s="4" customFormat="1" ht="12.75"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row>
    <row r="331" spans="1:109" s="4" customFormat="1" ht="12.75"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row>
    <row r="332" spans="1:109" s="4" customFormat="1" ht="12.75"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row>
    <row r="333" spans="1:109" s="4" customFormat="1" ht="12.75"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row>
    <row r="334" spans="1:109" s="4" customFormat="1" ht="12.75"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row>
    <row r="335" spans="1:109" s="4" customFormat="1" ht="12.75"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row>
    <row r="336" spans="1:109" s="4" customFormat="1" ht="12.75"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row>
    <row r="337" spans="1:109" s="4" customFormat="1" ht="12.75"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row>
    <row r="338" spans="1:109" s="4" customFormat="1" ht="12.75"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row>
    <row r="339" spans="1:109" s="4" customFormat="1" ht="12.75"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row>
    <row r="340" spans="1:109" s="4" customFormat="1" ht="12.75"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row>
    <row r="341" spans="1:109" s="4" customFormat="1" ht="12.75"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row>
    <row r="342" spans="1:109" s="4" customFormat="1" ht="12.75"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row>
    <row r="343" spans="1:109" s="4" customFormat="1" ht="12.75"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row>
    <row r="344" spans="1:109" s="4" customFormat="1" ht="12.75"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row>
    <row r="345" spans="1:109" s="4" customFormat="1" ht="12.75"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row>
    <row r="346" spans="1:109" s="4" customFormat="1" ht="12.75"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row>
    <row r="347" spans="1:109" s="4" customFormat="1" ht="12.75"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row>
    <row r="348" spans="1:109" s="4" customFormat="1" ht="12.75"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row>
    <row r="349" spans="1:109" s="4" customFormat="1" ht="12.75"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row>
    <row r="350" spans="1:109" s="4" customFormat="1" ht="12.75"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row>
    <row r="351" spans="1:109" s="4" customFormat="1" ht="12.75"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row>
    <row r="352" spans="1:109" s="4" customFormat="1" ht="12.75"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row>
    <row r="353" spans="1:109" s="4" customFormat="1" ht="12.75"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row>
    <row r="354" spans="1:109" s="4" customFormat="1" ht="12.75"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row>
    <row r="355" spans="1:109" s="4" customFormat="1" ht="12.75"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row>
    <row r="356" spans="1:109" s="4" customFormat="1" ht="12.75"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row>
    <row r="357" spans="1:109" s="4" customFormat="1" ht="12.75"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row>
    <row r="358" spans="1:109" s="4" customFormat="1" ht="12.75"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row>
    <row r="359" spans="1:109" s="4" customFormat="1" ht="12.75"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row>
    <row r="360" spans="1:109" s="4" customFormat="1" ht="12.75"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row>
    <row r="361" spans="1:109" s="4" customFormat="1" ht="12.75"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row>
    <row r="362" spans="1:109" s="4" customFormat="1" ht="12.75"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row>
    <row r="363" spans="1:109" s="4" customFormat="1" ht="12.75"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row>
    <row r="364" spans="1:109" s="4" customFormat="1" ht="12.75"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row>
    <row r="365" spans="1:109" s="4" customFormat="1" ht="12.75"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row>
    <row r="366" spans="1:109" s="4" customFormat="1" ht="12.75"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row>
    <row r="367" spans="1:109" s="4" customFormat="1" ht="12.75"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row>
    <row r="368" spans="1:109" s="4" customFormat="1" ht="12.75"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row>
    <row r="369" spans="1:109" s="4" customFormat="1" ht="12.75"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row>
    <row r="370" spans="1:109" s="4" customFormat="1" ht="12.75"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row>
    <row r="371" spans="1:109" s="4" customFormat="1" ht="12.75"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row>
    <row r="372" spans="1:109" s="4" customFormat="1" ht="12.75"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row>
    <row r="373" spans="1:109" s="4" customFormat="1" ht="12.75"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row>
    <row r="374" spans="1:109" s="4" customFormat="1" ht="12.75"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row>
    <row r="375" spans="1:109" s="4" customFormat="1" ht="12.75"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row>
    <row r="376" spans="1:109" s="4" customFormat="1" ht="12.75"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row>
    <row r="377" spans="1:109" s="4" customFormat="1" ht="12.75"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row>
    <row r="378" spans="1:109" s="4" customFormat="1" ht="12.75"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row>
    <row r="379" spans="1:109" s="4" customFormat="1" ht="12.75"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row>
    <row r="380" spans="1:109" s="4" customFormat="1" ht="12.75"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row>
    <row r="381" spans="1:109" s="4" customFormat="1" ht="12.75"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row>
    <row r="382" spans="1:109" s="4" customFormat="1" ht="12.75"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row>
    <row r="383" spans="1:109" s="4" customFormat="1" ht="12.75"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row>
    <row r="384" spans="1:109" s="4" customFormat="1" ht="12.75"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row>
    <row r="385" spans="1:109" s="4" customFormat="1" ht="12.75"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row>
    <row r="386" spans="1:109" s="4" customFormat="1" ht="12.75"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row>
    <row r="387" spans="1:109" s="4" customFormat="1" ht="12.75"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row>
    <row r="388" spans="1:109" s="4" customFormat="1" ht="12.75"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row>
    <row r="389" spans="1:109" s="4" customFormat="1" ht="12.75"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row>
    <row r="390" spans="1:109" s="4" customFormat="1" ht="12.75"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row>
    <row r="391" spans="1:109" s="4" customFormat="1" ht="12.75"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row>
    <row r="392" spans="1:109" s="4" customFormat="1" ht="12.75"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row>
    <row r="393" spans="1:109" s="4" customFormat="1" ht="12.75"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row>
    <row r="394" spans="1:109" s="4" customFormat="1" ht="12.75"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row>
    <row r="395" spans="1:109" s="4" customFormat="1" ht="12.75"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row>
    <row r="396" spans="1:109" s="4" customFormat="1" ht="12.75"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row>
    <row r="397" spans="1:109" s="4" customFormat="1" ht="12.75"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row>
    <row r="398" spans="1:109" s="4" customFormat="1" ht="12.75"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row>
    <row r="399" spans="1:109" s="4" customFormat="1" ht="12.75"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row>
    <row r="400" spans="1:109" s="4" customFormat="1" ht="12.75"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row>
    <row r="401" spans="1:109" s="4" customFormat="1" ht="12.75"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row>
    <row r="402" spans="1:109" s="4" customFormat="1" ht="12.75"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row>
    <row r="403" spans="1:109" s="4" customFormat="1" ht="12.75"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row>
    <row r="404" spans="1:109" s="4" customFormat="1" ht="12.75"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row>
    <row r="405" spans="1:109" s="4" customFormat="1" ht="12.75"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row>
    <row r="406" spans="1:109" s="4" customFormat="1" ht="12.75"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row>
    <row r="407" spans="1:109" s="4" customFormat="1" ht="12.75"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row>
    <row r="408" spans="1:109" s="4" customFormat="1" ht="12.75"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row>
    <row r="409" spans="1:109" s="4" customFormat="1" ht="12.75"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row>
    <row r="410" spans="1:109" s="4" customFormat="1" ht="12.75"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row>
    <row r="411" spans="1:109" s="4" customFormat="1" ht="12.75"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row>
    <row r="412" spans="1:109" s="4" customFormat="1" ht="12.75"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row>
    <row r="413" spans="1:109" s="4" customFormat="1" ht="12.75"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row>
    <row r="414" spans="1:109" s="4" customFormat="1" ht="12.75"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row>
    <row r="415" spans="1:109" s="4" customFormat="1" ht="12.75"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row>
    <row r="416" spans="1:109" s="4" customFormat="1" ht="12.75"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row>
    <row r="417" spans="1:109" s="4" customFormat="1" ht="12.75"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row>
    <row r="418" spans="1:109" s="4" customFormat="1" ht="12.75"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row>
    <row r="419" spans="1:109" s="4" customFormat="1" ht="12.75"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row>
    <row r="420" spans="1:109" s="4" customFormat="1" ht="12.75"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row>
    <row r="421" spans="1:109" s="4" customFormat="1" ht="12.75"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row>
    <row r="422" spans="1:109" s="4" customFormat="1" ht="12.75"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row>
    <row r="423" spans="1:109" s="4" customFormat="1" ht="12.75"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row>
    <row r="424" spans="1:109" s="4" customFormat="1" ht="12.75"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row>
    <row r="425" spans="1:109" s="4" customFormat="1" ht="12.75"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row>
    <row r="426" spans="1:109" s="4" customFormat="1" ht="12.75"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row>
    <row r="427" spans="1:109" s="4" customFormat="1" ht="12.75"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row>
    <row r="428" spans="1:109" s="4" customFormat="1" ht="12.75"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row>
    <row r="429" spans="1:109" s="4" customFormat="1" ht="12.75"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row>
    <row r="430" spans="1:109" s="4" customFormat="1" ht="12.75"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row>
    <row r="431" spans="1:109" s="4" customFormat="1" ht="12.75"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row>
    <row r="432" spans="1:109" s="4" customFormat="1" ht="12.75"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row>
    <row r="433" spans="1:109" s="4" customFormat="1" ht="12.75"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row>
    <row r="434" spans="1:109" s="4" customFormat="1" ht="12.75"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row>
    <row r="435" spans="1:109" s="4" customFormat="1" ht="12.75"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row>
    <row r="436" spans="1:109" s="4" customFormat="1" ht="12.75"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row>
    <row r="437" spans="1:109" s="4" customFormat="1" ht="12.75"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row>
    <row r="438" spans="1:109" s="4" customFormat="1" ht="12.75"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row>
    <row r="439" spans="1:109" s="4" customFormat="1" ht="12.75"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row>
    <row r="440" spans="1:109" s="4" customFormat="1" ht="12.75"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row>
    <row r="441" spans="1:109" s="4" customFormat="1" ht="12.75"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row>
    <row r="442" spans="1:109" s="4" customFormat="1" ht="12.75"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row>
    <row r="443" spans="1:109" s="4" customFormat="1" ht="12.75"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row>
    <row r="444" spans="1:109" s="4" customFormat="1" ht="12.75"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row>
    <row r="445" spans="1:109" s="4" customFormat="1" ht="12.75"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row>
    <row r="446" spans="1:109" s="4" customFormat="1" ht="12.75"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row>
    <row r="447" spans="1:109" s="4" customFormat="1" ht="12.75"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row>
    <row r="448" spans="1:109" s="4" customFormat="1" ht="12.75"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row>
  </sheetData>
  <sheetProtection formatCells="0" formatColumns="0" formatRows="0" insertRows="0"/>
  <mergeCells count="1484">
    <mergeCell ref="A1:DE1"/>
    <mergeCell ref="C2:BV2"/>
    <mergeCell ref="A4:O6"/>
    <mergeCell ref="P4:AC6"/>
    <mergeCell ref="AD4:AF6"/>
    <mergeCell ref="AG4:AJ6"/>
    <mergeCell ref="AK4:AX4"/>
    <mergeCell ref="AY4:BF4"/>
    <mergeCell ref="BG4:BN4"/>
    <mergeCell ref="BO4:BV4"/>
    <mergeCell ref="AK7:AP7"/>
    <mergeCell ref="AQ7:AX7"/>
    <mergeCell ref="A8:O8"/>
    <mergeCell ref="P8:AC8"/>
    <mergeCell ref="AD8:AF8"/>
    <mergeCell ref="AG8:AJ8"/>
    <mergeCell ref="AK8:AP8"/>
    <mergeCell ref="AQ8:AX8"/>
    <mergeCell ref="CV5:DE6"/>
    <mergeCell ref="AK6:AP6"/>
    <mergeCell ref="AQ6:AX6"/>
    <mergeCell ref="AY6:BF6"/>
    <mergeCell ref="BG6:BN6"/>
    <mergeCell ref="BO6:BV6"/>
    <mergeCell ref="BW6:CD6"/>
    <mergeCell ref="CN6:CU6"/>
    <mergeCell ref="BW4:CD4"/>
    <mergeCell ref="CE4:CM4"/>
    <mergeCell ref="CN4:CU5"/>
    <mergeCell ref="CV4:DE4"/>
    <mergeCell ref="AK5:AX5"/>
    <mergeCell ref="AY5:BF5"/>
    <mergeCell ref="BG5:BN5"/>
    <mergeCell ref="BO5:BV5"/>
    <mergeCell ref="BW5:CD5"/>
    <mergeCell ref="CE5:CM6"/>
    <mergeCell ref="BW9:CD9"/>
    <mergeCell ref="CE9:CM9"/>
    <mergeCell ref="CN9:CU9"/>
    <mergeCell ref="CV9:DE9"/>
    <mergeCell ref="A10:O10"/>
    <mergeCell ref="P10:AC10"/>
    <mergeCell ref="AD10:AF10"/>
    <mergeCell ref="AG10:AJ10"/>
    <mergeCell ref="AK10:AP10"/>
    <mergeCell ref="AQ10:AX10"/>
    <mergeCell ref="CV8:DE8"/>
    <mergeCell ref="A9:O9"/>
    <mergeCell ref="P9:AC9"/>
    <mergeCell ref="AD9:AF9"/>
    <mergeCell ref="AG9:AJ9"/>
    <mergeCell ref="AK9:AP9"/>
    <mergeCell ref="AQ9:AX9"/>
    <mergeCell ref="AY9:BF9"/>
    <mergeCell ref="BG9:BN9"/>
    <mergeCell ref="BO9:BV9"/>
    <mergeCell ref="AY8:BF8"/>
    <mergeCell ref="BG8:BN8"/>
    <mergeCell ref="BO8:BV8"/>
    <mergeCell ref="BW8:CD8"/>
    <mergeCell ref="CE8:CM8"/>
    <mergeCell ref="CN8:CU8"/>
    <mergeCell ref="BW11:CD11"/>
    <mergeCell ref="CE11:CM11"/>
    <mergeCell ref="CN11:CU11"/>
    <mergeCell ref="CV11:DE11"/>
    <mergeCell ref="A12:O12"/>
    <mergeCell ref="P12:AC12"/>
    <mergeCell ref="AD12:AF12"/>
    <mergeCell ref="AG12:AJ12"/>
    <mergeCell ref="AK12:AP12"/>
    <mergeCell ref="AQ12:AX12"/>
    <mergeCell ref="CV10:DE10"/>
    <mergeCell ref="A11:O11"/>
    <mergeCell ref="P11:AC11"/>
    <mergeCell ref="AD11:AF11"/>
    <mergeCell ref="AG11:AJ11"/>
    <mergeCell ref="AK11:AP11"/>
    <mergeCell ref="AQ11:AX11"/>
    <mergeCell ref="AY11:BF11"/>
    <mergeCell ref="BG11:BN11"/>
    <mergeCell ref="BO11:BV11"/>
    <mergeCell ref="AY10:BF10"/>
    <mergeCell ref="BG10:BN10"/>
    <mergeCell ref="BO10:BV10"/>
    <mergeCell ref="BW10:CD10"/>
    <mergeCell ref="CE10:CM10"/>
    <mergeCell ref="CN10:CU10"/>
    <mergeCell ref="BW13:CD13"/>
    <mergeCell ref="CE13:CM13"/>
    <mergeCell ref="CN13:CU13"/>
    <mergeCell ref="CV13:DE13"/>
    <mergeCell ref="A14:O14"/>
    <mergeCell ref="P14:AC14"/>
    <mergeCell ref="AD14:AF14"/>
    <mergeCell ref="AG14:AJ14"/>
    <mergeCell ref="AK14:AP14"/>
    <mergeCell ref="AQ14:AX14"/>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5:CD15"/>
    <mergeCell ref="CE15:CM15"/>
    <mergeCell ref="CN15:CU15"/>
    <mergeCell ref="CV15:DE15"/>
    <mergeCell ref="A16:O16"/>
    <mergeCell ref="P16:AC16"/>
    <mergeCell ref="AD16:AF16"/>
    <mergeCell ref="AG16:AJ16"/>
    <mergeCell ref="AK16:AP16"/>
    <mergeCell ref="AQ16:AX16"/>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7:CD67"/>
    <mergeCell ref="CE67:CM67"/>
    <mergeCell ref="CN67:CU67"/>
    <mergeCell ref="CV67:DE67"/>
    <mergeCell ref="A68:O68"/>
    <mergeCell ref="P68:AC68"/>
    <mergeCell ref="AD68:AF68"/>
    <mergeCell ref="AG68:AJ68"/>
    <mergeCell ref="AK68:AP68"/>
    <mergeCell ref="AQ68:AX68"/>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BW69:CD69"/>
    <mergeCell ref="CE69:CM69"/>
    <mergeCell ref="CN69:CU69"/>
    <mergeCell ref="CV69:DE69"/>
    <mergeCell ref="A70:O70"/>
    <mergeCell ref="P70:AC70"/>
    <mergeCell ref="AD70:AF70"/>
    <mergeCell ref="AG70:AJ70"/>
    <mergeCell ref="AK70:AP70"/>
    <mergeCell ref="AQ70:AX70"/>
    <mergeCell ref="CV68:DE68"/>
    <mergeCell ref="A69:O69"/>
    <mergeCell ref="P69:AC69"/>
    <mergeCell ref="AD69:AF69"/>
    <mergeCell ref="AG69:AJ69"/>
    <mergeCell ref="AK69:AP69"/>
    <mergeCell ref="AQ69:AX69"/>
    <mergeCell ref="AY69:BF69"/>
    <mergeCell ref="BG69:BN69"/>
    <mergeCell ref="BO69:BV69"/>
    <mergeCell ref="AY68:BF68"/>
    <mergeCell ref="BG68:BN68"/>
    <mergeCell ref="BO68:BV68"/>
    <mergeCell ref="BW68:CD68"/>
    <mergeCell ref="CE68:CM68"/>
    <mergeCell ref="CN68:CU68"/>
    <mergeCell ref="BW71:CD71"/>
    <mergeCell ref="CE71:CM71"/>
    <mergeCell ref="CN71:CU71"/>
    <mergeCell ref="CV71:DE71"/>
    <mergeCell ref="A72:O72"/>
    <mergeCell ref="P72:AC72"/>
    <mergeCell ref="AD72:AF72"/>
    <mergeCell ref="AG72:AJ72"/>
    <mergeCell ref="AK72:AP72"/>
    <mergeCell ref="AQ72:AX72"/>
    <mergeCell ref="CV70:DE70"/>
    <mergeCell ref="A71:O71"/>
    <mergeCell ref="P71:AC71"/>
    <mergeCell ref="AD71:AF71"/>
    <mergeCell ref="AG71:AJ71"/>
    <mergeCell ref="AK71:AP71"/>
    <mergeCell ref="AQ71:AX71"/>
    <mergeCell ref="AY71:BF71"/>
    <mergeCell ref="BG71:BN71"/>
    <mergeCell ref="BO71:BV71"/>
    <mergeCell ref="AY70:BF70"/>
    <mergeCell ref="BG70:BN70"/>
    <mergeCell ref="BO70:BV70"/>
    <mergeCell ref="BW70:CD70"/>
    <mergeCell ref="CE70:CM70"/>
    <mergeCell ref="CN70:CU70"/>
    <mergeCell ref="BW73:CD73"/>
    <mergeCell ref="CE73:CM73"/>
    <mergeCell ref="CN73:CU73"/>
    <mergeCell ref="CV73:DE73"/>
    <mergeCell ref="A74:O74"/>
    <mergeCell ref="P74:AC74"/>
    <mergeCell ref="AD74:AF74"/>
    <mergeCell ref="AG74:AJ74"/>
    <mergeCell ref="AK74:AP74"/>
    <mergeCell ref="AQ74:AX74"/>
    <mergeCell ref="CV72:DE72"/>
    <mergeCell ref="A73:O73"/>
    <mergeCell ref="P73:AC73"/>
    <mergeCell ref="AD73:AF73"/>
    <mergeCell ref="AG73:AJ73"/>
    <mergeCell ref="AK73:AP73"/>
    <mergeCell ref="AQ73:AX73"/>
    <mergeCell ref="AY73:BF73"/>
    <mergeCell ref="BG73:BN73"/>
    <mergeCell ref="BO73:BV73"/>
    <mergeCell ref="AY72:BF72"/>
    <mergeCell ref="BG72:BN72"/>
    <mergeCell ref="BO72:BV72"/>
    <mergeCell ref="BW72:CD72"/>
    <mergeCell ref="CE72:CM72"/>
    <mergeCell ref="CN72:CU72"/>
    <mergeCell ref="BW75:CD75"/>
    <mergeCell ref="CE75:CM75"/>
    <mergeCell ref="CN75:CU75"/>
    <mergeCell ref="CV75:DE75"/>
    <mergeCell ref="A76:O76"/>
    <mergeCell ref="P76:AC76"/>
    <mergeCell ref="AD76:AF76"/>
    <mergeCell ref="AG76:AJ76"/>
    <mergeCell ref="AK76:AP76"/>
    <mergeCell ref="AQ76:AX76"/>
    <mergeCell ref="CV74:DE74"/>
    <mergeCell ref="A75:O75"/>
    <mergeCell ref="P75:AC75"/>
    <mergeCell ref="AD75:AF75"/>
    <mergeCell ref="AG75:AJ75"/>
    <mergeCell ref="AK75:AP75"/>
    <mergeCell ref="AQ75:AX75"/>
    <mergeCell ref="AY75:BF75"/>
    <mergeCell ref="BG75:BN75"/>
    <mergeCell ref="BO75:BV75"/>
    <mergeCell ref="AY74:BF74"/>
    <mergeCell ref="BG74:BN74"/>
    <mergeCell ref="BO74:BV74"/>
    <mergeCell ref="BW74:CD74"/>
    <mergeCell ref="CE74:CM74"/>
    <mergeCell ref="CN74:CU74"/>
    <mergeCell ref="BW77:CD77"/>
    <mergeCell ref="CE77:CM77"/>
    <mergeCell ref="CN77:CU77"/>
    <mergeCell ref="CV77:DE77"/>
    <mergeCell ref="A78:O78"/>
    <mergeCell ref="P78:AC78"/>
    <mergeCell ref="AD78:AF78"/>
    <mergeCell ref="AG78:AJ78"/>
    <mergeCell ref="AK78:AP78"/>
    <mergeCell ref="AQ78:AX78"/>
    <mergeCell ref="CV76:DE76"/>
    <mergeCell ref="A77:O77"/>
    <mergeCell ref="P77:AC77"/>
    <mergeCell ref="AD77:AF77"/>
    <mergeCell ref="AG77:AJ77"/>
    <mergeCell ref="AK77:AP77"/>
    <mergeCell ref="AQ77:AX77"/>
    <mergeCell ref="AY77:BF77"/>
    <mergeCell ref="BG77:BN77"/>
    <mergeCell ref="BO77:BV77"/>
    <mergeCell ref="AY76:BF76"/>
    <mergeCell ref="BG76:BN76"/>
    <mergeCell ref="BO76:BV76"/>
    <mergeCell ref="BW76:CD76"/>
    <mergeCell ref="CE76:CM76"/>
    <mergeCell ref="CN76:CU76"/>
    <mergeCell ref="BW79:CD79"/>
    <mergeCell ref="CE79:CM79"/>
    <mergeCell ref="CN79:CU79"/>
    <mergeCell ref="CV79:DE79"/>
    <mergeCell ref="A80:O80"/>
    <mergeCell ref="P80:AC80"/>
    <mergeCell ref="AD80:AF80"/>
    <mergeCell ref="AG80:AJ80"/>
    <mergeCell ref="AK80:AP80"/>
    <mergeCell ref="AQ80:AX80"/>
    <mergeCell ref="CV78:DE78"/>
    <mergeCell ref="A79:O79"/>
    <mergeCell ref="P79:AC79"/>
    <mergeCell ref="AD79:AF79"/>
    <mergeCell ref="AG79:AJ79"/>
    <mergeCell ref="AK79:AP79"/>
    <mergeCell ref="AQ79:AX79"/>
    <mergeCell ref="AY79:BF79"/>
    <mergeCell ref="BG79:BN79"/>
    <mergeCell ref="BO79:BV79"/>
    <mergeCell ref="AY78:BF78"/>
    <mergeCell ref="BG78:BN78"/>
    <mergeCell ref="BO78:BV78"/>
    <mergeCell ref="BW78:CD78"/>
    <mergeCell ref="CE78:CM78"/>
    <mergeCell ref="CN78:CU78"/>
    <mergeCell ref="BW81:CD81"/>
    <mergeCell ref="CE81:CM81"/>
    <mergeCell ref="CN81:CU81"/>
    <mergeCell ref="CV81:DE81"/>
    <mergeCell ref="A82:O82"/>
    <mergeCell ref="P82:AC82"/>
    <mergeCell ref="AD82:AF82"/>
    <mergeCell ref="AG82:AJ82"/>
    <mergeCell ref="AK82:AP82"/>
    <mergeCell ref="AQ82:AX82"/>
    <mergeCell ref="CV80:DE80"/>
    <mergeCell ref="A81:O81"/>
    <mergeCell ref="P81:AC81"/>
    <mergeCell ref="AD81:AF81"/>
    <mergeCell ref="AG81:AJ81"/>
    <mergeCell ref="AK81:AP81"/>
    <mergeCell ref="AQ81:AX81"/>
    <mergeCell ref="AY81:BF81"/>
    <mergeCell ref="BG81:BN81"/>
    <mergeCell ref="BO81:BV81"/>
    <mergeCell ref="AY80:BF80"/>
    <mergeCell ref="BG80:BN80"/>
    <mergeCell ref="BO80:BV80"/>
    <mergeCell ref="BW80:CD80"/>
    <mergeCell ref="CE80:CM80"/>
    <mergeCell ref="CN80:CU80"/>
    <mergeCell ref="BW83:CD83"/>
    <mergeCell ref="CE83:CM83"/>
    <mergeCell ref="CN83:CU83"/>
    <mergeCell ref="CV83:DE83"/>
    <mergeCell ref="A84:O84"/>
    <mergeCell ref="P84:AC84"/>
    <mergeCell ref="AD84:AF84"/>
    <mergeCell ref="AG84:AJ84"/>
    <mergeCell ref="AK84:AP84"/>
    <mergeCell ref="AQ84:AX84"/>
    <mergeCell ref="CV82:DE82"/>
    <mergeCell ref="A83:O83"/>
    <mergeCell ref="P83:AC83"/>
    <mergeCell ref="AD83:AF83"/>
    <mergeCell ref="AG83:AJ83"/>
    <mergeCell ref="AK83:AP83"/>
    <mergeCell ref="AQ83:AX83"/>
    <mergeCell ref="AY83:BF83"/>
    <mergeCell ref="BG83:BN83"/>
    <mergeCell ref="BO83:BV83"/>
    <mergeCell ref="AY82:BF82"/>
    <mergeCell ref="BG82:BN82"/>
    <mergeCell ref="BO82:BV82"/>
    <mergeCell ref="BW82:CD82"/>
    <mergeCell ref="CE82:CM82"/>
    <mergeCell ref="CN82:CU82"/>
    <mergeCell ref="BW85:CD85"/>
    <mergeCell ref="CE85:CM85"/>
    <mergeCell ref="CN85:CU85"/>
    <mergeCell ref="CV85:DE85"/>
    <mergeCell ref="A86:O86"/>
    <mergeCell ref="P86:AC86"/>
    <mergeCell ref="AD86:AF86"/>
    <mergeCell ref="AG86:AJ86"/>
    <mergeCell ref="AK86:AP86"/>
    <mergeCell ref="AQ86:AX86"/>
    <mergeCell ref="CV84:DE84"/>
    <mergeCell ref="A85:O85"/>
    <mergeCell ref="P85:AC85"/>
    <mergeCell ref="AD85:AF85"/>
    <mergeCell ref="AG85:AJ85"/>
    <mergeCell ref="AK85:AP85"/>
    <mergeCell ref="AQ85:AX85"/>
    <mergeCell ref="AY85:BF85"/>
    <mergeCell ref="BG85:BN85"/>
    <mergeCell ref="BO85:BV85"/>
    <mergeCell ref="AY84:BF84"/>
    <mergeCell ref="BG84:BN84"/>
    <mergeCell ref="BO84:BV84"/>
    <mergeCell ref="BW84:CD84"/>
    <mergeCell ref="CE84:CM84"/>
    <mergeCell ref="CN84:CU84"/>
    <mergeCell ref="BW87:CD87"/>
    <mergeCell ref="CE87:CM87"/>
    <mergeCell ref="CN87:CU87"/>
    <mergeCell ref="CV87:DE87"/>
    <mergeCell ref="A88:O88"/>
    <mergeCell ref="P88:AC88"/>
    <mergeCell ref="AD88:AF88"/>
    <mergeCell ref="AG88:AJ88"/>
    <mergeCell ref="AK88:AP88"/>
    <mergeCell ref="AQ88:AX88"/>
    <mergeCell ref="CV86:DE86"/>
    <mergeCell ref="A87:O87"/>
    <mergeCell ref="P87:AC87"/>
    <mergeCell ref="AD87:AF87"/>
    <mergeCell ref="AG87:AJ87"/>
    <mergeCell ref="AK87:AP87"/>
    <mergeCell ref="AQ87:AX87"/>
    <mergeCell ref="AY87:BF87"/>
    <mergeCell ref="BG87:BN87"/>
    <mergeCell ref="BO87:BV87"/>
    <mergeCell ref="AY86:BF86"/>
    <mergeCell ref="BG86:BN86"/>
    <mergeCell ref="BO86:BV86"/>
    <mergeCell ref="BW86:CD86"/>
    <mergeCell ref="CE86:CM86"/>
    <mergeCell ref="CN86:CU86"/>
    <mergeCell ref="BW89:CD89"/>
    <mergeCell ref="CE89:CM89"/>
    <mergeCell ref="CN89:CU89"/>
    <mergeCell ref="CV89:DE89"/>
    <mergeCell ref="A90:O90"/>
    <mergeCell ref="P90:AC90"/>
    <mergeCell ref="AD90:AF90"/>
    <mergeCell ref="AG90:AJ90"/>
    <mergeCell ref="AK90:AP90"/>
    <mergeCell ref="AQ90:AX90"/>
    <mergeCell ref="CV88:DE88"/>
    <mergeCell ref="A89:O89"/>
    <mergeCell ref="P89:AC89"/>
    <mergeCell ref="AD89:AF89"/>
    <mergeCell ref="AG89:AJ89"/>
    <mergeCell ref="AK89:AP89"/>
    <mergeCell ref="AQ89:AX89"/>
    <mergeCell ref="AY89:BF89"/>
    <mergeCell ref="BG89:BN89"/>
    <mergeCell ref="BO89:BV89"/>
    <mergeCell ref="AY88:BF88"/>
    <mergeCell ref="BG88:BN88"/>
    <mergeCell ref="BO88:BV88"/>
    <mergeCell ref="BW88:CD88"/>
    <mergeCell ref="CE88:CM88"/>
    <mergeCell ref="CN88:CU88"/>
    <mergeCell ref="BW91:CD91"/>
    <mergeCell ref="CE91:CM91"/>
    <mergeCell ref="CN91:CU91"/>
    <mergeCell ref="CV91:DE91"/>
    <mergeCell ref="A92:O92"/>
    <mergeCell ref="P92:AC92"/>
    <mergeCell ref="AD92:AF92"/>
    <mergeCell ref="AG92:AJ92"/>
    <mergeCell ref="AK92:AP92"/>
    <mergeCell ref="AQ92:AX92"/>
    <mergeCell ref="CV90:DE90"/>
    <mergeCell ref="A91:O91"/>
    <mergeCell ref="P91:AC91"/>
    <mergeCell ref="AD91:AF91"/>
    <mergeCell ref="AG91:AJ91"/>
    <mergeCell ref="AK91:AP91"/>
    <mergeCell ref="AQ91:AX91"/>
    <mergeCell ref="AY91:BF91"/>
    <mergeCell ref="BG91:BN91"/>
    <mergeCell ref="BO91:BV91"/>
    <mergeCell ref="AY90:BF90"/>
    <mergeCell ref="BG90:BN90"/>
    <mergeCell ref="BO90:BV90"/>
    <mergeCell ref="BW90:CD90"/>
    <mergeCell ref="CE90:CM90"/>
    <mergeCell ref="CN90:CU90"/>
    <mergeCell ref="BW93:CD93"/>
    <mergeCell ref="CE93:CM93"/>
    <mergeCell ref="CN93:CU93"/>
    <mergeCell ref="CV93:DE93"/>
    <mergeCell ref="A94:O94"/>
    <mergeCell ref="P94:AC94"/>
    <mergeCell ref="AD94:AF94"/>
    <mergeCell ref="AG94:AJ94"/>
    <mergeCell ref="AK94:AP94"/>
    <mergeCell ref="AQ94:AX94"/>
    <mergeCell ref="CV92:DE92"/>
    <mergeCell ref="A93:O93"/>
    <mergeCell ref="P93:AC93"/>
    <mergeCell ref="AD93:AF93"/>
    <mergeCell ref="AG93:AJ93"/>
    <mergeCell ref="AK93:AP93"/>
    <mergeCell ref="AQ93:AX93"/>
    <mergeCell ref="AY93:BF93"/>
    <mergeCell ref="BG93:BN93"/>
    <mergeCell ref="BO93:BV93"/>
    <mergeCell ref="AY92:BF92"/>
    <mergeCell ref="BG92:BN92"/>
    <mergeCell ref="BO92:BV92"/>
    <mergeCell ref="BW92:CD92"/>
    <mergeCell ref="CE92:CM92"/>
    <mergeCell ref="CN92:CU92"/>
    <mergeCell ref="BW95:CD95"/>
    <mergeCell ref="CE95:CM95"/>
    <mergeCell ref="CN95:CU95"/>
    <mergeCell ref="CV95:DE95"/>
    <mergeCell ref="A96:O96"/>
    <mergeCell ref="P96:AC96"/>
    <mergeCell ref="AD96:AF96"/>
    <mergeCell ref="AG96:AJ96"/>
    <mergeCell ref="AK96:AP96"/>
    <mergeCell ref="AQ96:AX96"/>
    <mergeCell ref="CV94:DE94"/>
    <mergeCell ref="A95:O95"/>
    <mergeCell ref="P95:AC95"/>
    <mergeCell ref="AD95:AF95"/>
    <mergeCell ref="AG95:AJ95"/>
    <mergeCell ref="AK95:AP95"/>
    <mergeCell ref="AQ95:AX95"/>
    <mergeCell ref="AY95:BF95"/>
    <mergeCell ref="BG95:BN95"/>
    <mergeCell ref="BO95:BV95"/>
    <mergeCell ref="AY94:BF94"/>
    <mergeCell ref="BG94:BN94"/>
    <mergeCell ref="BO94:BV94"/>
    <mergeCell ref="BW94:CD94"/>
    <mergeCell ref="CE94:CM94"/>
    <mergeCell ref="CN94:CU94"/>
    <mergeCell ref="BW97:CD97"/>
    <mergeCell ref="CE97:CM97"/>
    <mergeCell ref="CN97:CU97"/>
    <mergeCell ref="CV97:DE97"/>
    <mergeCell ref="A98:O98"/>
    <mergeCell ref="P98:AC98"/>
    <mergeCell ref="AD98:AF98"/>
    <mergeCell ref="AG98:AJ98"/>
    <mergeCell ref="AK98:AP98"/>
    <mergeCell ref="AQ98:AX98"/>
    <mergeCell ref="CV96:DE96"/>
    <mergeCell ref="A97:O97"/>
    <mergeCell ref="P97:AC97"/>
    <mergeCell ref="AD97:AF97"/>
    <mergeCell ref="AG97:AJ97"/>
    <mergeCell ref="AK97:AP97"/>
    <mergeCell ref="AQ97:AX97"/>
    <mergeCell ref="AY97:BF97"/>
    <mergeCell ref="BG97:BN97"/>
    <mergeCell ref="BO97:BV97"/>
    <mergeCell ref="AY96:BF96"/>
    <mergeCell ref="BG96:BN96"/>
    <mergeCell ref="BO96:BV96"/>
    <mergeCell ref="BW96:CD96"/>
    <mergeCell ref="CE96:CM96"/>
    <mergeCell ref="CN96:CU96"/>
    <mergeCell ref="BW99:CD99"/>
    <mergeCell ref="CE99:CM99"/>
    <mergeCell ref="CN99:CU99"/>
    <mergeCell ref="CV99:DE99"/>
    <mergeCell ref="A100:O100"/>
    <mergeCell ref="P100:AC100"/>
    <mergeCell ref="AD100:AF100"/>
    <mergeCell ref="AG100:AJ100"/>
    <mergeCell ref="AK100:AP100"/>
    <mergeCell ref="AQ100:AX100"/>
    <mergeCell ref="CV98:DE98"/>
    <mergeCell ref="A99:O99"/>
    <mergeCell ref="P99:AC99"/>
    <mergeCell ref="AD99:AF99"/>
    <mergeCell ref="AG99:AJ99"/>
    <mergeCell ref="AK99:AP99"/>
    <mergeCell ref="AQ99:AX99"/>
    <mergeCell ref="AY99:BF99"/>
    <mergeCell ref="BG99:BN99"/>
    <mergeCell ref="BO99:BV99"/>
    <mergeCell ref="AY98:BF98"/>
    <mergeCell ref="BG98:BN98"/>
    <mergeCell ref="BO98:BV98"/>
    <mergeCell ref="BW98:CD98"/>
    <mergeCell ref="CE98:CM98"/>
    <mergeCell ref="CN98:CU98"/>
    <mergeCell ref="BW101:CD101"/>
    <mergeCell ref="CE101:CM101"/>
    <mergeCell ref="CN101:CU101"/>
    <mergeCell ref="CV101:DE101"/>
    <mergeCell ref="A102:O102"/>
    <mergeCell ref="P102:AC102"/>
    <mergeCell ref="AD102:AF102"/>
    <mergeCell ref="AG102:AJ102"/>
    <mergeCell ref="AK102:AP102"/>
    <mergeCell ref="AQ102:AX102"/>
    <mergeCell ref="CV100:DE100"/>
    <mergeCell ref="A101:O101"/>
    <mergeCell ref="P101:AC101"/>
    <mergeCell ref="AD101:AF101"/>
    <mergeCell ref="AG101:AJ101"/>
    <mergeCell ref="AK101:AP101"/>
    <mergeCell ref="AQ101:AX101"/>
    <mergeCell ref="AY101:BF101"/>
    <mergeCell ref="BG101:BN101"/>
    <mergeCell ref="BO101:BV101"/>
    <mergeCell ref="AY100:BF100"/>
    <mergeCell ref="BG100:BN100"/>
    <mergeCell ref="BO100:BV100"/>
    <mergeCell ref="BW100:CD100"/>
    <mergeCell ref="CE100:CM100"/>
    <mergeCell ref="CN100:CU100"/>
    <mergeCell ref="BW103:CD103"/>
    <mergeCell ref="CE103:CM103"/>
    <mergeCell ref="CN103:CU103"/>
    <mergeCell ref="CV103:DE103"/>
    <mergeCell ref="A104:O104"/>
    <mergeCell ref="P104:AC104"/>
    <mergeCell ref="AD104:AF104"/>
    <mergeCell ref="AG104:AJ104"/>
    <mergeCell ref="AK104:AP104"/>
    <mergeCell ref="AQ104:AX104"/>
    <mergeCell ref="CV102:DE102"/>
    <mergeCell ref="A103:O103"/>
    <mergeCell ref="P103:AC103"/>
    <mergeCell ref="AD103:AF103"/>
    <mergeCell ref="AG103:AJ103"/>
    <mergeCell ref="AK103:AP103"/>
    <mergeCell ref="AQ103:AX103"/>
    <mergeCell ref="AY103:BF103"/>
    <mergeCell ref="BG103:BN103"/>
    <mergeCell ref="BO103:BV103"/>
    <mergeCell ref="AY102:BF102"/>
    <mergeCell ref="BG102:BN102"/>
    <mergeCell ref="BO102:BV102"/>
    <mergeCell ref="BW102:CD102"/>
    <mergeCell ref="CE102:CM102"/>
    <mergeCell ref="CN102:CU102"/>
    <mergeCell ref="BW105:CD105"/>
    <mergeCell ref="CE105:CM105"/>
    <mergeCell ref="CN105:CU105"/>
    <mergeCell ref="CV105:DE105"/>
    <mergeCell ref="A106:O106"/>
    <mergeCell ref="P106:AC106"/>
    <mergeCell ref="AD106:AF106"/>
    <mergeCell ref="AG106:AJ106"/>
    <mergeCell ref="AK106:AP106"/>
    <mergeCell ref="AQ106:AX106"/>
    <mergeCell ref="CV104:DE104"/>
    <mergeCell ref="A105:O105"/>
    <mergeCell ref="P105:AC105"/>
    <mergeCell ref="AD105:AF105"/>
    <mergeCell ref="AG105:AJ105"/>
    <mergeCell ref="AK105:AP105"/>
    <mergeCell ref="AQ105:AX105"/>
    <mergeCell ref="AY105:BF105"/>
    <mergeCell ref="BG105:BN105"/>
    <mergeCell ref="BO105:BV105"/>
    <mergeCell ref="AY104:BF104"/>
    <mergeCell ref="BG104:BN104"/>
    <mergeCell ref="BO104:BV104"/>
    <mergeCell ref="BW104:CD104"/>
    <mergeCell ref="CE104:CM104"/>
    <mergeCell ref="CN104:CU104"/>
    <mergeCell ref="BW107:CD107"/>
    <mergeCell ref="CE107:CM107"/>
    <mergeCell ref="CN107:CU107"/>
    <mergeCell ref="CV107:DE107"/>
    <mergeCell ref="A108:O108"/>
    <mergeCell ref="P108:AC108"/>
    <mergeCell ref="AD108:AF108"/>
    <mergeCell ref="AG108:AJ108"/>
    <mergeCell ref="AK108:AP108"/>
    <mergeCell ref="AQ108:AX108"/>
    <mergeCell ref="CV106:DE106"/>
    <mergeCell ref="A107:O107"/>
    <mergeCell ref="P107:AC107"/>
    <mergeCell ref="AD107:AF107"/>
    <mergeCell ref="AG107:AJ107"/>
    <mergeCell ref="AK107:AP107"/>
    <mergeCell ref="AQ107:AX107"/>
    <mergeCell ref="AY107:BF107"/>
    <mergeCell ref="BG107:BN107"/>
    <mergeCell ref="BO107:BV107"/>
    <mergeCell ref="AY106:BF106"/>
    <mergeCell ref="BG106:BN106"/>
    <mergeCell ref="BO106:BV106"/>
    <mergeCell ref="BW106:CD106"/>
    <mergeCell ref="CE106:CM106"/>
    <mergeCell ref="CN106:CU106"/>
    <mergeCell ref="BW109:CD109"/>
    <mergeCell ref="CE109:CM109"/>
    <mergeCell ref="CN109:CU109"/>
    <mergeCell ref="CV109:DE109"/>
    <mergeCell ref="A110:O110"/>
    <mergeCell ref="P110:AC110"/>
    <mergeCell ref="AD110:AF110"/>
    <mergeCell ref="AG110:AJ110"/>
    <mergeCell ref="AK110:AP110"/>
    <mergeCell ref="AQ110:AX110"/>
    <mergeCell ref="CV108:DE108"/>
    <mergeCell ref="A109:O109"/>
    <mergeCell ref="P109:AC109"/>
    <mergeCell ref="AD109:AF109"/>
    <mergeCell ref="AG109:AJ109"/>
    <mergeCell ref="AK109:AP109"/>
    <mergeCell ref="AQ109:AX109"/>
    <mergeCell ref="AY109:BF109"/>
    <mergeCell ref="BG109:BN109"/>
    <mergeCell ref="BO109:BV109"/>
    <mergeCell ref="AY108:BF108"/>
    <mergeCell ref="BG108:BN108"/>
    <mergeCell ref="BO108:BV108"/>
    <mergeCell ref="BW108:CD108"/>
    <mergeCell ref="CE108:CM108"/>
    <mergeCell ref="CN108:CU108"/>
    <mergeCell ref="BW111:CD111"/>
    <mergeCell ref="CE111:CM111"/>
    <mergeCell ref="CN111:CU111"/>
    <mergeCell ref="CV111:DE111"/>
    <mergeCell ref="A112:O112"/>
    <mergeCell ref="P112:AC112"/>
    <mergeCell ref="AD112:AF112"/>
    <mergeCell ref="AG112:AJ112"/>
    <mergeCell ref="AK112:AP112"/>
    <mergeCell ref="AQ112:AX112"/>
    <mergeCell ref="CV110:DE110"/>
    <mergeCell ref="A111:O111"/>
    <mergeCell ref="P111:AC111"/>
    <mergeCell ref="AD111:AF111"/>
    <mergeCell ref="AG111:AJ111"/>
    <mergeCell ref="AK111:AP111"/>
    <mergeCell ref="AQ111:AX111"/>
    <mergeCell ref="AY111:BF111"/>
    <mergeCell ref="BG111:BN111"/>
    <mergeCell ref="BO111:BV111"/>
    <mergeCell ref="AY110:BF110"/>
    <mergeCell ref="BG110:BN110"/>
    <mergeCell ref="BO110:BV110"/>
    <mergeCell ref="BW110:CD110"/>
    <mergeCell ref="CE110:CM110"/>
    <mergeCell ref="CN110:CU110"/>
    <mergeCell ref="BW113:CD113"/>
    <mergeCell ref="CE113:CM113"/>
    <mergeCell ref="CN113:CU113"/>
    <mergeCell ref="CV113:DE113"/>
    <mergeCell ref="A114:O114"/>
    <mergeCell ref="P114:AC114"/>
    <mergeCell ref="AD114:AF114"/>
    <mergeCell ref="AG114:AJ114"/>
    <mergeCell ref="AK114:AP114"/>
    <mergeCell ref="AQ114:AX114"/>
    <mergeCell ref="CV112:DE112"/>
    <mergeCell ref="A113:O113"/>
    <mergeCell ref="P113:AC113"/>
    <mergeCell ref="AD113:AF113"/>
    <mergeCell ref="AG113:AJ113"/>
    <mergeCell ref="AK113:AP113"/>
    <mergeCell ref="AQ113:AX113"/>
    <mergeCell ref="AY113:BF113"/>
    <mergeCell ref="BG113:BN113"/>
    <mergeCell ref="BO113:BV113"/>
    <mergeCell ref="AY112:BF112"/>
    <mergeCell ref="BG112:BN112"/>
    <mergeCell ref="BO112:BV112"/>
    <mergeCell ref="BW112:CD112"/>
    <mergeCell ref="CE112:CM112"/>
    <mergeCell ref="CN112:CU112"/>
    <mergeCell ref="BW115:CD115"/>
    <mergeCell ref="CE115:CM115"/>
    <mergeCell ref="CN115:CU115"/>
    <mergeCell ref="CV115:DE115"/>
    <mergeCell ref="A116:O116"/>
    <mergeCell ref="P116:AC116"/>
    <mergeCell ref="AD116:AF116"/>
    <mergeCell ref="AG116:AJ116"/>
    <mergeCell ref="AK116:AP116"/>
    <mergeCell ref="AQ116:AX116"/>
    <mergeCell ref="CV114:DE114"/>
    <mergeCell ref="A115:O115"/>
    <mergeCell ref="P115:AC115"/>
    <mergeCell ref="AD115:AF115"/>
    <mergeCell ref="AG115:AJ115"/>
    <mergeCell ref="AK115:AP115"/>
    <mergeCell ref="AQ115:AX115"/>
    <mergeCell ref="AY115:BF115"/>
    <mergeCell ref="BG115:BN115"/>
    <mergeCell ref="BO115:BV115"/>
    <mergeCell ref="AY114:BF114"/>
    <mergeCell ref="BG114:BN114"/>
    <mergeCell ref="BO114:BV114"/>
    <mergeCell ref="BW114:CD114"/>
    <mergeCell ref="CE114:CM114"/>
    <mergeCell ref="CN114:CU114"/>
    <mergeCell ref="BW117:CD117"/>
    <mergeCell ref="CE117:CM117"/>
    <mergeCell ref="CN117:CU117"/>
    <mergeCell ref="CV117:DE117"/>
    <mergeCell ref="A118:O118"/>
    <mergeCell ref="P118:AC118"/>
    <mergeCell ref="AD118:AF118"/>
    <mergeCell ref="AG118:AJ118"/>
    <mergeCell ref="AK118:AP118"/>
    <mergeCell ref="AQ118:AX118"/>
    <mergeCell ref="CV116:DE116"/>
    <mergeCell ref="A117:O117"/>
    <mergeCell ref="P117:AC117"/>
    <mergeCell ref="AD117:AF117"/>
    <mergeCell ref="AG117:AJ117"/>
    <mergeCell ref="AK117:AP117"/>
    <mergeCell ref="AQ117:AX117"/>
    <mergeCell ref="AY117:BF117"/>
    <mergeCell ref="BG117:BN117"/>
    <mergeCell ref="BO117:BV117"/>
    <mergeCell ref="AY116:BF116"/>
    <mergeCell ref="BG116:BN116"/>
    <mergeCell ref="BO116:BV116"/>
    <mergeCell ref="BW116:CD116"/>
    <mergeCell ref="CE116:CM116"/>
    <mergeCell ref="CN116:CU116"/>
    <mergeCell ref="CN119:CU119"/>
    <mergeCell ref="CV119:DE119"/>
    <mergeCell ref="CV118:DE118"/>
    <mergeCell ref="A119:AF119"/>
    <mergeCell ref="AG119:AJ119"/>
    <mergeCell ref="AK119:AP119"/>
    <mergeCell ref="AQ119:AX119"/>
    <mergeCell ref="AY119:BF119"/>
    <mergeCell ref="BG119:BN119"/>
    <mergeCell ref="BO119:BV119"/>
    <mergeCell ref="BW119:CD119"/>
    <mergeCell ref="CE119:CM119"/>
    <mergeCell ref="AY118:BF118"/>
    <mergeCell ref="BG118:BN118"/>
    <mergeCell ref="BO118:BV118"/>
    <mergeCell ref="BW118:CD118"/>
    <mergeCell ref="CE118:CM118"/>
    <mergeCell ref="CN118:CU118"/>
  </mergeCells>
  <printOptions horizontalCentered="1"/>
  <pageMargins left="1.0629921259842521" right="0.23622047244094491" top="0.43307086614173229" bottom="0.51181102362204722" header="0.31496062992125984" footer="0.31496062992125984"/>
  <pageSetup paperSize="5" scale="83" fitToHeight="6" orientation="landscape" r:id="rId1"/>
  <headerFooter>
    <oddFooter>&amp;R&amp;8Página &amp;P de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
    </sheetView>
  </sheetViews>
  <sheetFormatPr baseColWidth="10" defaultRowHeight="15" x14ac:dyDescent="0.25"/>
  <sheetData>
    <row r="1" spans="1:1" x14ac:dyDescent="0.25">
      <c r="A1" t="s">
        <v>179</v>
      </c>
    </row>
    <row r="2" spans="1:1" x14ac:dyDescent="0.25">
      <c r="A2" s="66" t="s">
        <v>180</v>
      </c>
    </row>
    <row r="3" spans="1:1" x14ac:dyDescent="0.25">
      <c r="A3" s="66" t="s">
        <v>181</v>
      </c>
    </row>
    <row r="4" spans="1:1" x14ac:dyDescent="0.25">
      <c r="A4" t="s">
        <v>182</v>
      </c>
    </row>
    <row r="5" spans="1:1" x14ac:dyDescent="0.25">
      <c r="A5" s="66" t="s">
        <v>183</v>
      </c>
    </row>
  </sheetData>
  <hyperlinks>
    <hyperlink ref="A2" r:id="rId1"/>
    <hyperlink ref="A3" r:id="rId2"/>
    <hyperlink ref="A5" r:id="rId3"/>
  </hyperlinks>
  <pageMargins left="0.7" right="0.7" top="0.75" bottom="0.75" header="0.3" footer="0.3"/>
  <pageSetup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CLASIFIC.FUNCIONAL-SUB-FUNC.</vt:lpstr>
      <vt:lpstr>PLANTILLA 2013</vt:lpstr>
      <vt:lpstr>PLANTILLA2014 </vt:lpstr>
      <vt:lpstr>PLANTILLA2015 </vt:lpstr>
      <vt:lpstr>PRESUPUESTO FEDERAL Y ESTATAL</vt:lpstr>
      <vt:lpstr>'PLANTILLA 2013'!Área_de_impresión</vt:lpstr>
      <vt:lpstr>'CLASIFIC.FUNCIONAL-SUB-FUNC.'!Títulos_a_imprimir</vt:lpstr>
      <vt:lpstr>'PLANTILLA 2013'!Títulos_a_imprimir</vt:lpstr>
      <vt:lpstr>'PLANTILLA2014 '!Títulos_a_imprimir</vt:lpstr>
      <vt:lpstr>'PLANTILLA2015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OBETH</cp:lastModifiedBy>
  <dcterms:created xsi:type="dcterms:W3CDTF">2015-09-17T16:22:34Z</dcterms:created>
  <dcterms:modified xsi:type="dcterms:W3CDTF">2015-09-18T17:00:43Z</dcterms:modified>
</cp:coreProperties>
</file>