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40" windowWidth="20550" windowHeight="3960" activeTab="0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</sheets>
  <definedNames>
    <definedName name="_xlnm.Print_Area" localSheetId="0">'Hoja1'!$R$67:$Y$99</definedName>
    <definedName name="_xlnm.Print_Area" localSheetId="1">'Hoja2'!$A$1:$E$54</definedName>
    <definedName name="_xlnm.Print_Titles" localSheetId="1">'Hoja2'!$5:$6</definedName>
  </definedNames>
  <calcPr fullCalcOnLoad="1"/>
</workbook>
</file>

<file path=xl/sharedStrings.xml><?xml version="1.0" encoding="utf-8"?>
<sst xmlns="http://schemas.openxmlformats.org/spreadsheetml/2006/main" count="1365" uniqueCount="432">
  <si>
    <t>MUNICIPIO DE SAN MARCOS, JALISCO</t>
  </si>
  <si>
    <t>Apellido paterno</t>
  </si>
  <si>
    <t>Apellido materno</t>
  </si>
  <si>
    <t>Nombre</t>
  </si>
  <si>
    <t>RFC</t>
  </si>
  <si>
    <t>PUESTO</t>
  </si>
  <si>
    <t>SUELDO BASE</t>
  </si>
  <si>
    <t>MENSUAL</t>
  </si>
  <si>
    <t>SUELDO</t>
  </si>
  <si>
    <t>QUINCENAL</t>
  </si>
  <si>
    <t xml:space="preserve">OTRAS </t>
  </si>
  <si>
    <t xml:space="preserve">NETO A </t>
  </si>
  <si>
    <t>FIRMA DE</t>
  </si>
  <si>
    <t>Mensual</t>
  </si>
  <si>
    <t>I.S.P.T</t>
  </si>
  <si>
    <t>SUB-EMPLEO</t>
  </si>
  <si>
    <t>PERCEPCIONES</t>
  </si>
  <si>
    <t>RECIBIR</t>
  </si>
  <si>
    <t>RECIBIDO</t>
  </si>
  <si>
    <t>HUERTA</t>
  </si>
  <si>
    <t xml:space="preserve">VENEGAS </t>
  </si>
  <si>
    <t>GUADALUPE</t>
  </si>
  <si>
    <t>HUVG770422</t>
  </si>
  <si>
    <t>REGIDOR</t>
  </si>
  <si>
    <t>BERNAL</t>
  </si>
  <si>
    <t>SANCHEZ</t>
  </si>
  <si>
    <t>JESUS IVAN</t>
  </si>
  <si>
    <t>BESJ780914</t>
  </si>
  <si>
    <t>REYES</t>
  </si>
  <si>
    <t>MARTINEZ</t>
  </si>
  <si>
    <t>ISAAC</t>
  </si>
  <si>
    <t>REMI850921</t>
  </si>
  <si>
    <t xml:space="preserve">VALENCIA </t>
  </si>
  <si>
    <t>CASTELLANOS</t>
  </si>
  <si>
    <t>LAURA PATRICIA</t>
  </si>
  <si>
    <t>VACL771013</t>
  </si>
  <si>
    <t>BARAJAS</t>
  </si>
  <si>
    <t>AMEZQUITA</t>
  </si>
  <si>
    <t>JESUS ARMANDO</t>
  </si>
  <si>
    <t>BAAJ681027</t>
  </si>
  <si>
    <t>TORRES</t>
  </si>
  <si>
    <t xml:space="preserve">OSCAR  </t>
  </si>
  <si>
    <t>MATO650112</t>
  </si>
  <si>
    <t>PARRA</t>
  </si>
  <si>
    <t>GUTIERREZ</t>
  </si>
  <si>
    <t>AGUSTIN</t>
  </si>
  <si>
    <t>PAIA560907</t>
  </si>
  <si>
    <t>FLORES</t>
  </si>
  <si>
    <t>LOPEZ</t>
  </si>
  <si>
    <t>MANUEL</t>
  </si>
  <si>
    <t>FOLM590102</t>
  </si>
  <si>
    <t>ALCANTAR</t>
  </si>
  <si>
    <t>RODRIGUEZ</t>
  </si>
  <si>
    <t>ROSAURA MARGARITA</t>
  </si>
  <si>
    <t>AARR560814</t>
  </si>
  <si>
    <t>JIMENEZ</t>
  </si>
  <si>
    <t>DIANA PALOMA</t>
  </si>
  <si>
    <t>JIFD88011514</t>
  </si>
  <si>
    <t>SINDICO</t>
  </si>
  <si>
    <t>C. IRMA CECILIA FERNANDEZ HERNANDEZ</t>
  </si>
  <si>
    <t xml:space="preserve">       PRESIDENTE MUNICIPAL</t>
  </si>
  <si>
    <t xml:space="preserve">                            SECRETARIO GENERAL</t>
  </si>
  <si>
    <t>ENCARGADO DE LA HACIENDA MPAL</t>
  </si>
  <si>
    <t>MUNICIPIO DE SAN MARCOS, JALISCO.</t>
  </si>
  <si>
    <t>DIAZ</t>
  </si>
  <si>
    <t>RAMIRO</t>
  </si>
  <si>
    <t>AEDR690713</t>
  </si>
  <si>
    <t>PRESIDENTE MUNICIPAL</t>
  </si>
  <si>
    <t>BRAMBILA</t>
  </si>
  <si>
    <t>VALENCIA</t>
  </si>
  <si>
    <t>ROSALBA</t>
  </si>
  <si>
    <t xml:space="preserve">SECRETARIA </t>
  </si>
  <si>
    <t>VARELA</t>
  </si>
  <si>
    <t>VAZQUEZ</t>
  </si>
  <si>
    <t>RICARDO</t>
  </si>
  <si>
    <t>SECRETARIO GENERAL</t>
  </si>
  <si>
    <t>GUERRERO</t>
  </si>
  <si>
    <t>FRIAS</t>
  </si>
  <si>
    <t>ULISES</t>
  </si>
  <si>
    <t>GUFU931011</t>
  </si>
  <si>
    <t>NOTIFICADOR</t>
  </si>
  <si>
    <t>GOMEZ</t>
  </si>
  <si>
    <t>IBARRA</t>
  </si>
  <si>
    <t>GOIR531213</t>
  </si>
  <si>
    <t>DELEGADO</t>
  </si>
  <si>
    <t>FERNANDEZ</t>
  </si>
  <si>
    <t>IRMA CECILIA</t>
  </si>
  <si>
    <t>FEHI820507</t>
  </si>
  <si>
    <t xml:space="preserve">ENCARGADO DE LA HACIENDA </t>
  </si>
  <si>
    <t>DOMINGUEZ</t>
  </si>
  <si>
    <t>BAILON</t>
  </si>
  <si>
    <t>RODOLFO JESUS</t>
  </si>
  <si>
    <t>DOBR820219</t>
  </si>
  <si>
    <t>AUXILIAR ADMINISTRATIVO</t>
  </si>
  <si>
    <t>BALLESTEROS</t>
  </si>
  <si>
    <t>CAROLINA IRENE</t>
  </si>
  <si>
    <t>SABC861007</t>
  </si>
  <si>
    <t>ASISTENTE</t>
  </si>
  <si>
    <t>MARISCAL</t>
  </si>
  <si>
    <t>MAURC820407</t>
  </si>
  <si>
    <t>DIRECTOR CASA DE LA CULTURA Y DESARROLLO SOCIAL</t>
  </si>
  <si>
    <t>SUSANA</t>
  </si>
  <si>
    <t>LOGS730407</t>
  </si>
  <si>
    <t>SECRETARIA</t>
  </si>
  <si>
    <t>CARLOS ISMAEL</t>
  </si>
  <si>
    <t>VAFC900209</t>
  </si>
  <si>
    <t xml:space="preserve">MORA </t>
  </si>
  <si>
    <t>ARREOLA</t>
  </si>
  <si>
    <t xml:space="preserve">ANTONIO </t>
  </si>
  <si>
    <t>MOAA700516</t>
  </si>
  <si>
    <t>DIRECTOR GENERAL</t>
  </si>
  <si>
    <t>CISNEROS</t>
  </si>
  <si>
    <t>GUZMAN</t>
  </si>
  <si>
    <t>SILVESTRE</t>
  </si>
  <si>
    <t>CIGS860312</t>
  </si>
  <si>
    <t>ROQUE</t>
  </si>
  <si>
    <t>MARIO</t>
  </si>
  <si>
    <t>LARA</t>
  </si>
  <si>
    <t>JUAN LUIS</t>
  </si>
  <si>
    <t xml:space="preserve">  DILJ750204</t>
  </si>
  <si>
    <t>OFICIAL MAYOR</t>
  </si>
  <si>
    <t>ALVAREZ</t>
  </si>
  <si>
    <t>SALAZAR</t>
  </si>
  <si>
    <t>CATALINA</t>
  </si>
  <si>
    <t>AASC890322</t>
  </si>
  <si>
    <t>ORTEGA</t>
  </si>
  <si>
    <t>ROSAS</t>
  </si>
  <si>
    <t>RAMON</t>
  </si>
  <si>
    <t>OERR651118</t>
  </si>
  <si>
    <t>AUXILIAR DE SERVICIOS MULTIPLES</t>
  </si>
  <si>
    <t>HERRERA</t>
  </si>
  <si>
    <t>LUZ BERTHA</t>
  </si>
  <si>
    <t>SAHL731227</t>
  </si>
  <si>
    <t>DIRECTOR</t>
  </si>
  <si>
    <t>SILVA</t>
  </si>
  <si>
    <t>JOSE DE JESUS</t>
  </si>
  <si>
    <t>LOSJ750525</t>
  </si>
  <si>
    <t>MENDEZ</t>
  </si>
  <si>
    <t>MIGUEL</t>
  </si>
  <si>
    <t>LOMM580104</t>
  </si>
  <si>
    <t>JEFE DE CEMENTERIO</t>
  </si>
  <si>
    <t>GARA760729</t>
  </si>
  <si>
    <t>JEFE DE DEPORTES</t>
  </si>
  <si>
    <t>VENEGAS</t>
  </si>
  <si>
    <t>MIGUEL ANGEL</t>
  </si>
  <si>
    <t>FOAL680203</t>
  </si>
  <si>
    <t>MEDICO VETERINARIO</t>
  </si>
  <si>
    <t>NOMINA SINDICALIZADOS</t>
  </si>
  <si>
    <t>R.F.C.</t>
  </si>
  <si>
    <t>Nombre de la plaza</t>
  </si>
  <si>
    <t>OTRAS</t>
  </si>
  <si>
    <t>NETO A</t>
  </si>
  <si>
    <t>RAMIREZ</t>
  </si>
  <si>
    <t>OPERADOR</t>
  </si>
  <si>
    <t>GONZALEZ</t>
  </si>
  <si>
    <t>ALFONSO</t>
  </si>
  <si>
    <t>RAGA690829</t>
  </si>
  <si>
    <t xml:space="preserve">VENTURA </t>
  </si>
  <si>
    <t>ARTURO</t>
  </si>
  <si>
    <t>AAVA491215</t>
  </si>
  <si>
    <t>CHOFER</t>
  </si>
  <si>
    <t>JUAREZ</t>
  </si>
  <si>
    <t>MARTIN</t>
  </si>
  <si>
    <t>JUAM560224</t>
  </si>
  <si>
    <t>HERNANDEZ</t>
  </si>
  <si>
    <t>ZAMORANO</t>
  </si>
  <si>
    <t>AURELIO</t>
  </si>
  <si>
    <t>HEZA830115</t>
  </si>
  <si>
    <t>JUAN ANTONIO</t>
  </si>
  <si>
    <t>HEFJ690826</t>
  </si>
  <si>
    <t xml:space="preserve">HUERTA </t>
  </si>
  <si>
    <t>FORTINO</t>
  </si>
  <si>
    <t>MOHF420824</t>
  </si>
  <si>
    <t xml:space="preserve">LOZA </t>
  </si>
  <si>
    <t>SOFIA</t>
  </si>
  <si>
    <t>LOHS760708</t>
  </si>
  <si>
    <t>VARGAS</t>
  </si>
  <si>
    <t>VICENTE</t>
  </si>
  <si>
    <t>VAHV490923</t>
  </si>
  <si>
    <t xml:space="preserve">VARGAS </t>
  </si>
  <si>
    <t>JOSE</t>
  </si>
  <si>
    <t>VAHJ391020</t>
  </si>
  <si>
    <t>MORA</t>
  </si>
  <si>
    <t>JAIME</t>
  </si>
  <si>
    <t>MOMJ441004</t>
  </si>
  <si>
    <t xml:space="preserve">BRISEÑO </t>
  </si>
  <si>
    <t>CERNA</t>
  </si>
  <si>
    <t>BICM511029</t>
  </si>
  <si>
    <t>CHOFER DE SERVICIOS PUBLICOS</t>
  </si>
  <si>
    <t>CERVANTES</t>
  </si>
  <si>
    <t>OSWALDO</t>
  </si>
  <si>
    <t>CEHO670308</t>
  </si>
  <si>
    <t>AYUDANTE GENERAL</t>
  </si>
  <si>
    <t>ALBERTO</t>
  </si>
  <si>
    <t>HEFA670210</t>
  </si>
  <si>
    <t>MORONEZ</t>
  </si>
  <si>
    <t>DORA LUZ</t>
  </si>
  <si>
    <t>MOGD640427</t>
  </si>
  <si>
    <t>MADS640617</t>
  </si>
  <si>
    <t>ALFARO</t>
  </si>
  <si>
    <t>OSCAR ANTONIO</t>
  </si>
  <si>
    <t>BIAO830226</t>
  </si>
  <si>
    <t>IGLESIAS</t>
  </si>
  <si>
    <t>ISIDRO</t>
  </si>
  <si>
    <t>GOII420824</t>
  </si>
  <si>
    <t>CLEOTILDE</t>
  </si>
  <si>
    <t>MOHC470603</t>
  </si>
  <si>
    <t>TIZNADO</t>
  </si>
  <si>
    <t>GILIBERTO</t>
  </si>
  <si>
    <t>TIDG460822</t>
  </si>
  <si>
    <t>SUMA</t>
  </si>
  <si>
    <t>SUMAS</t>
  </si>
  <si>
    <t>NOMINA JUBILADOS</t>
  </si>
  <si>
    <t>NETO</t>
  </si>
  <si>
    <t>A RECIBIR</t>
  </si>
  <si>
    <t>RIOS</t>
  </si>
  <si>
    <t>LUCAS</t>
  </si>
  <si>
    <t>RERL301022</t>
  </si>
  <si>
    <t>JUBILADO</t>
  </si>
  <si>
    <t>SANDOVAL</t>
  </si>
  <si>
    <t>VICTORIA</t>
  </si>
  <si>
    <t>HUSV</t>
  </si>
  <si>
    <t>BAAB480119</t>
  </si>
  <si>
    <t xml:space="preserve">                               SECRETARIO GENERAL</t>
  </si>
  <si>
    <t>NOMINA SEGURIDAD PUBLICA</t>
  </si>
  <si>
    <t>SUBDIRECTOR GENERAL</t>
  </si>
  <si>
    <t>EDUARDO</t>
  </si>
  <si>
    <t>VALDEZ</t>
  </si>
  <si>
    <t>VALENZUELA</t>
  </si>
  <si>
    <t>SERVANDO</t>
  </si>
  <si>
    <t>VAVS581026</t>
  </si>
  <si>
    <t>POLICIA DE LINEA</t>
  </si>
  <si>
    <t>ZAMORA</t>
  </si>
  <si>
    <t>LOZA</t>
  </si>
  <si>
    <t>LUIS ENRIQUE</t>
  </si>
  <si>
    <t>VAVR700114</t>
  </si>
  <si>
    <t>FOSM860224</t>
  </si>
  <si>
    <t>PEREZ</t>
  </si>
  <si>
    <t>JORGE ANTONIO</t>
  </si>
  <si>
    <t xml:space="preserve">                       SECRETARIO GENERAL</t>
  </si>
  <si>
    <t>RESENDIZ</t>
  </si>
  <si>
    <t>FRANCISCO</t>
  </si>
  <si>
    <t>9 DIAS</t>
  </si>
  <si>
    <t>AUXILIAR DE SERVICIOS PUBLICOS A</t>
  </si>
  <si>
    <t xml:space="preserve">AUXILIAR DE SERVICIOS MULTIPLES </t>
  </si>
  <si>
    <t>AUXILIAR DE SERVICIOS PUBLICOS B</t>
  </si>
  <si>
    <t>NOMINA DE DIETAS</t>
  </si>
  <si>
    <t>LEDEZMA</t>
  </si>
  <si>
    <t>JEMINA ARELI</t>
  </si>
  <si>
    <t>BAÑUELOS</t>
  </si>
  <si>
    <t>MOYEDA</t>
  </si>
  <si>
    <t>SARA</t>
  </si>
  <si>
    <t>CESAREO</t>
  </si>
  <si>
    <t xml:space="preserve">GOMEZ </t>
  </si>
  <si>
    <t>PAREDES</t>
  </si>
  <si>
    <t>JESUS</t>
  </si>
  <si>
    <t>BEDOLLA</t>
  </si>
  <si>
    <t>BAYARDO</t>
  </si>
  <si>
    <t>GARIBAY</t>
  </si>
  <si>
    <t>JOSE RAMON</t>
  </si>
  <si>
    <t>J. ROSARIO</t>
  </si>
  <si>
    <t>ESPARZA</t>
  </si>
  <si>
    <t>GLORIA</t>
  </si>
  <si>
    <t>SEBASTIAN</t>
  </si>
  <si>
    <t>ROMERO</t>
  </si>
  <si>
    <t>ARNULFO</t>
  </si>
  <si>
    <t>RAFAEL</t>
  </si>
  <si>
    <t xml:space="preserve">MUÑIZ </t>
  </si>
  <si>
    <t>DE LA ROSA</t>
  </si>
  <si>
    <t>SAUCEDO</t>
  </si>
  <si>
    <t>FABIOLA</t>
  </si>
  <si>
    <t>NOMINA PRESIDENCIA</t>
  </si>
  <si>
    <t>PARAMEDICO</t>
  </si>
  <si>
    <t>JARAMILLO</t>
  </si>
  <si>
    <t>MAYRA ELIZAITH</t>
  </si>
  <si>
    <t xml:space="preserve">FLORES </t>
  </si>
  <si>
    <t>ORTIZ</t>
  </si>
  <si>
    <t>ALIDA DENISSE</t>
  </si>
  <si>
    <t>ANA BETY</t>
  </si>
  <si>
    <t>SUELDO A</t>
  </si>
  <si>
    <t>FIRMA DE RECIBIDO</t>
  </si>
  <si>
    <t>LIC. RAMIRO AMEZQUITA DIAZ</t>
  </si>
  <si>
    <t xml:space="preserve">     PRESIDENTE MUNICIPAL</t>
  </si>
  <si>
    <t xml:space="preserve">    ENCARGADA DE LA HACIENDA MUNICIPAL</t>
  </si>
  <si>
    <t>_________________________</t>
  </si>
  <si>
    <t>________________________________</t>
  </si>
  <si>
    <t>JUAN CARLOS</t>
  </si>
  <si>
    <t>SAMUEL</t>
  </si>
  <si>
    <t>ALVARES</t>
  </si>
  <si>
    <t>MILAN</t>
  </si>
  <si>
    <t>FELIZ</t>
  </si>
  <si>
    <t xml:space="preserve">JUAN  </t>
  </si>
  <si>
    <t>CORREA</t>
  </si>
  <si>
    <t>EMPLEADOS EVENTUALES</t>
  </si>
  <si>
    <t>ESTANISLAO</t>
  </si>
  <si>
    <t>MELENDREZ</t>
  </si>
  <si>
    <t>MORALES</t>
  </si>
  <si>
    <t>CAROLINA</t>
  </si>
  <si>
    <t xml:space="preserve">HERNANDEZ </t>
  </si>
  <si>
    <t>GARCIA</t>
  </si>
  <si>
    <t>JULIAN</t>
  </si>
  <si>
    <t>CHAVEZ</t>
  </si>
  <si>
    <t>LEMUS</t>
  </si>
  <si>
    <t>PARIS BRIAND</t>
  </si>
  <si>
    <t>MACIAS</t>
  </si>
  <si>
    <t>ADRIANA</t>
  </si>
  <si>
    <t>CARLOS ALBERTO</t>
  </si>
  <si>
    <t>ANDRES</t>
  </si>
  <si>
    <t>JOSIMAR</t>
  </si>
  <si>
    <t>DAVID</t>
  </si>
  <si>
    <t>GAVILANES</t>
  </si>
  <si>
    <t>CANDIA</t>
  </si>
  <si>
    <t>NAVARRO</t>
  </si>
  <si>
    <t>CURIEL</t>
  </si>
  <si>
    <t>ILLAN</t>
  </si>
  <si>
    <t>LORENZO</t>
  </si>
  <si>
    <t xml:space="preserve">      SECRETARIO GENERAL</t>
  </si>
  <si>
    <t>DIRECTOR DE OBRAS PUBLICAS</t>
  </si>
  <si>
    <t>C. ANTONIO MORA ARREOLA</t>
  </si>
  <si>
    <t>_____________________</t>
  </si>
  <si>
    <t>PEON</t>
  </si>
  <si>
    <t>OFICIAL</t>
  </si>
  <si>
    <t>_________________</t>
  </si>
  <si>
    <t>URIBE</t>
  </si>
  <si>
    <t>RICARDO FABIAN</t>
  </si>
  <si>
    <t>GALLEGOS</t>
  </si>
  <si>
    <t>ROCHA</t>
  </si>
  <si>
    <t>JOSE ARMANDO</t>
  </si>
  <si>
    <t>CRUZ</t>
  </si>
  <si>
    <t>FLORENTINA</t>
  </si>
  <si>
    <t>AHUMADA</t>
  </si>
  <si>
    <t>RAUL</t>
  </si>
  <si>
    <t xml:space="preserve">                     ________________________________</t>
  </si>
  <si>
    <t>EVENTUAL</t>
  </si>
  <si>
    <t>JOSE LUIS</t>
  </si>
  <si>
    <t>AGUAYO</t>
  </si>
  <si>
    <t>ROCIO</t>
  </si>
  <si>
    <t>VEGA</t>
  </si>
  <si>
    <t>GUILLERMO</t>
  </si>
  <si>
    <t>LUCILA</t>
  </si>
  <si>
    <t>GLORIA ISABEL</t>
  </si>
  <si>
    <t>FERNANDO</t>
  </si>
  <si>
    <t>MARIBEL</t>
  </si>
  <si>
    <t>JONATAN EDUARDO</t>
  </si>
  <si>
    <t>RUBIO</t>
  </si>
  <si>
    <t>CESAR MANUEL</t>
  </si>
  <si>
    <t xml:space="preserve">TERRAZAS </t>
  </si>
  <si>
    <t>GUADALUPE SOCORRO</t>
  </si>
  <si>
    <t>NORMAL ALICIA</t>
  </si>
  <si>
    <t>ROSA</t>
  </si>
  <si>
    <t>LORENA</t>
  </si>
  <si>
    <t xml:space="preserve">JOAQUIN RODRIGO </t>
  </si>
  <si>
    <t xml:space="preserve">CASTELLANOS </t>
  </si>
  <si>
    <t xml:space="preserve">GRANADOS </t>
  </si>
  <si>
    <t>ALDO ESTEBAN</t>
  </si>
  <si>
    <t>MARIANO</t>
  </si>
  <si>
    <t>GRISELDA</t>
  </si>
  <si>
    <t>OMAR FERNANDO</t>
  </si>
  <si>
    <t>MOYA</t>
  </si>
  <si>
    <t>ELIGIO</t>
  </si>
  <si>
    <t>MOISES</t>
  </si>
  <si>
    <t>JUAN MANUEL</t>
  </si>
  <si>
    <t>RUBALCABA</t>
  </si>
  <si>
    <t>GODINEZ</t>
  </si>
  <si>
    <t>AGUIAR</t>
  </si>
  <si>
    <t>RODRIGO</t>
  </si>
  <si>
    <t>JOSE PEDRO</t>
  </si>
  <si>
    <t>NOVOA</t>
  </si>
  <si>
    <t>JAVIER</t>
  </si>
  <si>
    <t>SANCHES</t>
  </si>
  <si>
    <t>MUÑIZ</t>
  </si>
  <si>
    <t>DARIO</t>
  </si>
  <si>
    <t>OSCAR</t>
  </si>
  <si>
    <t>ALVARADO</t>
  </si>
  <si>
    <t>JORGE</t>
  </si>
  <si>
    <t>ARVIZU</t>
  </si>
  <si>
    <t>ORALIA</t>
  </si>
  <si>
    <t xml:space="preserve">     C.P.EDUARDO ALEJANDRO DIAZ PAREDES</t>
  </si>
  <si>
    <t>LC.P. JUAN PABLO BRAMBILA RUBIO</t>
  </si>
  <si>
    <t>JUAN PABLO</t>
  </si>
  <si>
    <t>ESPERANZA</t>
  </si>
  <si>
    <t>ELBA CAROLINA</t>
  </si>
  <si>
    <t>ENRIQUE</t>
  </si>
  <si>
    <t>ANTONIO</t>
  </si>
  <si>
    <t>DEMETRIO</t>
  </si>
  <si>
    <t>LEAL</t>
  </si>
  <si>
    <t>CORTES</t>
  </si>
  <si>
    <t>MARQUEZ</t>
  </si>
  <si>
    <t>OCEGUEDA</t>
  </si>
  <si>
    <t>DINORA ISABEL</t>
  </si>
  <si>
    <t>BRISEÑO</t>
  </si>
  <si>
    <t>LUIS ARMANDO</t>
  </si>
  <si>
    <t xml:space="preserve">                     M.V.Z. JONATAN EDUARDO LOZA PEREZ</t>
  </si>
  <si>
    <t>VIDAL</t>
  </si>
  <si>
    <t>MARIA DE LOURDES</t>
  </si>
  <si>
    <t>ALDAZ</t>
  </si>
  <si>
    <t>LUIS DAVID</t>
  </si>
  <si>
    <t>SORIA</t>
  </si>
  <si>
    <t>JORGE LUIS</t>
  </si>
  <si>
    <t>CECILIA</t>
  </si>
  <si>
    <t>M.V.Z. JONATAN EDUARDO LOZA PEREZ</t>
  </si>
  <si>
    <t>C.P. EDUARDO ALEJANDRO DIAZ PAREDES</t>
  </si>
  <si>
    <t>ROBERTO</t>
  </si>
  <si>
    <t>ROSARIO</t>
  </si>
  <si>
    <t>EMILIO</t>
  </si>
  <si>
    <t>VIDRIO</t>
  </si>
  <si>
    <t>RAYGOZA</t>
  </si>
  <si>
    <t>ELENO</t>
  </si>
  <si>
    <t xml:space="preserve">                       ENCARGADO DE LA HACIENDA MUNICIPAL</t>
  </si>
  <si>
    <t>L.C.P. JUAN PABLO BRAMBILA RUBIO</t>
  </si>
  <si>
    <t>EDUARDO ALEJANDRO</t>
  </si>
  <si>
    <t>EDGAR RUBEN</t>
  </si>
  <si>
    <t>SANTIAGO</t>
  </si>
  <si>
    <t>MONTES</t>
  </si>
  <si>
    <t>ANA MARIA</t>
  </si>
  <si>
    <t>BALTAZAR</t>
  </si>
  <si>
    <t>LILIA ARACELI</t>
  </si>
  <si>
    <t>HILDA ENEDINA</t>
  </si>
  <si>
    <t>CABRERA</t>
  </si>
  <si>
    <t>JULIO</t>
  </si>
  <si>
    <t>SALAS</t>
  </si>
  <si>
    <t>DEL 16 AL 30 DE NOVIEMBRE DEL 2012</t>
  </si>
  <si>
    <t xml:space="preserve">Retencion </t>
  </si>
  <si>
    <t>BECERRA</t>
  </si>
  <si>
    <t>DEL 16 AL 31 DE DICIEMBRE DEL 2012</t>
  </si>
  <si>
    <t>DEL 01 AL 15 DE ENERO DEL 2013</t>
  </si>
  <si>
    <t>DEL 1 AL 15 DE ENERO DEL 2013</t>
  </si>
  <si>
    <t>DEL 01 AL 15 DE ENERTO DEL 2013</t>
  </si>
  <si>
    <t>LLAMAS</t>
  </si>
  <si>
    <t>ILDA ENEDINA</t>
  </si>
  <si>
    <t>GOII640515</t>
  </si>
  <si>
    <t>RETENCION DEL MES DE FEBRERO 2014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</si>
</sst>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i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4"/>
      <color indexed="10"/>
      <name val="Arial"/>
      <family val="2"/>
    </font>
    <font>
      <sz val="9"/>
      <color indexed="8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4"/>
      <color rgb="FFFF0000"/>
      <name val="Arial"/>
      <family val="2"/>
    </font>
    <font>
      <sz val="9"/>
      <color theme="1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/>
      <bottom style="thin"/>
    </border>
    <border>
      <left/>
      <right/>
      <top style="medium"/>
      <bottom style="medium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medium"/>
      <top/>
      <bottom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32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10" xfId="51" applyNumberFormat="1" applyFont="1" applyFill="1" applyBorder="1" applyAlignment="1" applyProtection="1">
      <alignment horizontal="center" vertical="center" wrapText="1"/>
      <protection/>
    </xf>
    <xf numFmtId="0" fontId="6" fillId="0" borderId="11" xfId="51" applyNumberFormat="1" applyFont="1" applyFill="1" applyBorder="1" applyAlignment="1" applyProtection="1">
      <alignment horizontal="center" vertical="center" wrapText="1"/>
      <protection/>
    </xf>
    <xf numFmtId="49" fontId="3" fillId="0" borderId="12" xfId="51" applyNumberFormat="1" applyFont="1" applyFill="1" applyBorder="1" applyAlignment="1" applyProtection="1">
      <alignment vertical="center" wrapText="1"/>
      <protection locked="0"/>
    </xf>
    <xf numFmtId="0" fontId="2" fillId="0" borderId="13" xfId="0" applyFont="1" applyFill="1" applyBorder="1" applyAlignment="1">
      <alignment/>
    </xf>
    <xf numFmtId="43" fontId="2" fillId="0" borderId="13" xfId="46" applyFont="1" applyFill="1" applyBorder="1" applyAlignment="1">
      <alignment/>
    </xf>
    <xf numFmtId="43" fontId="2" fillId="0" borderId="13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49" fontId="3" fillId="0" borderId="13" xfId="51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3" fontId="6" fillId="0" borderId="0" xfId="51" applyNumberFormat="1" applyFont="1" applyFill="1" applyBorder="1" applyAlignment="1" applyProtection="1">
      <alignment vertical="center"/>
      <protection locked="0"/>
    </xf>
    <xf numFmtId="49" fontId="3" fillId="0" borderId="12" xfId="51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/>
    </xf>
    <xf numFmtId="0" fontId="6" fillId="0" borderId="0" xfId="51" applyNumberFormat="1" applyFont="1" applyFill="1" applyBorder="1" applyAlignment="1" applyProtection="1">
      <alignment horizontal="center" vertical="center" wrapText="1"/>
      <protection/>
    </xf>
    <xf numFmtId="0" fontId="6" fillId="0" borderId="15" xfId="51" applyNumberFormat="1" applyFont="1" applyFill="1" applyBorder="1" applyAlignment="1" applyProtection="1">
      <alignment horizontal="center" vertical="center" wrapText="1"/>
      <protection/>
    </xf>
    <xf numFmtId="0" fontId="6" fillId="0" borderId="16" xfId="51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9" fontId="3" fillId="0" borderId="13" xfId="51" applyNumberFormat="1" applyFont="1" applyFill="1" applyBorder="1" applyAlignment="1" applyProtection="1">
      <alignment horizontal="center" vertical="center"/>
      <protection locked="0"/>
    </xf>
    <xf numFmtId="49" fontId="3" fillId="0" borderId="17" xfId="51" applyNumberFormat="1" applyFont="1" applyFill="1" applyBorder="1" applyAlignment="1" applyProtection="1">
      <alignment horizontal="center" vertical="center"/>
      <protection locked="0"/>
    </xf>
    <xf numFmtId="49" fontId="3" fillId="0" borderId="0" xfId="51" applyNumberFormat="1" applyFont="1" applyFill="1" applyBorder="1" applyAlignment="1" applyProtection="1">
      <alignment vertical="center" wrapText="1"/>
      <protection locked="0"/>
    </xf>
    <xf numFmtId="4" fontId="6" fillId="0" borderId="0" xfId="51" applyNumberFormat="1" applyFont="1" applyFill="1" applyBorder="1" applyAlignment="1" applyProtection="1">
      <alignment vertical="center"/>
      <protection locked="0"/>
    </xf>
    <xf numFmtId="43" fontId="2" fillId="0" borderId="0" xfId="46" applyFont="1" applyFill="1" applyAlignment="1">
      <alignment/>
    </xf>
    <xf numFmtId="43" fontId="6" fillId="0" borderId="13" xfId="46" applyFont="1" applyFill="1" applyBorder="1" applyAlignment="1" applyProtection="1">
      <alignment vertical="center"/>
      <protection locked="0"/>
    </xf>
    <xf numFmtId="43" fontId="6" fillId="0" borderId="0" xfId="46" applyFont="1" applyFill="1" applyBorder="1" applyAlignment="1" applyProtection="1">
      <alignment vertical="center"/>
      <protection locked="0"/>
    </xf>
    <xf numFmtId="43" fontId="6" fillId="0" borderId="0" xfId="46" applyFont="1" applyFill="1" applyBorder="1" applyAlignment="1">
      <alignment/>
    </xf>
    <xf numFmtId="43" fontId="7" fillId="0" borderId="0" xfId="46" applyFont="1" applyFill="1" applyAlignment="1">
      <alignment/>
    </xf>
    <xf numFmtId="43" fontId="3" fillId="0" borderId="13" xfId="46" applyFont="1" applyFill="1" applyBorder="1" applyAlignment="1" applyProtection="1">
      <alignment vertical="center" wrapText="1"/>
      <protection locked="0"/>
    </xf>
    <xf numFmtId="43" fontId="6" fillId="0" borderId="18" xfId="46" applyFont="1" applyFill="1" applyBorder="1" applyAlignment="1" applyProtection="1">
      <alignment horizontal="center" vertical="center" wrapText="1"/>
      <protection/>
    </xf>
    <xf numFmtId="43" fontId="6" fillId="0" borderId="18" xfId="46" applyFont="1" applyFill="1" applyBorder="1" applyAlignment="1" applyProtection="1">
      <alignment horizontal="center" vertical="center"/>
      <protection/>
    </xf>
    <xf numFmtId="43" fontId="3" fillId="0" borderId="17" xfId="46" applyFont="1" applyFill="1" applyBorder="1" applyAlignment="1" applyProtection="1">
      <alignment vertical="center"/>
      <protection locked="0"/>
    </xf>
    <xf numFmtId="43" fontId="3" fillId="0" borderId="14" xfId="46" applyFont="1" applyFill="1" applyBorder="1" applyAlignment="1" applyProtection="1">
      <alignment vertical="center"/>
      <protection locked="0"/>
    </xf>
    <xf numFmtId="43" fontId="5" fillId="0" borderId="0" xfId="46" applyFont="1" applyFill="1" applyAlignment="1" applyProtection="1">
      <alignment horizontal="right" vertical="center"/>
      <protection/>
    </xf>
    <xf numFmtId="43" fontId="3" fillId="0" borderId="13" xfId="46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43" fontId="0" fillId="0" borderId="0" xfId="46" applyFont="1" applyFill="1" applyAlignment="1">
      <alignment/>
    </xf>
    <xf numFmtId="0" fontId="2" fillId="0" borderId="12" xfId="0" applyFont="1" applyFill="1" applyBorder="1" applyAlignment="1">
      <alignment/>
    </xf>
    <xf numFmtId="0" fontId="0" fillId="0" borderId="13" xfId="0" applyFill="1" applyBorder="1" applyAlignment="1">
      <alignment/>
    </xf>
    <xf numFmtId="43" fontId="0" fillId="0" borderId="0" xfId="0" applyNumberFormat="1" applyFill="1" applyAlignment="1">
      <alignment/>
    </xf>
    <xf numFmtId="43" fontId="2" fillId="0" borderId="1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7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43" fontId="7" fillId="0" borderId="20" xfId="46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43" fontId="7" fillId="0" borderId="23" xfId="46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7" fillId="0" borderId="21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49" fontId="6" fillId="0" borderId="26" xfId="51" applyNumberFormat="1" applyFont="1" applyFill="1" applyBorder="1" applyAlignment="1" applyProtection="1">
      <alignment vertical="center" wrapText="1"/>
      <protection locked="0"/>
    </xf>
    <xf numFmtId="49" fontId="6" fillId="0" borderId="27" xfId="51" applyNumberFormat="1" applyFont="1" applyFill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43" fontId="7" fillId="0" borderId="17" xfId="46" applyFont="1" applyFill="1" applyBorder="1" applyAlignment="1">
      <alignment horizontal="center"/>
    </xf>
    <xf numFmtId="43" fontId="7" fillId="0" borderId="22" xfId="46" applyFont="1" applyFill="1" applyBorder="1" applyAlignment="1">
      <alignment horizontal="center"/>
    </xf>
    <xf numFmtId="43" fontId="7" fillId="0" borderId="24" xfId="46" applyFont="1" applyFill="1" applyBorder="1" applyAlignment="1">
      <alignment horizontal="center"/>
    </xf>
    <xf numFmtId="43" fontId="2" fillId="0" borderId="12" xfId="46" applyFont="1" applyFill="1" applyBorder="1" applyAlignment="1">
      <alignment/>
    </xf>
    <xf numFmtId="49" fontId="9" fillId="0" borderId="0" xfId="51" applyNumberFormat="1" applyFont="1" applyFill="1" applyBorder="1" applyAlignment="1" applyProtection="1">
      <alignment vertical="center" wrapText="1"/>
      <protection locked="0"/>
    </xf>
    <xf numFmtId="49" fontId="9" fillId="0" borderId="0" xfId="51" applyNumberFormat="1" applyFont="1" applyFill="1" applyBorder="1" applyAlignment="1" applyProtection="1">
      <alignment horizontal="center" vertical="center"/>
      <protection locked="0"/>
    </xf>
    <xf numFmtId="43" fontId="9" fillId="0" borderId="0" xfId="46" applyFont="1" applyFill="1" applyBorder="1" applyAlignment="1" applyProtection="1">
      <alignment vertical="center"/>
      <protection locked="0"/>
    </xf>
    <xf numFmtId="43" fontId="9" fillId="0" borderId="0" xfId="46" applyFont="1" applyFill="1" applyBorder="1" applyAlignment="1">
      <alignment/>
    </xf>
    <xf numFmtId="49" fontId="3" fillId="0" borderId="0" xfId="51" applyNumberFormat="1" applyFont="1" applyFill="1" applyBorder="1" applyAlignment="1" applyProtection="1">
      <alignment horizontal="center" vertical="center"/>
      <protection locked="0"/>
    </xf>
    <xf numFmtId="43" fontId="3" fillId="0" borderId="0" xfId="46" applyFont="1" applyFill="1" applyBorder="1" applyAlignment="1" applyProtection="1">
      <alignment vertical="center"/>
      <protection locked="0"/>
    </xf>
    <xf numFmtId="49" fontId="9" fillId="0" borderId="23" xfId="51" applyNumberFormat="1" applyFont="1" applyFill="1" applyBorder="1" applyAlignment="1" applyProtection="1">
      <alignment vertical="center" wrapText="1"/>
      <protection locked="0"/>
    </xf>
    <xf numFmtId="49" fontId="2" fillId="0" borderId="0" xfId="51" applyNumberFormat="1" applyFont="1" applyFill="1" applyBorder="1" applyAlignment="1" applyProtection="1">
      <alignment vertical="center"/>
      <protection locked="0"/>
    </xf>
    <xf numFmtId="43" fontId="2" fillId="0" borderId="0" xfId="46" applyFont="1" applyFill="1" applyBorder="1" applyAlignment="1">
      <alignment/>
    </xf>
    <xf numFmtId="49" fontId="2" fillId="0" borderId="0" xfId="51" applyNumberFormat="1" applyFont="1" applyFill="1" applyBorder="1" applyAlignment="1" applyProtection="1">
      <alignment horizontal="center" vertical="center"/>
      <protection locked="0"/>
    </xf>
    <xf numFmtId="43" fontId="2" fillId="0" borderId="0" xfId="46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/>
    </xf>
    <xf numFmtId="43" fontId="9" fillId="0" borderId="23" xfId="46" applyFont="1" applyFill="1" applyBorder="1" applyAlignment="1">
      <alignment/>
    </xf>
    <xf numFmtId="0" fontId="9" fillId="0" borderId="23" xfId="0" applyFont="1" applyFill="1" applyBorder="1" applyAlignment="1">
      <alignment/>
    </xf>
    <xf numFmtId="43" fontId="0" fillId="0" borderId="0" xfId="46" applyFont="1" applyFill="1" applyBorder="1" applyAlignment="1">
      <alignment/>
    </xf>
    <xf numFmtId="43" fontId="3" fillId="0" borderId="0" xfId="46" applyFont="1" applyFill="1" applyBorder="1" applyAlignment="1" applyProtection="1">
      <alignment vertical="center" wrapText="1"/>
      <protection locked="0"/>
    </xf>
    <xf numFmtId="0" fontId="0" fillId="0" borderId="23" xfId="0" applyFill="1" applyBorder="1" applyAlignment="1">
      <alignment/>
    </xf>
    <xf numFmtId="43" fontId="0" fillId="0" borderId="23" xfId="46" applyFont="1" applyFill="1" applyBorder="1" applyAlignment="1">
      <alignment/>
    </xf>
    <xf numFmtId="43" fontId="7" fillId="0" borderId="0" xfId="46" applyFont="1" applyFill="1" applyBorder="1" applyAlignment="1">
      <alignment horizontal="center"/>
    </xf>
    <xf numFmtId="43" fontId="7" fillId="0" borderId="26" xfId="46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43" fontId="7" fillId="0" borderId="28" xfId="46" applyFont="1" applyFill="1" applyBorder="1" applyAlignment="1">
      <alignment horizontal="center"/>
    </xf>
    <xf numFmtId="43" fontId="7" fillId="0" borderId="29" xfId="46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48" fillId="0" borderId="13" xfId="0" applyFont="1" applyFill="1" applyBorder="1" applyAlignment="1">
      <alignment/>
    </xf>
    <xf numFmtId="43" fontId="48" fillId="0" borderId="13" xfId="46" applyFont="1" applyFill="1" applyBorder="1" applyAlignment="1">
      <alignment/>
    </xf>
    <xf numFmtId="43" fontId="2" fillId="0" borderId="0" xfId="46" applyFont="1" applyFill="1" applyBorder="1" applyAlignment="1">
      <alignment/>
    </xf>
    <xf numFmtId="43" fontId="2" fillId="0" borderId="0" xfId="0" applyNumberFormat="1" applyFont="1" applyFill="1" applyBorder="1" applyAlignment="1">
      <alignment/>
    </xf>
    <xf numFmtId="43" fontId="0" fillId="0" borderId="30" xfId="46" applyFont="1" applyFill="1" applyBorder="1" applyAlignment="1">
      <alignment/>
    </xf>
    <xf numFmtId="0" fontId="47" fillId="0" borderId="13" xfId="0" applyFont="1" applyBorder="1" applyAlignment="1">
      <alignment/>
    </xf>
    <xf numFmtId="43" fontId="47" fillId="0" borderId="13" xfId="0" applyNumberFormat="1" applyFont="1" applyBorder="1" applyAlignment="1">
      <alignment/>
    </xf>
    <xf numFmtId="49" fontId="6" fillId="0" borderId="13" xfId="51" applyNumberFormat="1" applyFont="1" applyFill="1" applyBorder="1" applyAlignment="1" applyProtection="1">
      <alignment vertical="center" wrapText="1"/>
      <protection locked="0"/>
    </xf>
    <xf numFmtId="0" fontId="49" fillId="0" borderId="13" xfId="0" applyFont="1" applyFill="1" applyBorder="1" applyAlignment="1">
      <alignment/>
    </xf>
    <xf numFmtId="43" fontId="49" fillId="0" borderId="13" xfId="46" applyFont="1" applyFill="1" applyBorder="1" applyAlignment="1">
      <alignment/>
    </xf>
    <xf numFmtId="0" fontId="0" fillId="0" borderId="0" xfId="0" applyFont="1" applyAlignment="1">
      <alignment/>
    </xf>
    <xf numFmtId="43" fontId="2" fillId="0" borderId="15" xfId="46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43" fontId="2" fillId="0" borderId="16" xfId="46" applyFont="1" applyFill="1" applyBorder="1" applyAlignment="1">
      <alignment horizontal="center"/>
    </xf>
    <xf numFmtId="43" fontId="2" fillId="0" borderId="33" xfId="46" applyFont="1" applyFill="1" applyBorder="1" applyAlignment="1">
      <alignment horizontal="center"/>
    </xf>
    <xf numFmtId="43" fontId="2" fillId="0" borderId="34" xfId="46" applyFont="1" applyFill="1" applyBorder="1" applyAlignment="1">
      <alignment horizontal="center"/>
    </xf>
    <xf numFmtId="0" fontId="2" fillId="0" borderId="35" xfId="0" applyFont="1" applyFill="1" applyBorder="1" applyAlignment="1">
      <alignment/>
    </xf>
    <xf numFmtId="0" fontId="0" fillId="0" borderId="13" xfId="0" applyBorder="1" applyAlignment="1">
      <alignment/>
    </xf>
    <xf numFmtId="43" fontId="0" fillId="0" borderId="0" xfId="46" applyFont="1" applyAlignment="1">
      <alignment/>
    </xf>
    <xf numFmtId="43" fontId="2" fillId="0" borderId="0" xfId="46" applyFont="1" applyFill="1" applyAlignment="1">
      <alignment/>
    </xf>
    <xf numFmtId="43" fontId="47" fillId="0" borderId="13" xfId="46" applyFont="1" applyBorder="1" applyAlignment="1">
      <alignment/>
    </xf>
    <xf numFmtId="43" fontId="0" fillId="0" borderId="13" xfId="46" applyFont="1" applyBorder="1" applyAlignment="1">
      <alignment/>
    </xf>
    <xf numFmtId="43" fontId="7" fillId="0" borderId="10" xfId="46" applyFont="1" applyFill="1" applyBorder="1" applyAlignment="1">
      <alignment horizontal="center"/>
    </xf>
    <xf numFmtId="43" fontId="7" fillId="0" borderId="11" xfId="46" applyFont="1" applyFill="1" applyBorder="1" applyAlignment="1">
      <alignment horizontal="center"/>
    </xf>
    <xf numFmtId="43" fontId="7" fillId="0" borderId="21" xfId="46" applyFont="1" applyFill="1" applyBorder="1" applyAlignment="1">
      <alignment horizontal="center"/>
    </xf>
    <xf numFmtId="43" fontId="7" fillId="0" borderId="12" xfId="46" applyFont="1" applyFill="1" applyBorder="1" applyAlignment="1">
      <alignment horizontal="center"/>
    </xf>
    <xf numFmtId="43" fontId="0" fillId="0" borderId="0" xfId="46" applyFont="1" applyFill="1" applyAlignment="1">
      <alignment/>
    </xf>
    <xf numFmtId="43" fontId="7" fillId="0" borderId="21" xfId="46" applyFont="1" applyFill="1" applyBorder="1" applyAlignment="1">
      <alignment/>
    </xf>
    <xf numFmtId="43" fontId="0" fillId="0" borderId="23" xfId="46" applyFont="1" applyFill="1" applyBorder="1" applyAlignment="1">
      <alignment/>
    </xf>
    <xf numFmtId="43" fontId="7" fillId="0" borderId="12" xfId="46" applyFont="1" applyFill="1" applyBorder="1" applyAlignment="1">
      <alignment/>
    </xf>
    <xf numFmtId="43" fontId="2" fillId="0" borderId="36" xfId="46" applyFont="1" applyFill="1" applyBorder="1" applyAlignment="1">
      <alignment/>
    </xf>
    <xf numFmtId="43" fontId="2" fillId="0" borderId="37" xfId="46" applyFont="1" applyFill="1" applyBorder="1" applyAlignment="1">
      <alignment/>
    </xf>
    <xf numFmtId="0" fontId="0" fillId="0" borderId="0" xfId="0" applyBorder="1" applyAlignment="1">
      <alignment/>
    </xf>
    <xf numFmtId="0" fontId="48" fillId="0" borderId="0" xfId="0" applyFont="1" applyFill="1" applyBorder="1" applyAlignment="1">
      <alignment/>
    </xf>
    <xf numFmtId="43" fontId="48" fillId="0" borderId="0" xfId="46" applyFont="1" applyFill="1" applyBorder="1" applyAlignment="1">
      <alignment/>
    </xf>
    <xf numFmtId="43" fontId="48" fillId="0" borderId="12" xfId="46" applyFont="1" applyFill="1" applyBorder="1" applyAlignment="1">
      <alignment/>
    </xf>
    <xf numFmtId="0" fontId="49" fillId="0" borderId="0" xfId="0" applyFont="1" applyAlignment="1">
      <alignment/>
    </xf>
    <xf numFmtId="0" fontId="49" fillId="0" borderId="13" xfId="0" applyFont="1" applyBorder="1" applyAlignment="1">
      <alignment/>
    </xf>
    <xf numFmtId="0" fontId="6" fillId="0" borderId="12" xfId="0" applyFont="1" applyFill="1" applyBorder="1" applyAlignment="1">
      <alignment/>
    </xf>
    <xf numFmtId="43" fontId="8" fillId="0" borderId="12" xfId="46" applyFont="1" applyFill="1" applyBorder="1" applyAlignment="1" applyProtection="1">
      <alignment horizontal="right" vertical="center"/>
      <protection/>
    </xf>
    <xf numFmtId="0" fontId="50" fillId="0" borderId="13" xfId="0" applyFont="1" applyFill="1" applyBorder="1" applyAlignment="1">
      <alignment horizontal="center"/>
    </xf>
    <xf numFmtId="43" fontId="0" fillId="0" borderId="0" xfId="0" applyNumberFormat="1" applyAlignment="1">
      <alignment/>
    </xf>
    <xf numFmtId="43" fontId="3" fillId="0" borderId="13" xfId="46" applyFont="1" applyFill="1" applyBorder="1" applyAlignment="1">
      <alignment/>
    </xf>
    <xf numFmtId="43" fontId="3" fillId="0" borderId="13" xfId="0" applyNumberFormat="1" applyFont="1" applyFill="1" applyBorder="1" applyAlignment="1">
      <alignment/>
    </xf>
    <xf numFmtId="43" fontId="49" fillId="0" borderId="13" xfId="46" applyFont="1" applyBorder="1" applyAlignment="1">
      <alignment/>
    </xf>
    <xf numFmtId="0" fontId="49" fillId="0" borderId="13" xfId="0" applyFont="1" applyFill="1" applyBorder="1" applyAlignment="1">
      <alignment vertical="center"/>
    </xf>
    <xf numFmtId="43" fontId="7" fillId="0" borderId="38" xfId="46" applyFont="1" applyFill="1" applyBorder="1" applyAlignment="1">
      <alignment horizontal="center"/>
    </xf>
    <xf numFmtId="43" fontId="7" fillId="0" borderId="39" xfId="46" applyFont="1" applyFill="1" applyBorder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Fill="1" applyBorder="1" applyAlignment="1">
      <alignment/>
    </xf>
    <xf numFmtId="43" fontId="47" fillId="0" borderId="0" xfId="46" applyFont="1" applyBorder="1" applyAlignment="1">
      <alignment/>
    </xf>
    <xf numFmtId="0" fontId="47" fillId="0" borderId="0" xfId="0" applyFont="1" applyFill="1" applyBorder="1" applyAlignment="1">
      <alignment/>
    </xf>
    <xf numFmtId="43" fontId="0" fillId="0" borderId="0" xfId="46" applyFont="1" applyFill="1" applyBorder="1" applyAlignment="1">
      <alignment/>
    </xf>
    <xf numFmtId="43" fontId="6" fillId="0" borderId="0" xfId="46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center"/>
    </xf>
    <xf numFmtId="43" fontId="7" fillId="0" borderId="0" xfId="46" applyFont="1" applyFill="1" applyBorder="1" applyAlignment="1">
      <alignment/>
    </xf>
    <xf numFmtId="0" fontId="7" fillId="0" borderId="0" xfId="0" applyFont="1" applyFill="1" applyBorder="1" applyAlignment="1">
      <alignment/>
    </xf>
    <xf numFmtId="43" fontId="6" fillId="0" borderId="0" xfId="46" applyFont="1" applyFill="1" applyBorder="1" applyAlignment="1" applyProtection="1">
      <alignment horizontal="center" vertical="center"/>
      <protection/>
    </xf>
    <xf numFmtId="43" fontId="0" fillId="0" borderId="0" xfId="46" applyFont="1" applyBorder="1" applyAlignment="1">
      <alignment/>
    </xf>
    <xf numFmtId="43" fontId="47" fillId="0" borderId="13" xfId="46" applyFont="1" applyBorder="1" applyAlignment="1">
      <alignment/>
    </xf>
    <xf numFmtId="0" fontId="47" fillId="0" borderId="0" xfId="0" applyFont="1" applyAlignment="1">
      <alignment/>
    </xf>
    <xf numFmtId="0" fontId="3" fillId="0" borderId="13" xfId="0" applyFont="1" applyFill="1" applyBorder="1" applyAlignment="1">
      <alignment vertical="center"/>
    </xf>
    <xf numFmtId="0" fontId="52" fillId="0" borderId="13" xfId="0" applyFont="1" applyBorder="1" applyAlignment="1">
      <alignment/>
    </xf>
    <xf numFmtId="0" fontId="52" fillId="0" borderId="13" xfId="0" applyFont="1" applyFill="1" applyBorder="1" applyAlignment="1">
      <alignment/>
    </xf>
    <xf numFmtId="0" fontId="52" fillId="0" borderId="21" xfId="0" applyFont="1" applyBorder="1" applyAlignment="1">
      <alignment/>
    </xf>
    <xf numFmtId="0" fontId="5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2" xfId="0" applyBorder="1" applyAlignment="1">
      <alignment wrapText="1"/>
    </xf>
    <xf numFmtId="0" fontId="0" fillId="0" borderId="35" xfId="0" applyBorder="1" applyAlignment="1">
      <alignment wrapText="1"/>
    </xf>
    <xf numFmtId="0" fontId="47" fillId="0" borderId="10" xfId="0" applyFont="1" applyBorder="1" applyAlignment="1">
      <alignment/>
    </xf>
    <xf numFmtId="0" fontId="0" fillId="0" borderId="40" xfId="0" applyBorder="1" applyAlignment="1">
      <alignment/>
    </xf>
    <xf numFmtId="43" fontId="47" fillId="0" borderId="0" xfId="0" applyNumberFormat="1" applyFont="1" applyAlignment="1">
      <alignment/>
    </xf>
    <xf numFmtId="43" fontId="49" fillId="0" borderId="12" xfId="46" applyFont="1" applyFill="1" applyBorder="1" applyAlignment="1">
      <alignment/>
    </xf>
    <xf numFmtId="0" fontId="49" fillId="0" borderId="21" xfId="0" applyFont="1" applyBorder="1" applyAlignment="1">
      <alignment/>
    </xf>
    <xf numFmtId="43" fontId="0" fillId="0" borderId="0" xfId="0" applyNumberFormat="1" applyFont="1" applyAlignment="1">
      <alignment/>
    </xf>
    <xf numFmtId="49" fontId="3" fillId="0" borderId="30" xfId="51" applyNumberFormat="1" applyFont="1" applyFill="1" applyBorder="1" applyAlignment="1" applyProtection="1">
      <alignment horizontal="center" vertical="center"/>
      <protection locked="0"/>
    </xf>
    <xf numFmtId="43" fontId="7" fillId="0" borderId="13" xfId="46" applyFont="1" applyFill="1" applyBorder="1" applyAlignment="1">
      <alignment/>
    </xf>
    <xf numFmtId="49" fontId="3" fillId="33" borderId="12" xfId="51" applyNumberFormat="1" applyFont="1" applyFill="1" applyBorder="1" applyAlignment="1" applyProtection="1">
      <alignment vertical="center" wrapText="1"/>
      <protection locked="0"/>
    </xf>
    <xf numFmtId="49" fontId="3" fillId="33" borderId="13" xfId="51" applyNumberFormat="1" applyFont="1" applyFill="1" applyBorder="1" applyAlignment="1" applyProtection="1">
      <alignment horizontal="center" vertical="center"/>
      <protection locked="0"/>
    </xf>
    <xf numFmtId="49" fontId="3" fillId="33" borderId="13" xfId="51" applyNumberFormat="1" applyFont="1" applyFill="1" applyBorder="1" applyAlignment="1" applyProtection="1">
      <alignment vertical="center" wrapText="1"/>
      <protection locked="0"/>
    </xf>
    <xf numFmtId="43" fontId="3" fillId="33" borderId="14" xfId="46" applyFont="1" applyFill="1" applyBorder="1" applyAlignment="1" applyProtection="1">
      <alignment vertical="center"/>
      <protection locked="0"/>
    </xf>
    <xf numFmtId="43" fontId="2" fillId="33" borderId="13" xfId="46" applyFont="1" applyFill="1" applyBorder="1" applyAlignment="1">
      <alignment/>
    </xf>
    <xf numFmtId="43" fontId="2" fillId="33" borderId="12" xfId="46" applyFont="1" applyFill="1" applyBorder="1" applyAlignment="1">
      <alignment/>
    </xf>
    <xf numFmtId="43" fontId="2" fillId="33" borderId="13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43" fontId="3" fillId="33" borderId="13" xfId="46" applyFont="1" applyFill="1" applyBorder="1" applyAlignment="1">
      <alignment/>
    </xf>
    <xf numFmtId="43" fontId="3" fillId="33" borderId="13" xfId="0" applyNumberFormat="1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0" fillId="33" borderId="0" xfId="0" applyFill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Fill="1" applyBorder="1" applyAlignment="1">
      <alignment/>
    </xf>
    <xf numFmtId="0" fontId="0" fillId="33" borderId="13" xfId="0" applyFill="1" applyBorder="1" applyAlignment="1">
      <alignment/>
    </xf>
    <xf numFmtId="43" fontId="49" fillId="33" borderId="13" xfId="46" applyFont="1" applyFill="1" applyBorder="1" applyAlignment="1">
      <alignment/>
    </xf>
    <xf numFmtId="0" fontId="49" fillId="33" borderId="13" xfId="0" applyFont="1" applyFill="1" applyBorder="1" applyAlignment="1">
      <alignment/>
    </xf>
    <xf numFmtId="0" fontId="49" fillId="33" borderId="0" xfId="0" applyFont="1" applyFill="1" applyAlignment="1">
      <alignment/>
    </xf>
    <xf numFmtId="0" fontId="49" fillId="0" borderId="12" xfId="0" applyFont="1" applyBorder="1" applyAlignment="1">
      <alignment/>
    </xf>
    <xf numFmtId="0" fontId="51" fillId="0" borderId="0" xfId="0" applyFont="1" applyAlignment="1">
      <alignment/>
    </xf>
    <xf numFmtId="10" fontId="0" fillId="0" borderId="0" xfId="0" applyNumberFormat="1" applyAlignment="1">
      <alignment/>
    </xf>
    <xf numFmtId="43" fontId="0" fillId="0" borderId="0" xfId="46" applyFont="1" applyAlignment="1">
      <alignment/>
    </xf>
    <xf numFmtId="0" fontId="0" fillId="0" borderId="10" xfId="0" applyBorder="1" applyAlignment="1">
      <alignment/>
    </xf>
    <xf numFmtId="2" fontId="0" fillId="0" borderId="13" xfId="0" applyNumberFormat="1" applyBorder="1" applyAlignment="1">
      <alignment/>
    </xf>
    <xf numFmtId="2" fontId="47" fillId="0" borderId="13" xfId="0" applyNumberFormat="1" applyFont="1" applyBorder="1" applyAlignment="1">
      <alignment/>
    </xf>
    <xf numFmtId="0" fontId="0" fillId="0" borderId="41" xfId="0" applyBorder="1" applyAlignment="1">
      <alignment/>
    </xf>
    <xf numFmtId="0" fontId="0" fillId="0" borderId="20" xfId="0" applyBorder="1" applyAlignment="1">
      <alignment/>
    </xf>
    <xf numFmtId="0" fontId="0" fillId="0" borderId="42" xfId="0" applyBorder="1" applyAlignment="1">
      <alignment/>
    </xf>
    <xf numFmtId="0" fontId="0" fillId="0" borderId="14" xfId="0" applyBorder="1" applyAlignment="1">
      <alignment/>
    </xf>
    <xf numFmtId="0" fontId="0" fillId="0" borderId="43" xfId="0" applyBorder="1" applyAlignment="1">
      <alignment/>
    </xf>
    <xf numFmtId="43" fontId="0" fillId="0" borderId="0" xfId="46" applyFont="1" applyAlignment="1">
      <alignment/>
    </xf>
    <xf numFmtId="43" fontId="47" fillId="0" borderId="0" xfId="46" applyFont="1" applyAlignment="1">
      <alignment/>
    </xf>
    <xf numFmtId="43" fontId="0" fillId="33" borderId="0" xfId="0" applyNumberFormat="1" applyFill="1" applyAlignment="1">
      <alignment/>
    </xf>
    <xf numFmtId="43" fontId="0" fillId="0" borderId="0" xfId="46" applyFont="1" applyAlignment="1">
      <alignment/>
    </xf>
    <xf numFmtId="0" fontId="6" fillId="0" borderId="0" xfId="51" applyNumberFormat="1" applyFont="1" applyFill="1" applyBorder="1" applyAlignment="1" applyProtection="1">
      <alignment horizontal="center" vertical="center" wrapText="1"/>
      <protection/>
    </xf>
    <xf numFmtId="0" fontId="6" fillId="0" borderId="10" xfId="51" applyNumberFormat="1" applyFont="1" applyFill="1" applyBorder="1" applyAlignment="1" applyProtection="1">
      <alignment horizontal="center" vertical="center" wrapText="1"/>
      <protection/>
    </xf>
    <xf numFmtId="0" fontId="6" fillId="0" borderId="11" xfId="51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43" fontId="7" fillId="0" borderId="45" xfId="46" applyFont="1" applyFill="1" applyBorder="1" applyAlignment="1">
      <alignment horizontal="center"/>
    </xf>
    <xf numFmtId="43" fontId="7" fillId="0" borderId="46" xfId="46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3" fontId="7" fillId="0" borderId="0" xfId="46" applyFont="1" applyFill="1" applyBorder="1" applyAlignment="1">
      <alignment horizontal="center"/>
    </xf>
    <xf numFmtId="43" fontId="7" fillId="0" borderId="41" xfId="46" applyFont="1" applyFill="1" applyBorder="1" applyAlignment="1">
      <alignment horizontal="center"/>
    </xf>
    <xf numFmtId="43" fontId="7" fillId="0" borderId="19" xfId="46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6" fillId="0" borderId="40" xfId="51" applyNumberFormat="1" applyFont="1" applyFill="1" applyBorder="1" applyAlignment="1" applyProtection="1">
      <alignment horizontal="center" vertical="center" wrapText="1"/>
      <protection/>
    </xf>
    <xf numFmtId="0" fontId="6" fillId="0" borderId="26" xfId="51" applyNumberFormat="1" applyFont="1" applyFill="1" applyBorder="1" applyAlignment="1" applyProtection="1">
      <alignment horizontal="center" vertical="center" wrapText="1"/>
      <protection/>
    </xf>
    <xf numFmtId="0" fontId="6" fillId="0" borderId="28" xfId="51" applyNumberFormat="1" applyFont="1" applyFill="1" applyBorder="1" applyAlignment="1" applyProtection="1">
      <alignment horizontal="center" vertical="center" wrapText="1"/>
      <protection/>
    </xf>
    <xf numFmtId="43" fontId="2" fillId="0" borderId="44" xfId="46" applyFont="1" applyFill="1" applyBorder="1" applyAlignment="1">
      <alignment horizontal="center"/>
    </xf>
    <xf numFmtId="43" fontId="2" fillId="0" borderId="31" xfId="46" applyFont="1" applyFill="1" applyBorder="1" applyAlignment="1">
      <alignment horizontal="center"/>
    </xf>
    <xf numFmtId="0" fontId="0" fillId="0" borderId="32" xfId="0" applyBorder="1" applyAlignment="1">
      <alignment wrapText="1"/>
    </xf>
    <xf numFmtId="0" fontId="0" fillId="0" borderId="35" xfId="0" applyBorder="1" applyAlignment="1">
      <alignment wrapText="1"/>
    </xf>
    <xf numFmtId="0" fontId="51" fillId="0" borderId="0" xfId="0" applyFont="1" applyAlignment="1">
      <alignment horizontal="center"/>
    </xf>
    <xf numFmtId="0" fontId="6" fillId="0" borderId="47" xfId="51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~98851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1"/>
  <sheetViews>
    <sheetView tabSelected="1" zoomScale="75" zoomScaleNormal="75" zoomScalePageLayoutView="0" workbookViewId="0" topLeftCell="I51">
      <selection activeCell="R75" sqref="R75"/>
    </sheetView>
  </sheetViews>
  <sheetFormatPr defaultColWidth="11.421875" defaultRowHeight="15"/>
  <cols>
    <col min="1" max="1" width="18.421875" style="0" customWidth="1"/>
    <col min="2" max="2" width="18.00390625" style="0" customWidth="1"/>
    <col min="3" max="3" width="21.8515625" style="0" customWidth="1"/>
    <col min="4" max="4" width="12.7109375" style="0" hidden="1" customWidth="1"/>
    <col min="5" max="5" width="30.8515625" style="0" customWidth="1"/>
    <col min="6" max="6" width="13.421875" style="0" hidden="1" customWidth="1"/>
    <col min="7" max="7" width="11.00390625" style="0" hidden="1" customWidth="1"/>
    <col min="8" max="8" width="20.140625" style="0" hidden="1" customWidth="1"/>
    <col min="9" max="9" width="13.7109375" style="115" customWidth="1"/>
    <col min="10" max="10" width="14.140625" style="0" customWidth="1"/>
    <col min="11" max="11" width="11.8515625" style="0" customWidth="1"/>
    <col min="12" max="12" width="11.00390625" style="0" hidden="1" customWidth="1"/>
    <col min="13" max="13" width="13.28125" style="115" customWidth="1"/>
    <col min="14" max="14" width="40.00390625" style="0" customWidth="1"/>
    <col min="15" max="15" width="12.00390625" style="0" bestFit="1" customWidth="1"/>
    <col min="16" max="16" width="13.00390625" style="0" bestFit="1" customWidth="1"/>
    <col min="17" max="17" width="11.8515625" style="0" bestFit="1" customWidth="1"/>
    <col min="18" max="18" width="18.28125" style="0" customWidth="1"/>
    <col min="19" max="19" width="16.28125" style="0" customWidth="1"/>
    <col min="20" max="20" width="17.57421875" style="0" customWidth="1"/>
    <col min="21" max="21" width="24.28125" style="0" customWidth="1"/>
    <col min="22" max="22" width="17.00390625" style="0" customWidth="1"/>
    <col min="23" max="23" width="18.28125" style="0" customWidth="1"/>
    <col min="24" max="24" width="19.7109375" style="0" customWidth="1"/>
    <col min="25" max="25" width="13.57421875" style="0" customWidth="1"/>
  </cols>
  <sheetData>
    <row r="1" spans="1:14" ht="15">
      <c r="A1" s="1"/>
      <c r="B1" s="45"/>
      <c r="C1" s="45" t="s">
        <v>0</v>
      </c>
      <c r="D1" s="38"/>
      <c r="E1" s="38"/>
      <c r="F1" s="38"/>
      <c r="G1" s="1"/>
      <c r="H1" s="1"/>
      <c r="J1" s="1"/>
      <c r="K1" s="1"/>
      <c r="L1" s="1"/>
      <c r="N1" s="1"/>
    </row>
    <row r="2" spans="1:19" ht="15">
      <c r="A2" s="1"/>
      <c r="B2" s="45"/>
      <c r="C2" s="45" t="s">
        <v>246</v>
      </c>
      <c r="D2" s="38"/>
      <c r="E2" s="38"/>
      <c r="F2" s="38"/>
      <c r="G2" s="1"/>
      <c r="H2" s="1"/>
      <c r="J2" s="1"/>
      <c r="K2" s="1"/>
      <c r="L2" s="1"/>
      <c r="N2" s="1"/>
      <c r="S2" s="195"/>
    </row>
    <row r="3" spans="1:19" ht="15">
      <c r="A3" s="1"/>
      <c r="B3" s="45"/>
      <c r="C3" s="45" t="s">
        <v>425</v>
      </c>
      <c r="D3" s="38"/>
      <c r="E3" s="38"/>
      <c r="F3" s="38"/>
      <c r="G3" s="1"/>
      <c r="H3" s="1"/>
      <c r="J3" s="1"/>
      <c r="K3" s="1"/>
      <c r="L3" s="1"/>
      <c r="N3" s="1"/>
      <c r="S3" s="195"/>
    </row>
    <row r="4" spans="1:19" ht="15.75" thickBot="1">
      <c r="A4" s="1"/>
      <c r="B4" s="1"/>
      <c r="C4" s="1"/>
      <c r="D4" s="1"/>
      <c r="E4" s="1"/>
      <c r="F4" s="1"/>
      <c r="G4" s="1"/>
      <c r="H4" s="1"/>
      <c r="J4" s="1"/>
      <c r="K4" s="1"/>
      <c r="L4" s="1"/>
      <c r="N4" s="1"/>
      <c r="S4" s="195"/>
    </row>
    <row r="5" spans="1:19" ht="27" customHeight="1" thickBot="1">
      <c r="A5" s="209" t="s">
        <v>1</v>
      </c>
      <c r="B5" s="209" t="s">
        <v>2</v>
      </c>
      <c r="C5" s="209" t="s">
        <v>3</v>
      </c>
      <c r="D5" s="18" t="s">
        <v>4</v>
      </c>
      <c r="E5" s="4" t="s">
        <v>5</v>
      </c>
      <c r="F5" s="32" t="s">
        <v>6</v>
      </c>
      <c r="G5" s="211" t="s">
        <v>7</v>
      </c>
      <c r="H5" s="212"/>
      <c r="I5" s="86" t="s">
        <v>8</v>
      </c>
      <c r="J5" s="215" t="s">
        <v>9</v>
      </c>
      <c r="K5" s="216"/>
      <c r="L5" s="87" t="s">
        <v>10</v>
      </c>
      <c r="M5" s="119" t="s">
        <v>11</v>
      </c>
      <c r="N5" s="92" t="s">
        <v>12</v>
      </c>
      <c r="S5" s="195"/>
    </row>
    <row r="6" spans="1:19" ht="15.75" thickBot="1">
      <c r="A6" s="210"/>
      <c r="B6" s="210"/>
      <c r="C6" s="210"/>
      <c r="D6" s="19"/>
      <c r="E6" s="5"/>
      <c r="F6" s="33" t="s">
        <v>13</v>
      </c>
      <c r="G6" s="52" t="s">
        <v>14</v>
      </c>
      <c r="H6" s="88" t="s">
        <v>15</v>
      </c>
      <c r="I6" s="89" t="s">
        <v>9</v>
      </c>
      <c r="J6" s="89" t="s">
        <v>14</v>
      </c>
      <c r="K6" s="90" t="s">
        <v>15</v>
      </c>
      <c r="L6" s="91" t="s">
        <v>16</v>
      </c>
      <c r="M6" s="120" t="s">
        <v>17</v>
      </c>
      <c r="N6" s="93" t="s">
        <v>18</v>
      </c>
      <c r="S6" s="195"/>
    </row>
    <row r="7" spans="1:19" ht="33" customHeight="1">
      <c r="A7" s="6" t="s">
        <v>52</v>
      </c>
      <c r="B7" s="6" t="s">
        <v>165</v>
      </c>
      <c r="C7" s="6" t="s">
        <v>334</v>
      </c>
      <c r="D7" s="22" t="s">
        <v>22</v>
      </c>
      <c r="E7" s="11" t="s">
        <v>23</v>
      </c>
      <c r="F7" s="35">
        <v>13042</v>
      </c>
      <c r="G7" s="8">
        <v>1676.66</v>
      </c>
      <c r="H7" s="8"/>
      <c r="I7" s="8">
        <v>6781.84</v>
      </c>
      <c r="J7" s="8">
        <v>894.045</v>
      </c>
      <c r="K7" s="8">
        <v>0</v>
      </c>
      <c r="L7" s="9"/>
      <c r="M7" s="8">
        <f>I7-J7</f>
        <v>5887.795</v>
      </c>
      <c r="N7" s="7"/>
      <c r="P7" s="138"/>
      <c r="S7" s="195"/>
    </row>
    <row r="8" spans="1:19" ht="33" customHeight="1">
      <c r="A8" s="6" t="s">
        <v>89</v>
      </c>
      <c r="B8" s="6" t="s">
        <v>335</v>
      </c>
      <c r="C8" s="6" t="s">
        <v>336</v>
      </c>
      <c r="D8" s="22" t="s">
        <v>27</v>
      </c>
      <c r="E8" s="11" t="s">
        <v>23</v>
      </c>
      <c r="F8" s="35">
        <v>13042</v>
      </c>
      <c r="G8" s="8">
        <v>1676.66</v>
      </c>
      <c r="H8" s="8"/>
      <c r="I8" s="8">
        <v>6781.84</v>
      </c>
      <c r="J8" s="8">
        <v>894.045</v>
      </c>
      <c r="K8" s="8">
        <v>0</v>
      </c>
      <c r="L8" s="9"/>
      <c r="M8" s="8">
        <f aca="true" t="shared" si="0" ref="M8:M16">I8-J8</f>
        <v>5887.795</v>
      </c>
      <c r="N8" s="7"/>
      <c r="P8" s="138">
        <f>+I8*2</f>
        <v>13563.68</v>
      </c>
      <c r="S8" s="138"/>
    </row>
    <row r="9" spans="1:16" ht="33" customHeight="1">
      <c r="A9" s="6" t="s">
        <v>299</v>
      </c>
      <c r="B9" s="6" t="s">
        <v>337</v>
      </c>
      <c r="C9" s="6" t="s">
        <v>338</v>
      </c>
      <c r="D9" s="22" t="s">
        <v>31</v>
      </c>
      <c r="E9" s="11" t="s">
        <v>23</v>
      </c>
      <c r="F9" s="35">
        <v>13042</v>
      </c>
      <c r="G9" s="8">
        <v>1676.66</v>
      </c>
      <c r="H9" s="8"/>
      <c r="I9" s="8">
        <v>6781.84</v>
      </c>
      <c r="J9" s="8">
        <v>894.045</v>
      </c>
      <c r="K9" s="8">
        <v>0</v>
      </c>
      <c r="L9" s="9"/>
      <c r="M9" s="8">
        <f t="shared" si="0"/>
        <v>5887.795</v>
      </c>
      <c r="N9" s="7"/>
      <c r="P9" s="138"/>
    </row>
    <row r="10" spans="1:16" ht="33" customHeight="1">
      <c r="A10" s="6" t="s">
        <v>28</v>
      </c>
      <c r="B10" s="6" t="s">
        <v>228</v>
      </c>
      <c r="C10" s="6" t="s">
        <v>339</v>
      </c>
      <c r="D10" s="22" t="s">
        <v>35</v>
      </c>
      <c r="E10" s="11" t="s">
        <v>23</v>
      </c>
      <c r="F10" s="35">
        <v>13042</v>
      </c>
      <c r="G10" s="8">
        <v>1676.66</v>
      </c>
      <c r="H10" s="8"/>
      <c r="I10" s="8">
        <v>6781.84</v>
      </c>
      <c r="J10" s="8">
        <v>894.045</v>
      </c>
      <c r="K10" s="8">
        <v>0</v>
      </c>
      <c r="L10" s="9"/>
      <c r="M10" s="8">
        <f t="shared" si="0"/>
        <v>5887.795</v>
      </c>
      <c r="N10" s="7"/>
      <c r="P10" s="138"/>
    </row>
    <row r="11" spans="1:16" ht="33" customHeight="1">
      <c r="A11" s="6" t="s">
        <v>161</v>
      </c>
      <c r="B11" s="6" t="s">
        <v>164</v>
      </c>
      <c r="C11" s="6" t="s">
        <v>340</v>
      </c>
      <c r="D11" s="22" t="s">
        <v>39</v>
      </c>
      <c r="E11" s="11" t="s">
        <v>23</v>
      </c>
      <c r="F11" s="35">
        <v>13042</v>
      </c>
      <c r="G11" s="8">
        <v>1676.66</v>
      </c>
      <c r="H11" s="8"/>
      <c r="I11" s="8">
        <v>6781.84</v>
      </c>
      <c r="J11" s="8">
        <v>894.045</v>
      </c>
      <c r="K11" s="8">
        <v>0</v>
      </c>
      <c r="L11" s="9"/>
      <c r="M11" s="8">
        <f t="shared" si="0"/>
        <v>5887.795</v>
      </c>
      <c r="N11" s="7"/>
      <c r="P11" s="138"/>
    </row>
    <row r="12" spans="1:16" ht="33" customHeight="1">
      <c r="A12" s="6" t="s">
        <v>82</v>
      </c>
      <c r="B12" s="6" t="s">
        <v>89</v>
      </c>
      <c r="C12" s="6" t="s">
        <v>286</v>
      </c>
      <c r="D12" s="22" t="s">
        <v>42</v>
      </c>
      <c r="E12" s="11" t="s">
        <v>23</v>
      </c>
      <c r="F12" s="35">
        <v>13042</v>
      </c>
      <c r="G12" s="8">
        <v>1676.66</v>
      </c>
      <c r="H12" s="8"/>
      <c r="I12" s="8">
        <v>6781.84</v>
      </c>
      <c r="J12" s="8">
        <v>894.045</v>
      </c>
      <c r="K12" s="8">
        <v>0</v>
      </c>
      <c r="L12" s="9"/>
      <c r="M12" s="8">
        <f t="shared" si="0"/>
        <v>5887.795</v>
      </c>
      <c r="N12" s="7"/>
      <c r="P12" s="138"/>
    </row>
    <row r="13" spans="1:16" ht="33" customHeight="1">
      <c r="A13" s="6" t="s">
        <v>98</v>
      </c>
      <c r="B13" s="6" t="s">
        <v>323</v>
      </c>
      <c r="C13" s="6" t="s">
        <v>324</v>
      </c>
      <c r="D13" s="22" t="s">
        <v>46</v>
      </c>
      <c r="E13" s="11" t="s">
        <v>23</v>
      </c>
      <c r="F13" s="35">
        <v>13042</v>
      </c>
      <c r="G13" s="8">
        <v>1676.66</v>
      </c>
      <c r="H13" s="8"/>
      <c r="I13" s="8">
        <v>6781.84</v>
      </c>
      <c r="J13" s="8">
        <v>894.045</v>
      </c>
      <c r="K13" s="8">
        <v>0</v>
      </c>
      <c r="L13" s="9"/>
      <c r="M13" s="8">
        <f t="shared" si="0"/>
        <v>5887.795</v>
      </c>
      <c r="N13" s="7"/>
      <c r="P13" s="138"/>
    </row>
    <row r="14" spans="1:16" ht="33" customHeight="1">
      <c r="A14" s="6" t="s">
        <v>28</v>
      </c>
      <c r="B14" s="6" t="s">
        <v>233</v>
      </c>
      <c r="C14" s="6" t="s">
        <v>334</v>
      </c>
      <c r="D14" s="22" t="s">
        <v>50</v>
      </c>
      <c r="E14" s="11" t="s">
        <v>23</v>
      </c>
      <c r="F14" s="35">
        <v>13042</v>
      </c>
      <c r="G14" s="8">
        <v>1676.66</v>
      </c>
      <c r="H14" s="8"/>
      <c r="I14" s="8">
        <v>6781.84</v>
      </c>
      <c r="J14" s="8">
        <v>894.045</v>
      </c>
      <c r="K14" s="8">
        <v>0</v>
      </c>
      <c r="L14" s="9"/>
      <c r="M14" s="8">
        <f t="shared" si="0"/>
        <v>5887.795</v>
      </c>
      <c r="N14" s="7"/>
      <c r="P14" s="138"/>
    </row>
    <row r="15" spans="1:16" ht="33" customHeight="1">
      <c r="A15" s="6" t="s">
        <v>182</v>
      </c>
      <c r="B15" s="6" t="s">
        <v>107</v>
      </c>
      <c r="C15" s="6" t="s">
        <v>144</v>
      </c>
      <c r="D15" s="22" t="s">
        <v>54</v>
      </c>
      <c r="E15" s="11" t="s">
        <v>23</v>
      </c>
      <c r="F15" s="35">
        <v>13042</v>
      </c>
      <c r="G15" s="8">
        <v>1676.66</v>
      </c>
      <c r="H15" s="8"/>
      <c r="I15" s="8">
        <v>6781.84</v>
      </c>
      <c r="J15" s="8">
        <v>894.045</v>
      </c>
      <c r="K15" s="8">
        <v>0</v>
      </c>
      <c r="L15" s="9"/>
      <c r="M15" s="8">
        <f t="shared" si="0"/>
        <v>5887.795</v>
      </c>
      <c r="N15" s="7"/>
      <c r="P15" s="138"/>
    </row>
    <row r="16" spans="1:16" ht="33" customHeight="1">
      <c r="A16" s="6" t="s">
        <v>143</v>
      </c>
      <c r="B16" s="6" t="s">
        <v>126</v>
      </c>
      <c r="C16" s="6" t="s">
        <v>341</v>
      </c>
      <c r="D16" s="22" t="s">
        <v>57</v>
      </c>
      <c r="E16" s="11" t="s">
        <v>58</v>
      </c>
      <c r="F16" s="35">
        <v>13042</v>
      </c>
      <c r="G16" s="8">
        <v>1676.66</v>
      </c>
      <c r="H16" s="8"/>
      <c r="I16" s="8">
        <v>11140.48</v>
      </c>
      <c r="J16" s="8">
        <v>1841.26</v>
      </c>
      <c r="K16" s="8">
        <v>0</v>
      </c>
      <c r="L16" s="9"/>
      <c r="M16" s="8">
        <f t="shared" si="0"/>
        <v>9299.22</v>
      </c>
      <c r="N16" s="9"/>
      <c r="P16" s="138"/>
    </row>
    <row r="17" spans="1:16" ht="33" customHeight="1">
      <c r="A17" s="24"/>
      <c r="B17" s="24"/>
      <c r="C17" s="24"/>
      <c r="D17" s="71"/>
      <c r="E17" s="101" t="s">
        <v>211</v>
      </c>
      <c r="F17" s="27">
        <f>SUM(F7:F16)</f>
        <v>130420</v>
      </c>
      <c r="G17" s="27">
        <f aca="true" t="shared" si="1" ref="G17:N17">SUM(G7:G16)</f>
        <v>16766.600000000002</v>
      </c>
      <c r="H17" s="27">
        <f t="shared" si="1"/>
        <v>0</v>
      </c>
      <c r="I17" s="27">
        <f t="shared" si="1"/>
        <v>72177.03999999998</v>
      </c>
      <c r="J17" s="27">
        <f t="shared" si="1"/>
        <v>9887.664999999999</v>
      </c>
      <c r="K17" s="27">
        <f t="shared" si="1"/>
        <v>0</v>
      </c>
      <c r="L17" s="27">
        <f t="shared" si="1"/>
        <v>0</v>
      </c>
      <c r="M17" s="27">
        <f t="shared" si="1"/>
        <v>62289.37499999999</v>
      </c>
      <c r="N17" s="27">
        <f t="shared" si="1"/>
        <v>0</v>
      </c>
      <c r="P17" s="138"/>
    </row>
    <row r="18" spans="1:14" ht="30" customHeight="1">
      <c r="A18" s="24"/>
      <c r="B18" s="24"/>
      <c r="C18" s="24"/>
      <c r="D18" s="71"/>
      <c r="E18" s="24"/>
      <c r="F18" s="72"/>
      <c r="G18" s="96"/>
      <c r="H18" s="96"/>
      <c r="I18" s="96"/>
      <c r="J18" s="96"/>
      <c r="K18" s="96"/>
      <c r="L18" s="97"/>
      <c r="M18" s="96"/>
      <c r="N18" s="97"/>
    </row>
    <row r="19" spans="1:14" ht="30" customHeight="1">
      <c r="A19" s="24"/>
      <c r="B19" s="24"/>
      <c r="C19" s="24"/>
      <c r="D19" s="71"/>
      <c r="E19" s="24"/>
      <c r="F19" s="72"/>
      <c r="G19" s="96"/>
      <c r="H19" s="96"/>
      <c r="I19" s="96"/>
      <c r="J19" s="96"/>
      <c r="K19" s="96"/>
      <c r="L19" s="97"/>
      <c r="M19" s="96"/>
      <c r="N19" s="97"/>
    </row>
    <row r="20" spans="1:14" ht="30" customHeight="1">
      <c r="A20" s="24"/>
      <c r="B20" s="24"/>
      <c r="C20" s="24"/>
      <c r="D20" s="71"/>
      <c r="E20" s="24"/>
      <c r="F20" s="72"/>
      <c r="G20" s="96"/>
      <c r="H20" s="96"/>
      <c r="I20" s="96"/>
      <c r="J20" s="96"/>
      <c r="K20" s="96"/>
      <c r="L20" s="97"/>
      <c r="M20" s="96"/>
      <c r="N20" s="97"/>
    </row>
    <row r="21" ht="30" customHeight="1"/>
    <row r="22" spans="1:14" ht="15.75">
      <c r="A22" s="73"/>
      <c r="B22" s="73"/>
      <c r="C22" s="67"/>
      <c r="D22" s="68"/>
      <c r="E22" s="73"/>
      <c r="F22" s="69"/>
      <c r="G22" s="70"/>
      <c r="H22" s="70"/>
      <c r="I22" s="79"/>
      <c r="J22" s="79"/>
      <c r="K22" s="70"/>
      <c r="L22" s="70"/>
      <c r="M22" s="79"/>
      <c r="N22" s="80"/>
    </row>
    <row r="23" spans="1:14" ht="15">
      <c r="A23" s="74" t="s">
        <v>377</v>
      </c>
      <c r="B23" s="74"/>
      <c r="C23" s="75"/>
      <c r="D23" s="76"/>
      <c r="E23" s="74" t="s">
        <v>392</v>
      </c>
      <c r="F23" s="77"/>
      <c r="G23" s="75"/>
      <c r="H23" s="75"/>
      <c r="I23" s="116"/>
      <c r="J23" s="75"/>
      <c r="K23" s="75"/>
      <c r="L23" s="75"/>
      <c r="M23" s="75" t="s">
        <v>378</v>
      </c>
      <c r="N23" s="78"/>
    </row>
    <row r="24" spans="1:14" ht="15">
      <c r="A24" s="74" t="s">
        <v>60</v>
      </c>
      <c r="B24" s="74"/>
      <c r="C24" s="74"/>
      <c r="D24" s="76"/>
      <c r="E24" s="74" t="s">
        <v>61</v>
      </c>
      <c r="F24" s="77"/>
      <c r="G24" s="75"/>
      <c r="H24" s="75"/>
      <c r="I24" s="75"/>
      <c r="J24" s="75"/>
      <c r="K24" s="75"/>
      <c r="L24" s="75"/>
      <c r="M24" s="75" t="s">
        <v>62</v>
      </c>
      <c r="N24" s="78"/>
    </row>
    <row r="25" spans="1:14" ht="15">
      <c r="A25" s="74"/>
      <c r="B25" s="74"/>
      <c r="C25" s="74"/>
      <c r="D25" s="76"/>
      <c r="E25" s="74"/>
      <c r="F25" s="77"/>
      <c r="G25" s="75"/>
      <c r="H25" s="75"/>
      <c r="I25" s="75"/>
      <c r="J25" s="75"/>
      <c r="K25" s="75"/>
      <c r="L25" s="75"/>
      <c r="M25" s="75"/>
      <c r="N25" s="78"/>
    </row>
    <row r="26" spans="1:14" ht="15">
      <c r="A26" s="74"/>
      <c r="B26" s="74"/>
      <c r="C26" s="74"/>
      <c r="D26" s="76"/>
      <c r="E26" s="74"/>
      <c r="F26" s="77"/>
      <c r="G26" s="75"/>
      <c r="H26" s="75"/>
      <c r="I26" s="75"/>
      <c r="J26" s="75"/>
      <c r="K26" s="75"/>
      <c r="L26" s="75"/>
      <c r="M26" s="75"/>
      <c r="N26" s="78"/>
    </row>
    <row r="27" spans="1:14" ht="15">
      <c r="A27" s="74"/>
      <c r="B27" s="74"/>
      <c r="C27" s="45" t="s">
        <v>63</v>
      </c>
      <c r="D27" s="38"/>
      <c r="E27" s="38"/>
      <c r="F27" s="77"/>
      <c r="G27" s="75"/>
      <c r="H27" s="75"/>
      <c r="I27" s="75"/>
      <c r="J27" s="75"/>
      <c r="K27" s="75"/>
      <c r="L27" s="75"/>
      <c r="M27" s="75"/>
      <c r="N27" s="78"/>
    </row>
    <row r="28" spans="1:14" ht="15">
      <c r="A28" s="74"/>
      <c r="B28" s="74"/>
      <c r="C28" s="45" t="s">
        <v>271</v>
      </c>
      <c r="D28" s="38"/>
      <c r="E28" s="38"/>
      <c r="F28" s="77"/>
      <c r="G28" s="75"/>
      <c r="H28" s="75"/>
      <c r="I28" s="75"/>
      <c r="J28" s="75"/>
      <c r="K28" s="75"/>
      <c r="L28" s="75"/>
      <c r="M28" s="75"/>
      <c r="N28" s="78"/>
    </row>
    <row r="29" spans="1:14" ht="15">
      <c r="A29" s="74"/>
      <c r="B29" s="74"/>
      <c r="C29" s="45" t="s">
        <v>426</v>
      </c>
      <c r="D29" s="38"/>
      <c r="E29" s="38"/>
      <c r="F29" s="77"/>
      <c r="G29" s="75"/>
      <c r="H29" s="75"/>
      <c r="I29" s="75"/>
      <c r="J29" s="75"/>
      <c r="K29" s="75"/>
      <c r="L29" s="75"/>
      <c r="M29" s="75"/>
      <c r="N29" s="78"/>
    </row>
    <row r="30" spans="1:14" ht="15.75" thickBot="1">
      <c r="A30" s="1"/>
      <c r="B30" s="1"/>
      <c r="C30" s="1"/>
      <c r="D30" s="1"/>
      <c r="E30" s="1"/>
      <c r="F30" s="1"/>
      <c r="G30" s="1"/>
      <c r="H30" s="1"/>
      <c r="J30" s="1"/>
      <c r="K30" s="1"/>
      <c r="L30" s="1"/>
      <c r="N30" s="1"/>
    </row>
    <row r="31" spans="1:14" ht="30.75" thickBot="1">
      <c r="A31" s="209" t="s">
        <v>1</v>
      </c>
      <c r="B31" s="209" t="s">
        <v>2</v>
      </c>
      <c r="C31" s="209" t="s">
        <v>3</v>
      </c>
      <c r="D31" s="18" t="s">
        <v>4</v>
      </c>
      <c r="E31" s="4" t="s">
        <v>5</v>
      </c>
      <c r="F31" s="32" t="s">
        <v>6</v>
      </c>
      <c r="G31" s="211" t="s">
        <v>7</v>
      </c>
      <c r="H31" s="212"/>
      <c r="I31" s="86" t="s">
        <v>8</v>
      </c>
      <c r="J31" s="215" t="s">
        <v>9</v>
      </c>
      <c r="K31" s="216"/>
      <c r="L31" s="87" t="s">
        <v>10</v>
      </c>
      <c r="M31" s="119" t="s">
        <v>11</v>
      </c>
      <c r="N31" s="92" t="s">
        <v>12</v>
      </c>
    </row>
    <row r="32" spans="1:14" ht="15.75" thickBot="1">
      <c r="A32" s="210"/>
      <c r="B32" s="210"/>
      <c r="C32" s="210"/>
      <c r="D32" s="19"/>
      <c r="E32" s="5"/>
      <c r="F32" s="33" t="s">
        <v>13</v>
      </c>
      <c r="G32" s="52" t="s">
        <v>14</v>
      </c>
      <c r="H32" s="88" t="s">
        <v>15</v>
      </c>
      <c r="I32" s="89" t="s">
        <v>9</v>
      </c>
      <c r="J32" s="89" t="s">
        <v>14</v>
      </c>
      <c r="K32" s="90" t="s">
        <v>15</v>
      </c>
      <c r="L32" s="91" t="s">
        <v>16</v>
      </c>
      <c r="M32" s="120" t="s">
        <v>17</v>
      </c>
      <c r="N32" s="93" t="s">
        <v>18</v>
      </c>
    </row>
    <row r="33" spans="1:16" ht="34.5" customHeight="1">
      <c r="A33" s="6" t="s">
        <v>64</v>
      </c>
      <c r="B33" s="6" t="s">
        <v>254</v>
      </c>
      <c r="C33" s="6" t="s">
        <v>410</v>
      </c>
      <c r="D33" s="22" t="s">
        <v>66</v>
      </c>
      <c r="E33" s="11" t="s">
        <v>67</v>
      </c>
      <c r="F33" s="34">
        <v>31004</v>
      </c>
      <c r="G33" s="8">
        <v>5734.39</v>
      </c>
      <c r="H33" s="8"/>
      <c r="I33" s="66">
        <v>16122.08</v>
      </c>
      <c r="J33" s="66">
        <v>3013.035</v>
      </c>
      <c r="K33" s="66">
        <f>+H33/2</f>
        <v>0</v>
      </c>
      <c r="L33" s="43"/>
      <c r="M33" s="66">
        <f>+I33-J33+K33</f>
        <v>13109.045</v>
      </c>
      <c r="N33" s="40"/>
      <c r="O33" s="138"/>
      <c r="P33" s="138"/>
    </row>
    <row r="34" spans="1:16" s="104" customFormat="1" ht="34.5" customHeight="1">
      <c r="A34" s="6" t="s">
        <v>126</v>
      </c>
      <c r="B34" s="6" t="s">
        <v>164</v>
      </c>
      <c r="C34" s="6" t="s">
        <v>350</v>
      </c>
      <c r="D34" s="102"/>
      <c r="E34" s="142" t="s">
        <v>71</v>
      </c>
      <c r="F34" s="103">
        <v>4462</v>
      </c>
      <c r="G34" s="102"/>
      <c r="H34" s="102">
        <v>79.63</v>
      </c>
      <c r="I34" s="66">
        <v>2320.2400000000002</v>
      </c>
      <c r="J34" s="66">
        <f>+G34/2</f>
        <v>0</v>
      </c>
      <c r="K34" s="66">
        <v>30.1</v>
      </c>
      <c r="L34" s="94"/>
      <c r="M34" s="66">
        <f>+I34-J34+K34</f>
        <v>2350.34</v>
      </c>
      <c r="N34" s="102"/>
      <c r="O34" s="171"/>
      <c r="P34" s="138"/>
    </row>
    <row r="35" spans="1:16" ht="34.5" customHeight="1">
      <c r="A35" s="6" t="s">
        <v>233</v>
      </c>
      <c r="B35" s="6" t="s">
        <v>237</v>
      </c>
      <c r="C35" s="6" t="s">
        <v>343</v>
      </c>
      <c r="D35" s="22"/>
      <c r="E35" s="11" t="s">
        <v>75</v>
      </c>
      <c r="F35" s="35">
        <v>13850</v>
      </c>
      <c r="G35" s="8">
        <v>1849.25</v>
      </c>
      <c r="H35" s="8"/>
      <c r="I35" s="66">
        <v>11140.48</v>
      </c>
      <c r="J35" s="66">
        <v>1841.26</v>
      </c>
      <c r="K35" s="66">
        <f aca="true" t="shared" si="2" ref="K35:K52">+H35/2</f>
        <v>0</v>
      </c>
      <c r="L35" s="9"/>
      <c r="M35" s="66">
        <f>+I35-J35+K35</f>
        <v>9299.22</v>
      </c>
      <c r="N35" s="9"/>
      <c r="O35" s="1"/>
      <c r="P35" s="138"/>
    </row>
    <row r="36" spans="1:19" ht="34.5" customHeight="1">
      <c r="A36" s="142" t="s">
        <v>237</v>
      </c>
      <c r="B36" s="142" t="s">
        <v>20</v>
      </c>
      <c r="C36" s="142" t="s">
        <v>342</v>
      </c>
      <c r="D36" s="22" t="s">
        <v>79</v>
      </c>
      <c r="E36" s="11" t="s">
        <v>80</v>
      </c>
      <c r="F36" s="35">
        <v>4252</v>
      </c>
      <c r="G36" s="8"/>
      <c r="H36" s="8">
        <v>130.71</v>
      </c>
      <c r="I36" s="66">
        <v>2211.04</v>
      </c>
      <c r="J36" s="66">
        <f>+G36/2</f>
        <v>0</v>
      </c>
      <c r="K36" s="66">
        <v>56.1</v>
      </c>
      <c r="L36" s="9"/>
      <c r="M36" s="66">
        <f aca="true" t="shared" si="3" ref="M36:M53">+I36-J36+K36</f>
        <v>2267.14</v>
      </c>
      <c r="N36" s="7"/>
      <c r="P36" s="138"/>
      <c r="Q36" s="24"/>
      <c r="R36" s="24"/>
      <c r="S36" s="24"/>
    </row>
    <row r="37" spans="1:16" ht="34.5" customHeight="1">
      <c r="A37" s="174" t="s">
        <v>370</v>
      </c>
      <c r="B37" s="174" t="s">
        <v>122</v>
      </c>
      <c r="C37" s="174" t="s">
        <v>371</v>
      </c>
      <c r="D37" s="175" t="s">
        <v>83</v>
      </c>
      <c r="E37" s="176" t="s">
        <v>84</v>
      </c>
      <c r="F37" s="177">
        <v>2362</v>
      </c>
      <c r="G37" s="178"/>
      <c r="H37" s="178">
        <v>277.89</v>
      </c>
      <c r="I37" s="179">
        <v>1228.24</v>
      </c>
      <c r="J37" s="179">
        <f>+G37/2</f>
        <v>0</v>
      </c>
      <c r="K37" s="179">
        <v>135.92</v>
      </c>
      <c r="L37" s="180"/>
      <c r="M37" s="179">
        <f t="shared" si="3"/>
        <v>1364.16</v>
      </c>
      <c r="N37" s="7"/>
      <c r="P37" s="138"/>
    </row>
    <row r="38" spans="1:16" ht="34.5" customHeight="1">
      <c r="A38" s="6" t="s">
        <v>68</v>
      </c>
      <c r="B38" s="6" t="s">
        <v>344</v>
      </c>
      <c r="C38" s="6" t="s">
        <v>379</v>
      </c>
      <c r="D38" s="22" t="s">
        <v>87</v>
      </c>
      <c r="E38" s="11" t="s">
        <v>88</v>
      </c>
      <c r="F38" s="35">
        <v>21424</v>
      </c>
      <c r="G38" s="8">
        <v>3481.17</v>
      </c>
      <c r="H38" s="8"/>
      <c r="I38" s="66">
        <v>11140.48</v>
      </c>
      <c r="J38" s="66">
        <v>1841.26</v>
      </c>
      <c r="K38" s="66">
        <f t="shared" si="2"/>
        <v>0</v>
      </c>
      <c r="L38" s="9"/>
      <c r="M38" s="66">
        <f t="shared" si="3"/>
        <v>9299.22</v>
      </c>
      <c r="N38" s="7"/>
      <c r="P38" s="138"/>
    </row>
    <row r="39" spans="1:16" ht="34.5" customHeight="1">
      <c r="A39" s="6" t="s">
        <v>47</v>
      </c>
      <c r="B39" s="6" t="s">
        <v>52</v>
      </c>
      <c r="C39" s="6" t="s">
        <v>345</v>
      </c>
      <c r="D39" s="22" t="s">
        <v>92</v>
      </c>
      <c r="E39" s="11" t="s">
        <v>93</v>
      </c>
      <c r="F39" s="35">
        <v>6210</v>
      </c>
      <c r="G39" s="8">
        <v>170.15</v>
      </c>
      <c r="H39" s="8"/>
      <c r="I39" s="66">
        <v>3229.2000000000003</v>
      </c>
      <c r="J39" s="66">
        <v>119.13</v>
      </c>
      <c r="K39" s="66">
        <f t="shared" si="2"/>
        <v>0</v>
      </c>
      <c r="L39" s="9"/>
      <c r="M39" s="66">
        <f t="shared" si="3"/>
        <v>3110.07</v>
      </c>
      <c r="N39" s="7"/>
      <c r="P39" s="138"/>
    </row>
    <row r="40" spans="1:16" ht="34.5" customHeight="1">
      <c r="A40" s="6" t="s">
        <v>346</v>
      </c>
      <c r="B40" s="6" t="s">
        <v>98</v>
      </c>
      <c r="C40" s="6" t="s">
        <v>347</v>
      </c>
      <c r="D40" s="22" t="s">
        <v>96</v>
      </c>
      <c r="E40" s="11" t="s">
        <v>93</v>
      </c>
      <c r="F40" s="35">
        <v>6210</v>
      </c>
      <c r="G40" s="8">
        <v>170.15</v>
      </c>
      <c r="H40" s="8"/>
      <c r="I40" s="66">
        <v>3229.2000000000003</v>
      </c>
      <c r="J40" s="66">
        <v>119.13</v>
      </c>
      <c r="K40" s="66">
        <f t="shared" si="2"/>
        <v>0</v>
      </c>
      <c r="L40" s="9"/>
      <c r="M40" s="66">
        <f t="shared" si="3"/>
        <v>3110.07</v>
      </c>
      <c r="N40" s="7"/>
      <c r="P40" s="138"/>
    </row>
    <row r="41" spans="1:16" ht="34.5" customHeight="1">
      <c r="A41" s="174" t="s">
        <v>43</v>
      </c>
      <c r="B41" s="174" t="s">
        <v>44</v>
      </c>
      <c r="C41" s="174" t="s">
        <v>372</v>
      </c>
      <c r="D41" s="175"/>
      <c r="E41" s="176" t="s">
        <v>97</v>
      </c>
      <c r="F41" s="177">
        <v>8126</v>
      </c>
      <c r="G41" s="178">
        <v>710.49</v>
      </c>
      <c r="H41" s="178"/>
      <c r="I41" s="179">
        <v>4225.52</v>
      </c>
      <c r="J41" s="179">
        <v>381.25</v>
      </c>
      <c r="K41" s="179">
        <f t="shared" si="2"/>
        <v>0</v>
      </c>
      <c r="L41" s="180"/>
      <c r="M41" s="179">
        <f t="shared" si="3"/>
        <v>3844.2700000000004</v>
      </c>
      <c r="N41" s="7"/>
      <c r="P41" s="138"/>
    </row>
    <row r="42" spans="1:16" ht="45.75" customHeight="1">
      <c r="A42" s="6" t="s">
        <v>98</v>
      </c>
      <c r="B42" s="6" t="s">
        <v>89</v>
      </c>
      <c r="C42" s="6" t="s">
        <v>348</v>
      </c>
      <c r="D42" s="22" t="s">
        <v>99</v>
      </c>
      <c r="E42" s="11" t="s">
        <v>100</v>
      </c>
      <c r="F42" s="35">
        <v>8126</v>
      </c>
      <c r="G42" s="8">
        <v>710.49</v>
      </c>
      <c r="H42" s="8"/>
      <c r="I42" s="66">
        <v>4225.52</v>
      </c>
      <c r="J42" s="66">
        <v>381.25</v>
      </c>
      <c r="K42" s="66">
        <f>+H42/2</f>
        <v>0</v>
      </c>
      <c r="L42" s="9"/>
      <c r="M42" s="66">
        <f>+I42-J42+K42</f>
        <v>3844.2700000000004</v>
      </c>
      <c r="N42" s="7"/>
      <c r="P42" s="138"/>
    </row>
    <row r="43" spans="1:16" ht="34.5" customHeight="1">
      <c r="A43" s="6" t="s">
        <v>48</v>
      </c>
      <c r="B43" s="6" t="s">
        <v>81</v>
      </c>
      <c r="C43" s="6" t="s">
        <v>101</v>
      </c>
      <c r="D43" s="22" t="s">
        <v>102</v>
      </c>
      <c r="E43" s="11" t="s">
        <v>103</v>
      </c>
      <c r="F43" s="35">
        <v>4252</v>
      </c>
      <c r="G43" s="8"/>
      <c r="H43" s="8">
        <v>130.71</v>
      </c>
      <c r="I43" s="66">
        <v>2211.04</v>
      </c>
      <c r="J43" s="66">
        <f>+G43/2</f>
        <v>0</v>
      </c>
      <c r="K43" s="66">
        <v>56.1</v>
      </c>
      <c r="L43" s="9"/>
      <c r="M43" s="66">
        <f t="shared" si="3"/>
        <v>2267.14</v>
      </c>
      <c r="N43" s="7"/>
      <c r="O43" s="138"/>
      <c r="P43" s="138"/>
    </row>
    <row r="44" spans="1:16" ht="34.5" customHeight="1">
      <c r="A44" s="6" t="s">
        <v>125</v>
      </c>
      <c r="B44" s="6" t="s">
        <v>161</v>
      </c>
      <c r="C44" s="6" t="s">
        <v>349</v>
      </c>
      <c r="D44" s="22" t="s">
        <v>105</v>
      </c>
      <c r="E44" s="11" t="s">
        <v>103</v>
      </c>
      <c r="F44" s="35">
        <v>4252</v>
      </c>
      <c r="G44" s="8"/>
      <c r="H44" s="8">
        <v>130.71</v>
      </c>
      <c r="I44" s="66">
        <v>2211.04</v>
      </c>
      <c r="J44" s="66">
        <f>+G44/2</f>
        <v>0</v>
      </c>
      <c r="K44" s="66">
        <v>56.1</v>
      </c>
      <c r="L44" s="9"/>
      <c r="M44" s="66">
        <f t="shared" si="3"/>
        <v>2267.14</v>
      </c>
      <c r="N44" s="7"/>
      <c r="P44" s="138"/>
    </row>
    <row r="45" spans="1:16" ht="34.5" customHeight="1">
      <c r="A45" s="6" t="s">
        <v>352</v>
      </c>
      <c r="B45" s="6" t="s">
        <v>47</v>
      </c>
      <c r="C45" s="6" t="s">
        <v>351</v>
      </c>
      <c r="D45" s="22" t="s">
        <v>109</v>
      </c>
      <c r="E45" s="11" t="s">
        <v>110</v>
      </c>
      <c r="F45" s="35">
        <v>12600</v>
      </c>
      <c r="G45" s="8">
        <v>1582.25</v>
      </c>
      <c r="H45" s="8"/>
      <c r="I45" s="66">
        <v>6552</v>
      </c>
      <c r="J45" s="66">
        <v>844.95</v>
      </c>
      <c r="K45" s="66">
        <f t="shared" si="2"/>
        <v>0</v>
      </c>
      <c r="L45" s="9"/>
      <c r="M45" s="66">
        <f t="shared" si="3"/>
        <v>5707.05</v>
      </c>
      <c r="N45" s="7"/>
      <c r="P45" s="138"/>
    </row>
    <row r="46" spans="1:16" ht="34.5" customHeight="1">
      <c r="A46" s="6" t="s">
        <v>32</v>
      </c>
      <c r="B46" s="6" t="s">
        <v>52</v>
      </c>
      <c r="C46" s="6" t="s">
        <v>144</v>
      </c>
      <c r="D46" s="22" t="s">
        <v>114</v>
      </c>
      <c r="E46" s="11" t="s">
        <v>97</v>
      </c>
      <c r="F46" s="35">
        <v>5860</v>
      </c>
      <c r="G46" s="8">
        <v>132.07</v>
      </c>
      <c r="H46" s="8"/>
      <c r="I46" s="66">
        <v>3047.2000000000003</v>
      </c>
      <c r="J46" s="66">
        <v>78.79</v>
      </c>
      <c r="K46" s="66">
        <f t="shared" si="2"/>
        <v>0</v>
      </c>
      <c r="L46" s="9"/>
      <c r="M46" s="66">
        <f t="shared" si="3"/>
        <v>2968.4100000000003</v>
      </c>
      <c r="N46" s="7"/>
      <c r="P46" s="138"/>
    </row>
    <row r="47" spans="1:16" ht="34.5" customHeight="1">
      <c r="A47" s="6" t="s">
        <v>98</v>
      </c>
      <c r="B47" s="6" t="s">
        <v>89</v>
      </c>
      <c r="C47" s="6" t="s">
        <v>355</v>
      </c>
      <c r="D47" s="22" t="s">
        <v>119</v>
      </c>
      <c r="E47" s="11" t="s">
        <v>120</v>
      </c>
      <c r="F47" s="35">
        <v>9450</v>
      </c>
      <c r="G47" s="8">
        <v>938.6</v>
      </c>
      <c r="H47" s="8"/>
      <c r="I47" s="66">
        <v>4914</v>
      </c>
      <c r="J47" s="66">
        <v>503.17</v>
      </c>
      <c r="K47" s="66">
        <f t="shared" si="2"/>
        <v>0</v>
      </c>
      <c r="L47" s="9"/>
      <c r="M47" s="66">
        <f t="shared" si="3"/>
        <v>4410.83</v>
      </c>
      <c r="N47" s="7"/>
      <c r="P47" s="138"/>
    </row>
    <row r="48" spans="1:16" ht="34.5" customHeight="1">
      <c r="A48" s="174" t="s">
        <v>353</v>
      </c>
      <c r="B48" s="174" t="s">
        <v>237</v>
      </c>
      <c r="C48" s="174" t="s">
        <v>354</v>
      </c>
      <c r="D48" s="175" t="s">
        <v>124</v>
      </c>
      <c r="E48" s="176" t="s">
        <v>97</v>
      </c>
      <c r="F48" s="177">
        <v>5860</v>
      </c>
      <c r="G48" s="178">
        <v>132.07</v>
      </c>
      <c r="H48" s="178"/>
      <c r="I48" s="179">
        <v>3047.2000000000003</v>
      </c>
      <c r="J48" s="179">
        <v>78.79</v>
      </c>
      <c r="K48" s="179">
        <f t="shared" si="2"/>
        <v>0</v>
      </c>
      <c r="L48" s="180"/>
      <c r="M48" s="179">
        <f t="shared" si="3"/>
        <v>2968.4100000000003</v>
      </c>
      <c r="N48" s="137"/>
      <c r="P48" s="138"/>
    </row>
    <row r="49" spans="1:16" ht="34.5" customHeight="1">
      <c r="A49" s="6" t="s">
        <v>73</v>
      </c>
      <c r="B49" s="6" t="s">
        <v>64</v>
      </c>
      <c r="C49" s="6" t="s">
        <v>356</v>
      </c>
      <c r="D49" s="22" t="s">
        <v>132</v>
      </c>
      <c r="E49" s="11" t="s">
        <v>133</v>
      </c>
      <c r="F49" s="35">
        <v>8126</v>
      </c>
      <c r="G49" s="8">
        <v>710.49</v>
      </c>
      <c r="H49" s="8"/>
      <c r="I49" s="66">
        <v>4225.52</v>
      </c>
      <c r="J49" s="66">
        <v>381.25</v>
      </c>
      <c r="K49" s="66">
        <f t="shared" si="2"/>
        <v>0</v>
      </c>
      <c r="L49" s="9"/>
      <c r="M49" s="66">
        <f t="shared" si="3"/>
        <v>3844.2700000000004</v>
      </c>
      <c r="N49" s="7"/>
      <c r="P49" s="138"/>
    </row>
    <row r="50" spans="1:16" ht="34.5" customHeight="1">
      <c r="A50" s="6" t="s">
        <v>44</v>
      </c>
      <c r="B50" s="6" t="s">
        <v>19</v>
      </c>
      <c r="C50" s="6" t="s">
        <v>357</v>
      </c>
      <c r="D50" s="22" t="s">
        <v>136</v>
      </c>
      <c r="E50" s="11" t="s">
        <v>133</v>
      </c>
      <c r="F50" s="35">
        <v>8126</v>
      </c>
      <c r="G50" s="8">
        <v>710.49</v>
      </c>
      <c r="H50" s="8"/>
      <c r="I50" s="66">
        <v>4225.52</v>
      </c>
      <c r="J50" s="66">
        <v>381.25</v>
      </c>
      <c r="K50" s="66">
        <f t="shared" si="2"/>
        <v>0</v>
      </c>
      <c r="L50" s="9"/>
      <c r="M50" s="66">
        <f t="shared" si="3"/>
        <v>3844.2700000000004</v>
      </c>
      <c r="N50" s="7"/>
      <c r="P50" s="138"/>
    </row>
    <row r="51" spans="1:16" ht="34.5" customHeight="1">
      <c r="A51" s="174" t="s">
        <v>373</v>
      </c>
      <c r="B51" s="174" t="s">
        <v>312</v>
      </c>
      <c r="C51" s="174" t="s">
        <v>374</v>
      </c>
      <c r="D51" s="175" t="s">
        <v>139</v>
      </c>
      <c r="E51" s="176" t="s">
        <v>140</v>
      </c>
      <c r="F51" s="177">
        <v>4742</v>
      </c>
      <c r="G51" s="178"/>
      <c r="H51" s="178">
        <v>19.8</v>
      </c>
      <c r="I51" s="179">
        <v>2465.84</v>
      </c>
      <c r="J51" s="179">
        <v>0.42</v>
      </c>
      <c r="K51" s="179">
        <v>0</v>
      </c>
      <c r="L51" s="180"/>
      <c r="M51" s="179">
        <f t="shared" si="3"/>
        <v>2465.42</v>
      </c>
      <c r="N51" s="7"/>
      <c r="P51" s="138"/>
    </row>
    <row r="52" spans="1:16" ht="34.5" customHeight="1">
      <c r="A52" s="6" t="s">
        <v>68</v>
      </c>
      <c r="B52" s="6" t="s">
        <v>358</v>
      </c>
      <c r="C52" s="6" t="s">
        <v>359</v>
      </c>
      <c r="D52" s="22" t="s">
        <v>141</v>
      </c>
      <c r="E52" s="11" t="s">
        <v>142</v>
      </c>
      <c r="F52" s="35">
        <v>5860</v>
      </c>
      <c r="G52" s="8">
        <v>132.07</v>
      </c>
      <c r="H52" s="8"/>
      <c r="I52" s="66">
        <v>3047.2000000000003</v>
      </c>
      <c r="J52" s="66">
        <v>78.79</v>
      </c>
      <c r="K52" s="66">
        <f t="shared" si="2"/>
        <v>0</v>
      </c>
      <c r="L52" s="9"/>
      <c r="M52" s="66">
        <f t="shared" si="3"/>
        <v>2968.4100000000003</v>
      </c>
      <c r="N52" s="7"/>
      <c r="P52" s="138"/>
    </row>
    <row r="53" spans="1:16" ht="34.5" customHeight="1">
      <c r="A53" s="11" t="s">
        <v>254</v>
      </c>
      <c r="B53" s="11" t="s">
        <v>28</v>
      </c>
      <c r="C53" s="11" t="s">
        <v>360</v>
      </c>
      <c r="D53" s="22" t="s">
        <v>145</v>
      </c>
      <c r="E53" s="11" t="s">
        <v>146</v>
      </c>
      <c r="F53" s="35">
        <v>3988</v>
      </c>
      <c r="G53" s="8"/>
      <c r="H53" s="8">
        <v>149.46</v>
      </c>
      <c r="I53" s="66">
        <v>2073.76</v>
      </c>
      <c r="J53" s="66">
        <f>+G53/2</f>
        <v>0</v>
      </c>
      <c r="K53" s="66">
        <v>69.62</v>
      </c>
      <c r="L53" s="9"/>
      <c r="M53" s="66">
        <f t="shared" si="3"/>
        <v>2143.38</v>
      </c>
      <c r="N53" s="7"/>
      <c r="P53" s="138"/>
    </row>
    <row r="54" spans="5:17" ht="34.5" customHeight="1">
      <c r="E54" s="99" t="s">
        <v>211</v>
      </c>
      <c r="F54" s="100">
        <f>SUM(F33:F53)</f>
        <v>179142</v>
      </c>
      <c r="G54" s="100">
        <f aca="true" t="shared" si="4" ref="G54:N54">SUM(G33:G53)</f>
        <v>17164.13</v>
      </c>
      <c r="H54" s="100">
        <f t="shared" si="4"/>
        <v>918.9100000000001</v>
      </c>
      <c r="I54" s="117">
        <f>SUM(I33:I53)</f>
        <v>97092.31999999999</v>
      </c>
      <c r="J54" s="100">
        <f>SUM(J33:J53)</f>
        <v>10043.725000000004</v>
      </c>
      <c r="K54" s="100">
        <f>SUM(K33:K53)</f>
        <v>403.94000000000005</v>
      </c>
      <c r="L54" s="100">
        <f t="shared" si="4"/>
        <v>0</v>
      </c>
      <c r="M54" s="117">
        <f>SUM(M33:M53)</f>
        <v>87452.53500000003</v>
      </c>
      <c r="N54" s="100">
        <f t="shared" si="4"/>
        <v>0</v>
      </c>
      <c r="O54" s="138">
        <f>SUM(O43:O53)</f>
        <v>0</v>
      </c>
      <c r="P54" s="138"/>
      <c r="Q54" s="138"/>
    </row>
    <row r="55" ht="30" customHeight="1"/>
    <row r="56" ht="30" customHeight="1"/>
    <row r="57" ht="30" customHeight="1"/>
    <row r="58" spans="1:14" ht="30" customHeight="1">
      <c r="A58" s="73"/>
      <c r="B58" s="73"/>
      <c r="C58" s="67"/>
      <c r="D58" s="68"/>
      <c r="E58" s="73"/>
      <c r="F58" s="69"/>
      <c r="G58" s="70"/>
      <c r="H58" s="70"/>
      <c r="I58" s="79"/>
      <c r="J58" s="79"/>
      <c r="K58" s="70"/>
      <c r="L58" s="70"/>
      <c r="M58" s="79"/>
      <c r="N58" s="80"/>
    </row>
    <row r="59" spans="1:14" ht="15">
      <c r="A59" s="74" t="s">
        <v>377</v>
      </c>
      <c r="B59" s="74"/>
      <c r="C59" s="75"/>
      <c r="D59" s="76"/>
      <c r="E59" s="74" t="s">
        <v>392</v>
      </c>
      <c r="F59" s="77"/>
      <c r="G59" s="75"/>
      <c r="H59" s="75"/>
      <c r="I59" s="116"/>
      <c r="J59" s="75"/>
      <c r="K59" s="75"/>
      <c r="L59" s="75"/>
      <c r="M59" s="75" t="s">
        <v>378</v>
      </c>
      <c r="N59" s="78"/>
    </row>
    <row r="60" spans="1:14" ht="15">
      <c r="A60" s="74" t="s">
        <v>60</v>
      </c>
      <c r="B60" s="74"/>
      <c r="C60" s="74"/>
      <c r="D60" s="76"/>
      <c r="E60" s="74" t="s">
        <v>61</v>
      </c>
      <c r="F60" s="77"/>
      <c r="G60" s="75"/>
      <c r="H60" s="75"/>
      <c r="I60" s="75"/>
      <c r="J60" s="75"/>
      <c r="K60" s="75"/>
      <c r="L60" s="75"/>
      <c r="M60" s="75" t="s">
        <v>62</v>
      </c>
      <c r="N60" s="78"/>
    </row>
    <row r="61" spans="1:14" ht="15">
      <c r="A61" s="74"/>
      <c r="B61" s="74"/>
      <c r="C61" s="74"/>
      <c r="D61" s="76"/>
      <c r="E61" s="74"/>
      <c r="F61" s="77"/>
      <c r="G61" s="75"/>
      <c r="H61" s="75"/>
      <c r="I61" s="75"/>
      <c r="J61" s="75"/>
      <c r="K61" s="75"/>
      <c r="L61" s="75"/>
      <c r="M61" s="75"/>
      <c r="N61" s="78"/>
    </row>
    <row r="62" spans="1:14" ht="15">
      <c r="A62" s="74"/>
      <c r="B62" s="74"/>
      <c r="C62" s="74"/>
      <c r="D62" s="76"/>
      <c r="E62" s="74"/>
      <c r="F62" s="77"/>
      <c r="G62" s="75"/>
      <c r="H62" s="75"/>
      <c r="I62" s="75"/>
      <c r="J62" s="75"/>
      <c r="K62" s="75"/>
      <c r="L62" s="75"/>
      <c r="M62" s="75"/>
      <c r="N62" s="78"/>
    </row>
    <row r="63" spans="1:14" ht="15">
      <c r="A63" s="21"/>
      <c r="B63" s="21"/>
      <c r="C63" s="47" t="s">
        <v>0</v>
      </c>
      <c r="D63" s="44"/>
      <c r="E63" s="44"/>
      <c r="F63" s="28"/>
      <c r="G63" s="14"/>
      <c r="H63" s="14"/>
      <c r="I63" s="28"/>
      <c r="J63" s="28"/>
      <c r="K63" s="28"/>
      <c r="L63" s="25"/>
      <c r="M63" s="28"/>
      <c r="N63" s="12"/>
    </row>
    <row r="64" spans="1:14" ht="15">
      <c r="A64" s="21"/>
      <c r="B64" s="21"/>
      <c r="C64" s="47" t="s">
        <v>147</v>
      </c>
      <c r="D64" s="44"/>
      <c r="E64" s="44"/>
      <c r="F64" s="28"/>
      <c r="G64" s="14"/>
      <c r="H64" s="14"/>
      <c r="I64" s="28"/>
      <c r="J64" s="28"/>
      <c r="K64" s="28"/>
      <c r="L64" s="25"/>
      <c r="M64" s="28"/>
      <c r="N64" s="12"/>
    </row>
    <row r="65" spans="1:14" ht="15">
      <c r="A65" s="21"/>
      <c r="B65" s="21"/>
      <c r="C65" s="45" t="s">
        <v>426</v>
      </c>
      <c r="D65" s="38"/>
      <c r="E65" s="44"/>
      <c r="F65" s="28"/>
      <c r="G65" s="14"/>
      <c r="H65" s="14"/>
      <c r="I65" s="28"/>
      <c r="J65" s="28"/>
      <c r="K65" s="28"/>
      <c r="L65" s="25"/>
      <c r="M65" s="28"/>
      <c r="N65" s="12"/>
    </row>
    <row r="66" spans="1:14" ht="15.75" thickBot="1">
      <c r="A66" s="21"/>
      <c r="B66" s="21"/>
      <c r="C66" s="45"/>
      <c r="D66" s="38"/>
      <c r="E66" s="44"/>
      <c r="F66" s="28"/>
      <c r="G66" s="14"/>
      <c r="H66" s="14"/>
      <c r="I66" s="28"/>
      <c r="J66" s="28"/>
      <c r="K66" s="28"/>
      <c r="L66" s="25"/>
      <c r="M66" s="28"/>
      <c r="N66" s="12"/>
    </row>
    <row r="67" spans="1:22" ht="30.75" thickBot="1">
      <c r="A67" s="209" t="s">
        <v>1</v>
      </c>
      <c r="B67" s="209" t="s">
        <v>2</v>
      </c>
      <c r="C67" s="209" t="s">
        <v>3</v>
      </c>
      <c r="D67" s="209" t="s">
        <v>148</v>
      </c>
      <c r="E67" s="209" t="s">
        <v>149</v>
      </c>
      <c r="F67" s="32" t="s">
        <v>6</v>
      </c>
      <c r="G67" s="211" t="s">
        <v>7</v>
      </c>
      <c r="H67" s="221"/>
      <c r="I67" s="49" t="s">
        <v>8</v>
      </c>
      <c r="J67" s="219" t="s">
        <v>9</v>
      </c>
      <c r="K67" s="220"/>
      <c r="L67" s="50" t="s">
        <v>150</v>
      </c>
      <c r="M67" s="121" t="s">
        <v>151</v>
      </c>
      <c r="N67" s="57" t="s">
        <v>12</v>
      </c>
      <c r="R67" s="21"/>
      <c r="S67" s="21"/>
      <c r="T67" s="47" t="s">
        <v>0</v>
      </c>
      <c r="U67" s="44"/>
      <c r="V67" s="44"/>
    </row>
    <row r="68" spans="1:22" ht="15.75" thickBot="1">
      <c r="A68" s="210"/>
      <c r="B68" s="210"/>
      <c r="C68" s="210"/>
      <c r="D68" s="210"/>
      <c r="E68" s="210"/>
      <c r="F68" s="33" t="s">
        <v>13</v>
      </c>
      <c r="G68" s="52" t="s">
        <v>14</v>
      </c>
      <c r="H68" s="53" t="s">
        <v>15</v>
      </c>
      <c r="I68" s="54" t="s">
        <v>9</v>
      </c>
      <c r="J68" s="63" t="s">
        <v>14</v>
      </c>
      <c r="K68" s="65" t="s">
        <v>15</v>
      </c>
      <c r="L68" s="55" t="s">
        <v>16</v>
      </c>
      <c r="M68" s="122" t="s">
        <v>17</v>
      </c>
      <c r="N68" s="58" t="s">
        <v>18</v>
      </c>
      <c r="R68" s="21"/>
      <c r="S68" s="21"/>
      <c r="T68" s="47" t="s">
        <v>147</v>
      </c>
      <c r="U68" s="44"/>
      <c r="V68" s="44"/>
    </row>
    <row r="69" spans="1:22" ht="30" customHeight="1">
      <c r="A69" s="6" t="s">
        <v>152</v>
      </c>
      <c r="B69" s="6" t="s">
        <v>154</v>
      </c>
      <c r="C69" s="6" t="s">
        <v>155</v>
      </c>
      <c r="D69" s="22" t="s">
        <v>156</v>
      </c>
      <c r="E69" s="11" t="s">
        <v>153</v>
      </c>
      <c r="F69" s="35">
        <v>4724</v>
      </c>
      <c r="G69" s="8"/>
      <c r="H69" s="8">
        <v>21.76</v>
      </c>
      <c r="I69" s="8">
        <v>2456.48</v>
      </c>
      <c r="J69" s="8">
        <v>0</v>
      </c>
      <c r="K69" s="8">
        <v>0.6</v>
      </c>
      <c r="L69" s="9"/>
      <c r="M69" s="8">
        <f aca="true" t="shared" si="5" ref="M69:M87">I69+K69</f>
        <v>2457.08</v>
      </c>
      <c r="N69" s="7"/>
      <c r="O69" s="204">
        <f>M69*2*1%</f>
        <v>49.1416</v>
      </c>
      <c r="P69" s="138"/>
      <c r="Q69" s="138"/>
      <c r="R69" s="21"/>
      <c r="S69" s="21"/>
      <c r="T69" s="45" t="s">
        <v>431</v>
      </c>
      <c r="U69" s="38"/>
      <c r="V69" s="44"/>
    </row>
    <row r="70" spans="1:22" ht="30" customHeight="1" thickBot="1">
      <c r="A70" s="6" t="s">
        <v>121</v>
      </c>
      <c r="B70" s="6" t="s">
        <v>157</v>
      </c>
      <c r="C70" s="6" t="s">
        <v>158</v>
      </c>
      <c r="D70" s="15" t="s">
        <v>159</v>
      </c>
      <c r="E70" s="6" t="s">
        <v>160</v>
      </c>
      <c r="F70" s="35">
        <v>4252</v>
      </c>
      <c r="G70" s="8"/>
      <c r="H70" s="8">
        <v>130.71</v>
      </c>
      <c r="I70" s="8">
        <v>2211.04</v>
      </c>
      <c r="J70" s="8">
        <v>0</v>
      </c>
      <c r="K70" s="8">
        <v>56.1</v>
      </c>
      <c r="L70" s="9"/>
      <c r="M70" s="8">
        <f t="shared" si="5"/>
        <v>2267.14</v>
      </c>
      <c r="N70" s="7"/>
      <c r="O70" s="207">
        <f aca="true" t="shared" si="6" ref="O70:O89">M70*2*1%</f>
        <v>45.3428</v>
      </c>
      <c r="P70" s="138"/>
      <c r="Q70" s="138"/>
      <c r="R70" s="21"/>
      <c r="S70" s="21"/>
      <c r="T70" s="45"/>
      <c r="U70" s="38"/>
      <c r="V70" s="44"/>
    </row>
    <row r="71" spans="1:23" ht="30" customHeight="1">
      <c r="A71" s="6" t="s">
        <v>161</v>
      </c>
      <c r="B71" s="6" t="s">
        <v>107</v>
      </c>
      <c r="C71" s="6" t="s">
        <v>162</v>
      </c>
      <c r="D71" s="22" t="s">
        <v>163</v>
      </c>
      <c r="E71" s="11" t="s">
        <v>243</v>
      </c>
      <c r="F71" s="35">
        <v>3870</v>
      </c>
      <c r="G71" s="8"/>
      <c r="H71" s="8">
        <v>157.01</v>
      </c>
      <c r="I71" s="8">
        <v>2012.4</v>
      </c>
      <c r="J71" s="8">
        <v>0</v>
      </c>
      <c r="K71" s="8">
        <v>73.55</v>
      </c>
      <c r="L71" s="9"/>
      <c r="M71" s="8">
        <f t="shared" si="5"/>
        <v>2085.9500000000003</v>
      </c>
      <c r="N71" s="7"/>
      <c r="O71" s="207">
        <f t="shared" si="6"/>
        <v>41.71900000000001</v>
      </c>
      <c r="P71" s="138"/>
      <c r="Q71" s="138"/>
      <c r="R71" s="209" t="s">
        <v>1</v>
      </c>
      <c r="S71" s="209" t="s">
        <v>2</v>
      </c>
      <c r="T71" s="209" t="s">
        <v>3</v>
      </c>
      <c r="U71" s="209" t="s">
        <v>148</v>
      </c>
      <c r="V71" s="223" t="s">
        <v>149</v>
      </c>
      <c r="W71" s="196" t="s">
        <v>422</v>
      </c>
    </row>
    <row r="72" spans="1:23" ht="30" customHeight="1" thickBot="1">
      <c r="A72" s="6" t="s">
        <v>164</v>
      </c>
      <c r="B72" s="6" t="s">
        <v>165</v>
      </c>
      <c r="C72" s="6" t="s">
        <v>166</v>
      </c>
      <c r="D72" s="22" t="s">
        <v>167</v>
      </c>
      <c r="E72" s="11" t="s">
        <v>243</v>
      </c>
      <c r="F72" s="35">
        <v>3870</v>
      </c>
      <c r="G72" s="8"/>
      <c r="H72" s="8">
        <v>157.01</v>
      </c>
      <c r="I72" s="8">
        <v>2012.4</v>
      </c>
      <c r="J72" s="8">
        <v>0</v>
      </c>
      <c r="K72" s="8">
        <v>73.55</v>
      </c>
      <c r="L72" s="9"/>
      <c r="M72" s="8">
        <f t="shared" si="5"/>
        <v>2085.9500000000003</v>
      </c>
      <c r="N72" s="7"/>
      <c r="O72" s="207">
        <f t="shared" si="6"/>
        <v>41.71900000000001</v>
      </c>
      <c r="P72" s="138"/>
      <c r="Q72" s="138"/>
      <c r="R72" s="210"/>
      <c r="S72" s="210"/>
      <c r="T72" s="210"/>
      <c r="U72" s="210"/>
      <c r="V72" s="224"/>
      <c r="W72" s="167" t="s">
        <v>13</v>
      </c>
    </row>
    <row r="73" spans="1:23" ht="30" customHeight="1">
      <c r="A73" s="6" t="s">
        <v>164</v>
      </c>
      <c r="B73" s="6" t="s">
        <v>47</v>
      </c>
      <c r="C73" s="6" t="s">
        <v>168</v>
      </c>
      <c r="D73" s="22" t="s">
        <v>169</v>
      </c>
      <c r="E73" s="11" t="s">
        <v>243</v>
      </c>
      <c r="F73" s="35">
        <v>3870</v>
      </c>
      <c r="G73" s="8"/>
      <c r="H73" s="8">
        <v>157.01</v>
      </c>
      <c r="I73" s="8">
        <v>2012.4</v>
      </c>
      <c r="J73" s="8">
        <v>0</v>
      </c>
      <c r="K73" s="8">
        <v>73.55</v>
      </c>
      <c r="L73" s="9"/>
      <c r="M73" s="8">
        <f t="shared" si="5"/>
        <v>2085.9500000000003</v>
      </c>
      <c r="N73" s="7"/>
      <c r="O73" s="207">
        <f t="shared" si="6"/>
        <v>41.71900000000001</v>
      </c>
      <c r="P73" s="138"/>
      <c r="Q73" s="138"/>
      <c r="R73" s="6" t="s">
        <v>152</v>
      </c>
      <c r="S73" s="6" t="s">
        <v>154</v>
      </c>
      <c r="T73" s="6" t="s">
        <v>155</v>
      </c>
      <c r="U73" s="22" t="s">
        <v>156</v>
      </c>
      <c r="V73" s="11" t="s">
        <v>153</v>
      </c>
      <c r="W73" s="197">
        <v>50.89</v>
      </c>
    </row>
    <row r="74" spans="1:25" ht="30" customHeight="1">
      <c r="A74" s="6" t="s">
        <v>106</v>
      </c>
      <c r="B74" s="6" t="s">
        <v>170</v>
      </c>
      <c r="C74" s="6" t="s">
        <v>171</v>
      </c>
      <c r="D74" s="22" t="s">
        <v>172</v>
      </c>
      <c r="E74" s="11" t="s">
        <v>243</v>
      </c>
      <c r="F74" s="35">
        <v>3870</v>
      </c>
      <c r="G74" s="8"/>
      <c r="H74" s="8">
        <v>157.01</v>
      </c>
      <c r="I74" s="8">
        <v>2012.4</v>
      </c>
      <c r="J74" s="8">
        <v>0</v>
      </c>
      <c r="K74" s="8">
        <v>73.55</v>
      </c>
      <c r="L74" s="9"/>
      <c r="M74" s="8">
        <f t="shared" si="5"/>
        <v>2085.9500000000003</v>
      </c>
      <c r="N74" s="7"/>
      <c r="O74" s="207">
        <f t="shared" si="6"/>
        <v>41.71900000000001</v>
      </c>
      <c r="P74" s="138"/>
      <c r="Q74" s="138"/>
      <c r="R74" s="6" t="s">
        <v>121</v>
      </c>
      <c r="S74" s="6" t="s">
        <v>157</v>
      </c>
      <c r="T74" s="6" t="s">
        <v>158</v>
      </c>
      <c r="U74" s="15" t="s">
        <v>159</v>
      </c>
      <c r="V74" s="6" t="s">
        <v>160</v>
      </c>
      <c r="W74" s="197">
        <v>46.64</v>
      </c>
      <c r="X74" s="199"/>
      <c r="Y74" s="200"/>
    </row>
    <row r="75" spans="1:25" ht="30" customHeight="1">
      <c r="A75" s="6" t="s">
        <v>173</v>
      </c>
      <c r="B75" s="6" t="s">
        <v>130</v>
      </c>
      <c r="C75" s="6" t="s">
        <v>174</v>
      </c>
      <c r="D75" s="22" t="s">
        <v>175</v>
      </c>
      <c r="E75" s="11" t="s">
        <v>103</v>
      </c>
      <c r="F75" s="35">
        <v>4252</v>
      </c>
      <c r="G75" s="8"/>
      <c r="H75" s="8">
        <v>130.71</v>
      </c>
      <c r="I75" s="8">
        <v>2211.04</v>
      </c>
      <c r="J75" s="8">
        <v>0</v>
      </c>
      <c r="K75" s="8">
        <v>56.1</v>
      </c>
      <c r="L75" s="9"/>
      <c r="M75" s="8">
        <f t="shared" si="5"/>
        <v>2267.14</v>
      </c>
      <c r="N75" s="7"/>
      <c r="O75" s="207">
        <f t="shared" si="6"/>
        <v>45.3428</v>
      </c>
      <c r="P75" s="138"/>
      <c r="Q75" s="138"/>
      <c r="R75" s="6" t="s">
        <v>161</v>
      </c>
      <c r="S75" s="6" t="s">
        <v>107</v>
      </c>
      <c r="T75" s="6" t="s">
        <v>162</v>
      </c>
      <c r="U75" s="22" t="s">
        <v>163</v>
      </c>
      <c r="V75" s="11" t="s">
        <v>243</v>
      </c>
      <c r="W75" s="197">
        <v>43.23</v>
      </c>
      <c r="X75" s="202"/>
      <c r="Y75" s="203"/>
    </row>
    <row r="76" spans="1:25" ht="30" customHeight="1">
      <c r="A76" s="6" t="s">
        <v>176</v>
      </c>
      <c r="B76" s="6" t="s">
        <v>164</v>
      </c>
      <c r="C76" s="6" t="s">
        <v>177</v>
      </c>
      <c r="D76" s="22" t="s">
        <v>178</v>
      </c>
      <c r="E76" s="11" t="s">
        <v>243</v>
      </c>
      <c r="F76" s="35">
        <v>3870</v>
      </c>
      <c r="G76" s="8"/>
      <c r="H76" s="8">
        <v>157.01</v>
      </c>
      <c r="I76" s="8">
        <v>2012.4</v>
      </c>
      <c r="J76" s="8">
        <v>0</v>
      </c>
      <c r="K76" s="8">
        <v>73.55</v>
      </c>
      <c r="L76" s="9"/>
      <c r="M76" s="8">
        <f t="shared" si="5"/>
        <v>2085.9500000000003</v>
      </c>
      <c r="N76" s="7"/>
      <c r="O76" s="207">
        <f t="shared" si="6"/>
        <v>41.71900000000001</v>
      </c>
      <c r="P76" s="138"/>
      <c r="Q76" s="138"/>
      <c r="R76" s="6" t="s">
        <v>164</v>
      </c>
      <c r="S76" s="6" t="s">
        <v>165</v>
      </c>
      <c r="T76" s="6" t="s">
        <v>166</v>
      </c>
      <c r="U76" s="22" t="s">
        <v>167</v>
      </c>
      <c r="V76" s="11" t="s">
        <v>243</v>
      </c>
      <c r="W76" s="197">
        <v>43.23</v>
      </c>
      <c r="X76" s="201"/>
      <c r="Y76" s="129"/>
    </row>
    <row r="77" spans="1:25" ht="30" customHeight="1">
      <c r="A77" s="6" t="s">
        <v>179</v>
      </c>
      <c r="B77" s="6" t="s">
        <v>164</v>
      </c>
      <c r="C77" s="6" t="s">
        <v>180</v>
      </c>
      <c r="D77" s="22" t="s">
        <v>181</v>
      </c>
      <c r="E77" s="11" t="s">
        <v>244</v>
      </c>
      <c r="F77" s="35">
        <v>3276</v>
      </c>
      <c r="G77" s="8"/>
      <c r="H77" s="8">
        <v>219.19</v>
      </c>
      <c r="I77" s="8">
        <v>1703.52</v>
      </c>
      <c r="J77" s="8">
        <v>0</v>
      </c>
      <c r="K77" s="8">
        <v>105.4</v>
      </c>
      <c r="L77" s="9"/>
      <c r="M77" s="8">
        <f t="shared" si="5"/>
        <v>1808.92</v>
      </c>
      <c r="N77" s="7"/>
      <c r="O77" s="207">
        <f t="shared" si="6"/>
        <v>36.1784</v>
      </c>
      <c r="P77" s="138"/>
      <c r="Q77" s="138"/>
      <c r="R77" s="6" t="s">
        <v>164</v>
      </c>
      <c r="S77" s="6" t="s">
        <v>47</v>
      </c>
      <c r="T77" s="6" t="s">
        <v>168</v>
      </c>
      <c r="U77" s="22" t="s">
        <v>169</v>
      </c>
      <c r="V77" s="11" t="s">
        <v>243</v>
      </c>
      <c r="W77" s="197">
        <v>43.23</v>
      </c>
      <c r="X77" s="202"/>
      <c r="Y77" s="203"/>
    </row>
    <row r="78" spans="1:25" ht="30" customHeight="1">
      <c r="A78" s="6" t="s">
        <v>106</v>
      </c>
      <c r="B78" s="6" t="s">
        <v>182</v>
      </c>
      <c r="C78" s="6" t="s">
        <v>183</v>
      </c>
      <c r="D78" s="22" t="s">
        <v>184</v>
      </c>
      <c r="E78" s="11" t="s">
        <v>245</v>
      </c>
      <c r="F78" s="35">
        <v>4724</v>
      </c>
      <c r="G78" s="8"/>
      <c r="H78" s="8">
        <v>21.76</v>
      </c>
      <c r="I78" s="8">
        <v>2456.48</v>
      </c>
      <c r="J78" s="8">
        <v>0</v>
      </c>
      <c r="K78" s="8">
        <v>0.6</v>
      </c>
      <c r="L78" s="9"/>
      <c r="M78" s="8">
        <f t="shared" si="5"/>
        <v>2457.08</v>
      </c>
      <c r="N78" s="7"/>
      <c r="O78" s="207">
        <f t="shared" si="6"/>
        <v>49.1416</v>
      </c>
      <c r="P78" s="138"/>
      <c r="Q78" s="138"/>
      <c r="R78" s="6" t="s">
        <v>106</v>
      </c>
      <c r="S78" s="6" t="s">
        <v>170</v>
      </c>
      <c r="T78" s="6" t="s">
        <v>171</v>
      </c>
      <c r="U78" s="22" t="s">
        <v>172</v>
      </c>
      <c r="V78" s="11" t="s">
        <v>243</v>
      </c>
      <c r="W78" s="197">
        <v>43.23</v>
      </c>
      <c r="X78" s="201"/>
      <c r="Y78" s="129"/>
    </row>
    <row r="79" spans="1:25" ht="30" customHeight="1">
      <c r="A79" s="6" t="s">
        <v>185</v>
      </c>
      <c r="B79" s="6" t="s">
        <v>186</v>
      </c>
      <c r="C79" s="6" t="s">
        <v>49</v>
      </c>
      <c r="D79" s="22" t="s">
        <v>187</v>
      </c>
      <c r="E79" s="11" t="s">
        <v>188</v>
      </c>
      <c r="F79" s="35">
        <v>4250</v>
      </c>
      <c r="G79" s="8"/>
      <c r="H79" s="8">
        <v>130.92</v>
      </c>
      <c r="I79" s="8">
        <v>2210</v>
      </c>
      <c r="J79" s="8">
        <v>0</v>
      </c>
      <c r="K79" s="8">
        <v>56.215</v>
      </c>
      <c r="L79" s="9"/>
      <c r="M79" s="8">
        <f t="shared" si="5"/>
        <v>2266.215</v>
      </c>
      <c r="N79" s="7"/>
      <c r="O79" s="207">
        <f t="shared" si="6"/>
        <v>45.3243</v>
      </c>
      <c r="P79" s="138"/>
      <c r="Q79" s="138"/>
      <c r="R79" s="6" t="s">
        <v>173</v>
      </c>
      <c r="S79" s="6" t="s">
        <v>130</v>
      </c>
      <c r="T79" s="6" t="s">
        <v>174</v>
      </c>
      <c r="U79" s="22" t="s">
        <v>175</v>
      </c>
      <c r="V79" s="11" t="s">
        <v>103</v>
      </c>
      <c r="W79" s="197">
        <v>46.64</v>
      </c>
      <c r="X79" s="202"/>
      <c r="Y79" s="203"/>
    </row>
    <row r="80" spans="1:25" ht="30" customHeight="1">
      <c r="A80" s="6" t="s">
        <v>189</v>
      </c>
      <c r="B80" s="6" t="s">
        <v>164</v>
      </c>
      <c r="C80" s="6" t="s">
        <v>190</v>
      </c>
      <c r="D80" s="22" t="s">
        <v>191</v>
      </c>
      <c r="E80" s="11" t="s">
        <v>192</v>
      </c>
      <c r="F80" s="34">
        <v>4606</v>
      </c>
      <c r="G80" s="8"/>
      <c r="H80" s="8">
        <v>63.96</v>
      </c>
      <c r="I80" s="8">
        <v>2395.12</v>
      </c>
      <c r="J80" s="8">
        <v>0</v>
      </c>
      <c r="K80" s="8">
        <v>7.28</v>
      </c>
      <c r="L80" s="9"/>
      <c r="M80" s="8">
        <f t="shared" si="5"/>
        <v>2402.4</v>
      </c>
      <c r="N80" s="7"/>
      <c r="O80" s="207">
        <f t="shared" si="6"/>
        <v>48.048</v>
      </c>
      <c r="P80" s="138"/>
      <c r="Q80" s="138"/>
      <c r="R80" s="6" t="s">
        <v>176</v>
      </c>
      <c r="S80" s="6" t="s">
        <v>164</v>
      </c>
      <c r="T80" s="6" t="s">
        <v>177</v>
      </c>
      <c r="U80" s="22" t="s">
        <v>178</v>
      </c>
      <c r="V80" s="11" t="s">
        <v>243</v>
      </c>
      <c r="W80" s="197">
        <v>43.23</v>
      </c>
      <c r="X80" s="201"/>
      <c r="Y80" s="129"/>
    </row>
    <row r="81" spans="1:25" ht="30" customHeight="1">
      <c r="A81" s="6" t="s">
        <v>164</v>
      </c>
      <c r="B81" s="6" t="s">
        <v>47</v>
      </c>
      <c r="C81" s="6" t="s">
        <v>193</v>
      </c>
      <c r="D81" s="22" t="s">
        <v>194</v>
      </c>
      <c r="E81" s="11" t="s">
        <v>243</v>
      </c>
      <c r="F81" s="35">
        <v>3870</v>
      </c>
      <c r="G81" s="8"/>
      <c r="H81" s="8">
        <v>157.01</v>
      </c>
      <c r="I81" s="8">
        <v>2012.4</v>
      </c>
      <c r="J81" s="8">
        <v>0</v>
      </c>
      <c r="K81" s="8">
        <v>73.55</v>
      </c>
      <c r="L81" s="9"/>
      <c r="M81" s="8">
        <f t="shared" si="5"/>
        <v>2085.9500000000003</v>
      </c>
      <c r="N81" s="7"/>
      <c r="O81" s="207">
        <f t="shared" si="6"/>
        <v>41.71900000000001</v>
      </c>
      <c r="P81" s="138"/>
      <c r="Q81" s="138"/>
      <c r="R81" s="6" t="s">
        <v>179</v>
      </c>
      <c r="S81" s="6" t="s">
        <v>164</v>
      </c>
      <c r="T81" s="6" t="s">
        <v>180</v>
      </c>
      <c r="U81" s="22" t="s">
        <v>181</v>
      </c>
      <c r="V81" s="11" t="s">
        <v>244</v>
      </c>
      <c r="W81" s="197">
        <v>37.21</v>
      </c>
      <c r="X81" s="202"/>
      <c r="Y81" s="203"/>
    </row>
    <row r="82" spans="1:25" ht="30" customHeight="1">
      <c r="A82" s="6" t="s">
        <v>195</v>
      </c>
      <c r="B82" s="6" t="s">
        <v>44</v>
      </c>
      <c r="C82" s="6" t="s">
        <v>196</v>
      </c>
      <c r="D82" s="22" t="s">
        <v>197</v>
      </c>
      <c r="E82" s="11" t="s">
        <v>244</v>
      </c>
      <c r="F82" s="35">
        <v>3276</v>
      </c>
      <c r="G82" s="8"/>
      <c r="H82" s="8">
        <v>219.19</v>
      </c>
      <c r="I82" s="8">
        <v>1703.52</v>
      </c>
      <c r="J82" s="8">
        <v>0</v>
      </c>
      <c r="K82" s="8">
        <v>105.4</v>
      </c>
      <c r="L82" s="9"/>
      <c r="M82" s="8">
        <f t="shared" si="5"/>
        <v>1808.92</v>
      </c>
      <c r="N82" s="7"/>
      <c r="O82" s="207">
        <f t="shared" si="6"/>
        <v>36.1784</v>
      </c>
      <c r="P82" s="138"/>
      <c r="Q82" s="138"/>
      <c r="R82" s="6" t="s">
        <v>106</v>
      </c>
      <c r="S82" s="6" t="s">
        <v>182</v>
      </c>
      <c r="T82" s="6" t="s">
        <v>183</v>
      </c>
      <c r="U82" s="22" t="s">
        <v>184</v>
      </c>
      <c r="V82" s="11" t="s">
        <v>245</v>
      </c>
      <c r="W82" s="197">
        <v>50.89</v>
      </c>
      <c r="X82" s="201"/>
      <c r="Y82" s="129"/>
    </row>
    <row r="83" spans="1:25" ht="30" customHeight="1">
      <c r="A83" s="6" t="s">
        <v>36</v>
      </c>
      <c r="B83" s="6" t="s">
        <v>228</v>
      </c>
      <c r="C83" s="6" t="s">
        <v>155</v>
      </c>
      <c r="D83" s="22" t="s">
        <v>198</v>
      </c>
      <c r="E83" s="11" t="s">
        <v>243</v>
      </c>
      <c r="F83" s="35">
        <v>3870</v>
      </c>
      <c r="G83" s="8"/>
      <c r="H83" s="8">
        <v>157.01</v>
      </c>
      <c r="I83" s="8">
        <v>2012.4</v>
      </c>
      <c r="J83" s="8">
        <v>0</v>
      </c>
      <c r="K83" s="8">
        <v>73.55</v>
      </c>
      <c r="L83" s="9"/>
      <c r="M83" s="8">
        <f t="shared" si="5"/>
        <v>2085.9500000000003</v>
      </c>
      <c r="N83" s="7"/>
      <c r="O83" s="207">
        <f t="shared" si="6"/>
        <v>41.71900000000001</v>
      </c>
      <c r="P83" s="138"/>
      <c r="Q83" s="138"/>
      <c r="R83" s="6" t="s">
        <v>185</v>
      </c>
      <c r="S83" s="6" t="s">
        <v>186</v>
      </c>
      <c r="T83" s="6" t="s">
        <v>49</v>
      </c>
      <c r="U83" s="22" t="s">
        <v>187</v>
      </c>
      <c r="V83" s="11" t="s">
        <v>188</v>
      </c>
      <c r="W83" s="197">
        <v>49.76</v>
      </c>
      <c r="X83" s="202"/>
      <c r="Y83" s="203"/>
    </row>
    <row r="84" spans="1:25" ht="30" customHeight="1">
      <c r="A84" s="6" t="s">
        <v>185</v>
      </c>
      <c r="B84" s="6" t="s">
        <v>199</v>
      </c>
      <c r="C84" s="6" t="s">
        <v>200</v>
      </c>
      <c r="D84" s="22" t="s">
        <v>201</v>
      </c>
      <c r="E84" s="11" t="s">
        <v>243</v>
      </c>
      <c r="F84" s="35">
        <v>3870</v>
      </c>
      <c r="G84" s="8"/>
      <c r="H84" s="8">
        <v>157.01</v>
      </c>
      <c r="I84" s="8">
        <v>2012.4</v>
      </c>
      <c r="J84" s="8">
        <v>0</v>
      </c>
      <c r="K84" s="8">
        <v>73.55</v>
      </c>
      <c r="L84" s="9"/>
      <c r="M84" s="8">
        <f t="shared" si="5"/>
        <v>2085.9500000000003</v>
      </c>
      <c r="N84" s="7"/>
      <c r="O84" s="207">
        <f t="shared" si="6"/>
        <v>41.71900000000001</v>
      </c>
      <c r="P84" s="138"/>
      <c r="Q84" s="138"/>
      <c r="R84" s="6" t="s">
        <v>189</v>
      </c>
      <c r="S84" s="6" t="s">
        <v>164</v>
      </c>
      <c r="T84" s="6" t="s">
        <v>190</v>
      </c>
      <c r="U84" s="22" t="s">
        <v>191</v>
      </c>
      <c r="V84" s="11" t="s">
        <v>192</v>
      </c>
      <c r="W84" s="197">
        <v>46.62</v>
      </c>
      <c r="X84" s="201"/>
      <c r="Y84" s="129"/>
    </row>
    <row r="85" spans="1:25" ht="30" customHeight="1">
      <c r="A85" s="6" t="s">
        <v>154</v>
      </c>
      <c r="B85" s="6" t="s">
        <v>202</v>
      </c>
      <c r="C85" s="6" t="s">
        <v>203</v>
      </c>
      <c r="D85" s="22" t="s">
        <v>204</v>
      </c>
      <c r="E85" s="11" t="s">
        <v>243</v>
      </c>
      <c r="F85" s="35">
        <v>3870</v>
      </c>
      <c r="G85" s="8"/>
      <c r="H85" s="8">
        <v>157.01</v>
      </c>
      <c r="I85" s="8">
        <v>2012.4</v>
      </c>
      <c r="J85" s="8">
        <v>0</v>
      </c>
      <c r="K85" s="8">
        <v>73.55</v>
      </c>
      <c r="L85" s="9"/>
      <c r="M85" s="8">
        <f t="shared" si="5"/>
        <v>2085.9500000000003</v>
      </c>
      <c r="N85" s="7"/>
      <c r="O85" s="207">
        <f t="shared" si="6"/>
        <v>41.71900000000001</v>
      </c>
      <c r="P85" s="138"/>
      <c r="Q85" s="138"/>
      <c r="R85" s="6" t="s">
        <v>164</v>
      </c>
      <c r="S85" s="6" t="s">
        <v>47</v>
      </c>
      <c r="T85" s="6" t="s">
        <v>193</v>
      </c>
      <c r="U85" s="22" t="s">
        <v>194</v>
      </c>
      <c r="V85" s="11" t="s">
        <v>243</v>
      </c>
      <c r="W85" s="197">
        <v>43.23</v>
      </c>
      <c r="X85" s="202"/>
      <c r="Y85" s="203"/>
    </row>
    <row r="86" spans="1:25" ht="30" customHeight="1">
      <c r="A86" s="6" t="s">
        <v>106</v>
      </c>
      <c r="B86" s="6" t="s">
        <v>170</v>
      </c>
      <c r="C86" s="6" t="s">
        <v>205</v>
      </c>
      <c r="D86" s="22" t="s">
        <v>206</v>
      </c>
      <c r="E86" s="11" t="s">
        <v>129</v>
      </c>
      <c r="F86" s="35">
        <v>3276</v>
      </c>
      <c r="G86" s="8"/>
      <c r="H86" s="8">
        <v>219.19</v>
      </c>
      <c r="I86" s="8">
        <v>1703.52</v>
      </c>
      <c r="J86" s="8">
        <v>0</v>
      </c>
      <c r="K86" s="8">
        <v>105.4</v>
      </c>
      <c r="L86" s="9"/>
      <c r="M86" s="8">
        <f t="shared" si="5"/>
        <v>1808.92</v>
      </c>
      <c r="N86" s="7"/>
      <c r="O86" s="207">
        <f t="shared" si="6"/>
        <v>36.1784</v>
      </c>
      <c r="P86" s="138"/>
      <c r="Q86" s="138"/>
      <c r="R86" s="6" t="s">
        <v>195</v>
      </c>
      <c r="S86" s="6" t="s">
        <v>44</v>
      </c>
      <c r="T86" s="6" t="s">
        <v>196</v>
      </c>
      <c r="U86" s="22" t="s">
        <v>197</v>
      </c>
      <c r="V86" s="11" t="s">
        <v>244</v>
      </c>
      <c r="W86" s="197">
        <v>37.21</v>
      </c>
      <c r="X86" s="201"/>
      <c r="Y86" s="129"/>
    </row>
    <row r="87" spans="1:25" ht="30" customHeight="1">
      <c r="A87" s="11" t="s">
        <v>207</v>
      </c>
      <c r="B87" s="11" t="s">
        <v>89</v>
      </c>
      <c r="C87" s="11" t="s">
        <v>208</v>
      </c>
      <c r="D87" s="22" t="s">
        <v>209</v>
      </c>
      <c r="E87" s="11" t="s">
        <v>192</v>
      </c>
      <c r="F87" s="35">
        <v>4606</v>
      </c>
      <c r="G87" s="8"/>
      <c r="H87" s="8">
        <v>63.96</v>
      </c>
      <c r="I87" s="8">
        <v>2395.12</v>
      </c>
      <c r="J87" s="8">
        <v>0</v>
      </c>
      <c r="K87" s="8">
        <v>7.28</v>
      </c>
      <c r="L87" s="9"/>
      <c r="M87" s="8">
        <f t="shared" si="5"/>
        <v>2402.4</v>
      </c>
      <c r="N87" s="7"/>
      <c r="O87" s="207">
        <f t="shared" si="6"/>
        <v>48.048</v>
      </c>
      <c r="P87" s="138"/>
      <c r="Q87" s="138"/>
      <c r="R87" s="6" t="s">
        <v>36</v>
      </c>
      <c r="S87" s="6" t="s">
        <v>228</v>
      </c>
      <c r="T87" s="6" t="s">
        <v>155</v>
      </c>
      <c r="U87" s="22" t="s">
        <v>198</v>
      </c>
      <c r="V87" s="11" t="s">
        <v>243</v>
      </c>
      <c r="W87" s="197">
        <v>43.23</v>
      </c>
      <c r="X87" s="202"/>
      <c r="Y87" s="203"/>
    </row>
    <row r="88" spans="1:25" ht="30" customHeight="1">
      <c r="A88" s="11" t="s">
        <v>125</v>
      </c>
      <c r="B88" s="11" t="s">
        <v>126</v>
      </c>
      <c r="C88" s="11" t="s">
        <v>127</v>
      </c>
      <c r="D88" s="22" t="s">
        <v>128</v>
      </c>
      <c r="E88" s="11" t="s">
        <v>244</v>
      </c>
      <c r="F88" s="35">
        <v>3276</v>
      </c>
      <c r="G88" s="8"/>
      <c r="H88" s="8">
        <v>219.19</v>
      </c>
      <c r="I88" s="66">
        <v>1703.52</v>
      </c>
      <c r="J88" s="66">
        <f>+G88/2</f>
        <v>0</v>
      </c>
      <c r="K88" s="8">
        <v>105.4</v>
      </c>
      <c r="L88" s="9"/>
      <c r="M88" s="66">
        <f>+I88-J88+K88</f>
        <v>1808.92</v>
      </c>
      <c r="N88" s="173"/>
      <c r="O88" s="207">
        <f t="shared" si="6"/>
        <v>36.1784</v>
      </c>
      <c r="P88" s="138"/>
      <c r="Q88" s="138"/>
      <c r="R88" s="6" t="s">
        <v>185</v>
      </c>
      <c r="S88" s="6" t="s">
        <v>199</v>
      </c>
      <c r="T88" s="6" t="s">
        <v>200</v>
      </c>
      <c r="U88" s="22" t="s">
        <v>201</v>
      </c>
      <c r="V88" s="11" t="s">
        <v>243</v>
      </c>
      <c r="W88" s="197">
        <v>43.23</v>
      </c>
      <c r="X88" s="201"/>
      <c r="Y88" s="129"/>
    </row>
    <row r="89" spans="1:25" s="1" customFormat="1" ht="30" customHeight="1">
      <c r="A89" s="134" t="s">
        <v>253</v>
      </c>
      <c r="B89" s="102" t="s">
        <v>143</v>
      </c>
      <c r="C89" s="134" t="s">
        <v>263</v>
      </c>
      <c r="D89" s="172"/>
      <c r="E89" s="11" t="s">
        <v>192</v>
      </c>
      <c r="F89" s="35"/>
      <c r="G89" s="8"/>
      <c r="H89" s="8"/>
      <c r="I89" s="66">
        <v>2395.12</v>
      </c>
      <c r="J89" s="66">
        <f>+G89/2</f>
        <v>0</v>
      </c>
      <c r="K89" s="8">
        <v>7.28</v>
      </c>
      <c r="L89" s="9"/>
      <c r="M89" s="66">
        <f>+I89-J89+K89</f>
        <v>2402.4</v>
      </c>
      <c r="N89" s="173"/>
      <c r="O89" s="207">
        <f t="shared" si="6"/>
        <v>48.048</v>
      </c>
      <c r="P89" s="138"/>
      <c r="Q89" s="138"/>
      <c r="R89" s="6" t="s">
        <v>154</v>
      </c>
      <c r="S89" s="6" t="s">
        <v>202</v>
      </c>
      <c r="T89" s="6" t="s">
        <v>203</v>
      </c>
      <c r="U89" s="22" t="s">
        <v>430</v>
      </c>
      <c r="V89" s="11" t="s">
        <v>243</v>
      </c>
      <c r="W89" s="197">
        <v>43.23</v>
      </c>
      <c r="X89" s="202"/>
      <c r="Y89" s="203"/>
    </row>
    <row r="90" spans="1:25" s="1" customFormat="1" ht="30" customHeight="1">
      <c r="A90" s="29"/>
      <c r="B90" s="29"/>
      <c r="C90" s="29"/>
      <c r="D90" s="98"/>
      <c r="E90" s="31" t="s">
        <v>211</v>
      </c>
      <c r="F90" s="27">
        <f>SUM(F69:F87)</f>
        <v>76072</v>
      </c>
      <c r="G90" s="27">
        <f>SUM(G69:G87)</f>
        <v>0</v>
      </c>
      <c r="H90" s="27">
        <f>SUM(H69:H87)</f>
        <v>2634.44</v>
      </c>
      <c r="I90" s="27">
        <f>SUM(I69:I89)</f>
        <v>43656.08</v>
      </c>
      <c r="J90" s="27">
        <f>SUM(J69:J89)</f>
        <v>0</v>
      </c>
      <c r="K90" s="27">
        <f>SUM(K69:K89)</f>
        <v>1275.005</v>
      </c>
      <c r="L90" s="27">
        <f>SUM(L69:L89)</f>
        <v>0</v>
      </c>
      <c r="M90" s="27">
        <f>SUM(M69:M89)</f>
        <v>44931.085</v>
      </c>
      <c r="N90" s="30"/>
      <c r="O90" s="204"/>
      <c r="P90" s="205"/>
      <c r="R90" s="6" t="s">
        <v>106</v>
      </c>
      <c r="S90" s="6" t="s">
        <v>170</v>
      </c>
      <c r="T90" s="6" t="s">
        <v>205</v>
      </c>
      <c r="U90" s="22" t="s">
        <v>206</v>
      </c>
      <c r="V90" s="11" t="s">
        <v>129</v>
      </c>
      <c r="W90" s="197">
        <v>37.21</v>
      </c>
      <c r="X90" s="201"/>
      <c r="Y90" s="129"/>
    </row>
    <row r="91" spans="1:25" s="1" customFormat="1" ht="30" customHeight="1">
      <c r="A91" s="29"/>
      <c r="B91" s="29"/>
      <c r="C91" s="29"/>
      <c r="D91" s="81"/>
      <c r="E91" s="82"/>
      <c r="F91" s="28"/>
      <c r="G91" s="28"/>
      <c r="H91" s="28"/>
      <c r="I91" s="28"/>
      <c r="J91" s="28"/>
      <c r="K91" s="28"/>
      <c r="L91" s="28"/>
      <c r="M91" s="28"/>
      <c r="N91" s="30"/>
      <c r="O91" s="204"/>
      <c r="P91" s="204"/>
      <c r="R91" s="11" t="s">
        <v>207</v>
      </c>
      <c r="S91" s="11" t="s">
        <v>89</v>
      </c>
      <c r="T91" s="11" t="s">
        <v>208</v>
      </c>
      <c r="U91" s="22" t="s">
        <v>209</v>
      </c>
      <c r="V91" s="11" t="s">
        <v>192</v>
      </c>
      <c r="W91" s="197">
        <v>49.76</v>
      </c>
      <c r="X91" s="202"/>
      <c r="Y91" s="203"/>
    </row>
    <row r="92" spans="1:25" ht="30" customHeight="1">
      <c r="A92" s="29"/>
      <c r="B92" s="29"/>
      <c r="C92" s="29"/>
      <c r="D92" s="81"/>
      <c r="E92" s="82"/>
      <c r="F92" s="28"/>
      <c r="G92" s="28"/>
      <c r="H92" s="28"/>
      <c r="I92" s="28"/>
      <c r="J92" s="28"/>
      <c r="K92" s="28"/>
      <c r="L92" s="28"/>
      <c r="M92" s="28"/>
      <c r="R92" s="11" t="s">
        <v>125</v>
      </c>
      <c r="S92" s="11" t="s">
        <v>126</v>
      </c>
      <c r="T92" s="11" t="s">
        <v>127</v>
      </c>
      <c r="U92" s="22" t="s">
        <v>128</v>
      </c>
      <c r="V92" s="11" t="s">
        <v>244</v>
      </c>
      <c r="W92" s="197">
        <v>37.21</v>
      </c>
      <c r="X92" s="201"/>
      <c r="Y92" s="129"/>
    </row>
    <row r="93" spans="1:25" ht="30" customHeight="1">
      <c r="A93" s="73"/>
      <c r="B93" s="73"/>
      <c r="C93" s="67"/>
      <c r="D93" s="68"/>
      <c r="E93" s="73"/>
      <c r="F93" s="69"/>
      <c r="G93" s="70"/>
      <c r="H93" s="70"/>
      <c r="I93" s="79"/>
      <c r="J93" s="79"/>
      <c r="K93" s="70"/>
      <c r="L93" s="70"/>
      <c r="M93" s="79"/>
      <c r="N93" s="80"/>
      <c r="R93" s="134" t="s">
        <v>253</v>
      </c>
      <c r="S93" s="102" t="s">
        <v>143</v>
      </c>
      <c r="T93" s="134" t="s">
        <v>263</v>
      </c>
      <c r="U93" s="172"/>
      <c r="V93" s="11" t="s">
        <v>192</v>
      </c>
      <c r="W93" s="197">
        <v>49.76</v>
      </c>
      <c r="X93" s="202"/>
      <c r="Y93" s="203"/>
    </row>
    <row r="94" spans="1:23" ht="15">
      <c r="A94" s="74" t="s">
        <v>377</v>
      </c>
      <c r="B94" s="74"/>
      <c r="C94" s="75"/>
      <c r="D94" s="76"/>
      <c r="E94" s="74" t="s">
        <v>392</v>
      </c>
      <c r="F94" s="77"/>
      <c r="G94" s="75"/>
      <c r="H94" s="75"/>
      <c r="I94" s="116"/>
      <c r="J94" s="75"/>
      <c r="K94" s="75"/>
      <c r="L94" s="75"/>
      <c r="M94" s="75" t="s">
        <v>378</v>
      </c>
      <c r="N94" s="78"/>
      <c r="R94" s="29"/>
      <c r="S94" s="29"/>
      <c r="T94" s="29"/>
      <c r="U94" s="98"/>
      <c r="V94" s="31" t="s">
        <v>211</v>
      </c>
      <c r="W94" s="198">
        <f>SUM(W73:W93)</f>
        <v>928.8700000000001</v>
      </c>
    </row>
    <row r="95" spans="1:22" ht="15">
      <c r="A95" s="74" t="s">
        <v>60</v>
      </c>
      <c r="B95" s="74"/>
      <c r="C95" s="74"/>
      <c r="D95" s="76"/>
      <c r="E95" s="74" t="s">
        <v>61</v>
      </c>
      <c r="F95" s="77"/>
      <c r="G95" s="75"/>
      <c r="H95" s="75"/>
      <c r="I95" s="75"/>
      <c r="J95" s="75"/>
      <c r="K95" s="75"/>
      <c r="L95" s="75"/>
      <c r="M95" s="75" t="s">
        <v>62</v>
      </c>
      <c r="N95" s="78"/>
      <c r="R95" s="29"/>
      <c r="S95" s="29"/>
      <c r="T95" s="29"/>
      <c r="U95" s="149"/>
      <c r="V95" s="82"/>
    </row>
    <row r="96" spans="1:22" ht="15">
      <c r="A96" s="74"/>
      <c r="B96" s="74"/>
      <c r="C96" s="74"/>
      <c r="D96" s="76"/>
      <c r="E96" s="74"/>
      <c r="F96" s="77"/>
      <c r="G96" s="75"/>
      <c r="H96" s="75"/>
      <c r="I96" s="75"/>
      <c r="J96" s="75"/>
      <c r="K96" s="75"/>
      <c r="L96" s="75"/>
      <c r="M96" s="75"/>
      <c r="R96" s="29"/>
      <c r="S96" s="29"/>
      <c r="T96" s="29"/>
      <c r="U96" s="149"/>
      <c r="V96" s="82"/>
    </row>
    <row r="97" spans="18:22" ht="15.75">
      <c r="R97" s="73"/>
      <c r="S97" s="73"/>
      <c r="T97" s="67"/>
      <c r="U97" s="68"/>
      <c r="V97" s="73"/>
    </row>
    <row r="98" spans="18:22" ht="15">
      <c r="R98" s="74" t="s">
        <v>377</v>
      </c>
      <c r="S98" s="74"/>
      <c r="T98" s="75"/>
      <c r="U98" s="76"/>
      <c r="V98" s="74" t="s">
        <v>392</v>
      </c>
    </row>
    <row r="99" spans="18:22" ht="15">
      <c r="R99" s="74" t="s">
        <v>60</v>
      </c>
      <c r="S99" s="74"/>
      <c r="T99" s="74"/>
      <c r="U99" s="76"/>
      <c r="V99" s="74" t="s">
        <v>61</v>
      </c>
    </row>
    <row r="101" ht="15">
      <c r="N101" s="42"/>
    </row>
    <row r="102" spans="1:14" ht="15">
      <c r="A102" s="38"/>
      <c r="B102" s="45" t="s">
        <v>0</v>
      </c>
      <c r="C102" s="38"/>
      <c r="D102" s="38"/>
      <c r="E102" s="17"/>
      <c r="F102" s="39"/>
      <c r="G102" s="38"/>
      <c r="H102" s="38"/>
      <c r="I102" s="39"/>
      <c r="J102" s="39"/>
      <c r="K102" s="39"/>
      <c r="L102" s="38"/>
      <c r="M102" s="123"/>
      <c r="N102" s="38"/>
    </row>
    <row r="103" spans="1:14" ht="15">
      <c r="A103" s="38"/>
      <c r="B103" s="45" t="s">
        <v>212</v>
      </c>
      <c r="C103" s="38"/>
      <c r="D103" s="3"/>
      <c r="E103" s="17"/>
      <c r="F103" s="39"/>
      <c r="G103" s="38"/>
      <c r="H103" s="38"/>
      <c r="I103" s="39"/>
      <c r="J103" s="39"/>
      <c r="K103" s="39"/>
      <c r="L103" s="38"/>
      <c r="M103" s="123"/>
      <c r="N103" s="38"/>
    </row>
    <row r="104" spans="1:14" ht="15">
      <c r="A104" s="38"/>
      <c r="B104" s="45" t="s">
        <v>427</v>
      </c>
      <c r="C104" s="38"/>
      <c r="D104" s="17"/>
      <c r="E104" s="24"/>
      <c r="F104" s="39"/>
      <c r="G104" s="38"/>
      <c r="H104" s="38"/>
      <c r="I104" s="39"/>
      <c r="J104" s="39"/>
      <c r="K104" s="39"/>
      <c r="L104" s="38"/>
      <c r="M104" s="123"/>
      <c r="N104" s="2"/>
    </row>
    <row r="105" spans="1:13" ht="15.75" thickBot="1">
      <c r="A105" s="3"/>
      <c r="B105" s="3"/>
      <c r="C105" s="3"/>
      <c r="D105" s="17"/>
      <c r="E105" s="20"/>
      <c r="F105" s="36"/>
      <c r="G105" s="2"/>
      <c r="H105" s="2"/>
      <c r="I105" s="26"/>
      <c r="J105" s="26"/>
      <c r="K105" s="26"/>
      <c r="L105" s="2"/>
      <c r="M105" s="26">
        <v>0</v>
      </c>
    </row>
    <row r="106" spans="1:14" ht="30.75" thickBot="1">
      <c r="A106" s="209" t="s">
        <v>1</v>
      </c>
      <c r="B106" s="209" t="s">
        <v>2</v>
      </c>
      <c r="C106" s="209" t="s">
        <v>3</v>
      </c>
      <c r="D106" s="59" t="s">
        <v>4</v>
      </c>
      <c r="E106" s="60" t="s">
        <v>5</v>
      </c>
      <c r="F106" s="32" t="s">
        <v>6</v>
      </c>
      <c r="G106" s="211" t="s">
        <v>7</v>
      </c>
      <c r="H106" s="221"/>
      <c r="I106" s="49" t="s">
        <v>8</v>
      </c>
      <c r="J106" s="219" t="s">
        <v>9</v>
      </c>
      <c r="K106" s="220"/>
      <c r="L106" s="48" t="s">
        <v>150</v>
      </c>
      <c r="M106" s="124" t="s">
        <v>213</v>
      </c>
      <c r="N106" s="51" t="s">
        <v>12</v>
      </c>
    </row>
    <row r="107" spans="1:19" ht="30" customHeight="1" thickBot="1">
      <c r="A107" s="210"/>
      <c r="B107" s="210"/>
      <c r="C107" s="210"/>
      <c r="D107" s="61"/>
      <c r="E107" s="62"/>
      <c r="F107" s="33" t="s">
        <v>13</v>
      </c>
      <c r="G107" s="52" t="s">
        <v>14</v>
      </c>
      <c r="H107" s="53" t="s">
        <v>15</v>
      </c>
      <c r="I107" s="54" t="s">
        <v>9</v>
      </c>
      <c r="J107" s="63" t="s">
        <v>14</v>
      </c>
      <c r="K107" s="64" t="s">
        <v>15</v>
      </c>
      <c r="L107" s="53" t="s">
        <v>16</v>
      </c>
      <c r="M107" s="126" t="s">
        <v>214</v>
      </c>
      <c r="N107" s="56" t="s">
        <v>18</v>
      </c>
      <c r="P107" s="1"/>
      <c r="Q107" s="1"/>
      <c r="R107" s="44"/>
      <c r="S107" s="44"/>
    </row>
    <row r="108" spans="1:19" ht="30" customHeight="1">
      <c r="A108" s="6" t="s">
        <v>28</v>
      </c>
      <c r="B108" s="6" t="s">
        <v>215</v>
      </c>
      <c r="C108" s="6" t="s">
        <v>216</v>
      </c>
      <c r="D108" s="15" t="s">
        <v>217</v>
      </c>
      <c r="E108" s="23" t="s">
        <v>218</v>
      </c>
      <c r="F108" s="35">
        <v>3906</v>
      </c>
      <c r="G108" s="7"/>
      <c r="H108" s="7"/>
      <c r="I108" s="8">
        <v>1953</v>
      </c>
      <c r="J108" s="8">
        <v>0</v>
      </c>
      <c r="K108" s="8">
        <v>0</v>
      </c>
      <c r="L108" s="8">
        <v>0</v>
      </c>
      <c r="M108" s="8">
        <v>1953</v>
      </c>
      <c r="N108" s="7"/>
      <c r="P108" s="138"/>
      <c r="S108" s="138"/>
    </row>
    <row r="109" spans="1:19" ht="30" customHeight="1">
      <c r="A109" s="11" t="s">
        <v>19</v>
      </c>
      <c r="B109" s="11" t="s">
        <v>219</v>
      </c>
      <c r="C109" s="11" t="s">
        <v>220</v>
      </c>
      <c r="D109" s="22" t="s">
        <v>221</v>
      </c>
      <c r="E109" s="23" t="s">
        <v>218</v>
      </c>
      <c r="F109" s="37">
        <v>3150</v>
      </c>
      <c r="G109" s="7"/>
      <c r="H109" s="7"/>
      <c r="I109" s="8">
        <v>1575</v>
      </c>
      <c r="J109" s="8">
        <v>0</v>
      </c>
      <c r="K109" s="8">
        <v>0</v>
      </c>
      <c r="L109" s="8"/>
      <c r="M109" s="8">
        <v>1575</v>
      </c>
      <c r="N109" s="7"/>
      <c r="P109" s="138"/>
      <c r="S109" s="138"/>
    </row>
    <row r="110" spans="1:16" ht="30" customHeight="1">
      <c r="A110" s="6" t="s">
        <v>36</v>
      </c>
      <c r="B110" s="6" t="s">
        <v>37</v>
      </c>
      <c r="C110" s="6" t="s">
        <v>116</v>
      </c>
      <c r="D110" s="22" t="s">
        <v>222</v>
      </c>
      <c r="E110" s="23" t="s">
        <v>218</v>
      </c>
      <c r="F110" s="37">
        <v>5598</v>
      </c>
      <c r="G110" s="7"/>
      <c r="H110" s="7"/>
      <c r="I110" s="8">
        <v>2799</v>
      </c>
      <c r="J110" s="8"/>
      <c r="K110" s="8"/>
      <c r="L110" s="7"/>
      <c r="M110" s="8">
        <v>2799</v>
      </c>
      <c r="N110" s="7"/>
      <c r="P110" s="138"/>
    </row>
    <row r="111" spans="1:16" ht="24.75" customHeight="1">
      <c r="A111" s="13"/>
      <c r="B111" s="46" t="s">
        <v>210</v>
      </c>
      <c r="C111" s="46"/>
      <c r="D111" s="41"/>
      <c r="E111" s="41"/>
      <c r="F111" s="27">
        <v>12654</v>
      </c>
      <c r="G111" s="27">
        <v>0</v>
      </c>
      <c r="H111" s="27">
        <v>0</v>
      </c>
      <c r="I111" s="27">
        <f>SUM(I108:I110)</f>
        <v>6327</v>
      </c>
      <c r="J111" s="27">
        <f>SUM(J108:J110)</f>
        <v>0</v>
      </c>
      <c r="K111" s="27">
        <f>SUM(K108:K110)</f>
        <v>0</v>
      </c>
      <c r="L111" s="27">
        <f>SUM(L108:L110)</f>
        <v>0</v>
      </c>
      <c r="M111" s="27">
        <f>SUM(M108:M110)</f>
        <v>6327</v>
      </c>
      <c r="N111" s="12"/>
      <c r="P111" s="138">
        <f>SUM(P108:P110)</f>
        <v>0</v>
      </c>
    </row>
    <row r="112" spans="1:14" s="1" customFormat="1" ht="24.75" customHeight="1">
      <c r="A112" s="21"/>
      <c r="B112" s="21"/>
      <c r="C112" s="21"/>
      <c r="D112" s="44"/>
      <c r="E112" s="44"/>
      <c r="F112" s="28"/>
      <c r="G112" s="28"/>
      <c r="H112" s="28"/>
      <c r="I112" s="28"/>
      <c r="J112" s="28"/>
      <c r="K112" s="28"/>
      <c r="L112" s="28"/>
      <c r="M112" s="28"/>
      <c r="N112" s="12"/>
    </row>
    <row r="113" spans="1:14" s="1" customFormat="1" ht="24.75" customHeight="1">
      <c r="A113" s="21"/>
      <c r="B113" s="21"/>
      <c r="C113" s="21"/>
      <c r="D113" s="44"/>
      <c r="E113" s="44"/>
      <c r="F113" s="28"/>
      <c r="G113" s="28"/>
      <c r="H113" s="28"/>
      <c r="I113" s="28"/>
      <c r="J113" s="28"/>
      <c r="K113" s="28"/>
      <c r="L113" s="28"/>
      <c r="M113" s="28"/>
      <c r="N113" s="12"/>
    </row>
    <row r="114" spans="1:14" ht="24.75" customHeight="1">
      <c r="A114" s="21"/>
      <c r="B114" s="21"/>
      <c r="C114" s="21"/>
      <c r="D114" s="44"/>
      <c r="E114" s="44"/>
      <c r="F114" s="28"/>
      <c r="G114" s="28"/>
      <c r="H114" s="28"/>
      <c r="I114" s="28"/>
      <c r="J114" s="28"/>
      <c r="K114" s="28"/>
      <c r="L114" s="28"/>
      <c r="M114" s="28"/>
      <c r="N114" s="12"/>
    </row>
    <row r="115" spans="1:14" ht="24.75" customHeight="1">
      <c r="A115" s="21"/>
      <c r="B115" s="21"/>
      <c r="C115" s="21"/>
      <c r="D115" s="44"/>
      <c r="E115" s="44"/>
      <c r="F115" s="28"/>
      <c r="G115" s="28"/>
      <c r="H115" s="28"/>
      <c r="I115" s="28"/>
      <c r="J115" s="28"/>
      <c r="K115" s="28"/>
      <c r="L115" s="28"/>
      <c r="M115" s="28"/>
      <c r="N115" s="12"/>
    </row>
    <row r="116" spans="1:14" ht="24.75" customHeight="1">
      <c r="A116" s="21"/>
      <c r="B116" s="21"/>
      <c r="C116" s="21"/>
      <c r="D116" s="44"/>
      <c r="E116" s="44"/>
      <c r="F116" s="28"/>
      <c r="G116" s="28"/>
      <c r="H116" s="28"/>
      <c r="I116" s="28"/>
      <c r="J116" s="28"/>
      <c r="K116" s="28"/>
      <c r="L116" s="28"/>
      <c r="M116" s="28"/>
      <c r="N116" s="12"/>
    </row>
    <row r="117" spans="1:14" ht="15.75">
      <c r="A117" s="73"/>
      <c r="B117" s="73"/>
      <c r="C117" s="67"/>
      <c r="D117" s="68"/>
      <c r="E117" s="73"/>
      <c r="F117" s="69"/>
      <c r="G117" s="70"/>
      <c r="H117" s="70"/>
      <c r="I117" s="79"/>
      <c r="J117" s="79"/>
      <c r="K117" s="70"/>
      <c r="L117" s="70"/>
      <c r="M117" s="79"/>
      <c r="N117" s="80"/>
    </row>
    <row r="118" spans="1:14" ht="15">
      <c r="A118" s="74" t="s">
        <v>377</v>
      </c>
      <c r="B118" s="74"/>
      <c r="C118" s="75"/>
      <c r="D118" s="76"/>
      <c r="E118" s="74" t="s">
        <v>392</v>
      </c>
      <c r="F118" s="77"/>
      <c r="G118" s="75"/>
      <c r="H118" s="75"/>
      <c r="I118" s="116"/>
      <c r="J118" s="75"/>
      <c r="K118" s="75"/>
      <c r="L118" s="75"/>
      <c r="M118" s="75" t="s">
        <v>378</v>
      </c>
      <c r="N118" s="78"/>
    </row>
    <row r="119" spans="1:13" ht="15">
      <c r="A119" s="74" t="s">
        <v>60</v>
      </c>
      <c r="B119" s="74"/>
      <c r="C119" s="74"/>
      <c r="D119" s="76"/>
      <c r="E119" s="74" t="s">
        <v>223</v>
      </c>
      <c r="F119" s="77"/>
      <c r="G119" s="75"/>
      <c r="H119" s="75"/>
      <c r="I119" s="75"/>
      <c r="J119" s="75"/>
      <c r="K119" s="75"/>
      <c r="L119" s="75"/>
      <c r="M119" s="75" t="s">
        <v>62</v>
      </c>
    </row>
    <row r="122" ht="15">
      <c r="N122" s="38"/>
    </row>
    <row r="123" spans="1:14" ht="15">
      <c r="A123" s="38"/>
      <c r="B123" s="38"/>
      <c r="C123" s="45" t="s">
        <v>0</v>
      </c>
      <c r="D123" s="38"/>
      <c r="E123" s="38"/>
      <c r="F123" s="39"/>
      <c r="G123" s="38"/>
      <c r="H123" s="38"/>
      <c r="I123" s="39"/>
      <c r="J123" s="39"/>
      <c r="K123" s="39"/>
      <c r="L123" s="38"/>
      <c r="M123" s="123"/>
      <c r="N123" s="38"/>
    </row>
    <row r="124" spans="1:14" ht="15">
      <c r="A124" s="38"/>
      <c r="B124" s="38"/>
      <c r="C124" s="45" t="s">
        <v>224</v>
      </c>
      <c r="D124" s="38"/>
      <c r="E124" s="17"/>
      <c r="F124" s="39"/>
      <c r="G124" s="38"/>
      <c r="H124" s="38"/>
      <c r="I124" s="39"/>
      <c r="J124" s="39"/>
      <c r="K124" s="39"/>
      <c r="L124" s="38"/>
      <c r="M124" s="123"/>
      <c r="N124" s="38"/>
    </row>
    <row r="125" spans="1:14" ht="15">
      <c r="A125" s="38"/>
      <c r="B125" s="38"/>
      <c r="C125" s="45" t="s">
        <v>425</v>
      </c>
      <c r="D125" s="38"/>
      <c r="E125" s="17"/>
      <c r="F125" s="39"/>
      <c r="G125" s="38"/>
      <c r="H125" s="38"/>
      <c r="I125" s="39"/>
      <c r="J125" s="39"/>
      <c r="K125" s="39"/>
      <c r="L125" s="38"/>
      <c r="M125" s="123"/>
      <c r="N125" s="38"/>
    </row>
    <row r="126" spans="1:13" ht="15.75" thickBot="1">
      <c r="A126" s="38"/>
      <c r="B126" s="38"/>
      <c r="C126" s="45"/>
      <c r="D126" s="38"/>
      <c r="E126" s="17"/>
      <c r="F126" s="39"/>
      <c r="G126" s="38"/>
      <c r="H126" s="38"/>
      <c r="I126" s="39"/>
      <c r="J126" s="39"/>
      <c r="K126" s="39"/>
      <c r="L126" s="38"/>
      <c r="M126" s="123"/>
    </row>
    <row r="127" spans="1:14" ht="30.75" thickBot="1">
      <c r="A127" s="209" t="s">
        <v>1</v>
      </c>
      <c r="B127" s="209" t="s">
        <v>2</v>
      </c>
      <c r="C127" s="209" t="s">
        <v>3</v>
      </c>
      <c r="D127" s="209" t="s">
        <v>148</v>
      </c>
      <c r="E127" s="209" t="s">
        <v>149</v>
      </c>
      <c r="F127" s="32" t="s">
        <v>6</v>
      </c>
      <c r="G127" s="213" t="s">
        <v>7</v>
      </c>
      <c r="H127" s="214"/>
      <c r="I127" s="105" t="s">
        <v>8</v>
      </c>
      <c r="J127" s="225" t="s">
        <v>9</v>
      </c>
      <c r="K127" s="226"/>
      <c r="L127" s="106"/>
      <c r="M127" s="127" t="s">
        <v>151</v>
      </c>
      <c r="N127" s="107" t="s">
        <v>12</v>
      </c>
    </row>
    <row r="128" spans="1:14" ht="30" customHeight="1" thickBot="1">
      <c r="A128" s="222"/>
      <c r="B128" s="222"/>
      <c r="C128" s="222"/>
      <c r="D128" s="210"/>
      <c r="E128" s="210"/>
      <c r="F128" s="33" t="s">
        <v>13</v>
      </c>
      <c r="G128" s="108" t="s">
        <v>14</v>
      </c>
      <c r="H128" s="109" t="s">
        <v>15</v>
      </c>
      <c r="I128" s="110" t="s">
        <v>9</v>
      </c>
      <c r="J128" s="111" t="s">
        <v>14</v>
      </c>
      <c r="K128" s="112" t="s">
        <v>15</v>
      </c>
      <c r="L128" s="109"/>
      <c r="M128" s="128" t="s">
        <v>17</v>
      </c>
      <c r="N128" s="113" t="s">
        <v>18</v>
      </c>
    </row>
    <row r="129" spans="1:19" s="1" customFormat="1" ht="30" customHeight="1">
      <c r="A129" s="134" t="s">
        <v>228</v>
      </c>
      <c r="B129" s="134" t="s">
        <v>237</v>
      </c>
      <c r="C129" s="102" t="s">
        <v>361</v>
      </c>
      <c r="D129" s="15"/>
      <c r="E129" s="6" t="s">
        <v>110</v>
      </c>
      <c r="F129" s="35">
        <v>6951</v>
      </c>
      <c r="G129" s="8">
        <v>291.87</v>
      </c>
      <c r="H129" s="8"/>
      <c r="I129" s="139">
        <v>6552</v>
      </c>
      <c r="J129" s="139">
        <v>791.13</v>
      </c>
      <c r="K129" s="139">
        <f>+H129/2</f>
        <v>0</v>
      </c>
      <c r="L129" s="140"/>
      <c r="M129" s="139">
        <f aca="true" t="shared" si="7" ref="M129:M136">I129-J129+K129</f>
        <v>5760.87</v>
      </c>
      <c r="N129" s="7"/>
      <c r="P129" s="138"/>
      <c r="S129" s="138"/>
    </row>
    <row r="130" spans="1:16" ht="26.25" customHeight="1">
      <c r="A130" s="6" t="s">
        <v>418</v>
      </c>
      <c r="B130" s="6" t="s">
        <v>76</v>
      </c>
      <c r="C130" s="6" t="s">
        <v>419</v>
      </c>
      <c r="D130" s="15"/>
      <c r="E130" s="6" t="s">
        <v>225</v>
      </c>
      <c r="F130" s="35"/>
      <c r="G130" s="8"/>
      <c r="H130" s="8"/>
      <c r="I130" s="139">
        <v>4877.6</v>
      </c>
      <c r="J130" s="139">
        <v>690</v>
      </c>
      <c r="K130" s="139">
        <f aca="true" t="shared" si="8" ref="K130:K136">+H131/2</f>
        <v>0</v>
      </c>
      <c r="L130" s="140"/>
      <c r="M130" s="139">
        <v>4000</v>
      </c>
      <c r="N130" s="7"/>
      <c r="P130" s="138"/>
    </row>
    <row r="131" spans="1:16" ht="30" customHeight="1">
      <c r="A131" s="6" t="s">
        <v>364</v>
      </c>
      <c r="B131" s="6" t="s">
        <v>43</v>
      </c>
      <c r="C131" s="6" t="s">
        <v>361</v>
      </c>
      <c r="D131" s="15" t="s">
        <v>230</v>
      </c>
      <c r="E131" s="158" t="s">
        <v>225</v>
      </c>
      <c r="F131" s="35">
        <v>5774</v>
      </c>
      <c r="G131" s="8">
        <v>122.72</v>
      </c>
      <c r="H131" s="8"/>
      <c r="I131" s="139">
        <v>3614.52</v>
      </c>
      <c r="J131" s="139">
        <v>145.94</v>
      </c>
      <c r="K131" s="139">
        <f t="shared" si="8"/>
        <v>0</v>
      </c>
      <c r="L131" s="140"/>
      <c r="M131" s="139">
        <f>I131-J131+K131</f>
        <v>3468.58</v>
      </c>
      <c r="N131" s="7"/>
      <c r="P131" s="138"/>
    </row>
    <row r="132" spans="1:16" ht="30" customHeight="1">
      <c r="A132" s="6" t="s">
        <v>323</v>
      </c>
      <c r="B132" s="6" t="s">
        <v>137</v>
      </c>
      <c r="C132" s="6" t="s">
        <v>365</v>
      </c>
      <c r="D132" s="15" t="s">
        <v>235</v>
      </c>
      <c r="E132" s="11" t="s">
        <v>231</v>
      </c>
      <c r="F132" s="35">
        <v>5774</v>
      </c>
      <c r="G132" s="8">
        <v>122.72</v>
      </c>
      <c r="H132" s="8"/>
      <c r="I132" s="115">
        <v>3002.48</v>
      </c>
      <c r="J132" s="139">
        <v>61.36</v>
      </c>
      <c r="K132" s="139">
        <f t="shared" si="8"/>
        <v>0</v>
      </c>
      <c r="M132" s="139">
        <f>I132-J132+K132</f>
        <v>2941.12</v>
      </c>
      <c r="N132" s="7"/>
      <c r="O132" s="138"/>
      <c r="P132" s="138"/>
    </row>
    <row r="133" spans="1:23" s="1" customFormat="1" ht="30" customHeight="1">
      <c r="A133" s="6" t="s">
        <v>268</v>
      </c>
      <c r="B133" s="6" t="s">
        <v>98</v>
      </c>
      <c r="C133" s="6" t="s">
        <v>265</v>
      </c>
      <c r="D133" s="15" t="s">
        <v>236</v>
      </c>
      <c r="E133" s="6" t="s">
        <v>231</v>
      </c>
      <c r="F133" s="35">
        <v>5774</v>
      </c>
      <c r="G133" s="8">
        <v>122.72</v>
      </c>
      <c r="H133" s="8"/>
      <c r="I133" s="139">
        <v>3002.48</v>
      </c>
      <c r="J133" s="139">
        <f>+G133/2</f>
        <v>61.36</v>
      </c>
      <c r="K133" s="139">
        <f t="shared" si="8"/>
        <v>0</v>
      </c>
      <c r="L133" s="140"/>
      <c r="M133" s="139">
        <f t="shared" si="7"/>
        <v>2941.12</v>
      </c>
      <c r="N133" s="7"/>
      <c r="P133" s="138"/>
      <c r="W133" s="1">
        <v>6300</v>
      </c>
    </row>
    <row r="134" spans="1:23" ht="30" customHeight="1">
      <c r="A134" s="6" t="s">
        <v>161</v>
      </c>
      <c r="B134" s="6" t="s">
        <v>154</v>
      </c>
      <c r="C134" s="6" t="s">
        <v>366</v>
      </c>
      <c r="D134" s="15" t="s">
        <v>242</v>
      </c>
      <c r="E134" s="6" t="s">
        <v>231</v>
      </c>
      <c r="F134" s="35">
        <v>5774</v>
      </c>
      <c r="G134" s="8">
        <v>122.72</v>
      </c>
      <c r="H134" s="8"/>
      <c r="I134" s="139">
        <v>3002.48</v>
      </c>
      <c r="J134" s="139">
        <v>61.36</v>
      </c>
      <c r="K134" s="139">
        <f t="shared" si="8"/>
        <v>0</v>
      </c>
      <c r="L134" s="140"/>
      <c r="M134" s="139">
        <f t="shared" si="7"/>
        <v>2941.12</v>
      </c>
      <c r="N134" s="7"/>
      <c r="P134" s="138"/>
      <c r="W134" s="1">
        <v>5081.41</v>
      </c>
    </row>
    <row r="135" spans="1:23" s="185" customFormat="1" ht="30" customHeight="1">
      <c r="A135" s="176" t="s">
        <v>362</v>
      </c>
      <c r="B135" s="176" t="s">
        <v>363</v>
      </c>
      <c r="C135" s="176" t="s">
        <v>411</v>
      </c>
      <c r="D135" s="188"/>
      <c r="E135" s="176" t="s">
        <v>272</v>
      </c>
      <c r="I135" s="189">
        <v>3614.52</v>
      </c>
      <c r="J135" s="190">
        <v>145.94</v>
      </c>
      <c r="K135" s="182">
        <f t="shared" si="8"/>
        <v>0</v>
      </c>
      <c r="L135" s="191"/>
      <c r="M135" s="182">
        <f t="shared" si="7"/>
        <v>3468.58</v>
      </c>
      <c r="N135" s="188"/>
      <c r="P135" s="138"/>
      <c r="W135" s="185">
        <f>+W133-W134</f>
        <v>1218.5900000000001</v>
      </c>
    </row>
    <row r="136" spans="1:23" s="1" customFormat="1" ht="30" customHeight="1">
      <c r="A136" s="11" t="s">
        <v>367</v>
      </c>
      <c r="B136" s="11" t="s">
        <v>301</v>
      </c>
      <c r="C136" s="11" t="s">
        <v>368</v>
      </c>
      <c r="D136" s="114"/>
      <c r="E136" s="11" t="s">
        <v>231</v>
      </c>
      <c r="I136" s="141">
        <v>3002.48</v>
      </c>
      <c r="J136" s="134">
        <v>61.36</v>
      </c>
      <c r="K136" s="139">
        <f t="shared" si="8"/>
        <v>0</v>
      </c>
      <c r="L136" s="133"/>
      <c r="M136" s="139">
        <f t="shared" si="7"/>
        <v>2941.12</v>
      </c>
      <c r="N136" s="114"/>
      <c r="P136" s="138"/>
      <c r="T136" s="194"/>
      <c r="W136" s="194">
        <v>0.2136</v>
      </c>
    </row>
    <row r="137" spans="1:23" s="1" customFormat="1" ht="30" customHeight="1">
      <c r="A137" s="11" t="s">
        <v>227</v>
      </c>
      <c r="B137" s="11" t="s">
        <v>228</v>
      </c>
      <c r="C137" s="11" t="s">
        <v>229</v>
      </c>
      <c r="D137" s="114"/>
      <c r="E137" s="11" t="s">
        <v>231</v>
      </c>
      <c r="I137" s="141">
        <v>3002.48</v>
      </c>
      <c r="J137" s="134">
        <v>61.36</v>
      </c>
      <c r="K137" s="139"/>
      <c r="L137" s="133"/>
      <c r="M137" s="139">
        <f>I137-J137+K137</f>
        <v>2941.12</v>
      </c>
      <c r="N137" s="114"/>
      <c r="O137" s="138"/>
      <c r="P137" s="138"/>
      <c r="W137" s="1">
        <f>+W135*W136</f>
        <v>260.29082400000004</v>
      </c>
    </row>
    <row r="138" spans="1:23" s="185" customFormat="1" ht="30" customHeight="1">
      <c r="A138" s="176" t="s">
        <v>36</v>
      </c>
      <c r="B138" s="176" t="s">
        <v>20</v>
      </c>
      <c r="C138" s="176" t="s">
        <v>238</v>
      </c>
      <c r="D138" s="181"/>
      <c r="E138" s="176" t="s">
        <v>192</v>
      </c>
      <c r="F138" s="177">
        <v>3276</v>
      </c>
      <c r="G138" s="178"/>
      <c r="H138" s="178">
        <v>219.19</v>
      </c>
      <c r="I138" s="182">
        <v>1703.52</v>
      </c>
      <c r="J138" s="182">
        <f>+G138/2</f>
        <v>0</v>
      </c>
      <c r="K138" s="182">
        <f>+H138/2</f>
        <v>109.595</v>
      </c>
      <c r="L138" s="183"/>
      <c r="M138" s="182">
        <f>I138-J138+K138</f>
        <v>1813.115</v>
      </c>
      <c r="N138" s="184"/>
      <c r="O138" s="206"/>
      <c r="P138" s="138"/>
      <c r="W138" s="185">
        <v>538.2</v>
      </c>
    </row>
    <row r="139" spans="1:23" s="1" customFormat="1" ht="30" customHeight="1">
      <c r="A139" s="11" t="s">
        <v>369</v>
      </c>
      <c r="B139" s="11" t="s">
        <v>47</v>
      </c>
      <c r="C139" s="11" t="s">
        <v>162</v>
      </c>
      <c r="D139" s="10"/>
      <c r="E139" s="11" t="s">
        <v>231</v>
      </c>
      <c r="F139" s="35"/>
      <c r="G139" s="8"/>
      <c r="H139" s="8"/>
      <c r="I139" s="139">
        <v>3002.48</v>
      </c>
      <c r="J139" s="139">
        <v>61.36</v>
      </c>
      <c r="K139" s="139">
        <v>0</v>
      </c>
      <c r="L139" s="140"/>
      <c r="M139" s="139">
        <f>I139-J139+K139</f>
        <v>2941.12</v>
      </c>
      <c r="N139" s="7"/>
      <c r="O139" s="206"/>
      <c r="P139" s="138"/>
      <c r="W139" s="1">
        <f>+W137+W138</f>
        <v>798.4908240000001</v>
      </c>
    </row>
    <row r="140" spans="1:23" s="1" customFormat="1" ht="30" customHeight="1">
      <c r="A140" s="11" t="s">
        <v>268</v>
      </c>
      <c r="B140" s="11" t="s">
        <v>269</v>
      </c>
      <c r="C140" s="11" t="s">
        <v>270</v>
      </c>
      <c r="D140" s="10"/>
      <c r="E140" s="11" t="s">
        <v>231</v>
      </c>
      <c r="F140" s="37"/>
      <c r="G140" s="8"/>
      <c r="H140" s="8"/>
      <c r="I140" s="139">
        <v>3002.48</v>
      </c>
      <c r="J140" s="139">
        <v>61.36</v>
      </c>
      <c r="K140" s="139">
        <v>0</v>
      </c>
      <c r="L140" s="140"/>
      <c r="M140" s="139">
        <v>2825.64</v>
      </c>
      <c r="N140" s="7"/>
      <c r="O140" s="206"/>
      <c r="P140" s="138"/>
      <c r="W140" s="1" t="e">
        <f>+W139-#REF!</f>
        <v>#REF!</v>
      </c>
    </row>
    <row r="141" spans="1:16" ht="27" customHeight="1">
      <c r="A141" s="11" t="s">
        <v>164</v>
      </c>
      <c r="B141" s="11" t="s">
        <v>240</v>
      </c>
      <c r="C141" s="11" t="s">
        <v>241</v>
      </c>
      <c r="D141" s="10"/>
      <c r="E141" s="11" t="s">
        <v>231</v>
      </c>
      <c r="F141" s="37"/>
      <c r="G141" s="8"/>
      <c r="H141" s="8"/>
      <c r="I141" s="139">
        <v>3002.48</v>
      </c>
      <c r="J141" s="139">
        <v>61.36</v>
      </c>
      <c r="K141" s="139"/>
      <c r="L141" s="140"/>
      <c r="M141" s="139">
        <f>I141-J141+K141</f>
        <v>2941.12</v>
      </c>
      <c r="N141" s="7"/>
      <c r="O141" s="206"/>
      <c r="P141" s="138"/>
    </row>
    <row r="142" spans="1:14" ht="15">
      <c r="A142" s="16"/>
      <c r="B142" s="16"/>
      <c r="C142" s="135" t="s">
        <v>210</v>
      </c>
      <c r="D142" s="135"/>
      <c r="E142" s="135"/>
      <c r="F142" s="136">
        <f>SUM(F129:F138)</f>
        <v>33323</v>
      </c>
      <c r="G142" s="136">
        <f>SUM(G129:G138)</f>
        <v>782.7500000000001</v>
      </c>
      <c r="H142" s="136">
        <f>SUM(H129:H138)</f>
        <v>219.19</v>
      </c>
      <c r="I142" s="136">
        <f>SUM(I129:I141)</f>
        <v>44382.00000000001</v>
      </c>
      <c r="J142" s="136">
        <f>SUM(J129:J141)</f>
        <v>2263.8900000000003</v>
      </c>
      <c r="K142" s="136">
        <f>SUM(K129:K141)</f>
        <v>109.595</v>
      </c>
      <c r="L142" s="136">
        <f>SUM(L129:L141)</f>
        <v>0</v>
      </c>
      <c r="M142" s="136">
        <f>SUM(M129:M141)</f>
        <v>41924.625</v>
      </c>
      <c r="N142" s="12"/>
    </row>
    <row r="143" spans="1:17" ht="15">
      <c r="A143" s="38"/>
      <c r="B143" s="38"/>
      <c r="C143" s="38"/>
      <c r="D143" s="38"/>
      <c r="E143" s="38"/>
      <c r="F143" s="39"/>
      <c r="G143" s="38"/>
      <c r="H143" s="38"/>
      <c r="I143" s="39"/>
      <c r="J143" s="39"/>
      <c r="K143" s="39"/>
      <c r="L143" s="38"/>
      <c r="M143" s="123"/>
      <c r="N143" s="38"/>
      <c r="O143" s="138">
        <f>SUM(O129:O141)</f>
        <v>0</v>
      </c>
      <c r="P143" s="138"/>
      <c r="Q143" s="138"/>
    </row>
    <row r="144" spans="1:20" s="1" customFormat="1" ht="15">
      <c r="A144" s="38"/>
      <c r="B144" s="38"/>
      <c r="C144" s="38"/>
      <c r="D144" s="38"/>
      <c r="E144" s="38"/>
      <c r="F144" s="39"/>
      <c r="G144" s="38"/>
      <c r="H144" s="38"/>
      <c r="I144" s="39"/>
      <c r="J144" s="39"/>
      <c r="K144" s="39"/>
      <c r="L144" s="38"/>
      <c r="M144" s="123"/>
      <c r="N144" s="38"/>
      <c r="T144" s="194"/>
    </row>
    <row r="145" spans="1:14" s="1" customFormat="1" ht="15">
      <c r="A145" s="38"/>
      <c r="B145" s="38"/>
      <c r="C145" s="38"/>
      <c r="D145" s="38"/>
      <c r="E145" s="38"/>
      <c r="F145" s="39"/>
      <c r="G145" s="38"/>
      <c r="H145" s="38"/>
      <c r="I145" s="39"/>
      <c r="J145" s="39"/>
      <c r="K145" s="39"/>
      <c r="L145" s="38"/>
      <c r="M145" s="123"/>
      <c r="N145" s="38"/>
    </row>
    <row r="146" spans="1:14" s="1" customFormat="1" ht="15">
      <c r="A146" s="38"/>
      <c r="B146" s="38"/>
      <c r="C146" s="38"/>
      <c r="D146" s="38"/>
      <c r="E146" s="38"/>
      <c r="F146" s="39"/>
      <c r="G146" s="38"/>
      <c r="H146" s="38"/>
      <c r="I146" s="39"/>
      <c r="J146" s="39"/>
      <c r="K146" s="39"/>
      <c r="L146" s="38"/>
      <c r="M146" s="123"/>
      <c r="N146" s="38"/>
    </row>
    <row r="147" spans="1:14" ht="15">
      <c r="A147" s="38"/>
      <c r="B147" s="38"/>
      <c r="C147" s="38"/>
      <c r="D147" s="38"/>
      <c r="E147" s="38"/>
      <c r="F147" s="39"/>
      <c r="G147" s="38"/>
      <c r="H147" s="38"/>
      <c r="I147" s="39"/>
      <c r="J147" s="39"/>
      <c r="K147" s="39"/>
      <c r="L147" s="38"/>
      <c r="M147" s="123"/>
      <c r="N147" s="38"/>
    </row>
    <row r="148" spans="1:14" ht="15">
      <c r="A148" s="38"/>
      <c r="B148" s="38"/>
      <c r="C148" s="38"/>
      <c r="D148" s="38"/>
      <c r="E148" s="38"/>
      <c r="F148" s="39"/>
      <c r="G148" s="38"/>
      <c r="H148" s="38"/>
      <c r="I148" s="39"/>
      <c r="J148" s="39"/>
      <c r="K148" s="39"/>
      <c r="L148" s="38"/>
      <c r="M148" s="123"/>
      <c r="N148" s="38"/>
    </row>
    <row r="149" spans="1:14" ht="15">
      <c r="A149" s="38"/>
      <c r="B149" s="38"/>
      <c r="C149" s="38"/>
      <c r="D149" s="38"/>
      <c r="E149" s="38"/>
      <c r="F149" s="39"/>
      <c r="G149" s="38"/>
      <c r="H149" s="38"/>
      <c r="I149" s="39"/>
      <c r="J149" s="39"/>
      <c r="K149" s="39"/>
      <c r="L149" s="38"/>
      <c r="M149" s="123"/>
      <c r="N149" s="38"/>
    </row>
    <row r="150" spans="1:14" ht="15">
      <c r="A150" s="38"/>
      <c r="B150" s="38"/>
      <c r="C150" s="38"/>
      <c r="D150" s="38"/>
      <c r="E150" s="38"/>
      <c r="F150" s="39"/>
      <c r="G150" s="38"/>
      <c r="H150" s="38"/>
      <c r="I150" s="39"/>
      <c r="J150" s="39"/>
      <c r="K150" s="39"/>
      <c r="L150" s="38"/>
      <c r="M150" s="123"/>
      <c r="N150" s="38"/>
    </row>
    <row r="151" spans="1:14" ht="15">
      <c r="A151" s="83"/>
      <c r="B151" s="83"/>
      <c r="C151" s="38"/>
      <c r="D151" s="38"/>
      <c r="E151" s="83"/>
      <c r="F151" s="39"/>
      <c r="G151" s="38"/>
      <c r="H151" s="38"/>
      <c r="I151" s="84"/>
      <c r="J151" s="81"/>
      <c r="K151" s="39"/>
      <c r="L151" s="38"/>
      <c r="M151" s="125"/>
      <c r="N151" s="83"/>
    </row>
    <row r="152" spans="1:14" ht="15">
      <c r="A152" s="74" t="s">
        <v>377</v>
      </c>
      <c r="B152" s="74"/>
      <c r="C152" s="75"/>
      <c r="D152" s="76"/>
      <c r="E152" s="74" t="s">
        <v>392</v>
      </c>
      <c r="F152" s="77"/>
      <c r="G152" s="75"/>
      <c r="H152" s="75"/>
      <c r="I152" s="116"/>
      <c r="J152" s="75"/>
      <c r="K152" s="75"/>
      <c r="L152" s="75"/>
      <c r="M152" s="75" t="s">
        <v>378</v>
      </c>
      <c r="N152" s="78"/>
    </row>
    <row r="153" spans="1:13" ht="15">
      <c r="A153" s="74" t="s">
        <v>60</v>
      </c>
      <c r="B153" s="74"/>
      <c r="C153" s="74"/>
      <c r="D153" s="76"/>
      <c r="E153" s="74" t="s">
        <v>239</v>
      </c>
      <c r="F153" s="77"/>
      <c r="G153" s="75"/>
      <c r="H153" s="75"/>
      <c r="I153" s="75"/>
      <c r="J153" s="75"/>
      <c r="K153" s="75"/>
      <c r="L153" s="75"/>
      <c r="M153" s="75" t="s">
        <v>62</v>
      </c>
    </row>
    <row r="155" ht="15">
      <c r="N155" s="44"/>
    </row>
    <row r="156" spans="1:14" ht="15">
      <c r="A156" s="148"/>
      <c r="B156" s="148"/>
      <c r="C156" s="44"/>
      <c r="D156" s="44"/>
      <c r="E156" s="44"/>
      <c r="F156" s="81"/>
      <c r="G156" s="44"/>
      <c r="H156" s="44"/>
      <c r="I156" s="81"/>
      <c r="J156" s="81"/>
      <c r="K156" s="81"/>
      <c r="L156" s="44"/>
      <c r="M156" s="149"/>
      <c r="N156" s="44"/>
    </row>
    <row r="157" spans="1:14" ht="15">
      <c r="A157" s="148"/>
      <c r="B157" s="148"/>
      <c r="C157" s="44"/>
      <c r="D157" s="44"/>
      <c r="E157" s="44"/>
      <c r="F157" s="81"/>
      <c r="G157" s="44"/>
      <c r="H157" s="44"/>
      <c r="I157" s="81"/>
      <c r="J157" s="81"/>
      <c r="K157" s="81"/>
      <c r="L157" s="44"/>
      <c r="M157" s="149"/>
      <c r="N157" s="44"/>
    </row>
    <row r="158" spans="1:14" ht="15">
      <c r="A158" s="148"/>
      <c r="B158" s="148"/>
      <c r="C158" s="44"/>
      <c r="D158" s="44"/>
      <c r="E158" s="44"/>
      <c r="F158" s="81"/>
      <c r="G158" s="44"/>
      <c r="H158" s="44"/>
      <c r="I158" s="81"/>
      <c r="J158" s="81"/>
      <c r="K158" s="81"/>
      <c r="L158" s="44"/>
      <c r="M158" s="149"/>
      <c r="N158" s="44"/>
    </row>
    <row r="159" spans="1:14" ht="15">
      <c r="A159" s="148"/>
      <c r="B159" s="148"/>
      <c r="C159" s="44"/>
      <c r="D159" s="44"/>
      <c r="E159" s="44"/>
      <c r="F159" s="81"/>
      <c r="G159" s="44"/>
      <c r="H159" s="44"/>
      <c r="I159" s="81"/>
      <c r="J159" s="81"/>
      <c r="K159" s="81"/>
      <c r="L159" s="44"/>
      <c r="M159" s="149"/>
      <c r="N159" s="153"/>
    </row>
    <row r="160" spans="1:14" ht="15">
      <c r="A160" s="208"/>
      <c r="B160" s="208"/>
      <c r="C160" s="208"/>
      <c r="D160" s="208"/>
      <c r="E160" s="208"/>
      <c r="F160" s="150"/>
      <c r="G160" s="217"/>
      <c r="H160" s="217"/>
      <c r="I160" s="85"/>
      <c r="J160" s="218"/>
      <c r="K160" s="218"/>
      <c r="L160" s="151"/>
      <c r="M160" s="152"/>
      <c r="N160" s="153"/>
    </row>
    <row r="161" spans="1:13" s="129" customFormat="1" ht="30" customHeight="1">
      <c r="A161" s="208"/>
      <c r="B161" s="208"/>
      <c r="C161" s="208"/>
      <c r="D161" s="208"/>
      <c r="E161" s="208"/>
      <c r="F161" s="154"/>
      <c r="G161" s="151"/>
      <c r="H161" s="151"/>
      <c r="I161" s="85"/>
      <c r="J161" s="85"/>
      <c r="K161" s="85"/>
      <c r="L161" s="151"/>
      <c r="M161" s="152"/>
    </row>
    <row r="162" spans="9:13" s="129" customFormat="1" ht="30" customHeight="1">
      <c r="I162" s="155"/>
      <c r="M162" s="155"/>
    </row>
    <row r="163" spans="9:13" s="129" customFormat="1" ht="24" customHeight="1">
      <c r="I163" s="155"/>
      <c r="M163" s="155"/>
    </row>
    <row r="164" spans="9:13" s="129" customFormat="1" ht="19.5" customHeight="1">
      <c r="I164" s="155"/>
      <c r="M164" s="155"/>
    </row>
    <row r="165" spans="9:13" s="129" customFormat="1" ht="16.5" customHeight="1">
      <c r="I165" s="155"/>
      <c r="M165" s="155"/>
    </row>
    <row r="166" spans="9:14" s="129" customFormat="1" ht="30" customHeight="1">
      <c r="I166" s="155"/>
      <c r="M166" s="155"/>
      <c r="N166" s="44"/>
    </row>
    <row r="167" spans="9:13" s="129" customFormat="1" ht="30" customHeight="1">
      <c r="I167" s="155"/>
      <c r="M167" s="155"/>
    </row>
    <row r="168" spans="9:13" s="129" customFormat="1" ht="30" customHeight="1">
      <c r="I168" s="155"/>
      <c r="M168" s="155"/>
    </row>
    <row r="169" spans="9:13" s="129" customFormat="1" ht="30" customHeight="1">
      <c r="I169" s="155"/>
      <c r="M169" s="155"/>
    </row>
    <row r="170" spans="9:13" s="129" customFormat="1" ht="30" customHeight="1">
      <c r="I170" s="155"/>
      <c r="M170" s="155"/>
    </row>
    <row r="171" spans="9:13" s="129" customFormat="1" ht="30" customHeight="1">
      <c r="I171" s="155"/>
      <c r="M171" s="155"/>
    </row>
    <row r="172" spans="9:13" s="129" customFormat="1" ht="30" customHeight="1">
      <c r="I172" s="155"/>
      <c r="M172" s="155"/>
    </row>
    <row r="173" spans="9:13" s="129" customFormat="1" ht="30" customHeight="1">
      <c r="I173" s="155"/>
      <c r="M173" s="155"/>
    </row>
    <row r="174" spans="9:13" s="129" customFormat="1" ht="30" customHeight="1">
      <c r="I174" s="155"/>
      <c r="M174" s="155"/>
    </row>
    <row r="175" spans="9:13" s="129" customFormat="1" ht="30" customHeight="1">
      <c r="I175" s="155"/>
      <c r="M175" s="155"/>
    </row>
    <row r="176" spans="6:14" s="1" customFormat="1" ht="30" customHeight="1">
      <c r="F176" s="129"/>
      <c r="G176" s="129"/>
      <c r="H176" s="129"/>
      <c r="I176" s="155"/>
      <c r="J176" s="129"/>
      <c r="K176" s="129"/>
      <c r="L176" s="129"/>
      <c r="M176" s="155"/>
      <c r="N176" s="130"/>
    </row>
    <row r="177" spans="6:14" s="1" customFormat="1" ht="30" customHeight="1">
      <c r="F177" s="131"/>
      <c r="G177" s="130"/>
      <c r="H177" s="130"/>
      <c r="I177" s="131"/>
      <c r="J177" s="131"/>
      <c r="K177" s="131"/>
      <c r="L177" s="130"/>
      <c r="M177" s="131"/>
      <c r="N177" s="130"/>
    </row>
    <row r="178" spans="6:14" s="1" customFormat="1" ht="30" customHeight="1">
      <c r="F178" s="131"/>
      <c r="G178" s="130"/>
      <c r="H178" s="130"/>
      <c r="I178" s="131"/>
      <c r="J178" s="131"/>
      <c r="K178" s="131"/>
      <c r="L178" s="130"/>
      <c r="M178" s="131"/>
      <c r="N178" s="130"/>
    </row>
    <row r="179" spans="6:14" s="1" customFormat="1" ht="30" customHeight="1">
      <c r="F179" s="131"/>
      <c r="G179" s="130"/>
      <c r="H179" s="130"/>
      <c r="I179" s="131"/>
      <c r="J179" s="131"/>
      <c r="K179" s="131"/>
      <c r="L179" s="130"/>
      <c r="M179" s="131"/>
      <c r="N179" s="130"/>
    </row>
    <row r="180" spans="6:14" s="1" customFormat="1" ht="30" customHeight="1">
      <c r="F180" s="131"/>
      <c r="G180" s="130"/>
      <c r="H180" s="130"/>
      <c r="I180" s="131"/>
      <c r="J180" s="131"/>
      <c r="K180" s="131"/>
      <c r="L180" s="130"/>
      <c r="M180" s="131"/>
      <c r="N180" s="130"/>
    </row>
    <row r="181" spans="6:14" s="1" customFormat="1" ht="30" customHeight="1">
      <c r="F181" s="131"/>
      <c r="G181" s="130"/>
      <c r="H181" s="130"/>
      <c r="I181" s="131"/>
      <c r="J181" s="131"/>
      <c r="K181" s="131"/>
      <c r="L181" s="130"/>
      <c r="M181" s="131"/>
      <c r="N181" s="130"/>
    </row>
    <row r="182" spans="6:14" s="1" customFormat="1" ht="30" customHeight="1">
      <c r="F182" s="131"/>
      <c r="G182" s="130"/>
      <c r="H182" s="130"/>
      <c r="I182" s="131"/>
      <c r="J182" s="131"/>
      <c r="K182" s="131"/>
      <c r="L182" s="130"/>
      <c r="M182" s="131"/>
      <c r="N182" s="130"/>
    </row>
    <row r="183" spans="6:14" ht="24.75" customHeight="1">
      <c r="F183" s="131"/>
      <c r="G183" s="130"/>
      <c r="H183" s="130"/>
      <c r="I183" s="131"/>
      <c r="J183" s="131"/>
      <c r="K183" s="131"/>
      <c r="L183" s="130"/>
      <c r="M183" s="131"/>
      <c r="N183" s="155"/>
    </row>
    <row r="184" spans="6:14" ht="15">
      <c r="F184" s="129"/>
      <c r="G184" s="129"/>
      <c r="H184" s="129"/>
      <c r="I184" s="147"/>
      <c r="J184" s="147"/>
      <c r="K184" s="147"/>
      <c r="L184" s="147"/>
      <c r="M184" s="147"/>
      <c r="N184" s="129"/>
    </row>
    <row r="185" spans="6:14" ht="15">
      <c r="F185" s="129"/>
      <c r="G185" s="129"/>
      <c r="H185" s="129"/>
      <c r="I185" s="155"/>
      <c r="J185" s="129"/>
      <c r="K185" s="129"/>
      <c r="L185" s="129"/>
      <c r="M185" s="155"/>
      <c r="N185" s="129"/>
    </row>
    <row r="186" spans="6:14" ht="15">
      <c r="F186" s="129"/>
      <c r="G186" s="129"/>
      <c r="H186" s="129"/>
      <c r="I186" s="155"/>
      <c r="J186" s="129"/>
      <c r="K186" s="129"/>
      <c r="L186" s="129"/>
      <c r="M186" s="155"/>
      <c r="N186" s="129"/>
    </row>
    <row r="187" spans="6:14" ht="15">
      <c r="F187" s="129"/>
      <c r="G187" s="129"/>
      <c r="H187" s="129"/>
      <c r="I187" s="155"/>
      <c r="J187" s="129"/>
      <c r="K187" s="129"/>
      <c r="L187" s="129"/>
      <c r="M187" s="155"/>
      <c r="N187" s="129"/>
    </row>
    <row r="188" spans="6:14" ht="15">
      <c r="F188" s="129"/>
      <c r="G188" s="129"/>
      <c r="H188" s="129"/>
      <c r="I188" s="155"/>
      <c r="J188" s="129"/>
      <c r="K188" s="129"/>
      <c r="L188" s="129"/>
      <c r="M188" s="155"/>
      <c r="N188" s="129"/>
    </row>
    <row r="189" spans="6:14" ht="15">
      <c r="F189" s="129"/>
      <c r="G189" s="129"/>
      <c r="H189" s="129"/>
      <c r="I189" s="155"/>
      <c r="J189" s="129"/>
      <c r="K189" s="129"/>
      <c r="L189" s="129"/>
      <c r="M189" s="155"/>
      <c r="N189" s="44"/>
    </row>
    <row r="190" spans="6:14" ht="15">
      <c r="F190" s="81"/>
      <c r="G190" s="44"/>
      <c r="H190" s="44"/>
      <c r="I190" s="81"/>
      <c r="J190" s="81"/>
      <c r="K190" s="81"/>
      <c r="L190" s="44"/>
      <c r="M190" s="149"/>
      <c r="N190" s="78"/>
    </row>
    <row r="191" spans="6:14" ht="15">
      <c r="F191" s="77"/>
      <c r="G191" s="75"/>
      <c r="H191" s="75"/>
      <c r="I191" s="75"/>
      <c r="J191" s="75"/>
      <c r="K191" s="75"/>
      <c r="L191" s="75"/>
      <c r="M191" s="75"/>
      <c r="N191" s="78"/>
    </row>
    <row r="192" spans="6:13" ht="15">
      <c r="F192" s="77"/>
      <c r="G192" s="75"/>
      <c r="H192" s="75"/>
      <c r="I192" s="75"/>
      <c r="J192" s="75"/>
      <c r="K192" s="75"/>
      <c r="L192" s="75"/>
      <c r="M192" s="75"/>
    </row>
    <row r="197" ht="31.5" customHeight="1"/>
    <row r="201" ht="15">
      <c r="J201" s="138"/>
    </row>
  </sheetData>
  <sheetProtection/>
  <mergeCells count="41">
    <mergeCell ref="R71:R72"/>
    <mergeCell ref="S71:S72"/>
    <mergeCell ref="T71:T72"/>
    <mergeCell ref="U71:U72"/>
    <mergeCell ref="V71:V72"/>
    <mergeCell ref="J127:K127"/>
    <mergeCell ref="G106:H106"/>
    <mergeCell ref="J106:K106"/>
    <mergeCell ref="A127:A128"/>
    <mergeCell ref="B127:B128"/>
    <mergeCell ref="C127:C128"/>
    <mergeCell ref="D127:D128"/>
    <mergeCell ref="E127:E128"/>
    <mergeCell ref="J31:K31"/>
    <mergeCell ref="J67:K67"/>
    <mergeCell ref="A67:A68"/>
    <mergeCell ref="B67:B68"/>
    <mergeCell ref="C67:C68"/>
    <mergeCell ref="D67:D68"/>
    <mergeCell ref="E67:E68"/>
    <mergeCell ref="G67:H67"/>
    <mergeCell ref="J5:K5"/>
    <mergeCell ref="G160:H160"/>
    <mergeCell ref="J160:K160"/>
    <mergeCell ref="A160:A161"/>
    <mergeCell ref="B160:B161"/>
    <mergeCell ref="C160:C161"/>
    <mergeCell ref="A31:A32"/>
    <mergeCell ref="B31:B32"/>
    <mergeCell ref="C31:C32"/>
    <mergeCell ref="G31:H31"/>
    <mergeCell ref="D160:D161"/>
    <mergeCell ref="E160:E161"/>
    <mergeCell ref="A5:A6"/>
    <mergeCell ref="B5:B6"/>
    <mergeCell ref="C5:C6"/>
    <mergeCell ref="G5:H5"/>
    <mergeCell ref="G127:H127"/>
    <mergeCell ref="A106:A107"/>
    <mergeCell ref="B106:B107"/>
    <mergeCell ref="C106:C107"/>
  </mergeCells>
  <printOptions/>
  <pageMargins left="0.25" right="0.25" top="0.75" bottom="0.75" header="0.3" footer="0.3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0"/>
  <sheetViews>
    <sheetView zoomScalePageLayoutView="0" workbookViewId="0" topLeftCell="A25">
      <selection activeCell="D45" sqref="D45"/>
    </sheetView>
  </sheetViews>
  <sheetFormatPr defaultColWidth="11.421875" defaultRowHeight="15"/>
  <cols>
    <col min="1" max="1" width="19.7109375" style="0" customWidth="1"/>
    <col min="2" max="2" width="19.421875" style="0" customWidth="1"/>
    <col min="3" max="3" width="25.57421875" style="0" customWidth="1"/>
    <col min="4" max="4" width="13.28125" style="0" customWidth="1"/>
    <col min="5" max="5" width="33.421875" style="0" customWidth="1"/>
    <col min="8" max="8" width="11.57421875" style="0" bestFit="1" customWidth="1"/>
  </cols>
  <sheetData>
    <row r="1" ht="15">
      <c r="B1" s="157" t="s">
        <v>0</v>
      </c>
    </row>
    <row r="2" s="1" customFormat="1" ht="18.75" customHeight="1">
      <c r="B2" s="157" t="s">
        <v>293</v>
      </c>
    </row>
    <row r="3" s="1" customFormat="1" ht="15">
      <c r="B3" s="45" t="s">
        <v>424</v>
      </c>
    </row>
    <row r="4" ht="15.75" thickBot="1">
      <c r="B4" s="45"/>
    </row>
    <row r="5" spans="1:5" ht="14.25" customHeight="1">
      <c r="A5" s="209" t="s">
        <v>1</v>
      </c>
      <c r="B5" s="209" t="s">
        <v>2</v>
      </c>
      <c r="C5" s="209" t="s">
        <v>3</v>
      </c>
      <c r="D5" s="143" t="s">
        <v>279</v>
      </c>
      <c r="E5" s="227" t="s">
        <v>280</v>
      </c>
    </row>
    <row r="6" spans="1:5" ht="21" customHeight="1" thickBot="1">
      <c r="A6" s="222"/>
      <c r="B6" s="222"/>
      <c r="C6" s="222"/>
      <c r="D6" s="144" t="s">
        <v>17</v>
      </c>
      <c r="E6" s="228"/>
    </row>
    <row r="7" spans="1:7" ht="24.75" customHeight="1">
      <c r="A7" s="134" t="s">
        <v>249</v>
      </c>
      <c r="B7" s="102" t="s">
        <v>107</v>
      </c>
      <c r="C7" s="134" t="s">
        <v>329</v>
      </c>
      <c r="D7" s="141">
        <v>1560</v>
      </c>
      <c r="E7" s="114"/>
      <c r="F7" s="138"/>
      <c r="G7">
        <f>+D7*1.04</f>
        <v>1622.4</v>
      </c>
    </row>
    <row r="8" spans="1:7" ht="24.75" customHeight="1">
      <c r="A8" s="134" t="s">
        <v>335</v>
      </c>
      <c r="B8" s="102" t="s">
        <v>55</v>
      </c>
      <c r="C8" s="134" t="s">
        <v>380</v>
      </c>
      <c r="D8" s="141">
        <v>1560</v>
      </c>
      <c r="E8" s="114"/>
      <c r="G8" s="1">
        <f aca="true" t="shared" si="0" ref="G8:G45">+D8*1.04</f>
        <v>1622.4</v>
      </c>
    </row>
    <row r="9" spans="1:7" ht="24.75" customHeight="1">
      <c r="A9" s="134" t="s">
        <v>335</v>
      </c>
      <c r="B9" s="102" t="s">
        <v>137</v>
      </c>
      <c r="C9" s="134" t="s">
        <v>429</v>
      </c>
      <c r="D9" s="141">
        <v>1560</v>
      </c>
      <c r="E9" s="114"/>
      <c r="G9" s="1">
        <f t="shared" si="0"/>
        <v>1622.4</v>
      </c>
    </row>
    <row r="10" spans="1:7" s="1" customFormat="1" ht="27" customHeight="1">
      <c r="A10" s="134" t="s">
        <v>313</v>
      </c>
      <c r="B10" s="102" t="s">
        <v>299</v>
      </c>
      <c r="C10" s="134" t="s">
        <v>415</v>
      </c>
      <c r="D10" s="141">
        <v>6240</v>
      </c>
      <c r="E10" s="114"/>
      <c r="G10" s="1">
        <f t="shared" si="0"/>
        <v>6489.6</v>
      </c>
    </row>
    <row r="11" spans="1:7" ht="24.75" customHeight="1">
      <c r="A11" s="102" t="s">
        <v>44</v>
      </c>
      <c r="B11" s="102" t="s">
        <v>247</v>
      </c>
      <c r="C11" s="102" t="s">
        <v>248</v>
      </c>
      <c r="D11" s="103">
        <v>546</v>
      </c>
      <c r="E11" s="114"/>
      <c r="F11" s="138"/>
      <c r="G11" s="1">
        <f t="shared" si="0"/>
        <v>567.84</v>
      </c>
    </row>
    <row r="12" spans="1:7" s="1" customFormat="1" ht="24.75" customHeight="1">
      <c r="A12" s="102" t="s">
        <v>98</v>
      </c>
      <c r="B12" s="102" t="s">
        <v>387</v>
      </c>
      <c r="C12" s="102" t="s">
        <v>402</v>
      </c>
      <c r="D12" s="169">
        <v>2080</v>
      </c>
      <c r="E12" s="114"/>
      <c r="G12" s="1">
        <f t="shared" si="0"/>
        <v>2163.2000000000003</v>
      </c>
    </row>
    <row r="13" spans="1:7" s="1" customFormat="1" ht="24.75" customHeight="1">
      <c r="A13" s="134" t="s">
        <v>375</v>
      </c>
      <c r="B13" s="102" t="s">
        <v>43</v>
      </c>
      <c r="C13" s="134" t="s">
        <v>376</v>
      </c>
      <c r="D13" s="169">
        <v>2360.8</v>
      </c>
      <c r="E13" s="114"/>
      <c r="G13" s="1">
        <f t="shared" si="0"/>
        <v>2455.2320000000004</v>
      </c>
    </row>
    <row r="14" spans="1:7" s="1" customFormat="1" ht="27.75" customHeight="1">
      <c r="A14" s="102" t="s">
        <v>375</v>
      </c>
      <c r="B14" s="102" t="s">
        <v>237</v>
      </c>
      <c r="C14" s="102" t="s">
        <v>416</v>
      </c>
      <c r="D14" s="169">
        <v>1768</v>
      </c>
      <c r="E14" s="114"/>
      <c r="G14" s="1">
        <f t="shared" si="0"/>
        <v>1838.72</v>
      </c>
    </row>
    <row r="15" spans="1:7" s="1" customFormat="1" ht="24.75" customHeight="1">
      <c r="A15" s="102" t="s">
        <v>24</v>
      </c>
      <c r="B15" s="102" t="s">
        <v>89</v>
      </c>
      <c r="C15" s="102" t="s">
        <v>381</v>
      </c>
      <c r="D15" s="169">
        <v>2080</v>
      </c>
      <c r="E15" s="114"/>
      <c r="G15" s="1">
        <f t="shared" si="0"/>
        <v>2163.2000000000003</v>
      </c>
    </row>
    <row r="16" spans="1:7" s="1" customFormat="1" ht="24.75" customHeight="1">
      <c r="A16" s="170" t="s">
        <v>373</v>
      </c>
      <c r="B16" s="170" t="s">
        <v>412</v>
      </c>
      <c r="C16" s="170" t="s">
        <v>180</v>
      </c>
      <c r="D16" s="103">
        <v>2080</v>
      </c>
      <c r="E16" s="114"/>
      <c r="G16" s="1">
        <f t="shared" si="0"/>
        <v>2163.2000000000003</v>
      </c>
    </row>
    <row r="17" spans="1:7" s="1" customFormat="1" ht="24.75" customHeight="1">
      <c r="A17" s="134" t="s">
        <v>182</v>
      </c>
      <c r="B17" s="102" t="s">
        <v>122</v>
      </c>
      <c r="C17" s="134" t="s">
        <v>286</v>
      </c>
      <c r="D17" s="141">
        <v>832</v>
      </c>
      <c r="E17" s="114"/>
      <c r="F17" s="138"/>
      <c r="G17" s="1">
        <f t="shared" si="0"/>
        <v>865.28</v>
      </c>
    </row>
    <row r="18" spans="1:7" s="1" customFormat="1" ht="30" customHeight="1">
      <c r="A18" s="134" t="s">
        <v>24</v>
      </c>
      <c r="B18" s="102" t="s">
        <v>44</v>
      </c>
      <c r="C18" s="134" t="s">
        <v>287</v>
      </c>
      <c r="D18" s="141">
        <v>2695.6800000000003</v>
      </c>
      <c r="E18" s="114"/>
      <c r="F18" s="138"/>
      <c r="G18" s="1">
        <f t="shared" si="0"/>
        <v>2803.5072000000005</v>
      </c>
    </row>
    <row r="19" spans="1:10" s="1" customFormat="1" ht="27.75" customHeight="1">
      <c r="A19" s="134" t="s">
        <v>24</v>
      </c>
      <c r="B19" s="102" t="s">
        <v>44</v>
      </c>
      <c r="C19" s="134" t="s">
        <v>252</v>
      </c>
      <c r="D19" s="141">
        <v>2263.04</v>
      </c>
      <c r="E19" s="114"/>
      <c r="F19" s="138"/>
      <c r="G19" s="1">
        <f t="shared" si="0"/>
        <v>2353.5616</v>
      </c>
      <c r="H19" s="186"/>
      <c r="I19" s="187"/>
      <c r="J19" s="186"/>
    </row>
    <row r="20" spans="1:7" s="1" customFormat="1" ht="24.75" customHeight="1">
      <c r="A20" s="134" t="s">
        <v>273</v>
      </c>
      <c r="B20" s="102" t="s">
        <v>164</v>
      </c>
      <c r="C20" s="134" t="s">
        <v>383</v>
      </c>
      <c r="D20" s="141">
        <v>1768</v>
      </c>
      <c r="E20" s="114"/>
      <c r="G20" s="1">
        <f t="shared" si="0"/>
        <v>1838.72</v>
      </c>
    </row>
    <row r="21" spans="1:7" s="1" customFormat="1" ht="24.75" customHeight="1">
      <c r="A21" s="134" t="s">
        <v>52</v>
      </c>
      <c r="B21" s="102" t="s">
        <v>413</v>
      </c>
      <c r="C21" s="134" t="s">
        <v>382</v>
      </c>
      <c r="D21" s="141">
        <v>2708.1600000000003</v>
      </c>
      <c r="E21" s="114"/>
      <c r="G21" s="1">
        <f t="shared" si="0"/>
        <v>2816.4864000000002</v>
      </c>
    </row>
    <row r="22" spans="1:7" s="1" customFormat="1" ht="24.75" customHeight="1">
      <c r="A22" s="134" t="s">
        <v>420</v>
      </c>
      <c r="B22" s="102" t="s">
        <v>428</v>
      </c>
      <c r="C22" s="134" t="s">
        <v>412</v>
      </c>
      <c r="D22" s="141">
        <v>1716</v>
      </c>
      <c r="E22" s="114"/>
      <c r="G22" s="1">
        <f t="shared" si="0"/>
        <v>1784.64</v>
      </c>
    </row>
    <row r="23" spans="1:7" s="1" customFormat="1" ht="24.75" customHeight="1">
      <c r="A23" s="134" t="s">
        <v>328</v>
      </c>
      <c r="B23" s="102" t="s">
        <v>29</v>
      </c>
      <c r="C23" s="134" t="s">
        <v>384</v>
      </c>
      <c r="D23" s="141">
        <v>2084.16</v>
      </c>
      <c r="E23" s="114"/>
      <c r="G23" s="1">
        <f t="shared" si="0"/>
        <v>2167.5263999999997</v>
      </c>
    </row>
    <row r="24" spans="1:7" s="1" customFormat="1" ht="24.75" customHeight="1">
      <c r="A24" s="134" t="s">
        <v>51</v>
      </c>
      <c r="B24" s="102" t="s">
        <v>52</v>
      </c>
      <c r="C24" s="134" t="s">
        <v>291</v>
      </c>
      <c r="D24" s="141">
        <v>1622.4</v>
      </c>
      <c r="E24" s="114"/>
      <c r="F24" s="138"/>
      <c r="G24" s="1">
        <f t="shared" si="0"/>
        <v>1687.296</v>
      </c>
    </row>
    <row r="25" spans="1:7" s="1" customFormat="1" ht="24.75" customHeight="1">
      <c r="A25" s="102" t="s">
        <v>143</v>
      </c>
      <c r="B25" s="102" t="s">
        <v>161</v>
      </c>
      <c r="C25" s="102" t="s">
        <v>45</v>
      </c>
      <c r="D25" s="169">
        <v>2004.0800000000002</v>
      </c>
      <c r="E25" s="114"/>
      <c r="G25" s="1">
        <f t="shared" si="0"/>
        <v>2084.2432000000003</v>
      </c>
    </row>
    <row r="26" spans="1:7" s="1" customFormat="1" ht="24.75" customHeight="1">
      <c r="A26" s="102" t="s">
        <v>405</v>
      </c>
      <c r="B26" s="102" t="s">
        <v>406</v>
      </c>
      <c r="C26" s="102" t="s">
        <v>407</v>
      </c>
      <c r="D26" s="169">
        <v>2704</v>
      </c>
      <c r="E26" s="114"/>
      <c r="G26" s="1">
        <f t="shared" si="0"/>
        <v>2812.1600000000003</v>
      </c>
    </row>
    <row r="27" spans="1:7" s="1" customFormat="1" ht="25.5" customHeight="1">
      <c r="A27" s="102" t="s">
        <v>152</v>
      </c>
      <c r="B27" s="102" t="s">
        <v>385</v>
      </c>
      <c r="C27" s="102" t="s">
        <v>241</v>
      </c>
      <c r="D27" s="169">
        <v>2080</v>
      </c>
      <c r="E27" s="114"/>
      <c r="G27" s="1">
        <f t="shared" si="0"/>
        <v>2163.2000000000003</v>
      </c>
    </row>
    <row r="28" spans="1:7" s="1" customFormat="1" ht="24.75" customHeight="1">
      <c r="A28" s="102" t="s">
        <v>122</v>
      </c>
      <c r="B28" s="102" t="s">
        <v>386</v>
      </c>
      <c r="C28" s="102" t="s">
        <v>144</v>
      </c>
      <c r="D28" s="103">
        <v>1768</v>
      </c>
      <c r="E28" s="114"/>
      <c r="G28" s="1">
        <f t="shared" si="0"/>
        <v>1838.72</v>
      </c>
    </row>
    <row r="29" spans="1:7" s="1" customFormat="1" ht="24.75" customHeight="1">
      <c r="A29" s="134" t="s">
        <v>387</v>
      </c>
      <c r="B29" s="102" t="s">
        <v>388</v>
      </c>
      <c r="C29" s="134" t="s">
        <v>38</v>
      </c>
      <c r="D29" s="103">
        <v>1768</v>
      </c>
      <c r="E29" s="114"/>
      <c r="G29" s="1">
        <f t="shared" si="0"/>
        <v>1838.72</v>
      </c>
    </row>
    <row r="30" spans="1:7" s="1" customFormat="1" ht="24.75" customHeight="1">
      <c r="A30" s="102" t="s">
        <v>29</v>
      </c>
      <c r="B30" s="102" t="s">
        <v>89</v>
      </c>
      <c r="C30" s="102" t="s">
        <v>389</v>
      </c>
      <c r="D30" s="103">
        <v>1768</v>
      </c>
      <c r="E30" s="114"/>
      <c r="G30" s="1">
        <f t="shared" si="0"/>
        <v>1838.72</v>
      </c>
    </row>
    <row r="31" spans="1:7" s="1" customFormat="1" ht="24.75" customHeight="1">
      <c r="A31" s="102" t="s">
        <v>164</v>
      </c>
      <c r="B31" s="102" t="s">
        <v>387</v>
      </c>
      <c r="C31" s="102" t="s">
        <v>403</v>
      </c>
      <c r="D31" s="103">
        <v>1768</v>
      </c>
      <c r="E31" s="114"/>
      <c r="G31" s="1">
        <f t="shared" si="0"/>
        <v>1838.72</v>
      </c>
    </row>
    <row r="32" spans="1:7" s="1" customFormat="1" ht="24.75" customHeight="1">
      <c r="A32" s="102" t="s">
        <v>268</v>
      </c>
      <c r="B32" s="102" t="s">
        <v>390</v>
      </c>
      <c r="C32" s="102" t="s">
        <v>391</v>
      </c>
      <c r="D32" s="103">
        <v>2600</v>
      </c>
      <c r="E32" s="114"/>
      <c r="G32" s="1">
        <f t="shared" si="0"/>
        <v>2704</v>
      </c>
    </row>
    <row r="33" spans="1:7" s="1" customFormat="1" ht="24.75" customHeight="1">
      <c r="A33" s="102" t="s">
        <v>152</v>
      </c>
      <c r="B33" s="102" t="s">
        <v>73</v>
      </c>
      <c r="C33" s="102" t="s">
        <v>393</v>
      </c>
      <c r="D33" s="103">
        <v>2278.64</v>
      </c>
      <c r="E33" s="114"/>
      <c r="G33" s="1">
        <f t="shared" si="0"/>
        <v>2369.7856</v>
      </c>
    </row>
    <row r="34" spans="1:7" s="1" customFormat="1" ht="27.75" customHeight="1">
      <c r="A34" s="170" t="s">
        <v>28</v>
      </c>
      <c r="B34" s="170" t="s">
        <v>299</v>
      </c>
      <c r="C34" s="170" t="s">
        <v>394</v>
      </c>
      <c r="D34" s="103">
        <v>3855.28</v>
      </c>
      <c r="E34" s="114"/>
      <c r="G34" s="1">
        <f t="shared" si="0"/>
        <v>4009.4912000000004</v>
      </c>
    </row>
    <row r="35" spans="1:7" s="1" customFormat="1" ht="24.75" customHeight="1">
      <c r="A35" s="170" t="s">
        <v>395</v>
      </c>
      <c r="B35" s="170" t="s">
        <v>89</v>
      </c>
      <c r="C35" s="170" t="s">
        <v>396</v>
      </c>
      <c r="D35" s="103">
        <v>1872</v>
      </c>
      <c r="E35" s="114"/>
      <c r="G35" s="1">
        <f t="shared" si="0"/>
        <v>1946.88</v>
      </c>
    </row>
    <row r="36" spans="1:7" s="1" customFormat="1" ht="27" customHeight="1">
      <c r="A36" s="134" t="s">
        <v>397</v>
      </c>
      <c r="B36" s="134" t="s">
        <v>237</v>
      </c>
      <c r="C36" s="134" t="s">
        <v>398</v>
      </c>
      <c r="D36" s="103">
        <v>1300</v>
      </c>
      <c r="E36" s="114"/>
      <c r="F36" s="138"/>
      <c r="G36" s="1">
        <f t="shared" si="0"/>
        <v>1352</v>
      </c>
    </row>
    <row r="37" spans="1:7" s="1" customFormat="1" ht="24.75" customHeight="1">
      <c r="A37" s="192" t="s">
        <v>237</v>
      </c>
      <c r="B37" s="192" t="s">
        <v>81</v>
      </c>
      <c r="C37" s="192" t="s">
        <v>399</v>
      </c>
      <c r="D37" s="103">
        <v>832</v>
      </c>
      <c r="E37" s="114"/>
      <c r="G37" s="1">
        <f t="shared" si="0"/>
        <v>865.28</v>
      </c>
    </row>
    <row r="38" spans="1:7" s="1" customFormat="1" ht="24.75" customHeight="1">
      <c r="A38" s="6" t="s">
        <v>335</v>
      </c>
      <c r="B38" s="6" t="s">
        <v>52</v>
      </c>
      <c r="C38" s="6" t="s">
        <v>241</v>
      </c>
      <c r="D38" s="103">
        <v>1768</v>
      </c>
      <c r="E38" s="114"/>
      <c r="G38" s="1">
        <f t="shared" si="0"/>
        <v>1838.72</v>
      </c>
    </row>
    <row r="39" spans="1:7" s="1" customFormat="1" ht="24.75" customHeight="1">
      <c r="A39" s="134" t="s">
        <v>164</v>
      </c>
      <c r="B39" s="134" t="s">
        <v>165</v>
      </c>
      <c r="C39" s="134" t="s">
        <v>414</v>
      </c>
      <c r="D39" s="103">
        <v>2080</v>
      </c>
      <c r="E39" s="114"/>
      <c r="G39" s="1">
        <f t="shared" si="0"/>
        <v>2163.2000000000003</v>
      </c>
    </row>
    <row r="40" spans="1:7" s="1" customFormat="1" ht="24.75" customHeight="1">
      <c r="A40" s="134" t="s">
        <v>247</v>
      </c>
      <c r="B40" s="134" t="s">
        <v>152</v>
      </c>
      <c r="C40" s="134" t="s">
        <v>404</v>
      </c>
      <c r="D40" s="103">
        <v>1040</v>
      </c>
      <c r="E40" s="114"/>
      <c r="G40" s="1">
        <f t="shared" si="0"/>
        <v>1081.6000000000001</v>
      </c>
    </row>
    <row r="41" spans="1:7" s="1" customFormat="1" ht="30" customHeight="1">
      <c r="A41" s="134" t="s">
        <v>81</v>
      </c>
      <c r="B41" s="134" t="s">
        <v>154</v>
      </c>
      <c r="C41" s="134" t="s">
        <v>403</v>
      </c>
      <c r="D41" s="103">
        <v>832</v>
      </c>
      <c r="E41" s="114"/>
      <c r="G41" s="1">
        <f t="shared" si="0"/>
        <v>865.28</v>
      </c>
    </row>
    <row r="42" spans="1:7" s="1" customFormat="1" ht="31.5" customHeight="1">
      <c r="A42" s="134" t="s">
        <v>36</v>
      </c>
      <c r="B42" s="134" t="s">
        <v>423</v>
      </c>
      <c r="C42" s="134" t="s">
        <v>334</v>
      </c>
      <c r="D42" s="103">
        <v>2080</v>
      </c>
      <c r="E42" s="114"/>
      <c r="G42" s="1">
        <f t="shared" si="0"/>
        <v>2163.2000000000003</v>
      </c>
    </row>
    <row r="43" spans="1:7" s="1" customFormat="1" ht="30" customHeight="1">
      <c r="A43" s="134" t="s">
        <v>112</v>
      </c>
      <c r="B43" s="134" t="s">
        <v>247</v>
      </c>
      <c r="C43" s="134" t="s">
        <v>270</v>
      </c>
      <c r="D43" s="103">
        <v>1768</v>
      </c>
      <c r="E43" s="114"/>
      <c r="G43" s="1">
        <f t="shared" si="0"/>
        <v>1838.72</v>
      </c>
    </row>
    <row r="44" spans="1:7" s="1" customFormat="1" ht="24.75" customHeight="1">
      <c r="A44" s="134" t="s">
        <v>126</v>
      </c>
      <c r="B44" s="134" t="s">
        <v>330</v>
      </c>
      <c r="C44" s="134" t="s">
        <v>180</v>
      </c>
      <c r="D44" s="103">
        <v>2704</v>
      </c>
      <c r="E44" s="114"/>
      <c r="F44" s="138"/>
      <c r="G44" s="1">
        <f t="shared" si="0"/>
        <v>2812.1600000000003</v>
      </c>
    </row>
    <row r="45" spans="1:7" s="1" customFormat="1" ht="33" customHeight="1">
      <c r="A45" s="134" t="s">
        <v>29</v>
      </c>
      <c r="B45" s="134" t="s">
        <v>81</v>
      </c>
      <c r="C45" s="134" t="s">
        <v>331</v>
      </c>
      <c r="D45" s="103">
        <v>2704</v>
      </c>
      <c r="E45" s="114"/>
      <c r="F45" s="138"/>
      <c r="G45" s="1">
        <f t="shared" si="0"/>
        <v>2812.1600000000003</v>
      </c>
    </row>
    <row r="46" spans="1:5" ht="21.75" customHeight="1">
      <c r="A46" s="114"/>
      <c r="B46" s="114"/>
      <c r="C46" s="114"/>
      <c r="D46" s="156">
        <f>SUM(D7:D45)</f>
        <v>79098.23999999999</v>
      </c>
      <c r="E46" s="114"/>
    </row>
    <row r="47" spans="1:8" ht="15">
      <c r="A47" s="1"/>
      <c r="B47" s="1"/>
      <c r="C47" s="1"/>
      <c r="D47" s="147"/>
      <c r="E47" s="1"/>
      <c r="F47" s="138">
        <f>SUM(F7:F46)</f>
        <v>0</v>
      </c>
      <c r="G47" s="207"/>
      <c r="H47" s="138"/>
    </row>
    <row r="48" spans="1:5" ht="15">
      <c r="A48" s="1"/>
      <c r="B48" s="1"/>
      <c r="C48" s="1"/>
      <c r="D48" s="147"/>
      <c r="E48" s="1"/>
    </row>
    <row r="49" spans="1:5" ht="15">
      <c r="A49" s="1"/>
      <c r="B49" s="1"/>
      <c r="C49" s="1"/>
      <c r="D49" s="147"/>
      <c r="E49" s="1"/>
    </row>
    <row r="50" spans="1:5" ht="15">
      <c r="A50" s="1"/>
      <c r="B50" s="1"/>
      <c r="C50" s="1"/>
      <c r="D50" s="147"/>
      <c r="E50" s="1"/>
    </row>
    <row r="51" spans="1:5" ht="15">
      <c r="A51" s="1"/>
      <c r="B51" s="1"/>
      <c r="C51" s="1"/>
      <c r="D51" s="1"/>
      <c r="E51" s="1"/>
    </row>
    <row r="52" spans="1:5" ht="15.75">
      <c r="A52" s="146" t="s">
        <v>284</v>
      </c>
      <c r="B52" s="1"/>
      <c r="C52" s="146" t="s">
        <v>284</v>
      </c>
      <c r="D52" s="231" t="s">
        <v>332</v>
      </c>
      <c r="E52" s="231"/>
    </row>
    <row r="53" spans="1:5" ht="15">
      <c r="A53" s="145" t="s">
        <v>316</v>
      </c>
      <c r="B53" s="145"/>
      <c r="C53" s="145" t="s">
        <v>282</v>
      </c>
      <c r="D53" s="229" t="s">
        <v>408</v>
      </c>
      <c r="E53" s="229"/>
    </row>
    <row r="54" spans="1:5" ht="15">
      <c r="A54" s="145" t="s">
        <v>400</v>
      </c>
      <c r="B54" s="145"/>
      <c r="C54" s="145" t="s">
        <v>401</v>
      </c>
      <c r="D54" s="193"/>
      <c r="E54" s="193" t="s">
        <v>409</v>
      </c>
    </row>
    <row r="56" spans="1:5" ht="15">
      <c r="A56" s="1"/>
      <c r="B56" s="157"/>
      <c r="C56" s="1"/>
      <c r="D56" s="1"/>
      <c r="E56" s="1"/>
    </row>
    <row r="57" spans="1:5" ht="15">
      <c r="A57" s="1"/>
      <c r="B57" s="45"/>
      <c r="C57" s="1"/>
      <c r="D57" s="1"/>
      <c r="E57" s="1"/>
    </row>
    <row r="58" spans="1:6" ht="15.75" thickBot="1">
      <c r="A58" s="1"/>
      <c r="B58" s="45"/>
      <c r="C58" s="1"/>
      <c r="E58" s="1"/>
      <c r="F58" s="1"/>
    </row>
    <row r="59" spans="1:6" ht="30">
      <c r="A59" s="209" t="s">
        <v>1</v>
      </c>
      <c r="B59" s="209" t="s">
        <v>2</v>
      </c>
      <c r="C59" s="209" t="s">
        <v>3</v>
      </c>
      <c r="D59" s="166" t="s">
        <v>5</v>
      </c>
      <c r="E59" s="143" t="s">
        <v>279</v>
      </c>
      <c r="F59" s="164" t="s">
        <v>280</v>
      </c>
    </row>
    <row r="60" spans="1:6" ht="15.75" thickBot="1">
      <c r="A60" s="230"/>
      <c r="B60" s="230"/>
      <c r="C60" s="230"/>
      <c r="D60" s="167"/>
      <c r="E60" s="144" t="s">
        <v>17</v>
      </c>
      <c r="F60" s="165"/>
    </row>
    <row r="61" spans="1:6" s="1" customFormat="1" ht="24.75" customHeight="1">
      <c r="A61" s="134" t="s">
        <v>182</v>
      </c>
      <c r="B61" s="102" t="s">
        <v>122</v>
      </c>
      <c r="C61" s="134" t="s">
        <v>286</v>
      </c>
      <c r="D61" s="102" t="s">
        <v>320</v>
      </c>
      <c r="E61" s="118">
        <v>800</v>
      </c>
      <c r="F61" s="114"/>
    </row>
    <row r="62" spans="1:6" s="1" customFormat="1" ht="24.75" customHeight="1">
      <c r="A62" s="134" t="s">
        <v>24</v>
      </c>
      <c r="B62" s="102" t="s">
        <v>44</v>
      </c>
      <c r="C62" s="134" t="s">
        <v>287</v>
      </c>
      <c r="D62" s="102" t="s">
        <v>321</v>
      </c>
      <c r="E62" s="118">
        <v>2592</v>
      </c>
      <c r="F62" s="114"/>
    </row>
    <row r="63" spans="1:6" s="1" customFormat="1" ht="24.75" customHeight="1">
      <c r="A63" s="134" t="s">
        <v>24</v>
      </c>
      <c r="B63" s="102" t="s">
        <v>44</v>
      </c>
      <c r="C63" s="134" t="s">
        <v>252</v>
      </c>
      <c r="D63" s="102" t="s">
        <v>321</v>
      </c>
      <c r="E63" s="118">
        <v>2176</v>
      </c>
      <c r="F63" s="114"/>
    </row>
    <row r="64" spans="1:6" s="1" customFormat="1" ht="24.75" customHeight="1">
      <c r="A64" s="134" t="s">
        <v>253</v>
      </c>
      <c r="B64" s="102" t="s">
        <v>254</v>
      </c>
      <c r="C64" s="134" t="s">
        <v>255</v>
      </c>
      <c r="D64" s="102" t="s">
        <v>321</v>
      </c>
      <c r="E64" s="118">
        <v>1800</v>
      </c>
      <c r="F64" s="114"/>
    </row>
    <row r="65" spans="1:6" s="1" customFormat="1" ht="24.75" customHeight="1">
      <c r="A65" s="134" t="s">
        <v>237</v>
      </c>
      <c r="B65" s="102" t="s">
        <v>256</v>
      </c>
      <c r="C65" s="134" t="s">
        <v>135</v>
      </c>
      <c r="D65" s="102" t="s">
        <v>321</v>
      </c>
      <c r="E65" s="118">
        <v>2604</v>
      </c>
      <c r="F65" s="114"/>
    </row>
    <row r="66" spans="1:6" s="1" customFormat="1" ht="24.75" customHeight="1">
      <c r="A66" s="134" t="s">
        <v>257</v>
      </c>
      <c r="B66" s="102" t="s">
        <v>258</v>
      </c>
      <c r="C66" s="134" t="s">
        <v>259</v>
      </c>
      <c r="D66" s="102" t="s">
        <v>321</v>
      </c>
      <c r="E66" s="118">
        <v>1650</v>
      </c>
      <c r="F66" s="114"/>
    </row>
    <row r="67" spans="1:6" s="1" customFormat="1" ht="24.75" customHeight="1">
      <c r="A67" s="134" t="s">
        <v>288</v>
      </c>
      <c r="B67" s="102" t="s">
        <v>289</v>
      </c>
      <c r="C67" s="134" t="s">
        <v>290</v>
      </c>
      <c r="D67" s="102" t="s">
        <v>321</v>
      </c>
      <c r="E67" s="118">
        <v>2004</v>
      </c>
      <c r="F67" s="114"/>
    </row>
    <row r="68" spans="1:6" s="1" customFormat="1" ht="24.75" customHeight="1">
      <c r="A68" s="134" t="s">
        <v>253</v>
      </c>
      <c r="B68" s="102" t="s">
        <v>154</v>
      </c>
      <c r="C68" s="134" t="s">
        <v>260</v>
      </c>
      <c r="D68" s="102" t="s">
        <v>320</v>
      </c>
      <c r="E68" s="118">
        <v>800</v>
      </c>
      <c r="F68" s="114"/>
    </row>
    <row r="69" spans="1:6" s="1" customFormat="1" ht="24.75" customHeight="1">
      <c r="A69" s="134" t="s">
        <v>51</v>
      </c>
      <c r="B69" s="102" t="s">
        <v>52</v>
      </c>
      <c r="C69" s="134" t="s">
        <v>291</v>
      </c>
      <c r="D69" s="102" t="s">
        <v>321</v>
      </c>
      <c r="E69" s="118">
        <v>1560</v>
      </c>
      <c r="F69" s="114"/>
    </row>
    <row r="70" spans="1:6" s="1" customFormat="1" ht="24.75" customHeight="1">
      <c r="A70" s="134" t="s">
        <v>253</v>
      </c>
      <c r="B70" s="102" t="s">
        <v>143</v>
      </c>
      <c r="C70" s="134" t="s">
        <v>263</v>
      </c>
      <c r="D70" s="102" t="s">
        <v>321</v>
      </c>
      <c r="E70" s="118">
        <v>2251.5</v>
      </c>
      <c r="F70" s="114"/>
    </row>
    <row r="71" spans="1:6" s="1" customFormat="1" ht="24.75" customHeight="1">
      <c r="A71" s="102" t="s">
        <v>264</v>
      </c>
      <c r="B71" s="102" t="s">
        <v>43</v>
      </c>
      <c r="C71" s="102" t="s">
        <v>265</v>
      </c>
      <c r="D71" s="102" t="s">
        <v>321</v>
      </c>
      <c r="E71" s="132">
        <v>1927</v>
      </c>
      <c r="F71" s="114"/>
    </row>
    <row r="72" spans="1:6" s="1" customFormat="1" ht="24.75" customHeight="1">
      <c r="A72" s="102" t="s">
        <v>267</v>
      </c>
      <c r="B72" s="102" t="s">
        <v>152</v>
      </c>
      <c r="C72" s="102" t="s">
        <v>266</v>
      </c>
      <c r="D72" s="102" t="s">
        <v>321</v>
      </c>
      <c r="E72" s="132">
        <v>2000</v>
      </c>
      <c r="F72" s="114"/>
    </row>
    <row r="73" spans="1:6" s="1" customFormat="1" ht="24.75" customHeight="1">
      <c r="A73" s="102" t="s">
        <v>154</v>
      </c>
      <c r="B73" s="102" t="s">
        <v>164</v>
      </c>
      <c r="C73" s="102" t="s">
        <v>294</v>
      </c>
      <c r="D73" s="102" t="s">
        <v>321</v>
      </c>
      <c r="E73" s="95">
        <v>2123</v>
      </c>
      <c r="F73" s="114"/>
    </row>
    <row r="74" spans="1:6" s="1" customFormat="1" ht="24.75" customHeight="1">
      <c r="A74" s="102" t="s">
        <v>298</v>
      </c>
      <c r="B74" s="102" t="s">
        <v>299</v>
      </c>
      <c r="C74" s="102" t="s">
        <v>300</v>
      </c>
      <c r="D74" s="102" t="s">
        <v>321</v>
      </c>
      <c r="E74" s="95">
        <v>2000</v>
      </c>
      <c r="F74" s="114"/>
    </row>
    <row r="75" spans="1:6" s="1" customFormat="1" ht="24.75" customHeight="1">
      <c r="A75" s="159" t="s">
        <v>247</v>
      </c>
      <c r="B75" s="160" t="s">
        <v>121</v>
      </c>
      <c r="C75" s="159" t="s">
        <v>144</v>
      </c>
      <c r="D75" s="102" t="s">
        <v>321</v>
      </c>
      <c r="E75" s="95">
        <v>2200</v>
      </c>
      <c r="F75" s="114"/>
    </row>
    <row r="76" spans="1:6" s="1" customFormat="1" ht="24.75" customHeight="1">
      <c r="A76" s="160" t="s">
        <v>258</v>
      </c>
      <c r="B76" s="160" t="s">
        <v>24</v>
      </c>
      <c r="C76" s="160" t="s">
        <v>306</v>
      </c>
      <c r="D76" s="102" t="s">
        <v>321</v>
      </c>
      <c r="E76" s="95">
        <v>2200</v>
      </c>
      <c r="F76" s="114"/>
    </row>
    <row r="77" spans="1:6" s="1" customFormat="1" ht="24.75" customHeight="1">
      <c r="A77" s="160" t="s">
        <v>264</v>
      </c>
      <c r="B77" s="160" t="s">
        <v>29</v>
      </c>
      <c r="C77" s="160" t="s">
        <v>307</v>
      </c>
      <c r="D77" s="102" t="s">
        <v>321</v>
      </c>
      <c r="E77" s="95">
        <v>2200</v>
      </c>
      <c r="F77" s="114"/>
    </row>
    <row r="78" spans="1:6" s="1" customFormat="1" ht="24.75" customHeight="1">
      <c r="A78" s="160" t="s">
        <v>268</v>
      </c>
      <c r="B78" s="160" t="s">
        <v>249</v>
      </c>
      <c r="C78" s="160" t="s">
        <v>308</v>
      </c>
      <c r="D78" s="102" t="s">
        <v>321</v>
      </c>
      <c r="E78" s="95">
        <v>2200</v>
      </c>
      <c r="F78" s="114"/>
    </row>
    <row r="79" spans="1:6" s="1" customFormat="1" ht="24.75" customHeight="1">
      <c r="A79" s="161" t="s">
        <v>29</v>
      </c>
      <c r="B79" s="161" t="s">
        <v>89</v>
      </c>
      <c r="C79" s="161" t="s">
        <v>309</v>
      </c>
      <c r="D79" s="102" t="s">
        <v>321</v>
      </c>
      <c r="E79" s="95">
        <v>2200</v>
      </c>
      <c r="F79" s="114"/>
    </row>
    <row r="80" spans="1:6" s="1" customFormat="1" ht="24.75" customHeight="1">
      <c r="A80" s="161" t="s">
        <v>310</v>
      </c>
      <c r="B80" s="161" t="s">
        <v>264</v>
      </c>
      <c r="C80" s="161" t="s">
        <v>183</v>
      </c>
      <c r="D80" s="102" t="s">
        <v>321</v>
      </c>
      <c r="E80" s="95">
        <v>2700</v>
      </c>
      <c r="F80" s="114"/>
    </row>
    <row r="81" spans="1:6" s="1" customFormat="1" ht="24.75" customHeight="1">
      <c r="A81" s="159" t="s">
        <v>311</v>
      </c>
      <c r="B81" s="159" t="s">
        <v>312</v>
      </c>
      <c r="C81" s="159" t="s">
        <v>144</v>
      </c>
      <c r="D81" s="102" t="s">
        <v>321</v>
      </c>
      <c r="E81" s="95">
        <v>2863.97</v>
      </c>
      <c r="F81" s="114"/>
    </row>
    <row r="82" spans="5:6" ht="15">
      <c r="E82" s="168">
        <f>SUM(E61:E81)</f>
        <v>42851.47</v>
      </c>
      <c r="F82" s="1"/>
    </row>
    <row r="88" spans="1:5" ht="15.75">
      <c r="A88" s="146" t="s">
        <v>319</v>
      </c>
      <c r="B88" s="1"/>
      <c r="C88" s="146" t="s">
        <v>322</v>
      </c>
      <c r="D88" s="163"/>
      <c r="E88" s="163" t="s">
        <v>285</v>
      </c>
    </row>
    <row r="89" spans="1:5" ht="15">
      <c r="A89" s="145" t="s">
        <v>317</v>
      </c>
      <c r="B89" s="145"/>
      <c r="C89" s="145" t="s">
        <v>282</v>
      </c>
      <c r="E89" s="162" t="s">
        <v>283</v>
      </c>
    </row>
    <row r="90" spans="1:5" ht="15">
      <c r="A90" s="145" t="s">
        <v>318</v>
      </c>
      <c r="B90" s="145"/>
      <c r="C90" s="145" t="s">
        <v>281</v>
      </c>
      <c r="E90" s="162" t="s">
        <v>59</v>
      </c>
    </row>
  </sheetData>
  <sheetProtection/>
  <mergeCells count="9">
    <mergeCell ref="A5:A6"/>
    <mergeCell ref="B5:B6"/>
    <mergeCell ref="C5:C6"/>
    <mergeCell ref="E5:E6"/>
    <mergeCell ref="D53:E53"/>
    <mergeCell ref="A59:A60"/>
    <mergeCell ref="B59:B60"/>
    <mergeCell ref="C59:C60"/>
    <mergeCell ref="D52:E52"/>
  </mergeCells>
  <printOptions/>
  <pageMargins left="0.8661417322834646" right="0.4330708661417323" top="0.45" bottom="0.2755905511811024" header="0.1968503937007874" footer="0.1968503937007874"/>
  <pageSetup horizontalDpi="600" verticalDpi="600" orientation="landscape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93"/>
  <sheetViews>
    <sheetView zoomScalePageLayoutView="0" workbookViewId="0" topLeftCell="A1">
      <selection activeCell="A64" sqref="A64"/>
    </sheetView>
  </sheetViews>
  <sheetFormatPr defaultColWidth="11.421875" defaultRowHeight="15"/>
  <cols>
    <col min="1" max="1" width="15.421875" style="0" customWidth="1"/>
    <col min="2" max="2" width="18.7109375" style="0" customWidth="1"/>
    <col min="3" max="3" width="19.7109375" style="0" customWidth="1"/>
    <col min="4" max="4" width="27.140625" style="0" customWidth="1"/>
  </cols>
  <sheetData>
    <row r="1" ht="15.75" thickBot="1"/>
    <row r="2" spans="1:4" ht="15">
      <c r="A2" s="209" t="s">
        <v>1</v>
      </c>
      <c r="B2" s="209" t="s">
        <v>2</v>
      </c>
      <c r="C2" s="209" t="s">
        <v>3</v>
      </c>
      <c r="D2" s="4" t="s">
        <v>5</v>
      </c>
    </row>
    <row r="3" spans="1:4" ht="15.75" thickBot="1">
      <c r="A3" s="210"/>
      <c r="B3" s="210"/>
      <c r="C3" s="210"/>
      <c r="D3" s="5"/>
    </row>
    <row r="4" spans="1:4" ht="29.25" customHeight="1">
      <c r="A4" s="6" t="s">
        <v>19</v>
      </c>
      <c r="B4" s="6" t="s">
        <v>20</v>
      </c>
      <c r="C4" s="6" t="s">
        <v>21</v>
      </c>
      <c r="D4" s="11" t="s">
        <v>23</v>
      </c>
    </row>
    <row r="5" spans="1:4" ht="29.25" customHeight="1">
      <c r="A5" s="6" t="s">
        <v>24</v>
      </c>
      <c r="B5" s="6" t="s">
        <v>25</v>
      </c>
      <c r="C5" s="6" t="s">
        <v>26</v>
      </c>
      <c r="D5" s="11" t="s">
        <v>23</v>
      </c>
    </row>
    <row r="6" spans="1:4" ht="29.25" customHeight="1">
      <c r="A6" s="6" t="s">
        <v>28</v>
      </c>
      <c r="B6" s="6" t="s">
        <v>29</v>
      </c>
      <c r="C6" s="6" t="s">
        <v>30</v>
      </c>
      <c r="D6" s="11" t="s">
        <v>23</v>
      </c>
    </row>
    <row r="7" spans="1:4" ht="29.25" customHeight="1">
      <c r="A7" s="6" t="s">
        <v>32</v>
      </c>
      <c r="B7" s="6" t="s">
        <v>33</v>
      </c>
      <c r="C7" s="6" t="s">
        <v>34</v>
      </c>
      <c r="D7" s="11" t="s">
        <v>23</v>
      </c>
    </row>
    <row r="8" spans="1:4" ht="29.25" customHeight="1">
      <c r="A8" s="6" t="s">
        <v>36</v>
      </c>
      <c r="B8" s="6" t="s">
        <v>37</v>
      </c>
      <c r="C8" s="6" t="s">
        <v>38</v>
      </c>
      <c r="D8" s="11" t="s">
        <v>23</v>
      </c>
    </row>
    <row r="9" spans="1:4" ht="29.25" customHeight="1">
      <c r="A9" s="6" t="s">
        <v>29</v>
      </c>
      <c r="B9" s="6" t="s">
        <v>40</v>
      </c>
      <c r="C9" s="6" t="s">
        <v>41</v>
      </c>
      <c r="D9" s="11" t="s">
        <v>23</v>
      </c>
    </row>
    <row r="10" spans="1:4" ht="29.25" customHeight="1">
      <c r="A10" s="6" t="s">
        <v>43</v>
      </c>
      <c r="B10" s="6" t="s">
        <v>44</v>
      </c>
      <c r="C10" s="6" t="s">
        <v>45</v>
      </c>
      <c r="D10" s="11" t="s">
        <v>23</v>
      </c>
    </row>
    <row r="11" spans="1:4" ht="29.25" customHeight="1">
      <c r="A11" s="6" t="s">
        <v>47</v>
      </c>
      <c r="B11" s="6" t="s">
        <v>48</v>
      </c>
      <c r="C11" s="6" t="s">
        <v>49</v>
      </c>
      <c r="D11" s="11" t="s">
        <v>23</v>
      </c>
    </row>
    <row r="12" spans="1:4" ht="29.25" customHeight="1">
      <c r="A12" s="6" t="s">
        <v>51</v>
      </c>
      <c r="B12" s="6" t="s">
        <v>52</v>
      </c>
      <c r="C12" s="6" t="s">
        <v>53</v>
      </c>
      <c r="D12" s="11" t="s">
        <v>23</v>
      </c>
    </row>
    <row r="13" spans="1:4" ht="29.25" customHeight="1">
      <c r="A13" s="6" t="s">
        <v>55</v>
      </c>
      <c r="B13" s="6" t="s">
        <v>47</v>
      </c>
      <c r="C13" s="6" t="s">
        <v>56</v>
      </c>
      <c r="D13" s="11" t="s">
        <v>58</v>
      </c>
    </row>
    <row r="14" spans="1:4" ht="29.25" customHeight="1">
      <c r="A14" s="6" t="s">
        <v>37</v>
      </c>
      <c r="B14" s="6" t="s">
        <v>64</v>
      </c>
      <c r="C14" s="6" t="s">
        <v>65</v>
      </c>
      <c r="D14" s="11" t="s">
        <v>67</v>
      </c>
    </row>
    <row r="15" spans="1:4" ht="29.25" customHeight="1">
      <c r="A15" s="142" t="s">
        <v>68</v>
      </c>
      <c r="B15" s="142" t="s">
        <v>69</v>
      </c>
      <c r="C15" s="142" t="s">
        <v>70</v>
      </c>
      <c r="D15" s="142" t="s">
        <v>71</v>
      </c>
    </row>
    <row r="16" spans="1:4" ht="29.25" customHeight="1">
      <c r="A16" s="6" t="s">
        <v>115</v>
      </c>
      <c r="B16" s="6" t="s">
        <v>89</v>
      </c>
      <c r="C16" s="6" t="s">
        <v>116</v>
      </c>
      <c r="D16" s="11" t="s">
        <v>75</v>
      </c>
    </row>
    <row r="17" spans="1:4" ht="29.25" customHeight="1">
      <c r="A17" s="6" t="s">
        <v>76</v>
      </c>
      <c r="B17" s="6" t="s">
        <v>77</v>
      </c>
      <c r="C17" s="6" t="s">
        <v>78</v>
      </c>
      <c r="D17" s="11" t="s">
        <v>80</v>
      </c>
    </row>
    <row r="18" spans="1:4" ht="29.25" customHeight="1">
      <c r="A18" s="6" t="s">
        <v>81</v>
      </c>
      <c r="B18" s="6" t="s">
        <v>82</v>
      </c>
      <c r="C18" s="6" t="s">
        <v>65</v>
      </c>
      <c r="D18" s="11" t="s">
        <v>84</v>
      </c>
    </row>
    <row r="19" spans="1:4" ht="29.25" customHeight="1">
      <c r="A19" s="6" t="s">
        <v>85</v>
      </c>
      <c r="B19" s="6" t="s">
        <v>164</v>
      </c>
      <c r="C19" s="6" t="s">
        <v>86</v>
      </c>
      <c r="D19" s="11" t="s">
        <v>88</v>
      </c>
    </row>
    <row r="20" spans="1:4" ht="29.25" customHeight="1">
      <c r="A20" s="6" t="s">
        <v>89</v>
      </c>
      <c r="B20" s="6" t="s">
        <v>90</v>
      </c>
      <c r="C20" s="6" t="s">
        <v>91</v>
      </c>
      <c r="D20" s="11" t="s">
        <v>93</v>
      </c>
    </row>
    <row r="21" spans="1:4" ht="29.25" customHeight="1">
      <c r="A21" s="6" t="s">
        <v>25</v>
      </c>
      <c r="B21" s="6" t="s">
        <v>94</v>
      </c>
      <c r="C21" s="6" t="s">
        <v>95</v>
      </c>
      <c r="D21" s="11" t="s">
        <v>93</v>
      </c>
    </row>
    <row r="22" spans="1:4" ht="29.25" customHeight="1">
      <c r="A22" s="6" t="s">
        <v>98</v>
      </c>
      <c r="B22" s="6" t="s">
        <v>323</v>
      </c>
      <c r="C22" s="6" t="s">
        <v>324</v>
      </c>
      <c r="D22" s="11" t="s">
        <v>100</v>
      </c>
    </row>
    <row r="23" spans="1:4" ht="29.25" customHeight="1">
      <c r="A23" s="6" t="s">
        <v>48</v>
      </c>
      <c r="B23" s="6" t="s">
        <v>81</v>
      </c>
      <c r="C23" s="6" t="s">
        <v>101</v>
      </c>
      <c r="D23" s="11" t="s">
        <v>103</v>
      </c>
    </row>
    <row r="24" spans="1:4" ht="29.25" customHeight="1">
      <c r="A24" s="6" t="s">
        <v>73</v>
      </c>
      <c r="B24" s="6" t="s">
        <v>85</v>
      </c>
      <c r="C24" s="6" t="s">
        <v>104</v>
      </c>
      <c r="D24" s="11" t="s">
        <v>103</v>
      </c>
    </row>
    <row r="25" spans="1:4" ht="29.25" customHeight="1">
      <c r="A25" s="6" t="s">
        <v>106</v>
      </c>
      <c r="B25" s="6" t="s">
        <v>107</v>
      </c>
      <c r="C25" s="6" t="s">
        <v>108</v>
      </c>
      <c r="D25" s="11" t="s">
        <v>110</v>
      </c>
    </row>
    <row r="26" spans="1:4" ht="29.25" customHeight="1">
      <c r="A26" s="6" t="s">
        <v>111</v>
      </c>
      <c r="B26" s="6" t="s">
        <v>112</v>
      </c>
      <c r="C26" s="6" t="s">
        <v>113</v>
      </c>
      <c r="D26" s="11" t="s">
        <v>97</v>
      </c>
    </row>
    <row r="27" spans="1:4" ht="29.25" customHeight="1">
      <c r="A27" s="6" t="s">
        <v>64</v>
      </c>
      <c r="B27" s="6" t="s">
        <v>117</v>
      </c>
      <c r="C27" s="6" t="s">
        <v>118</v>
      </c>
      <c r="D27" s="11" t="s">
        <v>120</v>
      </c>
    </row>
    <row r="28" spans="1:4" ht="29.25" customHeight="1">
      <c r="A28" s="6" t="s">
        <v>121</v>
      </c>
      <c r="B28" s="6" t="s">
        <v>122</v>
      </c>
      <c r="C28" s="6" t="s">
        <v>123</v>
      </c>
      <c r="D28" s="11" t="s">
        <v>97</v>
      </c>
    </row>
    <row r="29" spans="1:4" ht="29.25" customHeight="1">
      <c r="A29" s="6" t="s">
        <v>25</v>
      </c>
      <c r="B29" s="6" t="s">
        <v>130</v>
      </c>
      <c r="C29" s="6" t="s">
        <v>131</v>
      </c>
      <c r="D29" s="11" t="s">
        <v>133</v>
      </c>
    </row>
    <row r="30" spans="1:4" ht="29.25" customHeight="1">
      <c r="A30" s="6" t="s">
        <v>48</v>
      </c>
      <c r="B30" s="6" t="s">
        <v>134</v>
      </c>
      <c r="C30" s="6" t="s">
        <v>135</v>
      </c>
      <c r="D30" s="11" t="s">
        <v>133</v>
      </c>
    </row>
    <row r="31" spans="1:4" ht="29.25" customHeight="1">
      <c r="A31" s="6" t="s">
        <v>48</v>
      </c>
      <c r="B31" s="6" t="s">
        <v>137</v>
      </c>
      <c r="C31" s="6" t="s">
        <v>138</v>
      </c>
      <c r="D31" s="11" t="s">
        <v>140</v>
      </c>
    </row>
    <row r="32" spans="1:4" ht="29.25" customHeight="1">
      <c r="A32" s="6" t="s">
        <v>325</v>
      </c>
      <c r="B32" s="6" t="s">
        <v>326</v>
      </c>
      <c r="C32" s="6" t="s">
        <v>327</v>
      </c>
      <c r="D32" s="11" t="s">
        <v>142</v>
      </c>
    </row>
    <row r="33" spans="1:4" ht="29.25" customHeight="1">
      <c r="A33" s="11" t="s">
        <v>143</v>
      </c>
      <c r="B33" s="11" t="s">
        <v>20</v>
      </c>
      <c r="C33" s="11" t="s">
        <v>144</v>
      </c>
      <c r="D33" s="11" t="s">
        <v>146</v>
      </c>
    </row>
    <row r="34" spans="1:4" ht="29.25" customHeight="1">
      <c r="A34" s="6" t="s">
        <v>152</v>
      </c>
      <c r="B34" s="6" t="s">
        <v>154</v>
      </c>
      <c r="C34" s="6" t="s">
        <v>155</v>
      </c>
      <c r="D34" s="11" t="s">
        <v>153</v>
      </c>
    </row>
    <row r="35" spans="1:4" ht="29.25" customHeight="1">
      <c r="A35" s="6" t="s">
        <v>121</v>
      </c>
      <c r="B35" s="6" t="s">
        <v>157</v>
      </c>
      <c r="C35" s="6" t="s">
        <v>158</v>
      </c>
      <c r="D35" s="6" t="s">
        <v>160</v>
      </c>
    </row>
    <row r="36" spans="1:4" ht="29.25" customHeight="1">
      <c r="A36" s="6" t="s">
        <v>161</v>
      </c>
      <c r="B36" s="6" t="s">
        <v>107</v>
      </c>
      <c r="C36" s="6" t="s">
        <v>162</v>
      </c>
      <c r="D36" s="11" t="s">
        <v>243</v>
      </c>
    </row>
    <row r="37" spans="1:4" ht="29.25" customHeight="1">
      <c r="A37" s="6" t="s">
        <v>164</v>
      </c>
      <c r="B37" s="6" t="s">
        <v>165</v>
      </c>
      <c r="C37" s="6" t="s">
        <v>166</v>
      </c>
      <c r="D37" s="11" t="s">
        <v>243</v>
      </c>
    </row>
    <row r="38" spans="1:4" ht="29.25" customHeight="1">
      <c r="A38" s="6" t="s">
        <v>164</v>
      </c>
      <c r="B38" s="6" t="s">
        <v>47</v>
      </c>
      <c r="C38" s="6" t="s">
        <v>168</v>
      </c>
      <c r="D38" s="11" t="s">
        <v>243</v>
      </c>
    </row>
    <row r="39" spans="1:4" ht="29.25" customHeight="1">
      <c r="A39" s="6" t="s">
        <v>106</v>
      </c>
      <c r="B39" s="6" t="s">
        <v>170</v>
      </c>
      <c r="C39" s="6" t="s">
        <v>171</v>
      </c>
      <c r="D39" s="11" t="s">
        <v>243</v>
      </c>
    </row>
    <row r="40" spans="1:4" ht="29.25" customHeight="1">
      <c r="A40" s="6" t="s">
        <v>173</v>
      </c>
      <c r="B40" s="6" t="s">
        <v>130</v>
      </c>
      <c r="C40" s="6" t="s">
        <v>174</v>
      </c>
      <c r="D40" s="11" t="s">
        <v>103</v>
      </c>
    </row>
    <row r="41" spans="1:4" ht="29.25" customHeight="1">
      <c r="A41" s="6" t="s">
        <v>176</v>
      </c>
      <c r="B41" s="6" t="s">
        <v>164</v>
      </c>
      <c r="C41" s="6" t="s">
        <v>177</v>
      </c>
      <c r="D41" s="11" t="s">
        <v>243</v>
      </c>
    </row>
    <row r="42" spans="1:4" ht="29.25" customHeight="1">
      <c r="A42" s="6" t="s">
        <v>179</v>
      </c>
      <c r="B42" s="6" t="s">
        <v>164</v>
      </c>
      <c r="C42" s="6" t="s">
        <v>180</v>
      </c>
      <c r="D42" s="11" t="s">
        <v>244</v>
      </c>
    </row>
    <row r="43" spans="1:4" ht="29.25" customHeight="1">
      <c r="A43" s="6" t="s">
        <v>106</v>
      </c>
      <c r="B43" s="6" t="s">
        <v>182</v>
      </c>
      <c r="C43" s="6" t="s">
        <v>183</v>
      </c>
      <c r="D43" s="11" t="s">
        <v>245</v>
      </c>
    </row>
    <row r="44" spans="1:4" ht="29.25" customHeight="1">
      <c r="A44" s="6" t="s">
        <v>185</v>
      </c>
      <c r="B44" s="6" t="s">
        <v>186</v>
      </c>
      <c r="C44" s="6" t="s">
        <v>49</v>
      </c>
      <c r="D44" s="11" t="s">
        <v>188</v>
      </c>
    </row>
    <row r="45" spans="1:4" ht="29.25" customHeight="1">
      <c r="A45" s="6" t="s">
        <v>189</v>
      </c>
      <c r="B45" s="6" t="s">
        <v>164</v>
      </c>
      <c r="C45" s="6" t="s">
        <v>190</v>
      </c>
      <c r="D45" s="11" t="s">
        <v>192</v>
      </c>
    </row>
    <row r="46" spans="1:4" ht="29.25" customHeight="1">
      <c r="A46" s="6" t="s">
        <v>164</v>
      </c>
      <c r="B46" s="6" t="s">
        <v>47</v>
      </c>
      <c r="C46" s="6" t="s">
        <v>193</v>
      </c>
      <c r="D46" s="11" t="s">
        <v>243</v>
      </c>
    </row>
    <row r="47" spans="1:4" ht="29.25" customHeight="1">
      <c r="A47" s="6" t="s">
        <v>195</v>
      </c>
      <c r="B47" s="6" t="s">
        <v>44</v>
      </c>
      <c r="C47" s="6" t="s">
        <v>196</v>
      </c>
      <c r="D47" s="11" t="s">
        <v>244</v>
      </c>
    </row>
    <row r="48" spans="1:4" ht="29.25" customHeight="1">
      <c r="A48" s="6" t="s">
        <v>36</v>
      </c>
      <c r="B48" s="6" t="s">
        <v>228</v>
      </c>
      <c r="C48" s="6" t="s">
        <v>155</v>
      </c>
      <c r="D48" s="11" t="s">
        <v>243</v>
      </c>
    </row>
    <row r="49" spans="1:4" ht="29.25" customHeight="1">
      <c r="A49" s="6" t="s">
        <v>185</v>
      </c>
      <c r="B49" s="6" t="s">
        <v>199</v>
      </c>
      <c r="C49" s="6" t="s">
        <v>200</v>
      </c>
      <c r="D49" s="11" t="s">
        <v>243</v>
      </c>
    </row>
    <row r="50" spans="1:4" ht="29.25" customHeight="1">
      <c r="A50" s="6" t="s">
        <v>154</v>
      </c>
      <c r="B50" s="6" t="s">
        <v>202</v>
      </c>
      <c r="C50" s="6" t="s">
        <v>203</v>
      </c>
      <c r="D50" s="11" t="s">
        <v>243</v>
      </c>
    </row>
    <row r="51" spans="1:4" ht="29.25" customHeight="1">
      <c r="A51" s="6" t="s">
        <v>106</v>
      </c>
      <c r="B51" s="6" t="s">
        <v>170</v>
      </c>
      <c r="C51" s="6" t="s">
        <v>205</v>
      </c>
      <c r="D51" s="11" t="s">
        <v>129</v>
      </c>
    </row>
    <row r="52" spans="1:4" ht="29.25" customHeight="1">
      <c r="A52" s="11" t="s">
        <v>207</v>
      </c>
      <c r="B52" s="11" t="s">
        <v>89</v>
      </c>
      <c r="C52" s="11" t="s">
        <v>208</v>
      </c>
      <c r="D52" s="11" t="s">
        <v>192</v>
      </c>
    </row>
    <row r="53" spans="1:4" ht="29.25" customHeight="1">
      <c r="A53" s="11" t="s">
        <v>125</v>
      </c>
      <c r="B53" s="11" t="s">
        <v>126</v>
      </c>
      <c r="C53" s="11" t="s">
        <v>127</v>
      </c>
      <c r="D53" s="11" t="s">
        <v>244</v>
      </c>
    </row>
    <row r="54" spans="1:4" ht="29.25" customHeight="1">
      <c r="A54" s="134" t="s">
        <v>253</v>
      </c>
      <c r="B54" s="102" t="s">
        <v>143</v>
      </c>
      <c r="C54" s="134" t="s">
        <v>263</v>
      </c>
      <c r="D54" s="11" t="s">
        <v>192</v>
      </c>
    </row>
    <row r="55" spans="1:4" ht="29.25" customHeight="1">
      <c r="A55" s="6" t="s">
        <v>28</v>
      </c>
      <c r="B55" s="6" t="s">
        <v>215</v>
      </c>
      <c r="C55" s="6" t="s">
        <v>216</v>
      </c>
      <c r="D55" s="22" t="s">
        <v>218</v>
      </c>
    </row>
    <row r="56" spans="1:4" ht="29.25" customHeight="1">
      <c r="A56" s="11" t="s">
        <v>19</v>
      </c>
      <c r="B56" s="11" t="s">
        <v>219</v>
      </c>
      <c r="C56" s="11" t="s">
        <v>220</v>
      </c>
      <c r="D56" s="22" t="s">
        <v>218</v>
      </c>
    </row>
    <row r="57" spans="1:4" ht="29.25" customHeight="1">
      <c r="A57" s="6" t="s">
        <v>36</v>
      </c>
      <c r="B57" s="6" t="s">
        <v>37</v>
      </c>
      <c r="C57" s="6" t="s">
        <v>116</v>
      </c>
      <c r="D57" s="22" t="s">
        <v>218</v>
      </c>
    </row>
    <row r="58" spans="1:4" ht="29.25" customHeight="1">
      <c r="A58" s="134" t="s">
        <v>72</v>
      </c>
      <c r="B58" s="134" t="s">
        <v>73</v>
      </c>
      <c r="C58" s="102" t="s">
        <v>74</v>
      </c>
      <c r="D58" s="6" t="s">
        <v>110</v>
      </c>
    </row>
    <row r="59" spans="1:4" ht="29.25" customHeight="1">
      <c r="A59" s="6" t="s">
        <v>40</v>
      </c>
      <c r="B59" s="6" t="s">
        <v>182</v>
      </c>
      <c r="C59" s="6" t="s">
        <v>226</v>
      </c>
      <c r="D59" s="6" t="s">
        <v>225</v>
      </c>
    </row>
    <row r="60" spans="1:4" ht="29.25" customHeight="1">
      <c r="A60" s="6" t="s">
        <v>232</v>
      </c>
      <c r="B60" s="6" t="s">
        <v>233</v>
      </c>
      <c r="C60" s="6" t="s">
        <v>234</v>
      </c>
      <c r="D60" s="158" t="s">
        <v>225</v>
      </c>
    </row>
    <row r="61" spans="1:4" ht="29.25" customHeight="1">
      <c r="A61" s="6" t="s">
        <v>227</v>
      </c>
      <c r="B61" s="6" t="s">
        <v>228</v>
      </c>
      <c r="C61" s="6" t="s">
        <v>229</v>
      </c>
      <c r="D61" s="11" t="s">
        <v>231</v>
      </c>
    </row>
    <row r="62" spans="1:4" ht="29.25" customHeight="1">
      <c r="A62" s="6" t="s">
        <v>47</v>
      </c>
      <c r="B62" s="6" t="s">
        <v>25</v>
      </c>
      <c r="C62" s="6" t="s">
        <v>162</v>
      </c>
      <c r="D62" s="6" t="s">
        <v>231</v>
      </c>
    </row>
    <row r="63" spans="1:4" ht="29.25" customHeight="1">
      <c r="A63" s="6" t="s">
        <v>164</v>
      </c>
      <c r="B63" s="6" t="s">
        <v>240</v>
      </c>
      <c r="C63" s="6" t="s">
        <v>241</v>
      </c>
      <c r="D63" s="6" t="s">
        <v>231</v>
      </c>
    </row>
    <row r="64" spans="1:4" ht="29.25" customHeight="1">
      <c r="A64" s="11" t="s">
        <v>304</v>
      </c>
      <c r="B64" s="11" t="s">
        <v>122</v>
      </c>
      <c r="C64" s="11" t="s">
        <v>305</v>
      </c>
      <c r="D64" s="11" t="s">
        <v>272</v>
      </c>
    </row>
    <row r="65" spans="1:4" ht="29.25" customHeight="1">
      <c r="A65" s="11" t="s">
        <v>268</v>
      </c>
      <c r="B65" s="11" t="s">
        <v>269</v>
      </c>
      <c r="C65" s="11" t="s">
        <v>270</v>
      </c>
      <c r="D65" s="11" t="s">
        <v>231</v>
      </c>
    </row>
    <row r="66" spans="1:4" ht="29.25" customHeight="1">
      <c r="A66" s="11" t="s">
        <v>292</v>
      </c>
      <c r="B66" s="11" t="s">
        <v>134</v>
      </c>
      <c r="C66" s="11" t="s">
        <v>255</v>
      </c>
      <c r="D66" s="11" t="s">
        <v>231</v>
      </c>
    </row>
    <row r="67" spans="1:4" ht="29.25" customHeight="1">
      <c r="A67" s="11" t="s">
        <v>36</v>
      </c>
      <c r="B67" s="11" t="s">
        <v>20</v>
      </c>
      <c r="C67" s="11" t="s">
        <v>238</v>
      </c>
      <c r="D67" s="11" t="s">
        <v>192</v>
      </c>
    </row>
    <row r="68" spans="1:4" ht="29.25" customHeight="1">
      <c r="A68" s="11" t="s">
        <v>301</v>
      </c>
      <c r="B68" s="11" t="s">
        <v>302</v>
      </c>
      <c r="C68" s="11" t="s">
        <v>303</v>
      </c>
      <c r="D68" s="11" t="s">
        <v>231</v>
      </c>
    </row>
    <row r="69" spans="1:4" ht="29.25" customHeight="1">
      <c r="A69" s="11" t="s">
        <v>295</v>
      </c>
      <c r="B69" s="11" t="s">
        <v>296</v>
      </c>
      <c r="C69" s="11" t="s">
        <v>297</v>
      </c>
      <c r="D69" s="11" t="s">
        <v>231</v>
      </c>
    </row>
    <row r="70" spans="1:4" ht="29.25" customHeight="1">
      <c r="A70" s="11" t="s">
        <v>313</v>
      </c>
      <c r="B70" s="11" t="s">
        <v>314</v>
      </c>
      <c r="C70" s="11" t="s">
        <v>315</v>
      </c>
      <c r="D70" s="11" t="s">
        <v>231</v>
      </c>
    </row>
    <row r="71" spans="1:4" ht="29.25" customHeight="1">
      <c r="A71" s="134" t="s">
        <v>249</v>
      </c>
      <c r="B71" s="102" t="s">
        <v>107</v>
      </c>
      <c r="C71" s="134" t="s">
        <v>329</v>
      </c>
      <c r="D71" s="11" t="s">
        <v>333</v>
      </c>
    </row>
    <row r="72" spans="1:4" ht="29.25" customHeight="1">
      <c r="A72" s="134" t="s">
        <v>98</v>
      </c>
      <c r="B72" s="102" t="s">
        <v>250</v>
      </c>
      <c r="C72" s="134" t="s">
        <v>251</v>
      </c>
      <c r="D72" s="11" t="s">
        <v>333</v>
      </c>
    </row>
    <row r="73" spans="1:4" ht="29.25" customHeight="1">
      <c r="A73" s="134" t="s">
        <v>261</v>
      </c>
      <c r="B73" s="102" t="s">
        <v>176</v>
      </c>
      <c r="C73" s="134" t="s">
        <v>262</v>
      </c>
      <c r="D73" s="11" t="s">
        <v>333</v>
      </c>
    </row>
    <row r="74" spans="1:4" ht="29.25" customHeight="1">
      <c r="A74" s="102" t="s">
        <v>44</v>
      </c>
      <c r="B74" s="102" t="s">
        <v>247</v>
      </c>
      <c r="C74" s="102" t="s">
        <v>248</v>
      </c>
      <c r="D74" s="11" t="s">
        <v>333</v>
      </c>
    </row>
    <row r="75" spans="1:4" ht="29.25" customHeight="1">
      <c r="A75" s="102" t="s">
        <v>273</v>
      </c>
      <c r="B75" s="102" t="s">
        <v>51</v>
      </c>
      <c r="C75" s="102" t="s">
        <v>274</v>
      </c>
      <c r="D75" s="11" t="s">
        <v>333</v>
      </c>
    </row>
    <row r="76" spans="1:4" ht="29.25" customHeight="1">
      <c r="A76" s="102" t="s">
        <v>275</v>
      </c>
      <c r="B76" s="102" t="s">
        <v>276</v>
      </c>
      <c r="C76" s="102" t="s">
        <v>277</v>
      </c>
      <c r="D76" s="11" t="s">
        <v>333</v>
      </c>
    </row>
    <row r="77" spans="1:4" ht="29.25" customHeight="1">
      <c r="A77" s="102" t="s">
        <v>48</v>
      </c>
      <c r="B77" s="102" t="s">
        <v>228</v>
      </c>
      <c r="C77" s="102" t="s">
        <v>278</v>
      </c>
      <c r="D77" s="11" t="s">
        <v>333</v>
      </c>
    </row>
    <row r="78" spans="1:4" ht="29.25" customHeight="1">
      <c r="A78" s="134" t="s">
        <v>182</v>
      </c>
      <c r="B78" s="102" t="s">
        <v>122</v>
      </c>
      <c r="C78" s="134" t="s">
        <v>286</v>
      </c>
      <c r="D78" s="11" t="s">
        <v>333</v>
      </c>
    </row>
    <row r="79" spans="1:4" ht="29.25" customHeight="1">
      <c r="A79" s="134" t="s">
        <v>24</v>
      </c>
      <c r="B79" s="102" t="s">
        <v>44</v>
      </c>
      <c r="C79" s="134" t="s">
        <v>287</v>
      </c>
      <c r="D79" s="11" t="s">
        <v>333</v>
      </c>
    </row>
    <row r="80" spans="1:4" ht="29.25" customHeight="1">
      <c r="A80" s="134" t="s">
        <v>24</v>
      </c>
      <c r="B80" s="102" t="s">
        <v>44</v>
      </c>
      <c r="C80" s="134" t="s">
        <v>252</v>
      </c>
      <c r="D80" s="11" t="s">
        <v>333</v>
      </c>
    </row>
    <row r="81" spans="1:4" ht="29.25" customHeight="1">
      <c r="A81" s="134" t="s">
        <v>253</v>
      </c>
      <c r="B81" s="102" t="s">
        <v>254</v>
      </c>
      <c r="C81" s="134" t="s">
        <v>255</v>
      </c>
      <c r="D81" s="11" t="s">
        <v>333</v>
      </c>
    </row>
    <row r="82" spans="1:4" ht="29.25" customHeight="1">
      <c r="A82" s="134" t="s">
        <v>237</v>
      </c>
      <c r="B82" s="102" t="s">
        <v>256</v>
      </c>
      <c r="C82" s="134" t="s">
        <v>135</v>
      </c>
      <c r="D82" s="11" t="s">
        <v>333</v>
      </c>
    </row>
    <row r="83" spans="1:4" ht="29.25" customHeight="1">
      <c r="A83" s="134" t="s">
        <v>257</v>
      </c>
      <c r="B83" s="102" t="s">
        <v>258</v>
      </c>
      <c r="C83" s="134" t="s">
        <v>259</v>
      </c>
      <c r="D83" s="11" t="s">
        <v>333</v>
      </c>
    </row>
    <row r="84" spans="1:4" ht="29.25" customHeight="1">
      <c r="A84" s="134" t="s">
        <v>288</v>
      </c>
      <c r="B84" s="102" t="s">
        <v>289</v>
      </c>
      <c r="C84" s="134" t="s">
        <v>290</v>
      </c>
      <c r="D84" s="11" t="s">
        <v>333</v>
      </c>
    </row>
    <row r="85" spans="1:4" ht="29.25" customHeight="1">
      <c r="A85" s="134" t="s">
        <v>51</v>
      </c>
      <c r="B85" s="102" t="s">
        <v>52</v>
      </c>
      <c r="C85" s="134" t="s">
        <v>291</v>
      </c>
      <c r="D85" s="11" t="s">
        <v>333</v>
      </c>
    </row>
    <row r="86" spans="1:4" ht="29.25" customHeight="1">
      <c r="A86" s="102" t="s">
        <v>264</v>
      </c>
      <c r="B86" s="102" t="s">
        <v>43</v>
      </c>
      <c r="C86" s="102" t="s">
        <v>265</v>
      </c>
      <c r="D86" s="11" t="s">
        <v>333</v>
      </c>
    </row>
    <row r="87" spans="1:4" ht="29.25" customHeight="1">
      <c r="A87" s="102" t="s">
        <v>267</v>
      </c>
      <c r="B87" s="102" t="s">
        <v>152</v>
      </c>
      <c r="C87" s="102" t="s">
        <v>266</v>
      </c>
      <c r="D87" s="11" t="s">
        <v>333</v>
      </c>
    </row>
    <row r="88" spans="1:4" ht="29.25" customHeight="1">
      <c r="A88" s="102" t="s">
        <v>298</v>
      </c>
      <c r="B88" s="102" t="s">
        <v>299</v>
      </c>
      <c r="C88" s="102" t="s">
        <v>300</v>
      </c>
      <c r="D88" s="11" t="s">
        <v>333</v>
      </c>
    </row>
    <row r="89" spans="1:4" ht="29.25" customHeight="1">
      <c r="A89" s="134" t="s">
        <v>247</v>
      </c>
      <c r="B89" s="102" t="s">
        <v>121</v>
      </c>
      <c r="C89" s="134" t="s">
        <v>144</v>
      </c>
      <c r="D89" s="11" t="s">
        <v>333</v>
      </c>
    </row>
    <row r="90" spans="1:4" ht="29.25" customHeight="1">
      <c r="A90" s="102" t="s">
        <v>258</v>
      </c>
      <c r="B90" s="102" t="s">
        <v>24</v>
      </c>
      <c r="C90" s="102" t="s">
        <v>306</v>
      </c>
      <c r="D90" s="11" t="s">
        <v>333</v>
      </c>
    </row>
    <row r="91" spans="1:4" ht="29.25" customHeight="1">
      <c r="A91" s="102" t="s">
        <v>264</v>
      </c>
      <c r="B91" s="102" t="s">
        <v>29</v>
      </c>
      <c r="C91" s="102" t="s">
        <v>307</v>
      </c>
      <c r="D91" s="11" t="s">
        <v>333</v>
      </c>
    </row>
    <row r="92" spans="1:4" ht="29.25" customHeight="1">
      <c r="A92" s="102" t="s">
        <v>268</v>
      </c>
      <c r="B92" s="102" t="s">
        <v>249</v>
      </c>
      <c r="C92" s="102" t="s">
        <v>308</v>
      </c>
      <c r="D92" s="11" t="s">
        <v>333</v>
      </c>
    </row>
    <row r="93" spans="1:4" ht="29.25" customHeight="1">
      <c r="A93" s="134" t="s">
        <v>29</v>
      </c>
      <c r="B93" s="134" t="s">
        <v>89</v>
      </c>
      <c r="C93" s="134" t="s">
        <v>309</v>
      </c>
      <c r="D93" s="11" t="s">
        <v>333</v>
      </c>
    </row>
  </sheetData>
  <sheetProtection/>
  <mergeCells count="3">
    <mergeCell ref="A2:A3"/>
    <mergeCell ref="B2:B3"/>
    <mergeCell ref="C2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E57"/>
  <sheetViews>
    <sheetView zoomScalePageLayoutView="0" workbookViewId="0" topLeftCell="A1">
      <selection activeCell="F15" sqref="F15"/>
    </sheetView>
  </sheetViews>
  <sheetFormatPr defaultColWidth="11.421875" defaultRowHeight="15"/>
  <sheetData>
    <row r="4" spans="1:5" ht="15">
      <c r="A4" s="1"/>
      <c r="B4" s="157" t="s">
        <v>0</v>
      </c>
      <c r="C4" s="1"/>
      <c r="D4" s="1"/>
      <c r="E4" s="1"/>
    </row>
    <row r="5" spans="1:5" ht="15">
      <c r="A5" s="1"/>
      <c r="B5" s="157" t="s">
        <v>293</v>
      </c>
      <c r="C5" s="1"/>
      <c r="D5" s="1"/>
      <c r="E5" s="1"/>
    </row>
    <row r="6" spans="1:5" ht="15">
      <c r="A6" s="1"/>
      <c r="B6" s="45" t="s">
        <v>421</v>
      </c>
      <c r="C6" s="1"/>
      <c r="D6" s="1"/>
      <c r="E6" s="1"/>
    </row>
    <row r="7" spans="1:5" ht="15.75" thickBot="1">
      <c r="A7" s="1"/>
      <c r="B7" s="45"/>
      <c r="C7" s="1"/>
      <c r="D7" s="1"/>
      <c r="E7" s="1"/>
    </row>
    <row r="8" spans="1:5" ht="15">
      <c r="A8" s="209" t="s">
        <v>1</v>
      </c>
      <c r="B8" s="209" t="s">
        <v>2</v>
      </c>
      <c r="C8" s="209" t="s">
        <v>3</v>
      </c>
      <c r="D8" s="143" t="s">
        <v>279</v>
      </c>
      <c r="E8" s="227" t="s">
        <v>280</v>
      </c>
    </row>
    <row r="9" spans="1:5" ht="15.75" thickBot="1">
      <c r="A9" s="222"/>
      <c r="B9" s="222"/>
      <c r="C9" s="222"/>
      <c r="D9" s="144" t="s">
        <v>17</v>
      </c>
      <c r="E9" s="228"/>
    </row>
    <row r="10" spans="1:5" ht="15">
      <c r="A10" s="134" t="s">
        <v>249</v>
      </c>
      <c r="B10" s="102" t="s">
        <v>107</v>
      </c>
      <c r="C10" s="134" t="s">
        <v>329</v>
      </c>
      <c r="D10" s="141">
        <v>1500</v>
      </c>
      <c r="E10" s="114"/>
    </row>
    <row r="11" spans="1:5" ht="15">
      <c r="A11" s="134" t="s">
        <v>335</v>
      </c>
      <c r="B11" s="102" t="s">
        <v>55</v>
      </c>
      <c r="C11" s="134" t="s">
        <v>380</v>
      </c>
      <c r="D11" s="141">
        <v>1500</v>
      </c>
      <c r="E11" s="114"/>
    </row>
    <row r="12" spans="1:5" ht="15">
      <c r="A12" s="134" t="s">
        <v>335</v>
      </c>
      <c r="B12" s="102" t="s">
        <v>137</v>
      </c>
      <c r="C12" s="134" t="s">
        <v>417</v>
      </c>
      <c r="D12" s="141">
        <v>1500</v>
      </c>
      <c r="E12" s="114"/>
    </row>
    <row r="13" spans="1:5" ht="15">
      <c r="A13" s="134" t="s">
        <v>313</v>
      </c>
      <c r="B13" s="102" t="s">
        <v>299</v>
      </c>
      <c r="C13" s="134" t="s">
        <v>415</v>
      </c>
      <c r="D13" s="141">
        <v>6000</v>
      </c>
      <c r="E13" s="114"/>
    </row>
    <row r="14" spans="1:5" ht="15">
      <c r="A14" s="102" t="s">
        <v>44</v>
      </c>
      <c r="B14" s="102" t="s">
        <v>247</v>
      </c>
      <c r="C14" s="102" t="s">
        <v>248</v>
      </c>
      <c r="D14" s="103">
        <v>525</v>
      </c>
      <c r="E14" s="114"/>
    </row>
    <row r="15" spans="1:5" ht="15">
      <c r="A15" s="102" t="s">
        <v>98</v>
      </c>
      <c r="B15" s="102" t="s">
        <v>387</v>
      </c>
      <c r="C15" s="102" t="s">
        <v>402</v>
      </c>
      <c r="D15" s="169">
        <v>2000</v>
      </c>
      <c r="E15" s="114"/>
    </row>
    <row r="16" spans="1:5" ht="15">
      <c r="A16" s="134" t="s">
        <v>375</v>
      </c>
      <c r="B16" s="102" t="s">
        <v>43</v>
      </c>
      <c r="C16" s="134" t="s">
        <v>376</v>
      </c>
      <c r="D16" s="169">
        <v>2270</v>
      </c>
      <c r="E16" s="114"/>
    </row>
    <row r="17" spans="1:5" ht="15">
      <c r="A17" s="102" t="s">
        <v>375</v>
      </c>
      <c r="B17" s="102" t="s">
        <v>237</v>
      </c>
      <c r="C17" s="102" t="s">
        <v>416</v>
      </c>
      <c r="D17" s="169">
        <v>1700</v>
      </c>
      <c r="E17" s="114"/>
    </row>
    <row r="18" spans="1:5" ht="15">
      <c r="A18" s="102" t="s">
        <v>24</v>
      </c>
      <c r="B18" s="102" t="s">
        <v>89</v>
      </c>
      <c r="C18" s="102" t="s">
        <v>381</v>
      </c>
      <c r="D18" s="169">
        <v>2000</v>
      </c>
      <c r="E18" s="114"/>
    </row>
    <row r="19" spans="1:5" ht="15">
      <c r="A19" s="170" t="s">
        <v>373</v>
      </c>
      <c r="B19" s="170" t="s">
        <v>412</v>
      </c>
      <c r="C19" s="170" t="s">
        <v>180</v>
      </c>
      <c r="D19" s="103">
        <v>2000</v>
      </c>
      <c r="E19" s="114"/>
    </row>
    <row r="20" spans="1:5" ht="15">
      <c r="A20" s="134" t="s">
        <v>182</v>
      </c>
      <c r="B20" s="102" t="s">
        <v>122</v>
      </c>
      <c r="C20" s="134" t="s">
        <v>286</v>
      </c>
      <c r="D20" s="141">
        <v>800</v>
      </c>
      <c r="E20" s="114"/>
    </row>
    <row r="21" spans="1:5" ht="15">
      <c r="A21" s="134" t="s">
        <v>24</v>
      </c>
      <c r="B21" s="102" t="s">
        <v>44</v>
      </c>
      <c r="C21" s="134" t="s">
        <v>287</v>
      </c>
      <c r="D21" s="141">
        <v>2592</v>
      </c>
      <c r="E21" s="114"/>
    </row>
    <row r="22" spans="1:5" ht="15">
      <c r="A22" s="134" t="s">
        <v>24</v>
      </c>
      <c r="B22" s="102" t="s">
        <v>44</v>
      </c>
      <c r="C22" s="134" t="s">
        <v>252</v>
      </c>
      <c r="D22" s="141">
        <v>2176</v>
      </c>
      <c r="E22" s="114"/>
    </row>
    <row r="23" spans="1:5" ht="15">
      <c r="A23" s="134" t="s">
        <v>273</v>
      </c>
      <c r="B23" s="102" t="s">
        <v>164</v>
      </c>
      <c r="C23" s="134" t="s">
        <v>383</v>
      </c>
      <c r="D23" s="141">
        <v>1700</v>
      </c>
      <c r="E23" s="114"/>
    </row>
    <row r="24" spans="1:5" ht="15">
      <c r="A24" s="134" t="s">
        <v>52</v>
      </c>
      <c r="B24" s="102" t="s">
        <v>413</v>
      </c>
      <c r="C24" s="134" t="s">
        <v>382</v>
      </c>
      <c r="D24" s="141">
        <v>2604</v>
      </c>
      <c r="E24" s="114"/>
    </row>
    <row r="25" spans="1:5" ht="15">
      <c r="A25" s="134" t="s">
        <v>420</v>
      </c>
      <c r="B25" s="102"/>
      <c r="C25" s="134" t="s">
        <v>412</v>
      </c>
      <c r="D25" s="141">
        <v>1650</v>
      </c>
      <c r="E25" s="114"/>
    </row>
    <row r="26" spans="1:5" ht="15">
      <c r="A26" s="134" t="s">
        <v>328</v>
      </c>
      <c r="B26" s="102" t="s">
        <v>29</v>
      </c>
      <c r="C26" s="134" t="s">
        <v>384</v>
      </c>
      <c r="D26" s="141">
        <v>2004</v>
      </c>
      <c r="E26" s="114"/>
    </row>
    <row r="27" spans="1:5" ht="15">
      <c r="A27" s="134" t="s">
        <v>51</v>
      </c>
      <c r="B27" s="102" t="s">
        <v>52</v>
      </c>
      <c r="C27" s="134" t="s">
        <v>291</v>
      </c>
      <c r="D27" s="141">
        <v>1560</v>
      </c>
      <c r="E27" s="114"/>
    </row>
    <row r="28" spans="1:5" ht="15">
      <c r="A28" s="102" t="s">
        <v>143</v>
      </c>
      <c r="B28" s="102" t="s">
        <v>161</v>
      </c>
      <c r="C28" s="102" t="s">
        <v>45</v>
      </c>
      <c r="D28" s="169">
        <v>1927</v>
      </c>
      <c r="E28" s="114"/>
    </row>
    <row r="29" spans="1:5" ht="15">
      <c r="A29" s="102" t="s">
        <v>405</v>
      </c>
      <c r="B29" s="102" t="s">
        <v>406</v>
      </c>
      <c r="C29" s="102" t="s">
        <v>407</v>
      </c>
      <c r="D29" s="169">
        <v>2600</v>
      </c>
      <c r="E29" s="114"/>
    </row>
    <row r="30" spans="1:5" ht="15">
      <c r="A30" s="102" t="s">
        <v>152</v>
      </c>
      <c r="B30" s="102" t="s">
        <v>385</v>
      </c>
      <c r="C30" s="102" t="s">
        <v>241</v>
      </c>
      <c r="D30" s="169">
        <v>2000</v>
      </c>
      <c r="E30" s="114"/>
    </row>
    <row r="31" spans="1:5" ht="15">
      <c r="A31" s="102" t="s">
        <v>122</v>
      </c>
      <c r="B31" s="102" t="s">
        <v>386</v>
      </c>
      <c r="C31" s="102" t="s">
        <v>144</v>
      </c>
      <c r="D31" s="103">
        <v>1700</v>
      </c>
      <c r="E31" s="114"/>
    </row>
    <row r="32" spans="1:5" ht="15">
      <c r="A32" s="134" t="s">
        <v>387</v>
      </c>
      <c r="B32" s="102" t="s">
        <v>388</v>
      </c>
      <c r="C32" s="134" t="s">
        <v>38</v>
      </c>
      <c r="D32" s="103">
        <v>1700</v>
      </c>
      <c r="E32" s="114"/>
    </row>
    <row r="33" spans="1:5" ht="15">
      <c r="A33" s="102" t="s">
        <v>29</v>
      </c>
      <c r="B33" s="102" t="s">
        <v>89</v>
      </c>
      <c r="C33" s="102" t="s">
        <v>389</v>
      </c>
      <c r="D33" s="103">
        <v>1700</v>
      </c>
      <c r="E33" s="114"/>
    </row>
    <row r="34" spans="1:5" ht="15">
      <c r="A34" s="102" t="s">
        <v>164</v>
      </c>
      <c r="B34" s="102" t="s">
        <v>387</v>
      </c>
      <c r="C34" s="102" t="s">
        <v>403</v>
      </c>
      <c r="D34" s="103">
        <v>1700</v>
      </c>
      <c r="E34" s="114"/>
    </row>
    <row r="35" spans="1:5" ht="15">
      <c r="A35" s="102" t="s">
        <v>268</v>
      </c>
      <c r="B35" s="102" t="s">
        <v>390</v>
      </c>
      <c r="C35" s="102" t="s">
        <v>391</v>
      </c>
      <c r="D35" s="103">
        <v>2500</v>
      </c>
      <c r="E35" s="114"/>
    </row>
    <row r="36" spans="1:5" ht="15">
      <c r="A36" s="102" t="s">
        <v>152</v>
      </c>
      <c r="B36" s="102" t="s">
        <v>73</v>
      </c>
      <c r="C36" s="102" t="s">
        <v>393</v>
      </c>
      <c r="D36" s="103">
        <v>2191</v>
      </c>
      <c r="E36" s="114"/>
    </row>
    <row r="37" spans="1:5" ht="15">
      <c r="A37" s="170" t="s">
        <v>28</v>
      </c>
      <c r="B37" s="170" t="s">
        <v>299</v>
      </c>
      <c r="C37" s="170" t="s">
        <v>394</v>
      </c>
      <c r="D37" s="103">
        <v>3707</v>
      </c>
      <c r="E37" s="114"/>
    </row>
    <row r="38" spans="1:5" ht="15">
      <c r="A38" s="170" t="s">
        <v>395</v>
      </c>
      <c r="B38" s="170" t="s">
        <v>89</v>
      </c>
      <c r="C38" s="170" t="s">
        <v>396</v>
      </c>
      <c r="D38" s="103">
        <v>1800</v>
      </c>
      <c r="E38" s="114"/>
    </row>
    <row r="39" spans="1:5" ht="15">
      <c r="A39" s="134" t="s">
        <v>397</v>
      </c>
      <c r="B39" s="134" t="s">
        <v>237</v>
      </c>
      <c r="C39" s="134" t="s">
        <v>398</v>
      </c>
      <c r="D39" s="103">
        <v>1250</v>
      </c>
      <c r="E39" s="114"/>
    </row>
    <row r="40" spans="1:5" ht="15">
      <c r="A40" s="192" t="s">
        <v>237</v>
      </c>
      <c r="B40" s="192" t="s">
        <v>81</v>
      </c>
      <c r="C40" s="192" t="s">
        <v>399</v>
      </c>
      <c r="D40" s="103">
        <v>800</v>
      </c>
      <c r="E40" s="114"/>
    </row>
    <row r="41" spans="1:5" ht="28.5">
      <c r="A41" s="6" t="s">
        <v>335</v>
      </c>
      <c r="B41" s="6" t="s">
        <v>52</v>
      </c>
      <c r="C41" s="6" t="s">
        <v>241</v>
      </c>
      <c r="D41" s="103">
        <v>1700</v>
      </c>
      <c r="E41" s="114"/>
    </row>
    <row r="42" spans="1:5" ht="15">
      <c r="A42" s="134" t="s">
        <v>164</v>
      </c>
      <c r="B42" s="134" t="s">
        <v>165</v>
      </c>
      <c r="C42" s="134" t="s">
        <v>414</v>
      </c>
      <c r="D42" s="103">
        <v>2000</v>
      </c>
      <c r="E42" s="114"/>
    </row>
    <row r="43" spans="1:5" ht="15">
      <c r="A43" s="134" t="s">
        <v>247</v>
      </c>
      <c r="B43" s="134" t="s">
        <v>152</v>
      </c>
      <c r="C43" s="134" t="s">
        <v>404</v>
      </c>
      <c r="D43" s="103">
        <v>1000</v>
      </c>
      <c r="E43" s="114"/>
    </row>
    <row r="44" spans="1:5" ht="15">
      <c r="A44" s="134" t="s">
        <v>81</v>
      </c>
      <c r="B44" s="134" t="s">
        <v>154</v>
      </c>
      <c r="C44" s="134" t="s">
        <v>403</v>
      </c>
      <c r="D44" s="103">
        <v>800</v>
      </c>
      <c r="E44" s="114"/>
    </row>
    <row r="45" spans="1:5" ht="15">
      <c r="A45" s="134" t="s">
        <v>112</v>
      </c>
      <c r="B45" s="134" t="s">
        <v>247</v>
      </c>
      <c r="C45" s="134" t="s">
        <v>270</v>
      </c>
      <c r="D45" s="103">
        <v>1700</v>
      </c>
      <c r="E45" s="114"/>
    </row>
    <row r="46" spans="1:5" ht="15">
      <c r="A46" s="134" t="s">
        <v>126</v>
      </c>
      <c r="B46" s="134" t="s">
        <v>330</v>
      </c>
      <c r="C46" s="134" t="s">
        <v>180</v>
      </c>
      <c r="D46" s="103">
        <v>2600</v>
      </c>
      <c r="E46" s="114"/>
    </row>
    <row r="47" spans="1:5" ht="15">
      <c r="A47" s="134" t="s">
        <v>29</v>
      </c>
      <c r="B47" s="134" t="s">
        <v>81</v>
      </c>
      <c r="C47" s="134" t="s">
        <v>331</v>
      </c>
      <c r="D47" s="103">
        <v>2600</v>
      </c>
      <c r="E47" s="114"/>
    </row>
    <row r="48" spans="1:5" ht="15">
      <c r="A48" s="114"/>
      <c r="B48" s="114"/>
      <c r="C48" s="114"/>
      <c r="D48" s="156">
        <f>SUM(D10:D47)</f>
        <v>74056</v>
      </c>
      <c r="E48" s="114"/>
    </row>
    <row r="49" spans="1:5" ht="15">
      <c r="A49" s="1"/>
      <c r="B49" s="1"/>
      <c r="C49" s="1"/>
      <c r="D49" s="147"/>
      <c r="E49" s="1"/>
    </row>
    <row r="50" spans="1:5" ht="15">
      <c r="A50" s="1"/>
      <c r="B50" s="1"/>
      <c r="C50" s="1"/>
      <c r="D50" s="147"/>
      <c r="E50" s="1"/>
    </row>
    <row r="51" spans="1:5" ht="15">
      <c r="A51" s="1"/>
      <c r="B51" s="1"/>
      <c r="C51" s="1"/>
      <c r="D51" s="147"/>
      <c r="E51" s="1"/>
    </row>
    <row r="52" spans="1:5" ht="15">
      <c r="A52" s="1"/>
      <c r="B52" s="1"/>
      <c r="C52" s="1"/>
      <c r="D52" s="147"/>
      <c r="E52" s="1"/>
    </row>
    <row r="53" spans="1:5" ht="15">
      <c r="A53" s="1"/>
      <c r="B53" s="1"/>
      <c r="C53" s="1"/>
      <c r="D53" s="1"/>
      <c r="E53" s="1"/>
    </row>
    <row r="54" spans="1:5" ht="15.75">
      <c r="A54" s="146" t="s">
        <v>284</v>
      </c>
      <c r="B54" s="1"/>
      <c r="C54" s="146" t="s">
        <v>284</v>
      </c>
      <c r="D54" s="231" t="s">
        <v>332</v>
      </c>
      <c r="E54" s="231"/>
    </row>
    <row r="55" spans="1:5" ht="15">
      <c r="A55" s="145" t="s">
        <v>316</v>
      </c>
      <c r="B55" s="145"/>
      <c r="C55" s="145" t="s">
        <v>282</v>
      </c>
      <c r="D55" s="229" t="s">
        <v>408</v>
      </c>
      <c r="E55" s="229"/>
    </row>
    <row r="56" spans="1:5" ht="15">
      <c r="A56" s="145" t="s">
        <v>400</v>
      </c>
      <c r="B56" s="145"/>
      <c r="C56" s="145" t="s">
        <v>401</v>
      </c>
      <c r="D56" s="193"/>
      <c r="E56" s="193" t="s">
        <v>409</v>
      </c>
    </row>
    <row r="57" spans="1:5" ht="15">
      <c r="A57" s="1"/>
      <c r="B57" s="1"/>
      <c r="C57" s="1"/>
      <c r="D57" s="1"/>
      <c r="E57" s="1"/>
    </row>
  </sheetData>
  <sheetProtection/>
  <mergeCells count="6">
    <mergeCell ref="A8:A9"/>
    <mergeCell ref="B8:B9"/>
    <mergeCell ref="C8:C9"/>
    <mergeCell ref="E8:E9"/>
    <mergeCell ref="D54:E54"/>
    <mergeCell ref="D55:E5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6:N16"/>
  <sheetViews>
    <sheetView zoomScalePageLayoutView="0" workbookViewId="0" topLeftCell="A1">
      <selection activeCell="D13" sqref="D13"/>
    </sheetView>
  </sheetViews>
  <sheetFormatPr defaultColWidth="11.421875" defaultRowHeight="15"/>
  <cols>
    <col min="2" max="2" width="13.57421875" style="0" customWidth="1"/>
    <col min="4" max="4" width="27.00390625" style="0" customWidth="1"/>
  </cols>
  <sheetData>
    <row r="6" spans="2:14" ht="15">
      <c r="B6" s="1"/>
      <c r="C6" s="1"/>
      <c r="D6" s="1"/>
      <c r="E6" s="1"/>
      <c r="F6" s="1"/>
      <c r="G6" s="1"/>
      <c r="H6" s="1"/>
      <c r="I6" s="207"/>
      <c r="J6" s="1"/>
      <c r="K6" s="1"/>
      <c r="L6" s="1"/>
      <c r="M6" s="207"/>
      <c r="N6" s="42"/>
    </row>
    <row r="7" spans="2:14" ht="15">
      <c r="B7" s="45" t="s">
        <v>0</v>
      </c>
      <c r="C7" s="38"/>
      <c r="D7" s="38"/>
      <c r="E7" s="17"/>
      <c r="F7" s="123"/>
      <c r="G7" s="38"/>
      <c r="H7" s="38"/>
      <c r="I7" s="123"/>
      <c r="J7" s="123"/>
      <c r="K7" s="123"/>
      <c r="L7" s="38"/>
      <c r="M7" s="123"/>
      <c r="N7" s="38"/>
    </row>
    <row r="8" spans="2:14" ht="15">
      <c r="B8" s="45" t="s">
        <v>212</v>
      </c>
      <c r="C8" s="38"/>
      <c r="D8" s="3"/>
      <c r="E8" s="17"/>
      <c r="F8" s="123"/>
      <c r="G8" s="38"/>
      <c r="H8" s="38"/>
      <c r="I8" s="123"/>
      <c r="J8" s="123"/>
      <c r="K8" s="123"/>
      <c r="L8" s="38"/>
      <c r="M8" s="123"/>
      <c r="N8" s="38"/>
    </row>
    <row r="9" spans="2:14" ht="15">
      <c r="B9" s="45" t="s">
        <v>427</v>
      </c>
      <c r="C9" s="38"/>
      <c r="D9" s="17"/>
      <c r="E9" s="24"/>
      <c r="F9" s="123"/>
      <c r="G9" s="38"/>
      <c r="H9" s="38"/>
      <c r="I9" s="123"/>
      <c r="J9" s="123"/>
      <c r="K9" s="123"/>
      <c r="L9" s="38"/>
      <c r="M9" s="123"/>
      <c r="N9" s="2"/>
    </row>
    <row r="10" spans="2:14" ht="15.75" thickBot="1">
      <c r="B10" s="3"/>
      <c r="C10" s="3"/>
      <c r="D10" s="17"/>
      <c r="E10" s="20"/>
      <c r="F10" s="36"/>
      <c r="G10" s="2"/>
      <c r="H10" s="2"/>
      <c r="I10" s="26"/>
      <c r="J10" s="26"/>
      <c r="K10" s="26"/>
      <c r="L10" s="2"/>
      <c r="M10" s="26">
        <v>0</v>
      </c>
      <c r="N10" s="1"/>
    </row>
    <row r="11" spans="2:14" ht="30.75" thickBot="1">
      <c r="B11" s="209" t="s">
        <v>2</v>
      </c>
      <c r="C11" s="209" t="s">
        <v>3</v>
      </c>
      <c r="D11" s="59" t="s">
        <v>4</v>
      </c>
      <c r="E11" s="60" t="s">
        <v>5</v>
      </c>
      <c r="F11" s="32" t="s">
        <v>6</v>
      </c>
      <c r="G11" s="211" t="s">
        <v>7</v>
      </c>
      <c r="H11" s="221"/>
      <c r="I11" s="49" t="s">
        <v>8</v>
      </c>
      <c r="J11" s="219" t="s">
        <v>9</v>
      </c>
      <c r="K11" s="220"/>
      <c r="L11" s="48" t="s">
        <v>150</v>
      </c>
      <c r="M11" s="124" t="s">
        <v>213</v>
      </c>
      <c r="N11" s="51" t="s">
        <v>12</v>
      </c>
    </row>
    <row r="12" spans="2:14" ht="15.75" thickBot="1">
      <c r="B12" s="210"/>
      <c r="C12" s="210"/>
      <c r="D12" s="61"/>
      <c r="E12" s="62"/>
      <c r="F12" s="33" t="s">
        <v>13</v>
      </c>
      <c r="G12" s="52" t="s">
        <v>14</v>
      </c>
      <c r="H12" s="53" t="s">
        <v>15</v>
      </c>
      <c r="I12" s="54" t="s">
        <v>9</v>
      </c>
      <c r="J12" s="63" t="s">
        <v>14</v>
      </c>
      <c r="K12" s="64" t="s">
        <v>15</v>
      </c>
      <c r="L12" s="53" t="s">
        <v>16</v>
      </c>
      <c r="M12" s="126" t="s">
        <v>214</v>
      </c>
      <c r="N12" s="56" t="s">
        <v>18</v>
      </c>
    </row>
    <row r="13" spans="2:14" ht="15">
      <c r="B13" s="6" t="s">
        <v>215</v>
      </c>
      <c r="C13" s="6" t="s">
        <v>216</v>
      </c>
      <c r="D13" s="15" t="s">
        <v>217</v>
      </c>
      <c r="E13" s="23" t="s">
        <v>218</v>
      </c>
      <c r="F13" s="35">
        <v>3906</v>
      </c>
      <c r="G13" s="7"/>
      <c r="H13" s="7"/>
      <c r="I13" s="8">
        <v>1953</v>
      </c>
      <c r="J13" s="8">
        <v>0</v>
      </c>
      <c r="K13" s="8">
        <v>0</v>
      </c>
      <c r="L13" s="8">
        <v>0</v>
      </c>
      <c r="M13" s="8">
        <v>1953</v>
      </c>
      <c r="N13" s="7"/>
    </row>
    <row r="14" spans="2:14" ht="15">
      <c r="B14" s="11" t="s">
        <v>219</v>
      </c>
      <c r="C14" s="11" t="s">
        <v>220</v>
      </c>
      <c r="D14" s="22" t="s">
        <v>221</v>
      </c>
      <c r="E14" s="23" t="s">
        <v>218</v>
      </c>
      <c r="F14" s="37">
        <v>3150</v>
      </c>
      <c r="G14" s="7"/>
      <c r="H14" s="7"/>
      <c r="I14" s="8">
        <v>1575</v>
      </c>
      <c r="J14" s="8">
        <v>0</v>
      </c>
      <c r="K14" s="8">
        <v>0</v>
      </c>
      <c r="L14" s="8"/>
      <c r="M14" s="8">
        <v>1575</v>
      </c>
      <c r="N14" s="7"/>
    </row>
    <row r="15" spans="2:14" ht="15">
      <c r="B15" s="6" t="s">
        <v>37</v>
      </c>
      <c r="C15" s="6" t="s">
        <v>116</v>
      </c>
      <c r="D15" s="22" t="s">
        <v>222</v>
      </c>
      <c r="E15" s="23" t="s">
        <v>218</v>
      </c>
      <c r="F15" s="37">
        <v>5598</v>
      </c>
      <c r="G15" s="7"/>
      <c r="H15" s="7"/>
      <c r="I15" s="8">
        <v>2799</v>
      </c>
      <c r="J15" s="8"/>
      <c r="K15" s="8"/>
      <c r="L15" s="7"/>
      <c r="M15" s="8">
        <v>2799</v>
      </c>
      <c r="N15" s="7"/>
    </row>
    <row r="16" spans="2:14" ht="15">
      <c r="B16" s="46" t="s">
        <v>210</v>
      </c>
      <c r="C16" s="46"/>
      <c r="D16" s="41"/>
      <c r="E16" s="41"/>
      <c r="F16" s="27">
        <v>12654</v>
      </c>
      <c r="G16" s="27">
        <v>0</v>
      </c>
      <c r="H16" s="27">
        <v>0</v>
      </c>
      <c r="I16" s="27">
        <f>SUM(I13:I15)</f>
        <v>6327</v>
      </c>
      <c r="J16" s="27">
        <f>SUM(J13:J15)</f>
        <v>0</v>
      </c>
      <c r="K16" s="27">
        <f>SUM(K13:K15)</f>
        <v>0</v>
      </c>
      <c r="L16" s="27">
        <f>SUM(L13:L15)</f>
        <v>0</v>
      </c>
      <c r="M16" s="27">
        <f>SUM(M13:M15)</f>
        <v>6327</v>
      </c>
      <c r="N16" s="12"/>
    </row>
  </sheetData>
  <sheetProtection/>
  <mergeCells count="4">
    <mergeCell ref="B11:B12"/>
    <mergeCell ref="C11:C12"/>
    <mergeCell ref="G11:H11"/>
    <mergeCell ref="J11: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Titan Ultimate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OEM</cp:lastModifiedBy>
  <cp:lastPrinted>2014-03-13T19:02:45Z</cp:lastPrinted>
  <dcterms:created xsi:type="dcterms:W3CDTF">2011-01-13T21:14:58Z</dcterms:created>
  <dcterms:modified xsi:type="dcterms:W3CDTF">2014-03-13T19:03:17Z</dcterms:modified>
  <cp:category/>
  <cp:version/>
  <cp:contentType/>
  <cp:contentStatus/>
</cp:coreProperties>
</file>