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s 2015\"/>
    </mc:Choice>
  </mc:AlternateContent>
  <bookViews>
    <workbookView xWindow="0" yWindow="120" windowWidth="15315" windowHeight="7485" firstSheet="3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L29" i="5" l="1"/>
  <c r="L26" i="5"/>
  <c r="K26" i="5"/>
  <c r="I26" i="5"/>
  <c r="G26" i="5"/>
  <c r="G10" i="1"/>
  <c r="G9" i="5" s="1"/>
  <c r="K9" i="4"/>
  <c r="I9" i="4"/>
  <c r="G9" i="4"/>
  <c r="L9" i="4" s="1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8" i="5"/>
  <c r="A27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L13" i="3" s="1"/>
  <c r="L23" i="5" s="1"/>
  <c r="K12" i="3"/>
  <c r="K22" i="5" s="1"/>
  <c r="I12" i="3"/>
  <c r="I22" i="5" s="1"/>
  <c r="G12" i="3"/>
  <c r="G22" i="5" s="1"/>
  <c r="K11" i="4"/>
  <c r="K28" i="5" s="1"/>
  <c r="I11" i="4"/>
  <c r="I28" i="5" s="1"/>
  <c r="G11" i="4"/>
  <c r="L11" i="4" s="1"/>
  <c r="L28" i="5" s="1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L8" i="3" s="1"/>
  <c r="L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K14" i="3" l="1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5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9" i="2"/>
  <c r="L13" i="5" s="1"/>
  <c r="L8" i="2"/>
  <c r="L12" i="5" s="1"/>
  <c r="L12" i="2"/>
  <c r="L16" i="5" s="1"/>
  <c r="L10" i="2"/>
  <c r="L14" i="5" s="1"/>
  <c r="L11" i="2"/>
  <c r="L7" i="2"/>
  <c r="L11" i="5" s="1"/>
  <c r="I29" i="5" l="1"/>
  <c r="L10" i="5"/>
  <c r="L12" i="1"/>
  <c r="K29" i="5"/>
  <c r="L13" i="2"/>
  <c r="L15" i="5"/>
  <c r="L17" i="5"/>
  <c r="L14" i="3"/>
  <c r="G29" i="5"/>
  <c r="L12" i="4"/>
  <c r="L24" i="5"/>
  <c r="L30" i="5" l="1"/>
</calcChain>
</file>

<file path=xl/sharedStrings.xml><?xml version="1.0" encoding="utf-8"?>
<sst xmlns="http://schemas.openxmlformats.org/spreadsheetml/2006/main" count="215" uniqueCount="89">
  <si>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</si>
  <si>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</si>
  <si>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</si>
  <si>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</si>
  <si>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</si>
  <si>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</si>
  <si>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</si>
  <si>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</si>
  <si>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</si>
  <si>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</si>
  <si>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</si>
  <si>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</si>
  <si>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</si>
  <si>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</si>
  <si>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</si>
  <si>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</si>
  <si>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</si>
  <si>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</si>
  <si>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</si>
  <si>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</si>
  <si>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</si>
  <si>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</si>
  <si>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</si>
  <si>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</si>
  <si>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</si>
  <si>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</si>
  <si>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</si>
  <si>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</si>
  <si>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</si>
  <si>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</si>
  <si>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</si>
  <si>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</si>
  <si>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</si>
  <si>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</si>
  <si>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</si>
  <si>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</si>
  <si>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</si>
  <si>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TRABAJO SOCIAL</t>
  </si>
  <si>
    <t>TRAB SOCIAL</t>
  </si>
  <si>
    <r>
      <t xml:space="preserve">                                                                  CORRESPONDIENTE A: 1ERA  </t>
    </r>
    <r>
      <rPr>
        <b/>
        <sz val="14"/>
        <rFont val="Arial Narrow"/>
        <family val="2"/>
      </rPr>
      <t>.</t>
    </r>
    <r>
      <rPr>
        <b/>
        <i/>
        <sz val="14"/>
        <rFont val="Arial Narrow"/>
        <family val="2"/>
      </rPr>
      <t xml:space="preserve"> QUINCENA DE SEPTIEMBRE DEL   2015</t>
    </r>
  </si>
  <si>
    <t>CASA DIA</t>
  </si>
  <si>
    <t>PSICOLOGIA</t>
  </si>
  <si>
    <t>PSICOLOGA</t>
  </si>
  <si>
    <t>CAPTURISTA</t>
  </si>
  <si>
    <t>TOTALES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</si>
  <si>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</si>
  <si>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</si>
  <si>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</si>
  <si>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</si>
  <si>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</si>
  <si>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</si>
  <si>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</si>
  <si>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</si>
  <si>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</si>
  <si>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</si>
  <si>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</si>
  <si>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</si>
  <si>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</si>
  <si>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</si>
  <si>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</si>
  <si>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AUXILIAR DESPENSAS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</si>
  <si>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</si>
  <si>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</si>
  <si>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</si>
  <si>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</si>
  <si>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</si>
  <si>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</si>
  <si>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</si>
  <si>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</si>
  <si>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</si>
  <si>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</si>
  <si>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</si>
  <si>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</si>
  <si>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</si>
  <si>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</si>
  <si>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</si>
  <si>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</si>
  <si>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r>
      <t xml:space="preserve">                                                             CORRESPONDIENTE A:  </t>
    </r>
    <r>
      <rPr>
        <b/>
        <sz val="14"/>
        <rFont val="Calibri"/>
        <family val="2"/>
      </rPr>
      <t>1era QUINCENA DE NOVIEMBE  DEL 2015</t>
    </r>
  </si>
  <si>
    <r>
      <t xml:space="preserve">                                                             CORRESPONDIENTE A:  </t>
    </r>
    <r>
      <rPr>
        <b/>
        <sz val="14"/>
        <rFont val="Calibri"/>
        <family val="2"/>
      </rPr>
      <t>1era QUINCENA DE NOVIEMBRE  DEL 2015</t>
    </r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</si>
  <si>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</si>
  <si>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</si>
  <si>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</si>
  <si>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</si>
  <si>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</si>
  <si>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NOMINA 1er QUINCENA MARZO 2016</t>
  </si>
  <si>
    <t>AUXILIAR CHOFER</t>
  </si>
  <si>
    <t>CHOFER</t>
  </si>
  <si>
    <t>AUXILIAR COMEDOR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</si>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</sst>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b/>
      <i/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4" fontId="7" fillId="0" borderId="1" xfId="1" applyFont="1" applyBorder="1"/>
    <xf numFmtId="4" fontId="0" fillId="0" borderId="0" xfId="0" applyNumberFormat="1"/>
    <xf numFmtId="44" fontId="7" fillId="0" borderId="10" xfId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0" fontId="11" fillId="0" borderId="1" xfId="0" applyFont="1" applyBorder="1"/>
    <xf numFmtId="0" fontId="10" fillId="0" borderId="1" xfId="0" applyFont="1" applyBorder="1"/>
    <xf numFmtId="0" fontId="7" fillId="0" borderId="11" xfId="0" applyFont="1" applyBorder="1"/>
    <xf numFmtId="0" fontId="2" fillId="0" borderId="0" xfId="0" applyFont="1"/>
    <xf numFmtId="0" fontId="12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7" fillId="0" borderId="4" xfId="0" applyFont="1" applyBorder="1"/>
    <xf numFmtId="4" fontId="7" fillId="0" borderId="4" xfId="0" applyNumberFormat="1" applyFont="1" applyBorder="1"/>
    <xf numFmtId="4" fontId="7" fillId="0" borderId="6" xfId="0" applyNumberFormat="1" applyFont="1" applyBorder="1"/>
    <xf numFmtId="0" fontId="10" fillId="0" borderId="1" xfId="0" applyFont="1" applyBorder="1" applyAlignment="1">
      <alignment wrapText="1"/>
    </xf>
    <xf numFmtId="0" fontId="13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14" fillId="0" borderId="0" xfId="0" applyFont="1"/>
    <xf numFmtId="0" fontId="11" fillId="0" borderId="1" xfId="0" applyFont="1" applyBorder="1" applyAlignment="1">
      <alignment horizontal="center"/>
    </xf>
    <xf numFmtId="44" fontId="14" fillId="0" borderId="0" xfId="0" applyNumberFormat="1" applyFont="1"/>
    <xf numFmtId="4" fontId="14" fillId="0" borderId="0" xfId="0" applyNumberFormat="1" applyFont="1"/>
    <xf numFmtId="44" fontId="13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4" fontId="7" fillId="0" borderId="8" xfId="1" applyFont="1" applyBorder="1" applyAlignment="1">
      <alignment horizontal="right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18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4" fontId="7" fillId="0" borderId="20" xfId="0" applyNumberFormat="1" applyFont="1" applyBorder="1" applyAlignment="1">
      <alignment horizontal="right"/>
    </xf>
    <xf numFmtId="44" fontId="7" fillId="0" borderId="10" xfId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4" fontId="7" fillId="0" borderId="14" xfId="0" applyNumberFormat="1" applyFont="1" applyBorder="1"/>
    <xf numFmtId="0" fontId="7" fillId="0" borderId="21" xfId="0" applyFont="1" applyBorder="1"/>
    <xf numFmtId="4" fontId="7" fillId="0" borderId="22" xfId="0" applyNumberFormat="1" applyFont="1" applyBorder="1"/>
    <xf numFmtId="0" fontId="7" fillId="0" borderId="22" xfId="0" applyFont="1" applyBorder="1"/>
    <xf numFmtId="0" fontId="10" fillId="0" borderId="23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4" fontId="7" fillId="0" borderId="0" xfId="0" applyNumberFormat="1" applyFont="1" applyBorder="1"/>
    <xf numFmtId="4" fontId="7" fillId="0" borderId="0" xfId="0" applyNumberFormat="1" applyFont="1" applyBorder="1" applyAlignment="1">
      <alignment horizontal="right"/>
    </xf>
    <xf numFmtId="4" fontId="7" fillId="0" borderId="24" xfId="0" applyNumberFormat="1" applyFont="1" applyBorder="1"/>
    <xf numFmtId="4" fontId="7" fillId="0" borderId="25" xfId="0" applyNumberFormat="1" applyFont="1" applyBorder="1"/>
    <xf numFmtId="4" fontId="7" fillId="0" borderId="26" xfId="0" applyNumberFormat="1" applyFont="1" applyBorder="1" applyAlignment="1">
      <alignment horizontal="right"/>
    </xf>
    <xf numFmtId="4" fontId="7" fillId="0" borderId="26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7" fillId="0" borderId="22" xfId="0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4" fontId="7" fillId="0" borderId="28" xfId="0" applyNumberFormat="1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4" fontId="10" fillId="0" borderId="4" xfId="0" applyNumberFormat="1" applyFont="1" applyBorder="1" applyAlignment="1">
      <alignment horizontal="center" wrapText="1"/>
    </xf>
    <xf numFmtId="4" fontId="7" fillId="0" borderId="1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3" xfId="1" applyNumberFormat="1" applyFont="1" applyBorder="1" applyAlignment="1">
      <alignment horizontal="right"/>
    </xf>
    <xf numFmtId="4" fontId="7" fillId="0" borderId="13" xfId="1" applyNumberFormat="1" applyFont="1" applyBorder="1" applyAlignment="1">
      <alignment horizontal="right"/>
    </xf>
    <xf numFmtId="0" fontId="16" fillId="0" borderId="0" xfId="0" applyFont="1"/>
    <xf numFmtId="0" fontId="7" fillId="0" borderId="22" xfId="0" applyFont="1" applyBorder="1" applyAlignment="1">
      <alignment wrapText="1"/>
    </xf>
    <xf numFmtId="44" fontId="16" fillId="0" borderId="0" xfId="0" applyNumberFormat="1" applyFont="1"/>
    <xf numFmtId="0" fontId="17" fillId="0" borderId="27" xfId="0" applyFont="1" applyBorder="1" applyAlignment="1"/>
    <xf numFmtId="4" fontId="10" fillId="0" borderId="15" xfId="0" applyNumberFormat="1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  <xf numFmtId="0" fontId="11" fillId="0" borderId="27" xfId="0" applyFont="1" applyBorder="1"/>
    <xf numFmtId="0" fontId="10" fillId="0" borderId="30" xfId="0" applyFont="1" applyBorder="1" applyAlignment="1">
      <alignment horizontal="center"/>
    </xf>
    <xf numFmtId="0" fontId="17" fillId="0" borderId="0" xfId="0" applyFont="1" applyBorder="1" applyAlignment="1"/>
    <xf numFmtId="0" fontId="11" fillId="0" borderId="1" xfId="0" applyFont="1" applyBorder="1" applyAlignment="1">
      <alignment wrapText="1"/>
    </xf>
    <xf numFmtId="0" fontId="0" fillId="0" borderId="29" xfId="0" applyBorder="1"/>
    <xf numFmtId="4" fontId="7" fillId="0" borderId="29" xfId="0" applyNumberFormat="1" applyFont="1" applyBorder="1" applyAlignment="1">
      <alignment horizontal="right"/>
    </xf>
    <xf numFmtId="0" fontId="7" fillId="0" borderId="32" xfId="0" applyFont="1" applyBorder="1"/>
    <xf numFmtId="0" fontId="11" fillId="0" borderId="32" xfId="0" applyFont="1" applyBorder="1"/>
    <xf numFmtId="4" fontId="7" fillId="0" borderId="31" xfId="0" applyNumberFormat="1" applyFont="1" applyBorder="1" applyAlignment="1">
      <alignment horizontal="right"/>
    </xf>
    <xf numFmtId="4" fontId="7" fillId="0" borderId="32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4" fontId="7" fillId="0" borderId="33" xfId="0" applyNumberFormat="1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13" workbookViewId="0">
      <selection activeCell="F14" sqref="F14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>
        <v>6</v>
      </c>
      <c r="K1" s="1"/>
      <c r="L1" s="1"/>
      <c r="M1" s="1"/>
    </row>
    <row r="2" spans="1:13" s="1" customFormat="1" ht="18.75" x14ac:dyDescent="0.3">
      <c r="A2" s="103" t="s">
        <v>68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s="1" customFormat="1" ht="18.75" x14ac:dyDescent="0.3">
      <c r="A3" s="103" t="s">
        <v>71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s="1" customFormat="1" ht="18.75" x14ac:dyDescent="0.3">
      <c r="A4" s="103" t="s">
        <v>72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19.5" thickBot="1" x14ac:dyDescent="0.35">
      <c r="A5" s="85" t="s">
        <v>77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67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54</v>
      </c>
      <c r="K6" s="24" t="s">
        <v>55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46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47</v>
      </c>
      <c r="C9" s="16" t="s">
        <v>48</v>
      </c>
      <c r="D9" s="17" t="s">
        <v>49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56</v>
      </c>
      <c r="C10" s="16" t="s">
        <v>48</v>
      </c>
      <c r="D10" s="28" t="s">
        <v>57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3.6666660000000002</v>
      </c>
      <c r="K10" s="40">
        <f>+E10*J10</f>
        <v>54.999990000000004</v>
      </c>
      <c r="L10" s="40">
        <f>+G10-I10+K10</f>
        <v>2499.9999899999998</v>
      </c>
      <c r="M10" s="48"/>
    </row>
    <row r="11" spans="1:13" ht="30" customHeight="1" thickTop="1" thickBot="1" x14ac:dyDescent="0.3">
      <c r="A11" s="46">
        <v>4</v>
      </c>
      <c r="B11" s="29" t="s">
        <v>76</v>
      </c>
      <c r="C11" s="16" t="s">
        <v>16</v>
      </c>
      <c r="D11" s="28" t="s">
        <v>16</v>
      </c>
      <c r="E11" s="9">
        <v>15</v>
      </c>
      <c r="F11" s="40">
        <v>250</v>
      </c>
      <c r="G11" s="53">
        <f t="shared" ref="G11" si="0">+E11*F11</f>
        <v>3750</v>
      </c>
      <c r="H11" s="53">
        <v>16</v>
      </c>
      <c r="I11" s="53">
        <f t="shared" ref="I11" si="1">+E11*H11</f>
        <v>240</v>
      </c>
      <c r="J11" s="53">
        <v>0</v>
      </c>
      <c r="K11" s="53">
        <f t="shared" ref="K11" si="2">+E11*J11</f>
        <v>0</v>
      </c>
      <c r="L11" s="53">
        <f t="shared" ref="L11" si="3"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3.6666660000000002</v>
      </c>
      <c r="K12" s="42">
        <f>SUM(K8:K11)</f>
        <v>54.999990000000004</v>
      </c>
      <c r="L12" s="42">
        <f>SUM(L8:L11)</f>
        <v>13509.99999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04" t="s">
        <v>53</v>
      </c>
      <c r="B15" s="104"/>
      <c r="C15" s="104"/>
      <c r="D15" s="20"/>
      <c r="E15" s="20"/>
      <c r="F15" s="20"/>
      <c r="G15" s="104" t="s">
        <v>45</v>
      </c>
      <c r="H15" s="104"/>
      <c r="I15" s="104"/>
      <c r="J15" s="104"/>
      <c r="K15" s="104"/>
      <c r="L15" s="104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1" t="s">
        <v>75</v>
      </c>
      <c r="B18" s="101"/>
      <c r="C18" s="101"/>
      <c r="D18" s="20"/>
      <c r="E18" s="20"/>
      <c r="F18" s="20"/>
      <c r="G18" s="102" t="s">
        <v>74</v>
      </c>
      <c r="H18" s="102"/>
      <c r="I18" s="102"/>
      <c r="J18" s="102"/>
      <c r="K18" s="102"/>
      <c r="L18" s="102"/>
      <c r="M18" s="1"/>
    </row>
    <row r="19" spans="1:13" ht="16.5" x14ac:dyDescent="0.3">
      <c r="A19" s="102" t="s">
        <v>19</v>
      </c>
      <c r="B19" s="102"/>
      <c r="C19" s="102"/>
      <c r="D19" s="20"/>
      <c r="E19" s="20"/>
      <c r="F19" s="20"/>
      <c r="G19" s="102" t="s">
        <v>20</v>
      </c>
      <c r="H19" s="102"/>
      <c r="I19" s="102"/>
      <c r="J19" s="102"/>
      <c r="K19" s="102"/>
      <c r="L19" s="102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J4" sqref="J1:J1048576"/>
    </sheetView>
  </sheetViews>
  <sheetFormatPr baseColWidth="10" defaultRowHeight="15" x14ac:dyDescent="0.25"/>
  <cols>
    <col min="1" max="1" width="8.140625" style="1" customWidth="1"/>
    <col min="2" max="2" width="27.5703125" style="1" customWidth="1"/>
    <col min="3" max="4" width="11.42578125" style="1"/>
    <col min="5" max="7" width="9.7109375" style="1" customWidth="1"/>
    <col min="8" max="8" width="1.42578125" style="1" hidden="1" customWidth="1"/>
    <col min="9" max="9" width="10.57031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3" t="s">
        <v>68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 x14ac:dyDescent="0.3">
      <c r="A2" s="103" t="s">
        <v>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8.75" x14ac:dyDescent="0.3">
      <c r="A3" s="103" t="s">
        <v>72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9.5" thickBot="1" x14ac:dyDescent="0.35">
      <c r="A4" s="90" t="s">
        <v>78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67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55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58</v>
      </c>
      <c r="C7" s="16" t="s">
        <v>23</v>
      </c>
      <c r="D7" s="17" t="s">
        <v>24</v>
      </c>
      <c r="E7" s="9">
        <v>15</v>
      </c>
      <c r="F7" s="40">
        <v>161</v>
      </c>
      <c r="G7" s="40">
        <f>+E7*F7</f>
        <v>2415</v>
      </c>
      <c r="H7" s="40">
        <v>0</v>
      </c>
      <c r="I7" s="40">
        <f>+E7*H7</f>
        <v>0</v>
      </c>
      <c r="J7" s="40">
        <v>4</v>
      </c>
      <c r="K7" s="40">
        <f>+E7*J7</f>
        <v>60</v>
      </c>
      <c r="L7" s="40">
        <f>+G7-I7+K7</f>
        <v>2475</v>
      </c>
      <c r="M7" s="18" t="s">
        <v>25</v>
      </c>
    </row>
    <row r="8" spans="1:13" ht="30" customHeight="1" thickTop="1" thickBot="1" x14ac:dyDescent="0.3">
      <c r="A8" s="8">
        <v>6</v>
      </c>
      <c r="B8" s="16" t="s">
        <v>26</v>
      </c>
      <c r="C8" s="16" t="s">
        <v>23</v>
      </c>
      <c r="D8" s="17" t="s">
        <v>24</v>
      </c>
      <c r="E8" s="9">
        <v>15</v>
      </c>
      <c r="F8" s="40">
        <v>134</v>
      </c>
      <c r="G8" s="40">
        <f t="shared" ref="G8:G12" si="0">+E8*F8</f>
        <v>2010</v>
      </c>
      <c r="H8" s="40">
        <v>0</v>
      </c>
      <c r="I8" s="40">
        <f t="shared" ref="I8:I12" si="1">+E8*H8</f>
        <v>0</v>
      </c>
      <c r="J8" s="40">
        <v>5</v>
      </c>
      <c r="K8" s="40">
        <f t="shared" ref="K8:K12" si="2">+E8*J8</f>
        <v>75</v>
      </c>
      <c r="L8" s="40">
        <f t="shared" ref="L8:L12" si="3">+G8-I8+K8</f>
        <v>2085</v>
      </c>
      <c r="M8" s="18" t="s">
        <v>25</v>
      </c>
    </row>
    <row r="9" spans="1:13" ht="30" customHeight="1" thickTop="1" thickBot="1" x14ac:dyDescent="0.3">
      <c r="A9" s="8">
        <v>7</v>
      </c>
      <c r="B9" s="16" t="s">
        <v>22</v>
      </c>
      <c r="C9" s="16" t="s">
        <v>23</v>
      </c>
      <c r="D9" s="17" t="s">
        <v>24</v>
      </c>
      <c r="E9" s="9">
        <v>15</v>
      </c>
      <c r="F9" s="40">
        <v>143</v>
      </c>
      <c r="G9" s="40">
        <f t="shared" si="0"/>
        <v>2145</v>
      </c>
      <c r="H9" s="40">
        <v>0</v>
      </c>
      <c r="I9" s="40">
        <f t="shared" si="1"/>
        <v>0</v>
      </c>
      <c r="J9" s="40">
        <v>4</v>
      </c>
      <c r="K9" s="40">
        <f t="shared" si="2"/>
        <v>60</v>
      </c>
      <c r="L9" s="40">
        <f t="shared" si="3"/>
        <v>2205</v>
      </c>
      <c r="M9" s="18"/>
    </row>
    <row r="10" spans="1:13" ht="30" customHeight="1" thickTop="1" thickBot="1" x14ac:dyDescent="0.3">
      <c r="A10" s="8">
        <v>8</v>
      </c>
      <c r="B10" s="16" t="s">
        <v>27</v>
      </c>
      <c r="C10" s="17" t="s">
        <v>28</v>
      </c>
      <c r="D10" s="17" t="s">
        <v>29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3.6666599999999998</v>
      </c>
      <c r="K10" s="40">
        <f t="shared" si="2"/>
        <v>54.999899999999997</v>
      </c>
      <c r="L10" s="40">
        <f t="shared" si="3"/>
        <v>1899.9999</v>
      </c>
      <c r="M10" s="18"/>
    </row>
    <row r="11" spans="1:13" ht="30" customHeight="1" thickTop="1" thickBot="1" x14ac:dyDescent="0.3">
      <c r="A11" s="8">
        <v>9</v>
      </c>
      <c r="B11" s="16" t="s">
        <v>50</v>
      </c>
      <c r="C11" s="17" t="s">
        <v>30</v>
      </c>
      <c r="D11" s="17" t="s">
        <v>31</v>
      </c>
      <c r="E11" s="9">
        <v>15</v>
      </c>
      <c r="F11" s="40">
        <v>127</v>
      </c>
      <c r="G11" s="40">
        <f t="shared" si="0"/>
        <v>1905</v>
      </c>
      <c r="H11" s="40">
        <v>0</v>
      </c>
      <c r="I11" s="40">
        <f t="shared" si="1"/>
        <v>0</v>
      </c>
      <c r="J11" s="40">
        <v>6.3333000000000004</v>
      </c>
      <c r="K11" s="40">
        <f t="shared" si="2"/>
        <v>94.999500000000012</v>
      </c>
      <c r="L11" s="40">
        <f t="shared" si="3"/>
        <v>1999.9994999999999</v>
      </c>
      <c r="M11" s="18"/>
    </row>
    <row r="12" spans="1:13" ht="30" customHeight="1" thickTop="1" thickBot="1" x14ac:dyDescent="0.3">
      <c r="A12" s="8">
        <v>10</v>
      </c>
      <c r="B12" s="16" t="s">
        <v>51</v>
      </c>
      <c r="C12" s="17" t="s">
        <v>30</v>
      </c>
      <c r="D12" s="28" t="s">
        <v>52</v>
      </c>
      <c r="E12" s="9">
        <v>15</v>
      </c>
      <c r="F12" s="40">
        <v>123</v>
      </c>
      <c r="G12" s="53">
        <f t="shared" si="0"/>
        <v>1845</v>
      </c>
      <c r="H12" s="53">
        <v>0</v>
      </c>
      <c r="I12" s="53">
        <f t="shared" si="1"/>
        <v>0</v>
      </c>
      <c r="J12" s="53">
        <v>3.6666599999999998</v>
      </c>
      <c r="K12" s="53">
        <f t="shared" si="2"/>
        <v>54.999899999999997</v>
      </c>
      <c r="L12" s="53">
        <f t="shared" si="3"/>
        <v>1899.9999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12165</v>
      </c>
      <c r="H13" s="54">
        <v>0</v>
      </c>
      <c r="I13" s="55">
        <f t="shared" ref="I13:L13" si="4">SUM(I7:I12)</f>
        <v>0</v>
      </c>
      <c r="J13" s="55">
        <f t="shared" si="4"/>
        <v>26.666620000000002</v>
      </c>
      <c r="K13" s="55">
        <f t="shared" si="4"/>
        <v>399.99930000000006</v>
      </c>
      <c r="L13" s="55">
        <f t="shared" si="4"/>
        <v>12564.999300000001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04" t="s">
        <v>53</v>
      </c>
      <c r="B16" s="104"/>
      <c r="C16" s="104"/>
      <c r="D16" s="20"/>
      <c r="E16" s="20"/>
      <c r="F16" s="20"/>
      <c r="G16" s="104" t="s">
        <v>45</v>
      </c>
      <c r="H16" s="104"/>
      <c r="I16" s="104"/>
      <c r="J16" s="104"/>
      <c r="K16" s="104"/>
      <c r="L16" s="104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1" t="s">
        <v>75</v>
      </c>
      <c r="B19" s="101"/>
      <c r="C19" s="101"/>
      <c r="D19" s="20"/>
      <c r="E19" s="20"/>
      <c r="F19" s="20"/>
      <c r="G19" s="102" t="s">
        <v>74</v>
      </c>
      <c r="H19" s="102"/>
      <c r="I19" s="102"/>
      <c r="J19" s="102"/>
      <c r="K19" s="102"/>
      <c r="L19" s="102"/>
      <c r="M19" s="19"/>
    </row>
    <row r="20" spans="1:13" ht="16.5" x14ac:dyDescent="0.3">
      <c r="A20" s="102" t="s">
        <v>19</v>
      </c>
      <c r="B20" s="102"/>
      <c r="C20" s="102"/>
      <c r="D20" s="20"/>
      <c r="E20" s="20"/>
      <c r="F20" s="20"/>
      <c r="G20" s="102" t="s">
        <v>20</v>
      </c>
      <c r="H20" s="102"/>
      <c r="I20" s="102"/>
      <c r="J20" s="102"/>
      <c r="K20" s="102"/>
      <c r="L20" s="102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4" workbookViewId="0">
      <selection activeCell="J4" sqref="J1:J1048576"/>
    </sheetView>
  </sheetViews>
  <sheetFormatPr baseColWidth="10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7" width="9.7109375" style="1" customWidth="1"/>
    <col min="8" max="8" width="9.7109375" style="1" hidden="1" customWidth="1"/>
    <col min="9" max="9" width="9.7109375" style="1" customWidth="1"/>
    <col min="10" max="10" width="6.140625" style="1" hidden="1" customWidth="1"/>
    <col min="11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3" t="s">
        <v>68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 x14ac:dyDescent="0.3">
      <c r="A2" s="103" t="s">
        <v>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8.75" x14ac:dyDescent="0.3">
      <c r="A3" s="103" t="s">
        <v>72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9.5" thickBot="1" x14ac:dyDescent="0.35">
      <c r="A4" s="85" t="s">
        <v>78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67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73</v>
      </c>
      <c r="C7" s="28" t="s">
        <v>32</v>
      </c>
      <c r="D7" s="17" t="s">
        <v>18</v>
      </c>
      <c r="E7" s="9">
        <v>15</v>
      </c>
      <c r="F7" s="40">
        <v>205</v>
      </c>
      <c r="G7" s="40">
        <f>+E7*F7</f>
        <v>3075</v>
      </c>
      <c r="H7" s="40">
        <v>5</v>
      </c>
      <c r="I7" s="40">
        <f>+E7*H7</f>
        <v>75</v>
      </c>
      <c r="J7" s="40">
        <v>0</v>
      </c>
      <c r="K7" s="40">
        <f>+E7*J7</f>
        <v>0</v>
      </c>
      <c r="L7" s="40">
        <f>+G7-I7+K7</f>
        <v>3000</v>
      </c>
      <c r="M7" s="18" t="s">
        <v>25</v>
      </c>
    </row>
    <row r="8" spans="1:13" ht="30" customHeight="1" thickTop="1" thickBot="1" x14ac:dyDescent="0.3">
      <c r="A8" s="16">
        <v>12</v>
      </c>
      <c r="B8" s="16" t="s">
        <v>59</v>
      </c>
      <c r="C8" s="28" t="s">
        <v>32</v>
      </c>
      <c r="D8" s="28" t="s">
        <v>60</v>
      </c>
      <c r="E8" s="9">
        <v>15</v>
      </c>
      <c r="F8" s="40">
        <v>123</v>
      </c>
      <c r="G8" s="40">
        <f t="shared" ref="G8:G9" si="0">+E8*F8</f>
        <v>1845</v>
      </c>
      <c r="H8" s="40">
        <v>0</v>
      </c>
      <c r="I8" s="40">
        <f t="shared" ref="I8:I11" si="1">+E8*H8</f>
        <v>0</v>
      </c>
      <c r="J8" s="40">
        <v>3.6665999999999999</v>
      </c>
      <c r="K8" s="40">
        <f t="shared" ref="K8:K9" si="2">+E8*J8</f>
        <v>54.998999999999995</v>
      </c>
      <c r="L8" s="40">
        <f t="shared" ref="L8:L9" si="3">+G8-I8+K8</f>
        <v>1899.999</v>
      </c>
      <c r="M8" s="18" t="s">
        <v>25</v>
      </c>
    </row>
    <row r="9" spans="1:13" ht="30" customHeight="1" thickTop="1" thickBot="1" x14ac:dyDescent="0.3">
      <c r="A9" s="16">
        <v>13</v>
      </c>
      <c r="B9" s="8" t="s">
        <v>34</v>
      </c>
      <c r="C9" s="16" t="s">
        <v>35</v>
      </c>
      <c r="D9" s="8" t="s">
        <v>29</v>
      </c>
      <c r="E9" s="9">
        <v>15</v>
      </c>
      <c r="F9" s="40">
        <v>97</v>
      </c>
      <c r="G9" s="40">
        <f t="shared" si="0"/>
        <v>1455</v>
      </c>
      <c r="H9" s="40">
        <v>0</v>
      </c>
      <c r="I9" s="40">
        <f t="shared" si="1"/>
        <v>0</v>
      </c>
      <c r="J9" s="40">
        <v>8</v>
      </c>
      <c r="K9" s="40">
        <f t="shared" si="2"/>
        <v>120</v>
      </c>
      <c r="L9" s="40">
        <f t="shared" si="3"/>
        <v>1575</v>
      </c>
      <c r="M9" s="18" t="s">
        <v>25</v>
      </c>
    </row>
    <row r="10" spans="1:13" ht="30" customHeight="1" thickTop="1" thickBot="1" x14ac:dyDescent="0.3">
      <c r="A10" s="16">
        <v>14</v>
      </c>
      <c r="B10" s="8" t="s">
        <v>63</v>
      </c>
      <c r="C10" s="28" t="s">
        <v>17</v>
      </c>
      <c r="D10" s="8" t="s">
        <v>18</v>
      </c>
      <c r="E10" s="9">
        <v>15</v>
      </c>
      <c r="F10" s="40">
        <v>127</v>
      </c>
      <c r="G10" s="40">
        <f>+E10*F10</f>
        <v>1905</v>
      </c>
      <c r="H10" s="40">
        <v>0</v>
      </c>
      <c r="I10" s="40">
        <f t="shared" si="1"/>
        <v>0</v>
      </c>
      <c r="J10" s="40">
        <v>6.3333000000000004</v>
      </c>
      <c r="K10" s="40">
        <f t="shared" ref="K10:K11" si="4">+E10*J10</f>
        <v>94.999500000000012</v>
      </c>
      <c r="L10" s="40">
        <f t="shared" ref="L10:L11" si="5">+G10-I10+K10</f>
        <v>1999.9994999999999</v>
      </c>
      <c r="M10" s="18" t="s">
        <v>25</v>
      </c>
    </row>
    <row r="11" spans="1:13" ht="30" customHeight="1" thickTop="1" thickBot="1" x14ac:dyDescent="0.3">
      <c r="A11" s="16">
        <v>15</v>
      </c>
      <c r="B11" s="8" t="s">
        <v>64</v>
      </c>
      <c r="C11" s="28" t="s">
        <v>17</v>
      </c>
      <c r="D11" s="52" t="s">
        <v>65</v>
      </c>
      <c r="E11" s="9">
        <v>15</v>
      </c>
      <c r="F11" s="40">
        <v>123</v>
      </c>
      <c r="G11" s="40">
        <f t="shared" ref="G11" si="6">+E11*F11</f>
        <v>1845</v>
      </c>
      <c r="H11" s="40">
        <v>0</v>
      </c>
      <c r="I11" s="40">
        <f t="shared" si="1"/>
        <v>0</v>
      </c>
      <c r="J11" s="40">
        <v>3.6666599999999998</v>
      </c>
      <c r="K11" s="40">
        <f t="shared" si="4"/>
        <v>54.999899999999997</v>
      </c>
      <c r="L11" s="40">
        <f t="shared" si="5"/>
        <v>1899.9999</v>
      </c>
      <c r="M11" s="18"/>
    </row>
    <row r="12" spans="1:13" ht="30" customHeight="1" thickTop="1" thickBot="1" x14ac:dyDescent="0.3">
      <c r="A12" s="16">
        <v>16</v>
      </c>
      <c r="B12" s="8" t="s">
        <v>83</v>
      </c>
      <c r="C12" s="28" t="s">
        <v>17</v>
      </c>
      <c r="D12" s="8" t="s">
        <v>29</v>
      </c>
      <c r="E12" s="9">
        <v>15</v>
      </c>
      <c r="F12" s="40">
        <v>121</v>
      </c>
      <c r="G12" s="40">
        <f t="shared" ref="G12:G13" si="7">+E12*F12</f>
        <v>1815</v>
      </c>
      <c r="H12" s="40">
        <v>0</v>
      </c>
      <c r="I12" s="40">
        <f t="shared" ref="I12:I13" si="8">+E12*H12</f>
        <v>0</v>
      </c>
      <c r="J12" s="40">
        <v>6</v>
      </c>
      <c r="K12" s="40">
        <f t="shared" ref="K12:K13" si="9">+E12*J12</f>
        <v>90</v>
      </c>
      <c r="L12" s="40">
        <f t="shared" ref="L12:L13" si="10">+G12-I12+K12</f>
        <v>1905</v>
      </c>
      <c r="M12" s="18" t="s">
        <v>33</v>
      </c>
    </row>
    <row r="13" spans="1:13" ht="30" customHeight="1" thickTop="1" thickBot="1" x14ac:dyDescent="0.3">
      <c r="A13" s="16">
        <v>17</v>
      </c>
      <c r="B13" s="8" t="s">
        <v>70</v>
      </c>
      <c r="C13" s="28" t="s">
        <v>17</v>
      </c>
      <c r="D13" s="8" t="s">
        <v>66</v>
      </c>
      <c r="E13" s="9">
        <v>15</v>
      </c>
      <c r="F13" s="40">
        <v>127</v>
      </c>
      <c r="G13" s="53">
        <f t="shared" si="7"/>
        <v>1905</v>
      </c>
      <c r="H13" s="53">
        <v>0</v>
      </c>
      <c r="I13" s="53">
        <f t="shared" si="8"/>
        <v>0</v>
      </c>
      <c r="J13" s="53">
        <v>6.3333000000000004</v>
      </c>
      <c r="K13" s="53">
        <f t="shared" si="9"/>
        <v>94.999500000000012</v>
      </c>
      <c r="L13" s="53">
        <f t="shared" si="10"/>
        <v>1999.9994999999999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>SUM(G7:G13)</f>
        <v>13845</v>
      </c>
      <c r="H14" s="54">
        <f t="shared" ref="H14:L14" si="11">SUM(H7:H13)</f>
        <v>5</v>
      </c>
      <c r="I14" s="54">
        <f t="shared" si="11"/>
        <v>75</v>
      </c>
      <c r="J14" s="54">
        <f t="shared" si="11"/>
        <v>33.999859999999998</v>
      </c>
      <c r="K14" s="54">
        <f t="shared" si="11"/>
        <v>509.99790000000007</v>
      </c>
      <c r="L14" s="54">
        <f t="shared" si="11"/>
        <v>14279.9979</v>
      </c>
      <c r="M14" s="12"/>
    </row>
    <row r="15" spans="1:13" x14ac:dyDescent="0.25">
      <c r="I15" s="11"/>
    </row>
    <row r="17" spans="1:12" ht="16.5" x14ac:dyDescent="0.3">
      <c r="A17" s="104" t="s">
        <v>53</v>
      </c>
      <c r="B17" s="104"/>
      <c r="C17" s="104"/>
      <c r="D17" s="20"/>
      <c r="E17" s="20"/>
      <c r="F17" s="20"/>
      <c r="G17" s="104" t="s">
        <v>45</v>
      </c>
      <c r="H17" s="104"/>
      <c r="I17" s="104"/>
      <c r="J17" s="104"/>
      <c r="K17" s="104"/>
      <c r="L17" s="104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1" t="s">
        <v>75</v>
      </c>
      <c r="B20" s="101"/>
      <c r="C20" s="101"/>
      <c r="D20" s="20"/>
      <c r="E20" s="20"/>
      <c r="F20" s="20"/>
      <c r="G20" s="102" t="s">
        <v>74</v>
      </c>
      <c r="H20" s="102"/>
      <c r="I20" s="102"/>
      <c r="J20" s="102"/>
      <c r="K20" s="102"/>
      <c r="L20" s="102"/>
    </row>
    <row r="21" spans="1:12" ht="16.5" x14ac:dyDescent="0.3">
      <c r="A21" s="102" t="s">
        <v>19</v>
      </c>
      <c r="B21" s="102"/>
      <c r="C21" s="102"/>
      <c r="D21" s="20"/>
      <c r="E21" s="20"/>
      <c r="F21" s="20"/>
      <c r="G21" s="102" t="s">
        <v>20</v>
      </c>
      <c r="H21" s="102"/>
      <c r="I21" s="102"/>
      <c r="J21" s="102"/>
      <c r="K21" s="102"/>
      <c r="L21" s="102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workbookViewId="0">
      <selection activeCell="F7" sqref="F7"/>
    </sheetView>
  </sheetViews>
  <sheetFormatPr baseColWidth="10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7.710937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9.7109375" style="1" customWidth="1"/>
    <col min="10" max="10" width="9.140625" style="1" hidden="1" customWidth="1"/>
    <col min="11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3" t="s">
        <v>68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 x14ac:dyDescent="0.3">
      <c r="A2" s="2" t="s">
        <v>21</v>
      </c>
      <c r="B2" s="103" t="s">
        <v>71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8.75" x14ac:dyDescent="0.3">
      <c r="A3" s="2" t="s">
        <v>1</v>
      </c>
      <c r="B3" s="103" t="s">
        <v>72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9.5" thickBot="1" x14ac:dyDescent="0.35">
      <c r="A4" s="2" t="s">
        <v>39</v>
      </c>
      <c r="B4" s="85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67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61</v>
      </c>
      <c r="C7" s="16" t="s">
        <v>40</v>
      </c>
      <c r="D7" s="16" t="s">
        <v>29</v>
      </c>
      <c r="E7" s="33">
        <v>15</v>
      </c>
      <c r="F7" s="40">
        <v>127</v>
      </c>
      <c r="G7" s="40">
        <f t="shared" ref="G7" si="0">+E7*F7</f>
        <v>1905</v>
      </c>
      <c r="H7" s="40">
        <v>0</v>
      </c>
      <c r="I7" s="40">
        <f t="shared" ref="I7" si="1">+E7*H7</f>
        <v>0</v>
      </c>
      <c r="J7" s="40">
        <v>6.3333000000000004</v>
      </c>
      <c r="K7" s="40">
        <f t="shared" ref="K7" si="2">+E7*J7</f>
        <v>94.999500000000012</v>
      </c>
      <c r="L7" s="40">
        <f t="shared" ref="L7" si="3">+G7-I7+K7</f>
        <v>1999.9994999999999</v>
      </c>
      <c r="M7" s="18" t="s">
        <v>25</v>
      </c>
    </row>
    <row r="8" spans="1:13" ht="30" customHeight="1" thickTop="1" thickBot="1" x14ac:dyDescent="0.3">
      <c r="A8" s="16">
        <v>19</v>
      </c>
      <c r="B8" s="8" t="s">
        <v>62</v>
      </c>
      <c r="C8" s="16" t="s">
        <v>48</v>
      </c>
      <c r="D8" s="8" t="s">
        <v>43</v>
      </c>
      <c r="E8" s="33">
        <v>15</v>
      </c>
      <c r="F8" s="40">
        <v>195</v>
      </c>
      <c r="G8" s="40">
        <f t="shared" ref="G8:G9" si="4">+E8*F8</f>
        <v>2925</v>
      </c>
      <c r="H8" s="40">
        <v>4</v>
      </c>
      <c r="I8" s="40">
        <f t="shared" ref="I8:I9" si="5">+E8*H8</f>
        <v>60</v>
      </c>
      <c r="J8" s="40">
        <v>0</v>
      </c>
      <c r="K8" s="40">
        <f t="shared" ref="K8:K9" si="6">+E8*J8</f>
        <v>0</v>
      </c>
      <c r="L8" s="40">
        <f t="shared" ref="L8:L9" si="7">+G8-I8+K8</f>
        <v>2865</v>
      </c>
      <c r="M8" s="18" t="s">
        <v>25</v>
      </c>
    </row>
    <row r="9" spans="1:13" ht="30" customHeight="1" thickTop="1" thickBot="1" x14ac:dyDescent="0.3">
      <c r="A9" s="16">
        <v>20</v>
      </c>
      <c r="B9" s="8" t="s">
        <v>36</v>
      </c>
      <c r="C9" s="16" t="s">
        <v>41</v>
      </c>
      <c r="D9" s="16" t="s">
        <v>42</v>
      </c>
      <c r="E9" s="9">
        <v>15</v>
      </c>
      <c r="F9" s="40">
        <v>195</v>
      </c>
      <c r="G9" s="40">
        <f t="shared" si="4"/>
        <v>2925</v>
      </c>
      <c r="H9" s="40">
        <v>4</v>
      </c>
      <c r="I9" s="40">
        <f t="shared" si="5"/>
        <v>60</v>
      </c>
      <c r="J9" s="40">
        <v>0</v>
      </c>
      <c r="K9" s="40">
        <f t="shared" si="6"/>
        <v>0</v>
      </c>
      <c r="L9" s="40">
        <f t="shared" si="7"/>
        <v>2865</v>
      </c>
      <c r="M9" s="18"/>
    </row>
    <row r="10" spans="1:13" ht="30" customHeight="1" thickTop="1" thickBot="1" x14ac:dyDescent="0.3">
      <c r="A10" s="16">
        <v>21</v>
      </c>
      <c r="B10" s="8" t="s">
        <v>80</v>
      </c>
      <c r="C10" s="91" t="s">
        <v>81</v>
      </c>
      <c r="D10" s="91" t="s">
        <v>82</v>
      </c>
      <c r="E10" s="9">
        <v>15</v>
      </c>
      <c r="F10" s="40">
        <v>163</v>
      </c>
      <c r="G10" s="40">
        <f t="shared" ref="G10:G11" si="8">+E10*F10</f>
        <v>2445</v>
      </c>
      <c r="H10" s="40">
        <v>0</v>
      </c>
      <c r="I10" s="40">
        <f t="shared" ref="I10:I11" si="9">+E10*H10</f>
        <v>0</v>
      </c>
      <c r="J10" s="40">
        <v>3.6666660000000002</v>
      </c>
      <c r="K10" s="40">
        <f t="shared" ref="K10:K11" si="10">+E10*J10</f>
        <v>54.999990000000004</v>
      </c>
      <c r="L10" s="40">
        <f t="shared" ref="L10:L11" si="11">+G10-I10+K10</f>
        <v>2499.9999899999998</v>
      </c>
      <c r="M10" s="18"/>
    </row>
    <row r="11" spans="1:13" ht="30" customHeight="1" thickTop="1" thickBot="1" x14ac:dyDescent="0.3">
      <c r="A11" s="16">
        <v>22</v>
      </c>
      <c r="B11" s="8" t="s">
        <v>79</v>
      </c>
      <c r="C11" s="52" t="s">
        <v>37</v>
      </c>
      <c r="D11" s="52" t="s">
        <v>38</v>
      </c>
      <c r="E11" s="9">
        <v>15</v>
      </c>
      <c r="F11" s="51">
        <v>123</v>
      </c>
      <c r="G11" s="51">
        <f t="shared" si="8"/>
        <v>1845</v>
      </c>
      <c r="H11" s="51">
        <v>0</v>
      </c>
      <c r="I11" s="51">
        <f t="shared" si="9"/>
        <v>0</v>
      </c>
      <c r="J11" s="51">
        <v>3.6665999999999999</v>
      </c>
      <c r="K11" s="51">
        <f t="shared" si="10"/>
        <v>54.998999999999995</v>
      </c>
      <c r="L11" s="51">
        <f t="shared" si="11"/>
        <v>1899.999</v>
      </c>
      <c r="M11" s="18" t="s">
        <v>33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>SUM(G7:G11)</f>
        <v>12045</v>
      </c>
      <c r="H12" s="10">
        <f t="shared" ref="H12:L12" si="12">SUM(H7:H11)</f>
        <v>8</v>
      </c>
      <c r="I12" s="10">
        <f t="shared" si="12"/>
        <v>120</v>
      </c>
      <c r="J12" s="10">
        <f t="shared" si="12"/>
        <v>13.666566</v>
      </c>
      <c r="K12" s="10">
        <f t="shared" si="12"/>
        <v>204.99849</v>
      </c>
      <c r="L12" s="10">
        <f t="shared" si="12"/>
        <v>12129.99849</v>
      </c>
      <c r="M12" s="12"/>
    </row>
    <row r="13" spans="1:13" x14ac:dyDescent="0.25">
      <c r="C13" s="1" t="s">
        <v>44</v>
      </c>
      <c r="G13" s="34"/>
      <c r="H13" s="32"/>
      <c r="I13" s="35"/>
      <c r="J13" s="32"/>
      <c r="K13" s="36"/>
      <c r="L13" s="34"/>
    </row>
    <row r="15" spans="1:13" ht="16.5" x14ac:dyDescent="0.3">
      <c r="A15" s="104" t="s">
        <v>53</v>
      </c>
      <c r="B15" s="104"/>
      <c r="C15" s="104"/>
      <c r="D15" s="20"/>
      <c r="E15" s="20"/>
      <c r="F15" s="20"/>
      <c r="G15" s="104" t="s">
        <v>45</v>
      </c>
      <c r="H15" s="104"/>
      <c r="I15" s="104"/>
      <c r="J15" s="104"/>
      <c r="K15" s="104"/>
      <c r="L15" s="104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1" t="s">
        <v>75</v>
      </c>
      <c r="B18" s="101"/>
      <c r="C18" s="101"/>
      <c r="D18" s="20"/>
      <c r="E18" s="20"/>
      <c r="F18" s="20"/>
      <c r="G18" s="102" t="s">
        <v>74</v>
      </c>
      <c r="H18" s="102"/>
      <c r="I18" s="102"/>
      <c r="J18" s="102"/>
      <c r="K18" s="102"/>
      <c r="L18" s="102"/>
    </row>
    <row r="19" spans="1:12" ht="16.5" x14ac:dyDescent="0.3">
      <c r="A19" s="102" t="s">
        <v>19</v>
      </c>
      <c r="B19" s="102"/>
      <c r="C19" s="102"/>
      <c r="D19" s="20"/>
      <c r="E19" s="20"/>
      <c r="F19" s="20"/>
      <c r="G19" s="102" t="s">
        <v>20</v>
      </c>
      <c r="H19" s="102"/>
      <c r="I19" s="102"/>
      <c r="J19" s="102"/>
      <c r="K19" s="102"/>
      <c r="L19" s="102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4" workbookViewId="0">
      <selection activeCell="C23" sqref="C23"/>
    </sheetView>
  </sheetViews>
  <sheetFormatPr baseColWidth="10" defaultRowHeight="15" x14ac:dyDescent="0.25"/>
  <cols>
    <col min="1" max="1" width="5" style="1" customWidth="1"/>
    <col min="2" max="2" width="28.28515625" style="1" customWidth="1"/>
    <col min="3" max="3" width="13.7109375" style="1" customWidth="1"/>
    <col min="4" max="4" width="9.7109375" style="1" customWidth="1"/>
    <col min="5" max="5" width="6.7109375" style="1" customWidth="1"/>
    <col min="6" max="7" width="9.7109375" style="11" customWidth="1"/>
    <col min="8" max="8" width="9.7109375" style="11" hidden="1" customWidth="1"/>
    <col min="9" max="9" width="9.7109375" style="11" customWidth="1"/>
    <col min="10" max="10" width="9.7109375" style="11" hidden="1" customWidth="1"/>
    <col min="11" max="11" width="9.7109375" style="11" customWidth="1"/>
    <col min="12" max="12" width="12.5703125" style="11" customWidth="1"/>
    <col min="13" max="13" width="11.5703125" style="1" bestFit="1" customWidth="1"/>
    <col min="14" max="16384" width="11.42578125" style="1"/>
  </cols>
  <sheetData>
    <row r="1" spans="1:13" ht="20.100000000000001" customHeight="1" x14ac:dyDescent="0.25">
      <c r="A1" s="1" t="s">
        <v>68</v>
      </c>
    </row>
    <row r="2" spans="1:13" ht="20.100000000000001" customHeight="1" x14ac:dyDescent="0.25">
      <c r="A2" s="1" t="s">
        <v>84</v>
      </c>
    </row>
    <row r="3" spans="1:13" ht="20.100000000000001" customHeight="1" x14ac:dyDescent="0.25">
      <c r="A3" s="1" t="s">
        <v>69</v>
      </c>
    </row>
    <row r="4" spans="1:13" ht="15.75" thickBot="1" x14ac:dyDescent="0.3"/>
    <row r="5" spans="1:13" ht="30" customHeight="1" thickBot="1" x14ac:dyDescent="0.3">
      <c r="A5" s="61" t="s">
        <v>67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54</v>
      </c>
      <c r="K5" s="77" t="s">
        <v>55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15</v>
      </c>
      <c r="F7" s="59">
        <f>direc!F8</f>
        <v>335</v>
      </c>
      <c r="G7" s="59">
        <f>direc!G8</f>
        <v>5025</v>
      </c>
      <c r="H7" s="63">
        <f>direc!H8</f>
        <v>35</v>
      </c>
      <c r="I7" s="59">
        <f>direc!I8</f>
        <v>525</v>
      </c>
      <c r="J7" s="63">
        <f>direc!J8</f>
        <v>0</v>
      </c>
      <c r="K7" s="59">
        <f>direc!K8</f>
        <v>0</v>
      </c>
      <c r="L7" s="68">
        <f>direc!L8</f>
        <v>4500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48</v>
      </c>
      <c r="D8" s="60" t="s">
        <v>49</v>
      </c>
      <c r="E8" s="71">
        <v>15</v>
      </c>
      <c r="F8" s="72">
        <v>205</v>
      </c>
      <c r="G8" s="72">
        <f>+E8*F8</f>
        <v>3075</v>
      </c>
      <c r="H8" s="64">
        <v>5</v>
      </c>
      <c r="I8" s="72">
        <f>+E8*H8</f>
        <v>75</v>
      </c>
      <c r="J8" s="64">
        <v>0</v>
      </c>
      <c r="K8" s="72">
        <f>+E8*J8</f>
        <v>0</v>
      </c>
      <c r="L8" s="67">
        <f>+G8-I8+K8</f>
        <v>3000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MONSERATT HERNANDEZ MARTINEZ</v>
      </c>
      <c r="C9" s="44" t="str">
        <f>direc!C10</f>
        <v>ADMINISTRATIVO</v>
      </c>
      <c r="D9" s="44" t="str">
        <f>direc!D10</f>
        <v>AUXILIAR CONTAB</v>
      </c>
      <c r="E9" s="87">
        <f>direc!E10</f>
        <v>15</v>
      </c>
      <c r="F9" s="57">
        <f>direc!F10</f>
        <v>163</v>
      </c>
      <c r="G9" s="57">
        <f>direc!G10</f>
        <v>2445</v>
      </c>
      <c r="H9" s="57">
        <f>direc!H10</f>
        <v>0</v>
      </c>
      <c r="I9" s="57">
        <f>direc!I10</f>
        <v>0</v>
      </c>
      <c r="J9" s="57">
        <f>direc!J10</f>
        <v>3.6666660000000002</v>
      </c>
      <c r="K9" s="57">
        <f>direc!K10</f>
        <v>54.999990000000004</v>
      </c>
      <c r="L9" s="59">
        <f>direc!L10</f>
        <v>2499.9999899999998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15</v>
      </c>
      <c r="F10" s="57">
        <f>direc!F11</f>
        <v>250</v>
      </c>
      <c r="G10" s="57">
        <f>direc!G11</f>
        <v>3750</v>
      </c>
      <c r="H10" s="57">
        <f>direc!H11</f>
        <v>16</v>
      </c>
      <c r="I10" s="57">
        <f>direc!I11</f>
        <v>240</v>
      </c>
      <c r="J10" s="57">
        <f>direc!J11</f>
        <v>0</v>
      </c>
      <c r="K10" s="57">
        <f>direc!K11</f>
        <v>0</v>
      </c>
      <c r="L10" s="59">
        <f>direc!L11</f>
        <v>3510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15</v>
      </c>
      <c r="F11" s="59">
        <f>CAIC!F7</f>
        <v>161</v>
      </c>
      <c r="G11" s="59">
        <f>CAIC!G7</f>
        <v>2415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60</v>
      </c>
      <c r="L11" s="68">
        <f>CAIC!L7</f>
        <v>2475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15</v>
      </c>
      <c r="F12" s="59">
        <f>CAIC!F8</f>
        <v>134</v>
      </c>
      <c r="G12" s="59">
        <f>CAIC!G8</f>
        <v>2010</v>
      </c>
      <c r="H12" s="63">
        <f>CAIC!H8</f>
        <v>0</v>
      </c>
      <c r="I12" s="59">
        <f>CAIC!I8</f>
        <v>0</v>
      </c>
      <c r="J12" s="63">
        <f>CAIC!J8</f>
        <v>5</v>
      </c>
      <c r="K12" s="59">
        <f>CAIC!K8</f>
        <v>75</v>
      </c>
      <c r="L12" s="68">
        <f>CAIC!L8</f>
        <v>2085</v>
      </c>
      <c r="M12" s="82"/>
    </row>
    <row r="13" spans="1:13" ht="30" customHeight="1" x14ac:dyDescent="0.25">
      <c r="A13" s="44">
        <f>CAIC!A9</f>
        <v>7</v>
      </c>
      <c r="B13" s="60" t="str">
        <f>CAIC!B9</f>
        <v xml:space="preserve">MONICA CERVANTES AYAR                         </v>
      </c>
      <c r="C13" s="60" t="str">
        <f>CAIC!C9</f>
        <v>MAESTRA CAIC</v>
      </c>
      <c r="D13" s="60" t="str">
        <f>CAIC!D9</f>
        <v>MAESTRA</v>
      </c>
      <c r="E13" s="71">
        <f>CAIC!E9</f>
        <v>15</v>
      </c>
      <c r="F13" s="59">
        <f>CAIC!F9</f>
        <v>143</v>
      </c>
      <c r="G13" s="59">
        <f>CAIC!G9</f>
        <v>2145</v>
      </c>
      <c r="H13" s="63">
        <f>CAIC!H9</f>
        <v>0</v>
      </c>
      <c r="I13" s="59">
        <f>CAIC!I9</f>
        <v>0</v>
      </c>
      <c r="J13" s="63">
        <f>CAIC!J9</f>
        <v>4</v>
      </c>
      <c r="K13" s="59">
        <f>CAIC!K9</f>
        <v>60</v>
      </c>
      <c r="L13" s="68">
        <f>CAIC!L9</f>
        <v>2205</v>
      </c>
      <c r="M13" s="82"/>
    </row>
    <row r="14" spans="1:13" ht="30" customHeight="1" x14ac:dyDescent="0.25">
      <c r="A14" s="44">
        <f>CAIC!A10</f>
        <v>8</v>
      </c>
      <c r="B14" s="60" t="str">
        <f>CAIC!B10</f>
        <v xml:space="preserve">ELIZABETH IVARRA GARCIA                        </v>
      </c>
      <c r="C14" s="60" t="str">
        <f>CAIC!C10</f>
        <v>AUXILIAR CAIC</v>
      </c>
      <c r="D14" s="60" t="str">
        <f>CAIC!D10</f>
        <v>AUXILIAR</v>
      </c>
      <c r="E14" s="71">
        <f>CAIC!E10</f>
        <v>15</v>
      </c>
      <c r="F14" s="59">
        <f>CAIC!F10</f>
        <v>123</v>
      </c>
      <c r="G14" s="59">
        <f>CAIC!G10</f>
        <v>1845</v>
      </c>
      <c r="H14" s="63">
        <f>CAIC!H10</f>
        <v>0</v>
      </c>
      <c r="I14" s="59">
        <f>CAIC!I10</f>
        <v>0</v>
      </c>
      <c r="J14" s="63">
        <f>CAIC!J10</f>
        <v>3.6666599999999998</v>
      </c>
      <c r="K14" s="59">
        <f>CAIC!K10</f>
        <v>54.999899999999997</v>
      </c>
      <c r="L14" s="68">
        <f>CAIC!L10</f>
        <v>1899.9999</v>
      </c>
      <c r="M14" s="82"/>
    </row>
    <row r="15" spans="1:13" ht="30" customHeight="1" x14ac:dyDescent="0.25">
      <c r="A15" s="44">
        <f>CAIC!A11</f>
        <v>9</v>
      </c>
      <c r="B15" s="60" t="str">
        <f>CAIC!B11</f>
        <v>IRMA MARTINEZ ADATA</v>
      </c>
      <c r="C15" s="60" t="str">
        <f>CAIC!C11</f>
        <v>COCINA CAIC</v>
      </c>
      <c r="D15" s="60" t="str">
        <f>CAIC!D11</f>
        <v>COCINERA</v>
      </c>
      <c r="E15" s="71">
        <f>CAIC!E11</f>
        <v>15</v>
      </c>
      <c r="F15" s="59">
        <f>CAIC!F11</f>
        <v>127</v>
      </c>
      <c r="G15" s="59">
        <f>CAIC!G11</f>
        <v>1905</v>
      </c>
      <c r="H15" s="63">
        <f>CAIC!H11</f>
        <v>0</v>
      </c>
      <c r="I15" s="59">
        <f>CAIC!I11</f>
        <v>0</v>
      </c>
      <c r="J15" s="63">
        <f>CAIC!J11</f>
        <v>6.3333000000000004</v>
      </c>
      <c r="K15" s="59">
        <f>CAIC!K11</f>
        <v>94.999500000000012</v>
      </c>
      <c r="L15" s="68">
        <f>CAIC!L11</f>
        <v>1999.9994999999999</v>
      </c>
      <c r="M15" s="82"/>
    </row>
    <row r="16" spans="1:13" ht="30" customHeight="1" x14ac:dyDescent="0.25">
      <c r="A16" s="44">
        <f>CAIC!A12</f>
        <v>10</v>
      </c>
      <c r="B16" s="60" t="str">
        <f>CAIC!B12</f>
        <v>BERTHA ALICIA RUIZ ROSALEZ</v>
      </c>
      <c r="C16" s="60" t="str">
        <f>CAIC!C12</f>
        <v>COCINA CAIC</v>
      </c>
      <c r="D16" s="60" t="str">
        <f>CAIC!D12</f>
        <v>AYUDANTE COCINERA</v>
      </c>
      <c r="E16" s="71">
        <f>CAIC!E12</f>
        <v>15</v>
      </c>
      <c r="F16" s="59">
        <f>CAIC!F12</f>
        <v>123</v>
      </c>
      <c r="G16" s="59">
        <f>CAIC!G12</f>
        <v>1845</v>
      </c>
      <c r="H16" s="63">
        <f>CAIC!H12</f>
        <v>0</v>
      </c>
      <c r="I16" s="59">
        <f>CAIC!I12</f>
        <v>0</v>
      </c>
      <c r="J16" s="63">
        <f>CAIC!J12</f>
        <v>3.6666599999999998</v>
      </c>
      <c r="K16" s="59">
        <f>CAIC!K12</f>
        <v>54.999899999999997</v>
      </c>
      <c r="L16" s="68">
        <f>CAIC!L12</f>
        <v>1899.9999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60" t="str">
        <f>'DESPENSA COMEDER'!D7</f>
        <v>ENCARGADA</v>
      </c>
      <c r="E17" s="71">
        <f>'DESPENSA COMEDER'!E7</f>
        <v>15</v>
      </c>
      <c r="F17" s="59">
        <f>'DESPENSA COMEDER'!F7</f>
        <v>205</v>
      </c>
      <c r="G17" s="59">
        <f>'DESPENSA COMEDER'!G7</f>
        <v>3075</v>
      </c>
      <c r="H17" s="63">
        <f>'DESPENSA COMEDER'!H7</f>
        <v>5</v>
      </c>
      <c r="I17" s="59">
        <f>'DESPENSA COMEDER'!I7</f>
        <v>75</v>
      </c>
      <c r="J17" s="63">
        <f>'DESPENSA COMEDER'!J7</f>
        <v>0</v>
      </c>
      <c r="K17" s="59">
        <f>'DESPENSA COMEDER'!K7</f>
        <v>0</v>
      </c>
      <c r="L17" s="68">
        <f>'DESPENSA COMEDER'!L7</f>
        <v>3000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87</v>
      </c>
      <c r="D18" s="60" t="s">
        <v>88</v>
      </c>
      <c r="E18" s="71">
        <f>'DESPENSA COMEDER'!E8</f>
        <v>15</v>
      </c>
      <c r="F18" s="59">
        <f>'DESPENSA COMEDER'!F8</f>
        <v>123</v>
      </c>
      <c r="G18" s="59">
        <f>'DESPENSA COMEDER'!G8</f>
        <v>1845</v>
      </c>
      <c r="H18" s="63">
        <f>'DESPENSA COMEDER'!H8</f>
        <v>0</v>
      </c>
      <c r="I18" s="59">
        <f>'DESPENSA COMEDER'!I8</f>
        <v>0</v>
      </c>
      <c r="J18" s="63">
        <f>'DESPENSA COMEDER'!J8</f>
        <v>3.6665999999999999</v>
      </c>
      <c r="K18" s="59">
        <f>'DESPENSA COMEDER'!K8</f>
        <v>54.998999999999995</v>
      </c>
      <c r="L18" s="68">
        <f>'DESPENSA COMEDER'!L8</f>
        <v>1899.999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60" t="str">
        <f>'DESPENSA COMEDER'!C9</f>
        <v>UBR</v>
      </c>
      <c r="D19" s="60" t="str">
        <f>'DESPENSA COMEDER'!D9</f>
        <v>AUXILIAR</v>
      </c>
      <c r="E19" s="71">
        <f>'DESPENSA COMEDER'!E9</f>
        <v>15</v>
      </c>
      <c r="F19" s="59">
        <f>'DESPENSA COMEDER'!F9</f>
        <v>97</v>
      </c>
      <c r="G19" s="59">
        <f>'DESPENSA COMEDER'!G9</f>
        <v>1455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120</v>
      </c>
      <c r="L19" s="68">
        <f>'DESPENSA COMEDER'!L9</f>
        <v>1575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15</v>
      </c>
      <c r="F20" s="59">
        <f>'DESPENSA COMEDER'!F10</f>
        <v>127</v>
      </c>
      <c r="G20" s="59">
        <f>'DESPENSA COMEDER'!G10</f>
        <v>1905</v>
      </c>
      <c r="H20" s="63">
        <f>'DESPENSA COMEDER'!H10</f>
        <v>0</v>
      </c>
      <c r="I20" s="59">
        <f>'DESPENSA COMEDER'!I10</f>
        <v>0</v>
      </c>
      <c r="J20" s="63">
        <f>'DESPENSA COMEDER'!J10</f>
        <v>6.3333000000000004</v>
      </c>
      <c r="K20" s="59">
        <f>'DESPENSA COMEDER'!K10</f>
        <v>94.999500000000012</v>
      </c>
      <c r="L20" s="68">
        <f>'DESPENSA COMEDER'!L10</f>
        <v>1999.9994999999999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60" t="str">
        <f>'DESPENSA COMEDER'!D11</f>
        <v>AYUDANTE COMEDOR</v>
      </c>
      <c r="E21" s="71">
        <f>'DESPENSA COMEDER'!E11</f>
        <v>15</v>
      </c>
      <c r="F21" s="59">
        <f>'DESPENSA COMEDER'!F11</f>
        <v>123</v>
      </c>
      <c r="G21" s="59">
        <f>'DESPENSA COMEDER'!G11</f>
        <v>1845</v>
      </c>
      <c r="H21" s="63">
        <f>'DESPENSA COMEDER'!H11</f>
        <v>0</v>
      </c>
      <c r="I21" s="59">
        <f>'DESPENSA COMEDER'!I11</f>
        <v>0</v>
      </c>
      <c r="J21" s="63">
        <f>'DESPENSA COMEDER'!J11</f>
        <v>3.6666599999999998</v>
      </c>
      <c r="K21" s="59">
        <f>'DESPENSA COMEDER'!K11</f>
        <v>54.999899999999997</v>
      </c>
      <c r="L21" s="68">
        <f>'DESPENSA COMEDER'!L11</f>
        <v>1899.9999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15</v>
      </c>
      <c r="F22" s="59">
        <f>'DESPENSA COMEDER'!F12</f>
        <v>121</v>
      </c>
      <c r="G22" s="59">
        <f>'DESPENSA COMEDER'!G12</f>
        <v>1815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90</v>
      </c>
      <c r="L22" s="68">
        <f>'DESPENSA COMEDER'!L12</f>
        <v>1905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15</v>
      </c>
      <c r="F23" s="59">
        <f>'DESPENSA COMEDER'!F13</f>
        <v>127</v>
      </c>
      <c r="G23" s="59">
        <f>'DESPENSA COMEDER'!G13</f>
        <v>1905</v>
      </c>
      <c r="H23" s="63">
        <f>'DESPENSA COMEDER'!H13</f>
        <v>0</v>
      </c>
      <c r="I23" s="59">
        <f>'DESPENSA COMEDER'!I13</f>
        <v>0</v>
      </c>
      <c r="J23" s="63">
        <f>'DESPENSA COMEDER'!J13</f>
        <v>6.3333000000000004</v>
      </c>
      <c r="K23" s="59">
        <f>'DESPENSA COMEDER'!K13</f>
        <v>94.999500000000012</v>
      </c>
      <c r="L23" s="68">
        <f>'DESPENSA COMEDER'!L13</f>
        <v>1999.9994999999999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60" t="str">
        <f>'CASA DIA TRAB SOC PSICOL'!D7</f>
        <v>AUXILIAR</v>
      </c>
      <c r="E24" s="71">
        <f>'CASA DIA TRAB SOC PSICOL'!E7</f>
        <v>15</v>
      </c>
      <c r="F24" s="59">
        <f>'CASA DIA TRAB SOC PSICOL'!F7</f>
        <v>127</v>
      </c>
      <c r="G24" s="59">
        <f>'CASA DIA TRAB SOC PSICOL'!G7</f>
        <v>1905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6.3333000000000004</v>
      </c>
      <c r="K24" s="59">
        <f>'CASA DIA TRAB SOC PSICOL'!K7</f>
        <v>94.999500000000012</v>
      </c>
      <c r="L24" s="68">
        <f>'CASA DIA TRAB SOC PSICOL'!L7</f>
        <v>1999.9994999999999</v>
      </c>
      <c r="M24" s="82"/>
    </row>
    <row r="25" spans="1:13" ht="30" customHeight="1" x14ac:dyDescent="0.25">
      <c r="A25" s="44">
        <f>'CASA DIA TRAB SOC PSICOL'!A8</f>
        <v>19</v>
      </c>
      <c r="B25" s="60" t="str">
        <f>'CASA DIA TRAB SOC PSICOL'!B8</f>
        <v>ADRIANA YAZMIN MARTINEZ REYES</v>
      </c>
      <c r="C25" s="95" t="s">
        <v>41</v>
      </c>
      <c r="D25" s="95" t="s">
        <v>42</v>
      </c>
      <c r="E25" s="71">
        <f>'CASA DIA TRAB SOC PSICOL'!E8</f>
        <v>15</v>
      </c>
      <c r="F25" s="59">
        <f>'CASA DIA TRAB SOC PSICOL'!F8</f>
        <v>195</v>
      </c>
      <c r="G25" s="59">
        <f>'CASA DIA TRAB SOC PSICOL'!G8</f>
        <v>2925</v>
      </c>
      <c r="H25" s="63">
        <f>'CASA DIA TRAB SOC PSICOL'!H8</f>
        <v>4</v>
      </c>
      <c r="I25" s="59">
        <f>'CASA DIA TRAB SOC PSICOL'!I8</f>
        <v>60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2865</v>
      </c>
      <c r="M25" s="82"/>
    </row>
    <row r="26" spans="1:13" ht="30" customHeight="1" x14ac:dyDescent="0.25">
      <c r="A26" s="92">
        <v>20</v>
      </c>
      <c r="B26" s="94" t="s">
        <v>36</v>
      </c>
      <c r="C26" s="95" t="s">
        <v>41</v>
      </c>
      <c r="D26" s="95" t="s">
        <v>42</v>
      </c>
      <c r="E26" s="100">
        <v>15</v>
      </c>
      <c r="F26" s="97">
        <v>195</v>
      </c>
      <c r="G26" s="97">
        <f t="shared" ref="G26" si="0">+E26*F26</f>
        <v>2925</v>
      </c>
      <c r="H26" s="98">
        <v>4</v>
      </c>
      <c r="I26" s="93">
        <f t="shared" ref="I26" si="1">+E26*H26</f>
        <v>60</v>
      </c>
      <c r="J26" s="96">
        <v>0</v>
      </c>
      <c r="K26" s="93">
        <f t="shared" ref="K26" si="2">+E26*J26</f>
        <v>0</v>
      </c>
      <c r="L26" s="99">
        <f>+G26-I26+K26</f>
        <v>2865</v>
      </c>
      <c r="M26" s="82"/>
    </row>
    <row r="27" spans="1:13" ht="30" customHeight="1" x14ac:dyDescent="0.25">
      <c r="A27" s="44">
        <f>'CASA DIA TRAB SOC PSICOL'!A10</f>
        <v>21</v>
      </c>
      <c r="B27" s="60" t="str">
        <f>'CASA DIA TRAB SOC PSICOL'!B10</f>
        <v>ANA PATRICIA LEPE DOMINGUEZ</v>
      </c>
      <c r="C27" s="83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15</v>
      </c>
      <c r="F27" s="59">
        <f>'CASA DIA TRAB SOC PSICOL'!F10</f>
        <v>163</v>
      </c>
      <c r="G27" s="68">
        <f>'CASA DIA TRAB SOC PSICOL'!G10</f>
        <v>2445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3.6666660000000002</v>
      </c>
      <c r="K27" s="59">
        <f>'CASA DIA TRAB SOC PSICOL'!K10</f>
        <v>54.999990000000004</v>
      </c>
      <c r="L27" s="68">
        <f>'CASA DIA TRAB SOC PSICOL'!L10</f>
        <v>2499.9999899999998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85</v>
      </c>
      <c r="D28" s="60" t="s">
        <v>86</v>
      </c>
      <c r="E28" s="71">
        <f>'CASA DIA TRAB SOC PSICOL'!E11</f>
        <v>15</v>
      </c>
      <c r="F28" s="59">
        <f>'CASA DIA TRAB SOC PSICOL'!F11</f>
        <v>123</v>
      </c>
      <c r="G28" s="59">
        <f>'CASA DIA TRAB SOC PSICOL'!G11</f>
        <v>1845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3.6665999999999999</v>
      </c>
      <c r="K28" s="59">
        <f>'CASA DIA TRAB SOC PSICOL'!K11</f>
        <v>54.998999999999995</v>
      </c>
      <c r="L28" s="68">
        <f>'CASA DIA TRAB SOC PSICOL'!L11</f>
        <v>1899.999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52350</v>
      </c>
      <c r="H29" s="80">
        <v>68.8</v>
      </c>
      <c r="I29" s="80">
        <f t="shared" ref="I29:K29" si="3">SUM(I7:I28)</f>
        <v>1035</v>
      </c>
      <c r="J29" s="80">
        <f t="shared" si="3"/>
        <v>77.999712000000002</v>
      </c>
      <c r="K29" s="80">
        <f t="shared" si="3"/>
        <v>1169.99568</v>
      </c>
      <c r="L29" s="81">
        <f>SUM(L7:L28)</f>
        <v>52484.995679999993</v>
      </c>
      <c r="M29" s="84"/>
    </row>
    <row r="30" spans="1:13" x14ac:dyDescent="0.25">
      <c r="L30" s="11">
        <f>+direc!L12+CAIC!L13+'DESPENSA COMEDER'!L14+'CASA DIA TRAB SOC PSICOL'!L12</f>
        <v>52484.99568</v>
      </c>
    </row>
    <row r="32" spans="1:13" ht="16.5" x14ac:dyDescent="0.3">
      <c r="A32" s="104" t="s">
        <v>53</v>
      </c>
      <c r="B32" s="104"/>
      <c r="C32" s="104"/>
      <c r="D32" s="20"/>
      <c r="E32" s="20"/>
      <c r="F32" s="20"/>
      <c r="G32" s="104" t="s">
        <v>45</v>
      </c>
      <c r="H32" s="104"/>
      <c r="I32" s="104"/>
      <c r="J32" s="104"/>
      <c r="K32" s="104"/>
      <c r="L32" s="104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37"/>
      <c r="C34" s="37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101" t="s">
        <v>75</v>
      </c>
      <c r="B35" s="101"/>
      <c r="C35" s="101"/>
      <c r="D35" s="20"/>
      <c r="E35" s="20"/>
      <c r="F35" s="20"/>
      <c r="G35" s="102" t="s">
        <v>74</v>
      </c>
      <c r="H35" s="102"/>
      <c r="I35" s="102"/>
      <c r="J35" s="102"/>
      <c r="K35" s="102"/>
      <c r="L35" s="102"/>
    </row>
    <row r="36" spans="1:12" ht="16.5" x14ac:dyDescent="0.3">
      <c r="A36" s="102" t="s">
        <v>19</v>
      </c>
      <c r="B36" s="102"/>
      <c r="C36" s="102"/>
      <c r="D36" s="20"/>
      <c r="E36" s="20"/>
      <c r="F36" s="20"/>
      <c r="G36" s="102" t="s">
        <v>20</v>
      </c>
      <c r="H36" s="102"/>
      <c r="I36" s="102"/>
      <c r="J36" s="102"/>
      <c r="K36" s="102"/>
      <c r="L36" s="102"/>
    </row>
  </sheetData>
  <mergeCells count="6">
    <mergeCell ref="A32:C32"/>
    <mergeCell ref="G32:L32"/>
    <mergeCell ref="A35:C35"/>
    <mergeCell ref="G35:L35"/>
    <mergeCell ref="A36:C36"/>
    <mergeCell ref="G36:L36"/>
  </mergeCells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difmuni</cp:lastModifiedBy>
  <cp:lastPrinted>2016-03-15T18:51:52Z</cp:lastPrinted>
  <dcterms:created xsi:type="dcterms:W3CDTF">2015-09-29T01:57:28Z</dcterms:created>
  <dcterms:modified xsi:type="dcterms:W3CDTF">2016-10-07T16:29:24Z</dcterms:modified>
</cp:coreProperties>
</file>