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02\Desktop\Monse\Documents\NOMINAS 2017\"/>
    </mc:Choice>
  </mc:AlternateContent>
  <bookViews>
    <workbookView xWindow="0" yWindow="120" windowWidth="15315" windowHeight="7485" activeTab="4"/>
  </bookViews>
  <sheets>
    <sheet name="direc" sheetId="1" r:id="rId1"/>
    <sheet name="CAIC" sheetId="2" r:id="rId2"/>
    <sheet name="DESPENSA COMEDER" sheetId="3" r:id="rId3"/>
    <sheet name="CASA DIA TRAB SOC PSICOL" sheetId="4" r:id="rId4"/>
    <sheet name="concentrado" sheetId="5" r:id="rId5"/>
  </sheets>
  <calcPr calcId="152511"/>
</workbook>
</file>

<file path=xl/calcChain.xml><?xml version="1.0" encoding="utf-8"?>
<calcChain xmlns="http://schemas.openxmlformats.org/spreadsheetml/2006/main">
  <c r="K26" i="5" l="1"/>
  <c r="I26" i="5"/>
  <c r="G26" i="5"/>
  <c r="K25" i="5"/>
  <c r="I25" i="5"/>
  <c r="G25" i="5"/>
  <c r="K24" i="5"/>
  <c r="I24" i="5"/>
  <c r="G24" i="5"/>
  <c r="K23" i="5"/>
  <c r="I23" i="5"/>
  <c r="G23" i="5"/>
  <c r="H9" i="4"/>
  <c r="M9" i="4" s="1"/>
  <c r="J9" i="4"/>
  <c r="L9" i="4"/>
  <c r="H10" i="4"/>
  <c r="J10" i="4"/>
  <c r="L10" i="4"/>
  <c r="H11" i="4"/>
  <c r="J11" i="4"/>
  <c r="L11" i="4"/>
  <c r="H12" i="4"/>
  <c r="M12" i="4" s="1"/>
  <c r="J12" i="4"/>
  <c r="L12" i="4"/>
  <c r="H13" i="4"/>
  <c r="I13" i="4"/>
  <c r="J13" i="4"/>
  <c r="K13" i="4"/>
  <c r="L13" i="4"/>
  <c r="N13" i="4"/>
  <c r="K22" i="5"/>
  <c r="I22" i="5"/>
  <c r="G22" i="5"/>
  <c r="K21" i="5"/>
  <c r="I21" i="5"/>
  <c r="G21" i="5"/>
  <c r="K20" i="5"/>
  <c r="I20" i="5"/>
  <c r="G20" i="5"/>
  <c r="K19" i="5"/>
  <c r="I19" i="5"/>
  <c r="G19" i="5"/>
  <c r="K18" i="5"/>
  <c r="I18" i="5"/>
  <c r="G18" i="5"/>
  <c r="K17" i="5"/>
  <c r="I17" i="5"/>
  <c r="G17" i="5"/>
  <c r="H8" i="3"/>
  <c r="J8" i="3"/>
  <c r="L8" i="3"/>
  <c r="M8" i="3"/>
  <c r="H9" i="3"/>
  <c r="J9" i="3"/>
  <c r="L9" i="3"/>
  <c r="M9" i="3"/>
  <c r="H10" i="3"/>
  <c r="J10" i="3"/>
  <c r="L10" i="3"/>
  <c r="M10" i="3"/>
  <c r="H11" i="3"/>
  <c r="J11" i="3"/>
  <c r="L11" i="3"/>
  <c r="M11" i="3"/>
  <c r="H12" i="3"/>
  <c r="J12" i="3"/>
  <c r="L12" i="3"/>
  <c r="M12" i="3"/>
  <c r="H13" i="3"/>
  <c r="J13" i="3"/>
  <c r="L13" i="3"/>
  <c r="M13" i="3"/>
  <c r="K16" i="5"/>
  <c r="I16" i="5"/>
  <c r="G16" i="5"/>
  <c r="K15" i="5"/>
  <c r="I15" i="5"/>
  <c r="G15" i="5"/>
  <c r="K14" i="5"/>
  <c r="I14" i="5"/>
  <c r="G14" i="5"/>
  <c r="K13" i="5"/>
  <c r="I13" i="5"/>
  <c r="G13" i="5"/>
  <c r="K12" i="5"/>
  <c r="I12" i="5"/>
  <c r="G12" i="5"/>
  <c r="K11" i="5"/>
  <c r="I11" i="5"/>
  <c r="G11" i="5"/>
  <c r="L15" i="5" l="1"/>
  <c r="L17" i="5"/>
  <c r="L19" i="5"/>
  <c r="L21" i="5"/>
  <c r="L23" i="5"/>
  <c r="L25" i="5"/>
  <c r="L12" i="5"/>
  <c r="L24" i="5"/>
  <c r="L26" i="5"/>
  <c r="L11" i="5"/>
  <c r="L13" i="5"/>
  <c r="L14" i="5"/>
  <c r="L16" i="5"/>
  <c r="L18" i="5"/>
  <c r="L20" i="5"/>
  <c r="L22" i="5"/>
  <c r="M11" i="4"/>
  <c r="M10" i="4"/>
  <c r="M7" i="5"/>
  <c r="M13" i="4" l="1"/>
  <c r="L14" i="2"/>
  <c r="J14" i="2"/>
  <c r="H14" i="2"/>
  <c r="L13" i="2"/>
  <c r="J13" i="2"/>
  <c r="H13" i="2"/>
  <c r="M14" i="2" l="1"/>
  <c r="M13" i="2"/>
  <c r="J10" i="5" l="1"/>
  <c r="H10" i="5"/>
  <c r="F10" i="5"/>
  <c r="E10" i="5"/>
  <c r="D10" i="5"/>
  <c r="C10" i="5"/>
  <c r="B10" i="5"/>
  <c r="J9" i="5"/>
  <c r="H9" i="5"/>
  <c r="F9" i="5"/>
  <c r="E9" i="5"/>
  <c r="D9" i="5"/>
  <c r="C9" i="5"/>
  <c r="B9" i="5"/>
  <c r="A9" i="5"/>
  <c r="A10" i="5"/>
  <c r="L12" i="1"/>
  <c r="K9" i="5" s="1"/>
  <c r="J12" i="1"/>
  <c r="I9" i="5" s="1"/>
  <c r="H12" i="1"/>
  <c r="G9" i="5" s="1"/>
  <c r="K14" i="3"/>
  <c r="I14" i="3"/>
  <c r="K15" i="2"/>
  <c r="K14" i="1"/>
  <c r="J7" i="5"/>
  <c r="J27" i="5" s="1"/>
  <c r="H7" i="5"/>
  <c r="F7" i="5"/>
  <c r="E7" i="5"/>
  <c r="D7" i="5"/>
  <c r="C7" i="5"/>
  <c r="B8" i="5"/>
  <c r="B7" i="5"/>
  <c r="K8" i="5"/>
  <c r="I8" i="5"/>
  <c r="G8" i="5"/>
  <c r="L13" i="1"/>
  <c r="K10" i="5" s="1"/>
  <c r="J13" i="1"/>
  <c r="I10" i="5" s="1"/>
  <c r="H13" i="1"/>
  <c r="G10" i="5" s="1"/>
  <c r="L11" i="1"/>
  <c r="J11" i="1"/>
  <c r="H11" i="1"/>
  <c r="M8" i="5" s="1"/>
  <c r="H10" i="1"/>
  <c r="J10" i="1"/>
  <c r="I7" i="5" s="1"/>
  <c r="I27" i="5" s="1"/>
  <c r="L10" i="1"/>
  <c r="K7" i="5" s="1"/>
  <c r="J12" i="2"/>
  <c r="J11" i="2"/>
  <c r="J10" i="2"/>
  <c r="L12" i="2"/>
  <c r="L11" i="2"/>
  <c r="L10" i="2"/>
  <c r="L9" i="2"/>
  <c r="J9" i="2"/>
  <c r="H12" i="2"/>
  <c r="H11" i="2"/>
  <c r="H10" i="2"/>
  <c r="H9" i="2"/>
  <c r="K27" i="5" l="1"/>
  <c r="H15" i="2"/>
  <c r="H14" i="1"/>
  <c r="M9" i="5"/>
  <c r="M27" i="5" s="1"/>
  <c r="M10" i="5"/>
  <c r="J14" i="3"/>
  <c r="L14" i="3"/>
  <c r="L15" i="2"/>
  <c r="J15" i="2"/>
  <c r="J14" i="1"/>
  <c r="M12" i="1"/>
  <c r="L9" i="5" s="1"/>
  <c r="L14" i="1"/>
  <c r="M10" i="1"/>
  <c r="M11" i="1"/>
  <c r="G7" i="5"/>
  <c r="G27" i="5" s="1"/>
  <c r="H14" i="3"/>
  <c r="L8" i="5"/>
  <c r="M13" i="1"/>
  <c r="M10" i="2"/>
  <c r="M11" i="2"/>
  <c r="M12" i="2"/>
  <c r="M9" i="2"/>
  <c r="M15" i="2" l="1"/>
  <c r="N15" i="2"/>
  <c r="M14" i="1"/>
  <c r="L7" i="5"/>
  <c r="L27" i="5" s="1"/>
  <c r="N14" i="1"/>
  <c r="N14" i="3"/>
  <c r="L10" i="5"/>
  <c r="M14" i="3"/>
  <c r="L28" i="5" l="1"/>
</calcChain>
</file>

<file path=xl/sharedStrings.xml><?xml version="1.0" encoding="utf-8"?>
<sst xmlns="http://schemas.openxmlformats.org/spreadsheetml/2006/main" count="243" uniqueCount="78">
  <si>
    <t xml:space="preserve">                                                                                               NOMINA DE EMPLEADOS</t>
  </si>
  <si>
    <t xml:space="preserve">                                                                                             TIZAPAN EL ALTO, JALISCO</t>
  </si>
  <si>
    <t>NOMBRE</t>
  </si>
  <si>
    <t>ADSCRIPCION</t>
  </si>
  <si>
    <t>CARGO</t>
  </si>
  <si>
    <t>DÍAS</t>
  </si>
  <si>
    <t>SUELDO DIARIO</t>
  </si>
  <si>
    <t>SUELDO QUINCENAL</t>
  </si>
  <si>
    <t>ISPT DIARIO</t>
  </si>
  <si>
    <t>ISPT QUINCENAL</t>
  </si>
  <si>
    <t>SUBS.EMPLEO DIA</t>
  </si>
  <si>
    <t>TOTAL</t>
  </si>
  <si>
    <t>FIRMA</t>
  </si>
  <si>
    <t>DIF MUNICIPAL</t>
  </si>
  <si>
    <t>DIRECCION</t>
  </si>
  <si>
    <t>DIRECTORA</t>
  </si>
  <si>
    <t>JURIDICO</t>
  </si>
  <si>
    <t>COMEDOR ASISTENCIAL</t>
  </si>
  <si>
    <t>ENCARGADA</t>
  </si>
  <si>
    <t>PRESIDENTA DIF MUNICIPAL</t>
  </si>
  <si>
    <t>DIRECTORA DIF MUNICIPAL</t>
  </si>
  <si>
    <t xml:space="preserve">                                                                                           DIF MUNICIPAL </t>
  </si>
  <si>
    <t>MAESTRA CAIC</t>
  </si>
  <si>
    <t>MAESTRA</t>
  </si>
  <si>
    <t xml:space="preserve">   </t>
  </si>
  <si>
    <t xml:space="preserve">LIDIA PRISCILLA ENCISO BAUTISTA            </t>
  </si>
  <si>
    <t xml:space="preserve">ELIZABETH IVARRA GARCIA                        </t>
  </si>
  <si>
    <t>AUXILIAR CAIC</t>
  </si>
  <si>
    <t>AUXILIAR</t>
  </si>
  <si>
    <t>COCINA CAIC</t>
  </si>
  <si>
    <t>COCINERA</t>
  </si>
  <si>
    <t>DESPENSA, PROALIMNE</t>
  </si>
  <si>
    <t xml:space="preserve">  </t>
  </si>
  <si>
    <t>ALEJANDRA RODRIGUEZ CASTRO</t>
  </si>
  <si>
    <t>UBR</t>
  </si>
  <si>
    <t>LAURA DENISS GALVEZ ALVAREZ</t>
  </si>
  <si>
    <t>TRABAJO SOCIAL</t>
  </si>
  <si>
    <t>TRAB SOCIAL</t>
  </si>
  <si>
    <t>PSICOLOGIA</t>
  </si>
  <si>
    <t>PSICOLOGA</t>
  </si>
  <si>
    <t>L.E. LUZ ADRIANA REYES LOPEZ</t>
  </si>
  <si>
    <t>LUZ ADRIANA REYES LOPEZ</t>
  </si>
  <si>
    <t>FRANCISCO JAVIER ARCEO GONZALEZ</t>
  </si>
  <si>
    <t>ADMINISTRATIVO</t>
  </si>
  <si>
    <t>SECRETARIO</t>
  </si>
  <si>
    <t>IRMA MARTINEZ ADATA</t>
  </si>
  <si>
    <t>BERTHA ALICIA RUIZ ROSALEZ</t>
  </si>
  <si>
    <t>AYUDANTE COCINERA</t>
  </si>
  <si>
    <t>SRA. GUILLERMINA BARAJAS ZEPEDA</t>
  </si>
  <si>
    <t>SUBS. EMPLEO DIA</t>
  </si>
  <si>
    <t>SUBS. EMPLEO</t>
  </si>
  <si>
    <t>MONSERATT HERNANDEZ MARTINEZ</t>
  </si>
  <si>
    <t>AUXILIAR CONTAB</t>
  </si>
  <si>
    <t>ELIZABETH ALZAGA AVILA</t>
  </si>
  <si>
    <t>SANDRA DIAZ RAYGOZA</t>
  </si>
  <si>
    <t>ADRIANA YAZMIN MARTINEZ REYES</t>
  </si>
  <si>
    <t>MARIVEL DIAZ BARRAGAN</t>
  </si>
  <si>
    <t>AYUDANTE COMEDOR</t>
  </si>
  <si>
    <t>NUTRIOLOGA</t>
  </si>
  <si>
    <t>No.</t>
  </si>
  <si>
    <t>DIF MUNICIPAL DE TIZAPAN</t>
  </si>
  <si>
    <t xml:space="preserve">CONCENTRADO </t>
  </si>
  <si>
    <t>IRMA MITZELA SOTELO AGUAYO</t>
  </si>
  <si>
    <t>NOMINA DE EMPLEADOS</t>
  </si>
  <si>
    <t>PERIODO 2015-2018</t>
  </si>
  <si>
    <t>MA. DE LOS MILAGROS VAZQUEZ FLORES</t>
  </si>
  <si>
    <t>____________________________________</t>
  </si>
  <si>
    <t>_____________________________________</t>
  </si>
  <si>
    <t>OSVALDO TORRES MARTINEZ</t>
  </si>
  <si>
    <t>PRIMA VACACIONAL</t>
  </si>
  <si>
    <t>TOTAL PRIMA VAC.</t>
  </si>
  <si>
    <t>ELIA KARINA GALVEZ BARRAGAN</t>
  </si>
  <si>
    <t>ANA PATRICIA LEPE DOMINGUEZ</t>
  </si>
  <si>
    <t>AUXILIAR CHOFER</t>
  </si>
  <si>
    <t>FRANCISCO JAVIER VALENCIA CHAVEZ</t>
  </si>
  <si>
    <t>NOMINA PRIMA VACACIONAL 2017</t>
  </si>
  <si>
    <t xml:space="preserve">BERTHA ROSIO DEL CIELO HERRERA DIAZ </t>
  </si>
  <si>
    <t xml:space="preserve">                                                             CORRESPONDIENTE A:  PRIMA VACACIONAL ABRIL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</si>
</sst>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Arial Narrow"/>
      <family val="2"/>
    </font>
    <font>
      <sz val="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name val="Arial Narrow"/>
      <family val="2"/>
    </font>
    <font>
      <b/>
      <sz val="8"/>
      <name val="Arial Narrow"/>
      <family val="2"/>
    </font>
    <font>
      <b/>
      <sz val="9"/>
      <name val="Arial Narrow"/>
      <family val="2"/>
    </font>
    <font>
      <b/>
      <sz val="11"/>
      <name val="Arial Narrow"/>
      <family val="2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7"/>
      <name val="Arial Narrow"/>
      <family val="2"/>
    </font>
    <font>
      <sz val="14"/>
      <name val="Calibri"/>
      <family val="2"/>
    </font>
    <font>
      <sz val="14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3">
    <xf numFmtId="0" fontId="0" fillId="0" borderId="0" xfId="0"/>
    <xf numFmtId="0" fontId="0" fillId="0" borderId="0" xfId="0"/>
    <xf numFmtId="0" fontId="3" fillId="0" borderId="0" xfId="0" applyFont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7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4" fontId="0" fillId="0" borderId="0" xfId="0" applyNumberFormat="1"/>
    <xf numFmtId="0" fontId="9" fillId="0" borderId="1" xfId="0" applyFont="1" applyBorder="1"/>
    <xf numFmtId="0" fontId="8" fillId="0" borderId="1" xfId="0" applyFont="1" applyBorder="1"/>
    <xf numFmtId="0" fontId="2" fillId="0" borderId="0" xfId="0" applyFont="1"/>
    <xf numFmtId="0" fontId="10" fillId="0" borderId="0" xfId="0" applyFont="1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6" fillId="0" borderId="4" xfId="0" applyFont="1" applyBorder="1"/>
    <xf numFmtId="4" fontId="6" fillId="0" borderId="4" xfId="0" applyNumberFormat="1" applyFont="1" applyBorder="1"/>
    <xf numFmtId="4" fontId="6" fillId="0" borderId="6" xfId="0" applyNumberFormat="1" applyFont="1" applyBorder="1"/>
    <xf numFmtId="0" fontId="8" fillId="0" borderId="1" xfId="0" applyFont="1" applyBorder="1" applyAlignment="1">
      <alignment wrapText="1"/>
    </xf>
    <xf numFmtId="0" fontId="11" fillId="0" borderId="1" xfId="0" applyFont="1" applyBorder="1"/>
    <xf numFmtId="0" fontId="6" fillId="0" borderId="7" xfId="0" applyFont="1" applyBorder="1"/>
    <xf numFmtId="0" fontId="6" fillId="0" borderId="8" xfId="0" applyFont="1" applyBorder="1"/>
    <xf numFmtId="0" fontId="12" fillId="0" borderId="0" xfId="0" applyFont="1"/>
    <xf numFmtId="0" fontId="9" fillId="0" borderId="1" xfId="0" applyFont="1" applyBorder="1" applyAlignment="1">
      <alignment horizontal="center"/>
    </xf>
    <xf numFmtId="44" fontId="12" fillId="0" borderId="0" xfId="0" applyNumberFormat="1" applyFont="1"/>
    <xf numFmtId="4" fontId="12" fillId="0" borderId="0" xfId="0" applyNumberFormat="1" applyFont="1"/>
    <xf numFmtId="44" fontId="11" fillId="0" borderId="0" xfId="0" applyNumberFormat="1" applyFont="1"/>
    <xf numFmtId="0" fontId="10" fillId="0" borderId="0" xfId="0" applyFont="1" applyAlignment="1">
      <alignment horizontal="center"/>
    </xf>
    <xf numFmtId="4" fontId="10" fillId="0" borderId="0" xfId="0" applyNumberFormat="1" applyFont="1"/>
    <xf numFmtId="4" fontId="6" fillId="0" borderId="1" xfId="0" applyNumberFormat="1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44" fontId="6" fillId="0" borderId="8" xfId="1" applyFont="1" applyBorder="1" applyAlignment="1">
      <alignment horizontal="right"/>
    </xf>
    <xf numFmtId="0" fontId="4" fillId="0" borderId="13" xfId="0" applyFont="1" applyBorder="1" applyAlignment="1">
      <alignment horizontal="center" wrapText="1"/>
    </xf>
    <xf numFmtId="0" fontId="6" fillId="0" borderId="14" xfId="0" applyFont="1" applyBorder="1"/>
    <xf numFmtId="0" fontId="6" fillId="0" borderId="16" xfId="0" applyFont="1" applyBorder="1"/>
    <xf numFmtId="0" fontId="5" fillId="0" borderId="17" xfId="0" applyFont="1" applyBorder="1"/>
    <xf numFmtId="0" fontId="5" fillId="0" borderId="18" xfId="0" applyFont="1" applyBorder="1"/>
    <xf numFmtId="0" fontId="5" fillId="0" borderId="19" xfId="0" applyFont="1" applyBorder="1"/>
    <xf numFmtId="0" fontId="5" fillId="0" borderId="18" xfId="0" applyFont="1" applyBorder="1" applyAlignment="1">
      <alignment horizontal="right"/>
    </xf>
    <xf numFmtId="0" fontId="6" fillId="0" borderId="1" xfId="0" applyFont="1" applyBorder="1" applyAlignment="1">
      <alignment wrapText="1"/>
    </xf>
    <xf numFmtId="4" fontId="6" fillId="0" borderId="20" xfId="0" applyNumberFormat="1" applyFont="1" applyBorder="1" applyAlignment="1">
      <alignment horizontal="right"/>
    </xf>
    <xf numFmtId="4" fontId="6" fillId="0" borderId="14" xfId="0" applyNumberFormat="1" applyFont="1" applyBorder="1"/>
    <xf numFmtId="0" fontId="6" fillId="0" borderId="21" xfId="0" applyFont="1" applyBorder="1"/>
    <xf numFmtId="4" fontId="6" fillId="0" borderId="22" xfId="0" applyNumberFormat="1" applyFont="1" applyBorder="1"/>
    <xf numFmtId="0" fontId="6" fillId="0" borderId="22" xfId="0" applyFont="1" applyBorder="1"/>
    <xf numFmtId="0" fontId="8" fillId="0" borderId="23" xfId="0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4" fontId="6" fillId="0" borderId="0" xfId="0" applyNumberFormat="1" applyFont="1" applyBorder="1"/>
    <xf numFmtId="4" fontId="6" fillId="0" borderId="0" xfId="0" applyNumberFormat="1" applyFont="1" applyBorder="1" applyAlignment="1">
      <alignment horizontal="right"/>
    </xf>
    <xf numFmtId="4" fontId="6" fillId="0" borderId="24" xfId="0" applyNumberFormat="1" applyFont="1" applyBorder="1"/>
    <xf numFmtId="4" fontId="6" fillId="0" borderId="25" xfId="0" applyNumberFormat="1" applyFont="1" applyBorder="1"/>
    <xf numFmtId="4" fontId="6" fillId="0" borderId="26" xfId="0" applyNumberFormat="1" applyFont="1" applyBorder="1" applyAlignment="1">
      <alignment horizontal="right"/>
    </xf>
    <xf numFmtId="4" fontId="6" fillId="0" borderId="26" xfId="0" applyNumberFormat="1" applyFont="1" applyBorder="1"/>
    <xf numFmtId="0" fontId="6" fillId="0" borderId="28" xfId="0" applyFont="1" applyBorder="1" applyAlignment="1">
      <alignment horizontal="center"/>
    </xf>
    <xf numFmtId="0" fontId="6" fillId="0" borderId="28" xfId="0" applyFont="1" applyBorder="1"/>
    <xf numFmtId="0" fontId="6" fillId="0" borderId="22" xfId="0" applyFont="1" applyBorder="1" applyAlignment="1">
      <alignment horizontal="right"/>
    </xf>
    <xf numFmtId="4" fontId="6" fillId="0" borderId="22" xfId="0" applyNumberFormat="1" applyFont="1" applyBorder="1" applyAlignment="1">
      <alignment horizontal="right"/>
    </xf>
    <xf numFmtId="4" fontId="6" fillId="0" borderId="28" xfId="0" applyNumberFormat="1" applyFont="1" applyBorder="1"/>
    <xf numFmtId="0" fontId="6" fillId="0" borderId="12" xfId="0" applyFont="1" applyBorder="1"/>
    <xf numFmtId="0" fontId="6" fillId="0" borderId="12" xfId="0" applyFont="1" applyBorder="1" applyAlignment="1">
      <alignment horizontal="right"/>
    </xf>
    <xf numFmtId="4" fontId="8" fillId="0" borderId="4" xfId="0" applyNumberFormat="1" applyFont="1" applyBorder="1" applyAlignment="1">
      <alignment horizontal="center" wrapText="1"/>
    </xf>
    <xf numFmtId="0" fontId="14" fillId="0" borderId="27" xfId="0" applyFont="1" applyBorder="1" applyAlignment="1"/>
    <xf numFmtId="4" fontId="8" fillId="0" borderId="15" xfId="0" applyNumberFormat="1" applyFont="1" applyBorder="1" applyAlignment="1">
      <alignment horizontal="center" wrapText="1"/>
    </xf>
    <xf numFmtId="0" fontId="6" fillId="0" borderId="14" xfId="0" applyFont="1" applyBorder="1" applyAlignment="1">
      <alignment horizontal="right"/>
    </xf>
    <xf numFmtId="0" fontId="9" fillId="0" borderId="27" xfId="0" applyFont="1" applyBorder="1"/>
    <xf numFmtId="0" fontId="6" fillId="0" borderId="22" xfId="0" applyFont="1" applyBorder="1" applyAlignment="1"/>
    <xf numFmtId="0" fontId="6" fillId="0" borderId="14" xfId="0" applyFont="1" applyBorder="1" applyAlignment="1">
      <alignment wrapText="1"/>
    </xf>
    <xf numFmtId="0" fontId="5" fillId="0" borderId="32" xfId="0" applyFont="1" applyBorder="1"/>
    <xf numFmtId="44" fontId="6" fillId="0" borderId="34" xfId="1" applyFont="1" applyBorder="1" applyAlignment="1">
      <alignment horizontal="right"/>
    </xf>
    <xf numFmtId="0" fontId="8" fillId="0" borderId="33" xfId="0" applyFont="1" applyBorder="1" applyAlignment="1">
      <alignment horizontal="center" vertical="center" wrapText="1"/>
    </xf>
    <xf numFmtId="4" fontId="6" fillId="0" borderId="36" xfId="0" applyNumberFormat="1" applyFont="1" applyBorder="1" applyAlignment="1">
      <alignment horizontal="right"/>
    </xf>
    <xf numFmtId="4" fontId="6" fillId="0" borderId="35" xfId="0" applyNumberFormat="1" applyFont="1" applyBorder="1"/>
    <xf numFmtId="4" fontId="6" fillId="0" borderId="37" xfId="0" applyNumberFormat="1" applyFont="1" applyBorder="1" applyAlignment="1">
      <alignment horizontal="right"/>
    </xf>
    <xf numFmtId="4" fontId="6" fillId="0" borderId="38" xfId="0" applyNumberFormat="1" applyFont="1" applyBorder="1" applyAlignment="1">
      <alignment horizontal="right"/>
    </xf>
    <xf numFmtId="0" fontId="2" fillId="0" borderId="0" xfId="0" applyFont="1" applyBorder="1"/>
    <xf numFmtId="0" fontId="10" fillId="0" borderId="0" xfId="0" applyFont="1" applyBorder="1"/>
    <xf numFmtId="0" fontId="0" fillId="0" borderId="0" xfId="0" applyBorder="1"/>
    <xf numFmtId="4" fontId="6" fillId="0" borderId="11" xfId="0" applyNumberFormat="1" applyFont="1" applyBorder="1" applyAlignment="1">
      <alignment horizontal="right"/>
    </xf>
    <xf numFmtId="4" fontId="6" fillId="0" borderId="36" xfId="0" applyNumberFormat="1" applyFont="1" applyBorder="1"/>
    <xf numFmtId="0" fontId="6" fillId="0" borderId="10" xfId="0" applyFont="1" applyBorder="1"/>
    <xf numFmtId="0" fontId="6" fillId="0" borderId="10" xfId="0" applyFont="1" applyBorder="1" applyAlignment="1">
      <alignment horizontal="center"/>
    </xf>
    <xf numFmtId="4" fontId="6" fillId="0" borderId="10" xfId="0" applyNumberFormat="1" applyFont="1" applyBorder="1"/>
    <xf numFmtId="0" fontId="8" fillId="0" borderId="33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8" fillId="0" borderId="12" xfId="0" applyFont="1" applyBorder="1" applyAlignment="1">
      <alignment horizontal="center"/>
    </xf>
    <xf numFmtId="0" fontId="8" fillId="0" borderId="40" xfId="0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13" fillId="0" borderId="12" xfId="0" applyFont="1" applyBorder="1" applyAlignment="1">
      <alignment horizontal="center" wrapText="1"/>
    </xf>
    <xf numFmtId="0" fontId="8" fillId="0" borderId="12" xfId="0" applyFont="1" applyBorder="1" applyAlignment="1">
      <alignment horizontal="center" vertical="center" wrapText="1"/>
    </xf>
    <xf numFmtId="0" fontId="6" fillId="0" borderId="41" xfId="0" applyFont="1" applyBorder="1"/>
    <xf numFmtId="0" fontId="6" fillId="0" borderId="31" xfId="0" applyFont="1" applyBorder="1" applyAlignment="1">
      <alignment horizontal="center"/>
    </xf>
    <xf numFmtId="0" fontId="6" fillId="0" borderId="31" xfId="0" applyFont="1" applyBorder="1"/>
    <xf numFmtId="4" fontId="6" fillId="0" borderId="31" xfId="0" applyNumberFormat="1" applyFont="1" applyBorder="1"/>
    <xf numFmtId="4" fontId="6" fillId="0" borderId="42" xfId="0" applyNumberFormat="1" applyFont="1" applyBorder="1"/>
    <xf numFmtId="0" fontId="6" fillId="0" borderId="43" xfId="0" applyFont="1" applyBorder="1"/>
    <xf numFmtId="0" fontId="6" fillId="0" borderId="44" xfId="0" applyFont="1" applyBorder="1"/>
    <xf numFmtId="0" fontId="6" fillId="0" borderId="45" xfId="0" applyFont="1" applyBorder="1"/>
    <xf numFmtId="0" fontId="6" fillId="0" borderId="46" xfId="0" applyFont="1" applyBorder="1"/>
    <xf numFmtId="0" fontId="6" fillId="0" borderId="46" xfId="0" applyFont="1" applyBorder="1" applyAlignment="1">
      <alignment horizontal="center"/>
    </xf>
    <xf numFmtId="0" fontId="6" fillId="0" borderId="46" xfId="0" applyFont="1" applyBorder="1" applyAlignment="1">
      <alignment horizontal="right"/>
    </xf>
    <xf numFmtId="4" fontId="6" fillId="0" borderId="8" xfId="0" applyNumberFormat="1" applyFont="1" applyBorder="1" applyAlignment="1">
      <alignment horizontal="right"/>
    </xf>
    <xf numFmtId="4" fontId="6" fillId="0" borderId="34" xfId="0" applyNumberFormat="1" applyFont="1" applyBorder="1" applyAlignment="1">
      <alignment horizontal="right"/>
    </xf>
    <xf numFmtId="44" fontId="6" fillId="0" borderId="29" xfId="1" applyFont="1" applyBorder="1"/>
    <xf numFmtId="0" fontId="6" fillId="0" borderId="48" xfId="0" applyFont="1" applyBorder="1"/>
    <xf numFmtId="0" fontId="8" fillId="0" borderId="49" xfId="0" applyFont="1" applyBorder="1" applyAlignment="1">
      <alignment horizontal="center" wrapText="1"/>
    </xf>
    <xf numFmtId="0" fontId="8" fillId="0" borderId="50" xfId="0" applyFont="1" applyBorder="1" applyAlignment="1">
      <alignment horizontal="center"/>
    </xf>
    <xf numFmtId="0" fontId="8" fillId="0" borderId="40" xfId="0" applyFont="1" applyBorder="1" applyAlignment="1">
      <alignment horizontal="center"/>
    </xf>
    <xf numFmtId="0" fontId="6" fillId="0" borderId="30" xfId="0" applyFont="1" applyBorder="1"/>
    <xf numFmtId="0" fontId="6" fillId="0" borderId="18" xfId="0" applyFont="1" applyBorder="1"/>
    <xf numFmtId="0" fontId="6" fillId="0" borderId="51" xfId="0" applyFont="1" applyBorder="1"/>
    <xf numFmtId="0" fontId="9" fillId="0" borderId="16" xfId="0" applyFont="1" applyBorder="1"/>
    <xf numFmtId="44" fontId="6" fillId="0" borderId="19" xfId="1" applyFont="1" applyBorder="1"/>
    <xf numFmtId="0" fontId="8" fillId="0" borderId="28" xfId="0" applyFont="1" applyBorder="1" applyAlignment="1">
      <alignment horizontal="center"/>
    </xf>
    <xf numFmtId="0" fontId="8" fillId="0" borderId="28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0" fontId="6" fillId="0" borderId="47" xfId="0" applyFont="1" applyBorder="1"/>
    <xf numFmtId="44" fontId="6" fillId="0" borderId="46" xfId="1" applyFont="1" applyBorder="1"/>
    <xf numFmtId="44" fontId="6" fillId="0" borderId="55" xfId="1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7" fillId="0" borderId="0" xfId="0" applyFont="1" applyAlignment="1"/>
    <xf numFmtId="0" fontId="10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6" fillId="0" borderId="12" xfId="0" applyNumberFormat="1" applyFont="1" applyBorder="1"/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opLeftCell="A4" workbookViewId="0">
      <selection activeCell="N14" sqref="N14"/>
    </sheetView>
  </sheetViews>
  <sheetFormatPr baseColWidth="10" defaultRowHeight="15" x14ac:dyDescent="0.25"/>
  <cols>
    <col min="1" max="1" width="11.42578125" style="1"/>
    <col min="2" max="2" width="5" customWidth="1"/>
    <col min="3" max="3" width="28.28515625" customWidth="1"/>
    <col min="4" max="4" width="13.7109375" customWidth="1"/>
    <col min="5" max="5" width="9.7109375" customWidth="1"/>
    <col min="6" max="6" width="6.7109375" customWidth="1"/>
    <col min="7" max="8" width="9.7109375" customWidth="1"/>
    <col min="9" max="9" width="9.42578125" hidden="1" customWidth="1"/>
    <col min="10" max="10" width="10" hidden="1" customWidth="1"/>
    <col min="11" max="13" width="9.7109375" hidden="1" customWidth="1"/>
    <col min="14" max="14" width="10.85546875" style="1" customWidth="1"/>
    <col min="15" max="15" width="23.140625" customWidth="1"/>
  </cols>
  <sheetData>
    <row r="1" spans="2:15" s="1" customFormat="1" x14ac:dyDescent="0.25"/>
    <row r="2" spans="2:15" s="1" customFormat="1" x14ac:dyDescent="0.25"/>
    <row r="3" spans="2:15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O3" s="1"/>
    </row>
    <row r="4" spans="2:15" s="1" customFormat="1" ht="18.75" x14ac:dyDescent="0.3">
      <c r="B4" s="130" t="s">
        <v>60</v>
      </c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</row>
    <row r="5" spans="2:15" s="1" customFormat="1" ht="18.75" x14ac:dyDescent="0.3">
      <c r="B5" s="130" t="s">
        <v>63</v>
      </c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</row>
    <row r="6" spans="2:15" s="1" customFormat="1" ht="18.75" x14ac:dyDescent="0.3">
      <c r="B6" s="130" t="s">
        <v>64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</row>
    <row r="7" spans="2:15" ht="23.25" customHeight="1" thickBot="1" x14ac:dyDescent="0.35">
      <c r="B7" s="65" t="s">
        <v>77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</row>
    <row r="8" spans="2:15" ht="30" customHeight="1" thickBot="1" x14ac:dyDescent="0.3">
      <c r="B8" s="15" t="s">
        <v>59</v>
      </c>
      <c r="C8" s="16" t="s">
        <v>2</v>
      </c>
      <c r="D8" s="16" t="s">
        <v>3</v>
      </c>
      <c r="E8" s="16" t="s">
        <v>4</v>
      </c>
      <c r="F8" s="18" t="s">
        <v>5</v>
      </c>
      <c r="G8" s="18" t="s">
        <v>6</v>
      </c>
      <c r="H8" s="18" t="s">
        <v>7</v>
      </c>
      <c r="I8" s="18" t="s">
        <v>8</v>
      </c>
      <c r="J8" s="18" t="s">
        <v>9</v>
      </c>
      <c r="K8" s="18" t="s">
        <v>49</v>
      </c>
      <c r="L8" s="18" t="s">
        <v>50</v>
      </c>
      <c r="M8" s="18" t="s">
        <v>11</v>
      </c>
      <c r="N8" s="73" t="s">
        <v>69</v>
      </c>
      <c r="O8" s="36" t="s">
        <v>12</v>
      </c>
    </row>
    <row r="9" spans="2:15" ht="30" customHeight="1" thickBot="1" x14ac:dyDescent="0.3">
      <c r="B9" s="37"/>
      <c r="C9" s="3" t="s">
        <v>13</v>
      </c>
      <c r="D9" s="4"/>
      <c r="E9" s="19"/>
      <c r="F9" s="19"/>
      <c r="G9" s="19"/>
      <c r="H9" s="20"/>
      <c r="I9" s="20"/>
      <c r="J9" s="20"/>
      <c r="K9" s="21"/>
      <c r="L9" s="21"/>
      <c r="M9" s="20"/>
      <c r="N9" s="75"/>
      <c r="O9" s="71"/>
    </row>
    <row r="10" spans="2:15" ht="30" customHeight="1" thickTop="1" thickBot="1" x14ac:dyDescent="0.3">
      <c r="B10" s="38">
        <v>1</v>
      </c>
      <c r="C10" s="11" t="s">
        <v>41</v>
      </c>
      <c r="D10" s="11" t="s">
        <v>14</v>
      </c>
      <c r="E10" s="22" t="s">
        <v>15</v>
      </c>
      <c r="F10" s="9">
        <v>15</v>
      </c>
      <c r="G10" s="33">
        <v>335</v>
      </c>
      <c r="H10" s="33">
        <f>+F10*G10</f>
        <v>5025</v>
      </c>
      <c r="I10" s="33">
        <v>35</v>
      </c>
      <c r="J10" s="33">
        <f>+F10*I10</f>
        <v>525</v>
      </c>
      <c r="K10" s="33">
        <v>0</v>
      </c>
      <c r="L10" s="33">
        <f>+F10*K10</f>
        <v>0</v>
      </c>
      <c r="M10" s="33">
        <f>+H10-J10+L10</f>
        <v>4500</v>
      </c>
      <c r="N10" s="74">
        <v>1256</v>
      </c>
      <c r="O10" s="39"/>
    </row>
    <row r="11" spans="2:15" s="1" customFormat="1" ht="30" customHeight="1" thickTop="1" thickBot="1" x14ac:dyDescent="0.3">
      <c r="B11" s="38">
        <v>2</v>
      </c>
      <c r="C11" s="23" t="s">
        <v>42</v>
      </c>
      <c r="D11" s="11" t="s">
        <v>43</v>
      </c>
      <c r="E11" s="12" t="s">
        <v>44</v>
      </c>
      <c r="F11" s="9">
        <v>15</v>
      </c>
      <c r="G11" s="33">
        <v>205</v>
      </c>
      <c r="H11" s="33">
        <f>+F11*G11</f>
        <v>3075</v>
      </c>
      <c r="I11" s="33">
        <v>5</v>
      </c>
      <c r="J11" s="33">
        <f>+F11*I11</f>
        <v>75</v>
      </c>
      <c r="K11" s="33">
        <v>0</v>
      </c>
      <c r="L11" s="33">
        <f>+F11*K11</f>
        <v>0</v>
      </c>
      <c r="M11" s="33">
        <f>+H11-J11+L11</f>
        <v>3000</v>
      </c>
      <c r="N11" s="74">
        <v>769</v>
      </c>
      <c r="O11" s="40"/>
    </row>
    <row r="12" spans="2:15" s="1" customFormat="1" ht="30" customHeight="1" thickTop="1" thickBot="1" x14ac:dyDescent="0.3">
      <c r="B12" s="38">
        <v>3</v>
      </c>
      <c r="C12" s="23" t="s">
        <v>51</v>
      </c>
      <c r="D12" s="11" t="s">
        <v>43</v>
      </c>
      <c r="E12" s="22" t="s">
        <v>52</v>
      </c>
      <c r="F12" s="9">
        <v>15</v>
      </c>
      <c r="G12" s="33">
        <v>163</v>
      </c>
      <c r="H12" s="33">
        <f>+F12*G12</f>
        <v>2445</v>
      </c>
      <c r="I12" s="33">
        <v>0</v>
      </c>
      <c r="J12" s="33">
        <f>+F12*I12</f>
        <v>0</v>
      </c>
      <c r="K12" s="33">
        <v>6.3333000000000004</v>
      </c>
      <c r="L12" s="33">
        <f>+F12*K12</f>
        <v>94.999500000000012</v>
      </c>
      <c r="M12" s="33">
        <f>+H12-J12+L12</f>
        <v>2539.9994999999999</v>
      </c>
      <c r="N12" s="74">
        <v>611</v>
      </c>
      <c r="O12" s="40"/>
    </row>
    <row r="13" spans="2:15" ht="30" customHeight="1" thickTop="1" thickBot="1" x14ac:dyDescent="0.3">
      <c r="B13" s="38">
        <v>4</v>
      </c>
      <c r="C13" s="23" t="s">
        <v>68</v>
      </c>
      <c r="D13" s="11" t="s">
        <v>16</v>
      </c>
      <c r="E13" s="22" t="s">
        <v>16</v>
      </c>
      <c r="F13" s="9">
        <v>15</v>
      </c>
      <c r="G13" s="33">
        <v>250</v>
      </c>
      <c r="H13" s="44">
        <f t="shared" ref="H13" si="0">+F13*G13</f>
        <v>3750</v>
      </c>
      <c r="I13" s="44">
        <v>16</v>
      </c>
      <c r="J13" s="44">
        <f t="shared" ref="J13" si="1">+F13*I13</f>
        <v>240</v>
      </c>
      <c r="K13" s="44">
        <v>0</v>
      </c>
      <c r="L13" s="44">
        <f t="shared" ref="L13" si="2">+F13*K13</f>
        <v>0</v>
      </c>
      <c r="M13" s="44">
        <f t="shared" ref="M13" si="3">+H13-J13+L13</f>
        <v>3510</v>
      </c>
      <c r="N13" s="74">
        <v>937</v>
      </c>
      <c r="O13" s="42"/>
    </row>
    <row r="14" spans="2:15" ht="30" customHeight="1" thickTop="1" thickBot="1" x14ac:dyDescent="0.3">
      <c r="B14" s="24"/>
      <c r="C14" s="5" t="s">
        <v>11</v>
      </c>
      <c r="D14" s="6"/>
      <c r="E14" s="25"/>
      <c r="F14" s="34"/>
      <c r="G14" s="35"/>
      <c r="H14" s="35">
        <f>SUM(H10:H13)</f>
        <v>14295</v>
      </c>
      <c r="I14" s="35">
        <v>68.8</v>
      </c>
      <c r="J14" s="35">
        <f>SUM(J10:J13)</f>
        <v>840</v>
      </c>
      <c r="K14" s="35">
        <f>SUM(K10:K13)</f>
        <v>6.3333000000000004</v>
      </c>
      <c r="L14" s="35">
        <f>SUM(L10:L13)</f>
        <v>94.999500000000012</v>
      </c>
      <c r="M14" s="35">
        <f>SUM(M10:M13)</f>
        <v>13549.9995</v>
      </c>
      <c r="N14" s="72">
        <f>SUM(N10:N13)</f>
        <v>3573</v>
      </c>
      <c r="O14" s="41"/>
    </row>
    <row r="15" spans="2:15" x14ac:dyDescent="0.25">
      <c r="B15" s="1"/>
      <c r="C15" s="1"/>
      <c r="D15" s="1"/>
      <c r="E15" s="1"/>
      <c r="F15" s="1"/>
      <c r="G15" s="1"/>
      <c r="H15" s="10"/>
      <c r="I15" s="1"/>
      <c r="J15" s="10"/>
      <c r="K15" s="1"/>
      <c r="L15" s="10"/>
      <c r="M15" s="1"/>
      <c r="O15" s="1"/>
    </row>
    <row r="16" spans="2:15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O16" s="1"/>
    </row>
    <row r="17" spans="2:15" ht="16.5" x14ac:dyDescent="0.3">
      <c r="B17" s="131" t="s">
        <v>48</v>
      </c>
      <c r="C17" s="131"/>
      <c r="D17" s="131"/>
      <c r="E17" s="14"/>
      <c r="F17" s="14"/>
      <c r="G17" s="131" t="s">
        <v>40</v>
      </c>
      <c r="H17" s="131"/>
      <c r="I17" s="131"/>
      <c r="J17" s="131"/>
      <c r="K17" s="131"/>
      <c r="L17" s="131"/>
      <c r="M17" s="131"/>
      <c r="N17" s="131"/>
      <c r="O17" s="1"/>
    </row>
    <row r="18" spans="2:15" ht="16.5" x14ac:dyDescent="0.3">
      <c r="B18" s="7"/>
      <c r="C18" s="31"/>
      <c r="D18" s="31"/>
      <c r="E18" s="14"/>
      <c r="F18" s="14"/>
      <c r="G18" s="14"/>
      <c r="H18" s="32"/>
      <c r="I18" s="32"/>
      <c r="J18" s="14"/>
      <c r="K18" s="14"/>
      <c r="L18" s="14"/>
      <c r="M18" s="14"/>
      <c r="N18" s="14"/>
      <c r="O18" s="1"/>
    </row>
    <row r="19" spans="2:15" ht="16.5" x14ac:dyDescent="0.3">
      <c r="B19" s="7"/>
      <c r="C19" s="31"/>
      <c r="D19" s="31"/>
      <c r="E19" s="14"/>
      <c r="F19" s="14"/>
      <c r="G19" s="14"/>
      <c r="H19" s="32"/>
      <c r="I19" s="32"/>
      <c r="J19" s="14"/>
      <c r="K19" s="14"/>
      <c r="L19" s="14"/>
      <c r="M19" s="14"/>
      <c r="N19" s="14"/>
      <c r="O19" s="1"/>
    </row>
    <row r="20" spans="2:15" ht="16.5" x14ac:dyDescent="0.3">
      <c r="B20" s="128" t="s">
        <v>67</v>
      </c>
      <c r="C20" s="128"/>
      <c r="D20" s="128"/>
      <c r="E20" s="14"/>
      <c r="F20" s="14"/>
      <c r="G20" s="129" t="s">
        <v>66</v>
      </c>
      <c r="H20" s="129"/>
      <c r="I20" s="129"/>
      <c r="J20" s="129"/>
      <c r="K20" s="129"/>
      <c r="L20" s="129"/>
      <c r="M20" s="129"/>
      <c r="N20" s="129"/>
      <c r="O20" s="1"/>
    </row>
    <row r="21" spans="2:15" ht="16.5" x14ac:dyDescent="0.3">
      <c r="B21" s="129" t="s">
        <v>19</v>
      </c>
      <c r="C21" s="129"/>
      <c r="D21" s="129"/>
      <c r="E21" s="14"/>
      <c r="F21" s="14"/>
      <c r="G21" s="129" t="s">
        <v>20</v>
      </c>
      <c r="H21" s="129"/>
      <c r="I21" s="129"/>
      <c r="J21" s="129"/>
      <c r="K21" s="129"/>
      <c r="L21" s="129"/>
      <c r="M21" s="129"/>
      <c r="N21" s="129"/>
      <c r="O21" s="1"/>
    </row>
    <row r="22" spans="2:15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O22" s="1"/>
    </row>
    <row r="23" spans="2:15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O23" s="1"/>
    </row>
    <row r="24" spans="2:15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O24" s="1"/>
    </row>
  </sheetData>
  <mergeCells count="9">
    <mergeCell ref="B20:D20"/>
    <mergeCell ref="B21:D21"/>
    <mergeCell ref="B4:O4"/>
    <mergeCell ref="B5:O5"/>
    <mergeCell ref="B6:O6"/>
    <mergeCell ref="B17:D17"/>
    <mergeCell ref="G17:N17"/>
    <mergeCell ref="G20:N20"/>
    <mergeCell ref="G21:N21"/>
  </mergeCells>
  <pageMargins left="0.70866141732283472" right="0.70866141732283472" top="1.5748031496062993" bottom="0.74803149606299213" header="0.31496062992125984" footer="0.31496062992125984"/>
  <pageSetup scale="9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22"/>
  <sheetViews>
    <sheetView topLeftCell="A7" workbookViewId="0">
      <selection activeCell="B9" sqref="B9:N14"/>
    </sheetView>
  </sheetViews>
  <sheetFormatPr baseColWidth="10" defaultColWidth="11.42578125" defaultRowHeight="15" x14ac:dyDescent="0.25"/>
  <cols>
    <col min="1" max="1" width="11.42578125" style="1"/>
    <col min="2" max="2" width="8.140625" style="1" customWidth="1"/>
    <col min="3" max="3" width="31" style="1" customWidth="1"/>
    <col min="4" max="5" width="11.42578125" style="1"/>
    <col min="6" max="8" width="9.7109375" style="1" customWidth="1"/>
    <col min="9" max="9" width="1.42578125" style="1" hidden="1" customWidth="1"/>
    <col min="10" max="10" width="10.7109375" style="1" hidden="1" customWidth="1"/>
    <col min="11" max="11" width="11.28515625" style="1" hidden="1" customWidth="1"/>
    <col min="12" max="13" width="10.28515625" style="1" hidden="1" customWidth="1"/>
    <col min="14" max="14" width="10.42578125" style="80" customWidth="1"/>
    <col min="15" max="15" width="26.5703125" style="1" customWidth="1"/>
    <col min="16" max="16384" width="11.42578125" style="1"/>
  </cols>
  <sheetData>
    <row r="3" spans="2:15" ht="18.75" x14ac:dyDescent="0.3">
      <c r="B3" s="130" t="s">
        <v>60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</row>
    <row r="4" spans="2:15" ht="18.75" x14ac:dyDescent="0.3">
      <c r="B4" s="130" t="s">
        <v>63</v>
      </c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</row>
    <row r="5" spans="2:15" ht="18.75" x14ac:dyDescent="0.3">
      <c r="B5" s="130" t="s">
        <v>64</v>
      </c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</row>
    <row r="6" spans="2:15" ht="19.5" thickBot="1" x14ac:dyDescent="0.35">
      <c r="B6" s="65" t="s">
        <v>77</v>
      </c>
      <c r="C6" s="68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</row>
    <row r="7" spans="2:15" ht="34.5" customHeight="1" thickBot="1" x14ac:dyDescent="0.3">
      <c r="B7" s="88" t="s">
        <v>59</v>
      </c>
      <c r="C7" s="88" t="s">
        <v>2</v>
      </c>
      <c r="D7" s="88" t="s">
        <v>3</v>
      </c>
      <c r="E7" s="88" t="s">
        <v>4</v>
      </c>
      <c r="F7" s="89" t="s">
        <v>5</v>
      </c>
      <c r="G7" s="90" t="s">
        <v>6</v>
      </c>
      <c r="H7" s="87" t="s">
        <v>7</v>
      </c>
      <c r="I7" s="86" t="s">
        <v>8</v>
      </c>
      <c r="J7" s="91" t="s">
        <v>9</v>
      </c>
      <c r="K7" s="87" t="s">
        <v>10</v>
      </c>
      <c r="L7" s="18" t="s">
        <v>50</v>
      </c>
      <c r="M7" s="86" t="s">
        <v>11</v>
      </c>
      <c r="N7" s="92" t="s">
        <v>69</v>
      </c>
      <c r="O7" s="108" t="s">
        <v>12</v>
      </c>
    </row>
    <row r="8" spans="2:15" ht="30" customHeight="1" x14ac:dyDescent="0.25">
      <c r="B8" s="93"/>
      <c r="C8" s="94" t="s">
        <v>13</v>
      </c>
      <c r="D8" s="94"/>
      <c r="E8" s="95"/>
      <c r="F8" s="95"/>
      <c r="G8" s="95"/>
      <c r="H8" s="96"/>
      <c r="I8" s="96"/>
      <c r="J8" s="96"/>
      <c r="K8" s="96"/>
      <c r="L8" s="96"/>
      <c r="M8" s="97"/>
      <c r="N8" s="96"/>
      <c r="O8" s="98"/>
    </row>
    <row r="9" spans="2:15" ht="30" customHeight="1" thickBot="1" x14ac:dyDescent="0.3">
      <c r="B9" s="38">
        <v>5</v>
      </c>
      <c r="C9" s="11" t="s">
        <v>53</v>
      </c>
      <c r="D9" s="11" t="s">
        <v>22</v>
      </c>
      <c r="E9" s="12" t="s">
        <v>23</v>
      </c>
      <c r="F9" s="9">
        <v>15</v>
      </c>
      <c r="G9" s="33">
        <v>161</v>
      </c>
      <c r="H9" s="33">
        <f>+F9*G9</f>
        <v>2415</v>
      </c>
      <c r="I9" s="33">
        <v>0</v>
      </c>
      <c r="J9" s="33">
        <f>+F9*I9</f>
        <v>0</v>
      </c>
      <c r="K9" s="33">
        <v>4</v>
      </c>
      <c r="L9" s="33">
        <f>+F9*K9</f>
        <v>60</v>
      </c>
      <c r="M9" s="76">
        <f>+H9-J9+L9</f>
        <v>2475</v>
      </c>
      <c r="N9" s="74">
        <v>604</v>
      </c>
      <c r="O9" s="107" t="s">
        <v>24</v>
      </c>
    </row>
    <row r="10" spans="2:15" ht="30" customHeight="1" thickTop="1" thickBot="1" x14ac:dyDescent="0.3">
      <c r="B10" s="38">
        <v>6</v>
      </c>
      <c r="C10" s="11" t="s">
        <v>25</v>
      </c>
      <c r="D10" s="11" t="s">
        <v>22</v>
      </c>
      <c r="E10" s="12" t="s">
        <v>23</v>
      </c>
      <c r="F10" s="9">
        <v>15</v>
      </c>
      <c r="G10" s="33">
        <v>134</v>
      </c>
      <c r="H10" s="33">
        <f t="shared" ref="H10:H12" si="0">+F10*G10</f>
        <v>2010</v>
      </c>
      <c r="I10" s="33">
        <v>0</v>
      </c>
      <c r="J10" s="33">
        <f t="shared" ref="J10:J12" si="1">+F10*I10</f>
        <v>0</v>
      </c>
      <c r="K10" s="33">
        <v>5</v>
      </c>
      <c r="L10" s="33">
        <f t="shared" ref="L10:L12" si="2">+F10*K10</f>
        <v>75</v>
      </c>
      <c r="M10" s="76">
        <f t="shared" ref="M10:M12" si="3">+H10-J10+L10</f>
        <v>2085</v>
      </c>
      <c r="N10" s="81">
        <v>502</v>
      </c>
      <c r="O10" s="99" t="s">
        <v>24</v>
      </c>
    </row>
    <row r="11" spans="2:15" ht="30" customHeight="1" thickTop="1" thickBot="1" x14ac:dyDescent="0.3">
      <c r="B11" s="38">
        <v>7</v>
      </c>
      <c r="C11" s="11" t="s">
        <v>26</v>
      </c>
      <c r="D11" s="12" t="s">
        <v>27</v>
      </c>
      <c r="E11" s="12" t="s">
        <v>28</v>
      </c>
      <c r="F11" s="9">
        <v>15</v>
      </c>
      <c r="G11" s="33">
        <v>123</v>
      </c>
      <c r="H11" s="33">
        <f t="shared" si="0"/>
        <v>1845</v>
      </c>
      <c r="I11" s="33">
        <v>0</v>
      </c>
      <c r="J11" s="33">
        <f t="shared" si="1"/>
        <v>0</v>
      </c>
      <c r="K11" s="33">
        <v>7</v>
      </c>
      <c r="L11" s="33">
        <f t="shared" si="2"/>
        <v>105</v>
      </c>
      <c r="M11" s="76">
        <f t="shared" si="3"/>
        <v>1950</v>
      </c>
      <c r="N11" s="81">
        <v>461</v>
      </c>
      <c r="O11" s="99"/>
    </row>
    <row r="12" spans="2:15" ht="30" customHeight="1" thickTop="1" thickBot="1" x14ac:dyDescent="0.3">
      <c r="B12" s="38">
        <v>8</v>
      </c>
      <c r="C12" s="11" t="s">
        <v>45</v>
      </c>
      <c r="D12" s="12" t="s">
        <v>29</v>
      </c>
      <c r="E12" s="12" t="s">
        <v>30</v>
      </c>
      <c r="F12" s="9">
        <v>15</v>
      </c>
      <c r="G12" s="33">
        <v>127</v>
      </c>
      <c r="H12" s="33">
        <f t="shared" si="0"/>
        <v>1905</v>
      </c>
      <c r="I12" s="33">
        <v>0</v>
      </c>
      <c r="J12" s="33">
        <f t="shared" si="1"/>
        <v>0</v>
      </c>
      <c r="K12" s="33">
        <v>6.3333000000000004</v>
      </c>
      <c r="L12" s="33">
        <f t="shared" si="2"/>
        <v>94.999500000000012</v>
      </c>
      <c r="M12" s="76">
        <f t="shared" si="3"/>
        <v>1999.9994999999999</v>
      </c>
      <c r="N12" s="81">
        <v>476</v>
      </c>
      <c r="O12" s="99"/>
    </row>
    <row r="13" spans="2:15" ht="30" customHeight="1" thickTop="1" thickBot="1" x14ac:dyDescent="0.3">
      <c r="B13" s="38">
        <v>9</v>
      </c>
      <c r="C13" s="11" t="s">
        <v>46</v>
      </c>
      <c r="D13" s="12" t="s">
        <v>29</v>
      </c>
      <c r="E13" s="22" t="s">
        <v>47</v>
      </c>
      <c r="F13" s="9">
        <v>15</v>
      </c>
      <c r="G13" s="33">
        <v>123</v>
      </c>
      <c r="H13" s="33">
        <f t="shared" ref="H13:H14" si="4">+F13*G13</f>
        <v>1845</v>
      </c>
      <c r="I13" s="44">
        <v>0</v>
      </c>
      <c r="J13" s="44">
        <f t="shared" ref="J13:J14" si="5">+F13*I13</f>
        <v>0</v>
      </c>
      <c r="K13" s="44">
        <v>7</v>
      </c>
      <c r="L13" s="44">
        <f t="shared" ref="L13:L14" si="6">+F13*K13</f>
        <v>105</v>
      </c>
      <c r="M13" s="77">
        <f t="shared" ref="M13:M14" si="7">+H13-J13+L13</f>
        <v>1950</v>
      </c>
      <c r="N13" s="81">
        <v>461</v>
      </c>
      <c r="O13" s="99"/>
    </row>
    <row r="14" spans="2:15" ht="30" customHeight="1" thickTop="1" thickBot="1" x14ac:dyDescent="0.3">
      <c r="B14" s="38">
        <v>10</v>
      </c>
      <c r="C14" s="11" t="s">
        <v>76</v>
      </c>
      <c r="D14" s="12" t="s">
        <v>29</v>
      </c>
      <c r="E14" s="22" t="s">
        <v>47</v>
      </c>
      <c r="F14" s="9">
        <v>15</v>
      </c>
      <c r="G14" s="33">
        <v>134</v>
      </c>
      <c r="H14" s="33">
        <f t="shared" si="4"/>
        <v>2010</v>
      </c>
      <c r="I14" s="33">
        <v>0</v>
      </c>
      <c r="J14" s="33">
        <f t="shared" si="5"/>
        <v>0</v>
      </c>
      <c r="K14" s="33">
        <v>5</v>
      </c>
      <c r="L14" s="33">
        <f t="shared" si="6"/>
        <v>75</v>
      </c>
      <c r="M14" s="76">
        <f t="shared" si="7"/>
        <v>2085</v>
      </c>
      <c r="N14" s="81">
        <v>435</v>
      </c>
      <c r="O14" s="99"/>
    </row>
    <row r="15" spans="2:15" ht="30" customHeight="1" thickTop="1" thickBot="1" x14ac:dyDescent="0.3">
      <c r="B15" s="100"/>
      <c r="C15" s="101"/>
      <c r="D15" s="102" t="s">
        <v>11</v>
      </c>
      <c r="E15" s="102"/>
      <c r="F15" s="103"/>
      <c r="G15" s="103"/>
      <c r="H15" s="104">
        <f>SUM(H9:H14)</f>
        <v>12030</v>
      </c>
      <c r="I15" s="35">
        <v>0</v>
      </c>
      <c r="J15" s="104">
        <f t="shared" ref="J15:L15" si="8">SUM(J9:J14)</f>
        <v>0</v>
      </c>
      <c r="K15" s="104">
        <f t="shared" si="8"/>
        <v>34.333300000000001</v>
      </c>
      <c r="L15" s="104">
        <f t="shared" si="8"/>
        <v>514.99950000000001</v>
      </c>
      <c r="M15" s="105">
        <f>SUM(M9:M14)</f>
        <v>12544.9995</v>
      </c>
      <c r="N15" s="104">
        <f>SUM(N9:N14)</f>
        <v>2939</v>
      </c>
      <c r="O15" s="106"/>
    </row>
    <row r="16" spans="2:15" x14ac:dyDescent="0.25"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78"/>
      <c r="O16" s="13"/>
    </row>
    <row r="17" spans="2:15" x14ac:dyDescent="0.25"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78"/>
      <c r="O17" s="13"/>
    </row>
    <row r="18" spans="2:15" ht="16.5" x14ac:dyDescent="0.3">
      <c r="B18" s="131" t="s">
        <v>48</v>
      </c>
      <c r="C18" s="131"/>
      <c r="D18" s="131"/>
      <c r="E18" s="14"/>
      <c r="F18" s="14"/>
      <c r="G18" s="131" t="s">
        <v>40</v>
      </c>
      <c r="H18" s="131"/>
      <c r="I18" s="131"/>
      <c r="J18" s="131"/>
      <c r="K18" s="131"/>
      <c r="L18" s="131"/>
      <c r="M18" s="131"/>
      <c r="N18" s="131"/>
      <c r="O18" s="13"/>
    </row>
    <row r="19" spans="2:15" ht="16.5" x14ac:dyDescent="0.3">
      <c r="B19" s="7"/>
      <c r="C19" s="31"/>
      <c r="D19" s="31"/>
      <c r="E19" s="14"/>
      <c r="F19" s="14"/>
      <c r="G19" s="14"/>
      <c r="H19" s="32"/>
      <c r="I19" s="32"/>
      <c r="J19" s="14"/>
      <c r="K19" s="14"/>
      <c r="L19" s="14"/>
      <c r="M19" s="14"/>
      <c r="N19" s="79"/>
      <c r="O19" s="13"/>
    </row>
    <row r="20" spans="2:15" ht="16.5" x14ac:dyDescent="0.3">
      <c r="B20" s="7"/>
      <c r="C20" s="31"/>
      <c r="D20" s="31"/>
      <c r="E20" s="14"/>
      <c r="F20" s="14"/>
      <c r="G20" s="14"/>
      <c r="H20" s="32"/>
      <c r="I20" s="32"/>
      <c r="J20" s="14"/>
      <c r="K20" s="14"/>
      <c r="L20" s="14"/>
      <c r="M20" s="14"/>
      <c r="N20" s="79"/>
      <c r="O20" s="13"/>
    </row>
    <row r="21" spans="2:15" ht="16.5" x14ac:dyDescent="0.3">
      <c r="B21" s="128" t="s">
        <v>67</v>
      </c>
      <c r="C21" s="128"/>
      <c r="D21" s="128"/>
      <c r="E21" s="14"/>
      <c r="F21" s="14"/>
      <c r="G21" s="129" t="s">
        <v>66</v>
      </c>
      <c r="H21" s="129"/>
      <c r="I21" s="129"/>
      <c r="J21" s="129"/>
      <c r="K21" s="129"/>
      <c r="L21" s="129"/>
      <c r="M21" s="129"/>
      <c r="N21" s="129"/>
      <c r="O21" s="13"/>
    </row>
    <row r="22" spans="2:15" ht="16.5" x14ac:dyDescent="0.3">
      <c r="B22" s="129" t="s">
        <v>19</v>
      </c>
      <c r="C22" s="129"/>
      <c r="D22" s="129"/>
      <c r="E22" s="14"/>
      <c r="F22" s="14"/>
      <c r="G22" s="129" t="s">
        <v>20</v>
      </c>
      <c r="H22" s="129"/>
      <c r="I22" s="129"/>
      <c r="J22" s="129"/>
      <c r="K22" s="129"/>
      <c r="L22" s="129"/>
      <c r="M22" s="129"/>
      <c r="N22" s="129"/>
    </row>
  </sheetData>
  <mergeCells count="9">
    <mergeCell ref="B21:D21"/>
    <mergeCell ref="B22:D22"/>
    <mergeCell ref="B3:O3"/>
    <mergeCell ref="B4:O4"/>
    <mergeCell ref="B5:O5"/>
    <mergeCell ref="B18:D18"/>
    <mergeCell ref="G18:N18"/>
    <mergeCell ref="G21:N21"/>
    <mergeCell ref="G22:N22"/>
  </mergeCells>
  <pageMargins left="0.39370078740157483" right="0.39370078740157483" top="1.5748031496062993" bottom="0.74803149606299213" header="0.31496062992125984" footer="0.31496062992125984"/>
  <pageSetup scale="9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0"/>
  <sheetViews>
    <sheetView topLeftCell="A7" workbookViewId="0">
      <selection activeCell="B8" sqref="B8:N13"/>
    </sheetView>
  </sheetViews>
  <sheetFormatPr baseColWidth="10" defaultColWidth="11.42578125" defaultRowHeight="15" x14ac:dyDescent="0.25"/>
  <cols>
    <col min="1" max="1" width="11.42578125" style="1"/>
    <col min="2" max="2" width="6.7109375" style="1" customWidth="1"/>
    <col min="3" max="3" width="32.5703125" style="1" customWidth="1"/>
    <col min="4" max="4" width="11.7109375" style="1" customWidth="1"/>
    <col min="5" max="5" width="10.85546875" style="1" customWidth="1"/>
    <col min="6" max="8" width="9.7109375" style="1" customWidth="1"/>
    <col min="9" max="13" width="9.7109375" style="1" hidden="1" customWidth="1"/>
    <col min="14" max="14" width="9.7109375" style="1" customWidth="1"/>
    <col min="15" max="15" width="27.5703125" style="1" customWidth="1"/>
    <col min="16" max="16384" width="11.42578125" style="1"/>
  </cols>
  <sheetData>
    <row r="2" spans="2:15" ht="18.75" x14ac:dyDescent="0.3">
      <c r="B2" s="130" t="s">
        <v>60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</row>
    <row r="3" spans="2:15" ht="18.75" x14ac:dyDescent="0.3">
      <c r="B3" s="130" t="s">
        <v>63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</row>
    <row r="4" spans="2:15" ht="18.75" x14ac:dyDescent="0.3">
      <c r="B4" s="130" t="s">
        <v>64</v>
      </c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</row>
    <row r="5" spans="2:15" ht="19.5" thickBot="1" x14ac:dyDescent="0.35">
      <c r="B5" s="65" t="s">
        <v>77</v>
      </c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</row>
    <row r="6" spans="2:15" ht="30" customHeight="1" thickBot="1" x14ac:dyDescent="0.3">
      <c r="B6" s="109" t="s">
        <v>59</v>
      </c>
      <c r="C6" s="88" t="s">
        <v>2</v>
      </c>
      <c r="D6" s="110" t="s">
        <v>3</v>
      </c>
      <c r="E6" s="88" t="s">
        <v>4</v>
      </c>
      <c r="F6" s="89" t="s">
        <v>5</v>
      </c>
      <c r="G6" s="90" t="s">
        <v>6</v>
      </c>
      <c r="H6" s="87" t="s">
        <v>7</v>
      </c>
      <c r="I6" s="18" t="s">
        <v>8</v>
      </c>
      <c r="J6" s="18" t="s">
        <v>9</v>
      </c>
      <c r="K6" s="18" t="s">
        <v>10</v>
      </c>
      <c r="L6" s="18" t="s">
        <v>50</v>
      </c>
      <c r="M6" s="86" t="s">
        <v>11</v>
      </c>
      <c r="N6" s="92" t="s">
        <v>69</v>
      </c>
      <c r="O6" s="108" t="s">
        <v>12</v>
      </c>
    </row>
    <row r="7" spans="2:15" ht="30" customHeight="1" thickBot="1" x14ac:dyDescent="0.3">
      <c r="B7" s="113"/>
      <c r="C7" s="84" t="s">
        <v>13</v>
      </c>
      <c r="D7" s="84"/>
      <c r="E7" s="83"/>
      <c r="F7" s="83"/>
      <c r="G7" s="83"/>
      <c r="H7" s="85"/>
      <c r="I7" s="85"/>
      <c r="J7" s="85"/>
      <c r="K7" s="85"/>
      <c r="L7" s="85"/>
      <c r="M7" s="85"/>
      <c r="N7" s="82"/>
      <c r="O7" s="111"/>
    </row>
    <row r="8" spans="2:15" ht="30" customHeight="1" thickTop="1" thickBot="1" x14ac:dyDescent="0.3">
      <c r="B8" s="114">
        <v>11</v>
      </c>
      <c r="C8" s="11" t="s">
        <v>65</v>
      </c>
      <c r="D8" s="22" t="s">
        <v>31</v>
      </c>
      <c r="E8" s="12" t="s">
        <v>18</v>
      </c>
      <c r="F8" s="9">
        <v>15</v>
      </c>
      <c r="G8" s="33">
        <v>205</v>
      </c>
      <c r="H8" s="33">
        <f>+F8*G8</f>
        <v>3075</v>
      </c>
      <c r="I8" s="33">
        <v>5</v>
      </c>
      <c r="J8" s="33">
        <f>+F8*I8</f>
        <v>75</v>
      </c>
      <c r="K8" s="33">
        <v>0</v>
      </c>
      <c r="L8" s="33">
        <f>+F8*K8</f>
        <v>0</v>
      </c>
      <c r="M8" s="33">
        <f>+H8-J8+L8</f>
        <v>3000</v>
      </c>
      <c r="N8" s="74">
        <v>769</v>
      </c>
      <c r="O8" s="112" t="s">
        <v>24</v>
      </c>
    </row>
    <row r="9" spans="2:15" ht="30" customHeight="1" thickTop="1" thickBot="1" x14ac:dyDescent="0.3">
      <c r="B9" s="114">
        <v>12</v>
      </c>
      <c r="C9" s="8" t="s">
        <v>33</v>
      </c>
      <c r="D9" s="11" t="s">
        <v>34</v>
      </c>
      <c r="E9" s="8" t="s">
        <v>28</v>
      </c>
      <c r="F9" s="9">
        <v>15</v>
      </c>
      <c r="G9" s="33">
        <v>97</v>
      </c>
      <c r="H9" s="33">
        <f t="shared" ref="H9:H10" si="0">+F9*G9</f>
        <v>1455</v>
      </c>
      <c r="I9" s="33">
        <v>0</v>
      </c>
      <c r="J9" s="33">
        <f t="shared" ref="J9:J10" si="1">+F9*I9</f>
        <v>0</v>
      </c>
      <c r="K9" s="33">
        <v>8</v>
      </c>
      <c r="L9" s="33">
        <f t="shared" ref="L9:L10" si="2">+F9*K9</f>
        <v>120</v>
      </c>
      <c r="M9" s="33">
        <f t="shared" ref="M9:M10" si="3">+H9-J9+L9</f>
        <v>1575</v>
      </c>
      <c r="N9" s="81">
        <v>364</v>
      </c>
      <c r="O9" s="112" t="s">
        <v>24</v>
      </c>
    </row>
    <row r="10" spans="2:15" ht="30" customHeight="1" thickTop="1" thickBot="1" x14ac:dyDescent="0.3">
      <c r="B10" s="114">
        <v>13</v>
      </c>
      <c r="C10" s="8" t="s">
        <v>54</v>
      </c>
      <c r="D10" s="22" t="s">
        <v>17</v>
      </c>
      <c r="E10" s="8" t="s">
        <v>18</v>
      </c>
      <c r="F10" s="9">
        <v>15</v>
      </c>
      <c r="G10" s="33">
        <v>127</v>
      </c>
      <c r="H10" s="33">
        <f t="shared" si="0"/>
        <v>1905</v>
      </c>
      <c r="I10" s="44">
        <v>0</v>
      </c>
      <c r="J10" s="44">
        <f t="shared" si="1"/>
        <v>0</v>
      </c>
      <c r="K10" s="44">
        <v>6.3333000000000004</v>
      </c>
      <c r="L10" s="44">
        <f t="shared" si="2"/>
        <v>94.999500000000012</v>
      </c>
      <c r="M10" s="44">
        <f t="shared" si="3"/>
        <v>1999.9994999999999</v>
      </c>
      <c r="N10" s="81">
        <v>476</v>
      </c>
      <c r="O10" s="112" t="s">
        <v>24</v>
      </c>
    </row>
    <row r="11" spans="2:15" ht="30" customHeight="1" thickTop="1" thickBot="1" x14ac:dyDescent="0.3">
      <c r="B11" s="114">
        <v>14</v>
      </c>
      <c r="C11" s="8" t="s">
        <v>56</v>
      </c>
      <c r="D11" s="22" t="s">
        <v>17</v>
      </c>
      <c r="E11" s="43" t="s">
        <v>57</v>
      </c>
      <c r="F11" s="9">
        <v>15</v>
      </c>
      <c r="G11" s="33">
        <v>123</v>
      </c>
      <c r="H11" s="33">
        <f t="shared" ref="H11" si="4">+F11*G11</f>
        <v>1845</v>
      </c>
      <c r="I11" s="33">
        <v>0</v>
      </c>
      <c r="J11" s="33">
        <f t="shared" ref="J11" si="5">+F11*I11</f>
        <v>0</v>
      </c>
      <c r="K11" s="33">
        <v>7</v>
      </c>
      <c r="L11" s="33">
        <f t="shared" ref="L11" si="6">+F11*K11</f>
        <v>105</v>
      </c>
      <c r="M11" s="33">
        <f t="shared" ref="M11" si="7">+H11-J11+L11</f>
        <v>1950</v>
      </c>
      <c r="N11" s="81">
        <v>461</v>
      </c>
      <c r="O11" s="112"/>
    </row>
    <row r="12" spans="2:15" ht="30" customHeight="1" thickTop="1" thickBot="1" x14ac:dyDescent="0.3">
      <c r="B12" s="114">
        <v>15</v>
      </c>
      <c r="C12" s="8" t="s">
        <v>71</v>
      </c>
      <c r="D12" s="22" t="s">
        <v>17</v>
      </c>
      <c r="E12" s="8" t="s">
        <v>28</v>
      </c>
      <c r="F12" s="9">
        <v>15</v>
      </c>
      <c r="G12" s="33">
        <v>121</v>
      </c>
      <c r="H12" s="33">
        <f t="shared" ref="H12:H13" si="8">+F12*G12</f>
        <v>1815</v>
      </c>
      <c r="I12" s="33">
        <v>0</v>
      </c>
      <c r="J12" s="33">
        <f t="shared" ref="J12:J13" si="9">+F12*I12</f>
        <v>0</v>
      </c>
      <c r="K12" s="33">
        <v>6</v>
      </c>
      <c r="L12" s="33">
        <f t="shared" ref="L12:L13" si="10">+F12*K12</f>
        <v>90</v>
      </c>
      <c r="M12" s="33">
        <f t="shared" ref="M12:M13" si="11">+H12-J12+L12</f>
        <v>1905</v>
      </c>
      <c r="N12" s="81">
        <v>454</v>
      </c>
      <c r="O12" s="112" t="s">
        <v>32</v>
      </c>
    </row>
    <row r="13" spans="2:15" ht="30" customHeight="1" thickTop="1" thickBot="1" x14ac:dyDescent="0.3">
      <c r="B13" s="114">
        <v>16</v>
      </c>
      <c r="C13" s="8" t="s">
        <v>62</v>
      </c>
      <c r="D13" s="22" t="s">
        <v>17</v>
      </c>
      <c r="E13" s="8" t="s">
        <v>58</v>
      </c>
      <c r="F13" s="9">
        <v>15</v>
      </c>
      <c r="G13" s="33">
        <v>127</v>
      </c>
      <c r="H13" s="33">
        <f t="shared" si="8"/>
        <v>1905</v>
      </c>
      <c r="I13" s="44">
        <v>0</v>
      </c>
      <c r="J13" s="44">
        <f t="shared" si="9"/>
        <v>0</v>
      </c>
      <c r="K13" s="44">
        <v>6.3333000000000004</v>
      </c>
      <c r="L13" s="44">
        <f t="shared" si="10"/>
        <v>94.999500000000012</v>
      </c>
      <c r="M13" s="44">
        <f t="shared" si="11"/>
        <v>1999.9994999999999</v>
      </c>
      <c r="N13" s="81">
        <v>476</v>
      </c>
      <c r="O13" s="112"/>
    </row>
    <row r="14" spans="2:15" ht="30" customHeight="1" thickTop="1" thickBot="1" x14ac:dyDescent="0.3">
      <c r="B14" s="100"/>
      <c r="C14" s="101"/>
      <c r="D14" s="102" t="s">
        <v>11</v>
      </c>
      <c r="E14" s="102"/>
      <c r="F14" s="103"/>
      <c r="G14" s="103"/>
      <c r="H14" s="35">
        <f>SUM(H8:H13)</f>
        <v>12000</v>
      </c>
      <c r="I14" s="35">
        <f t="shared" ref="I14:M14" si="12">SUM(I8:I13)</f>
        <v>5</v>
      </c>
      <c r="J14" s="35">
        <f t="shared" si="12"/>
        <v>75</v>
      </c>
      <c r="K14" s="35">
        <f t="shared" si="12"/>
        <v>33.666600000000003</v>
      </c>
      <c r="L14" s="35">
        <f t="shared" si="12"/>
        <v>504.99900000000002</v>
      </c>
      <c r="M14" s="35">
        <f t="shared" si="12"/>
        <v>12429.999</v>
      </c>
      <c r="N14" s="35">
        <f>SUM(N8:N13)</f>
        <v>3000</v>
      </c>
      <c r="O14" s="115"/>
    </row>
    <row r="15" spans="2:15" x14ac:dyDescent="0.25">
      <c r="J15" s="10"/>
    </row>
    <row r="17" spans="2:14" ht="16.5" x14ac:dyDescent="0.3">
      <c r="B17" s="131" t="s">
        <v>48</v>
      </c>
      <c r="C17" s="131"/>
      <c r="D17" s="131"/>
      <c r="E17" s="14"/>
      <c r="F17" s="14"/>
      <c r="G17" s="131" t="s">
        <v>40</v>
      </c>
      <c r="H17" s="131"/>
      <c r="I17" s="131"/>
      <c r="J17" s="131"/>
      <c r="K17" s="131"/>
      <c r="L17" s="131"/>
      <c r="M17" s="131"/>
      <c r="N17" s="131"/>
    </row>
    <row r="18" spans="2:14" ht="16.5" x14ac:dyDescent="0.3">
      <c r="B18" s="7"/>
      <c r="C18" s="31"/>
      <c r="D18" s="31"/>
      <c r="E18" s="14"/>
      <c r="F18" s="14"/>
      <c r="G18" s="14"/>
      <c r="H18" s="32"/>
      <c r="I18" s="32"/>
      <c r="J18" s="14"/>
      <c r="K18" s="14"/>
      <c r="L18" s="14"/>
      <c r="M18" s="14"/>
      <c r="N18" s="14"/>
    </row>
    <row r="19" spans="2:14" ht="16.5" x14ac:dyDescent="0.3">
      <c r="B19" s="128" t="s">
        <v>67</v>
      </c>
      <c r="C19" s="128"/>
      <c r="D19" s="128"/>
      <c r="E19" s="14"/>
      <c r="F19" s="14"/>
      <c r="G19" s="129" t="s">
        <v>66</v>
      </c>
      <c r="H19" s="129"/>
      <c r="I19" s="129"/>
      <c r="J19" s="129"/>
      <c r="K19" s="129"/>
      <c r="L19" s="129"/>
      <c r="M19" s="129"/>
      <c r="N19" s="129"/>
    </row>
    <row r="20" spans="2:14" ht="16.5" x14ac:dyDescent="0.3">
      <c r="B20" s="129" t="s">
        <v>19</v>
      </c>
      <c r="C20" s="129"/>
      <c r="D20" s="129"/>
      <c r="E20" s="14"/>
      <c r="F20" s="14"/>
      <c r="G20" s="129" t="s">
        <v>20</v>
      </c>
      <c r="H20" s="129"/>
      <c r="I20" s="129"/>
      <c r="J20" s="129"/>
      <c r="K20" s="129"/>
      <c r="L20" s="129"/>
      <c r="M20" s="129"/>
      <c r="N20" s="129"/>
    </row>
  </sheetData>
  <mergeCells count="9">
    <mergeCell ref="G19:N19"/>
    <mergeCell ref="G20:N20"/>
    <mergeCell ref="B19:D19"/>
    <mergeCell ref="B20:D20"/>
    <mergeCell ref="B2:O2"/>
    <mergeCell ref="B3:O3"/>
    <mergeCell ref="B4:O4"/>
    <mergeCell ref="B17:D17"/>
    <mergeCell ref="G17:N17"/>
  </mergeCells>
  <pageMargins left="0.19685039370078741" right="0.19685039370078741" top="1.5748031496062993" bottom="0.74803149606299213" header="0.31496062992125984" footer="0.31496062992125984"/>
  <pageSetup scale="9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21"/>
  <sheetViews>
    <sheetView topLeftCell="A2" workbookViewId="0">
      <selection activeCell="B9" sqref="B9:N12"/>
    </sheetView>
  </sheetViews>
  <sheetFormatPr baseColWidth="10" defaultColWidth="11.42578125" defaultRowHeight="15" x14ac:dyDescent="0.25"/>
  <cols>
    <col min="1" max="1" width="11.42578125" style="1"/>
    <col min="2" max="2" width="6.85546875" style="1" customWidth="1"/>
    <col min="3" max="3" width="31" style="1" customWidth="1"/>
    <col min="4" max="4" width="12" style="1" customWidth="1"/>
    <col min="5" max="5" width="10.7109375" style="1" customWidth="1"/>
    <col min="6" max="6" width="7.7109375" style="1" customWidth="1"/>
    <col min="7" max="7" width="9.7109375" style="1" customWidth="1"/>
    <col min="8" max="8" width="9.85546875" style="1" customWidth="1"/>
    <col min="9" max="10" width="9.7109375" style="1" hidden="1" customWidth="1"/>
    <col min="11" max="11" width="9.85546875" style="1" hidden="1" customWidth="1"/>
    <col min="12" max="12" width="9.7109375" style="1" hidden="1" customWidth="1"/>
    <col min="13" max="13" width="9.85546875" style="1" hidden="1" customWidth="1"/>
    <col min="14" max="14" width="9.7109375" style="1" customWidth="1"/>
    <col min="15" max="15" width="26.7109375" style="1" customWidth="1"/>
    <col min="16" max="16384" width="11.42578125" style="1"/>
  </cols>
  <sheetData>
    <row r="3" spans="2:15" ht="18.75" x14ac:dyDescent="0.3">
      <c r="B3" s="2" t="s">
        <v>0</v>
      </c>
      <c r="C3" s="130" t="s">
        <v>60</v>
      </c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</row>
    <row r="4" spans="2:15" ht="18.75" x14ac:dyDescent="0.3">
      <c r="B4" s="2" t="s">
        <v>21</v>
      </c>
      <c r="C4" s="130" t="s">
        <v>63</v>
      </c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</row>
    <row r="5" spans="2:15" ht="18.75" x14ac:dyDescent="0.3">
      <c r="B5" s="2" t="s">
        <v>1</v>
      </c>
      <c r="C5" s="130" t="s">
        <v>64</v>
      </c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</row>
    <row r="6" spans="2:15" ht="19.5" thickBot="1" x14ac:dyDescent="0.35">
      <c r="B6" s="65" t="s">
        <v>77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</row>
    <row r="7" spans="2:15" ht="30" customHeight="1" thickBot="1" x14ac:dyDescent="0.3">
      <c r="B7" s="116" t="s">
        <v>59</v>
      </c>
      <c r="C7" s="116" t="s">
        <v>2</v>
      </c>
      <c r="D7" s="116" t="s">
        <v>3</v>
      </c>
      <c r="E7" s="116" t="s">
        <v>4</v>
      </c>
      <c r="F7" s="117" t="s">
        <v>5</v>
      </c>
      <c r="G7" s="117" t="s">
        <v>6</v>
      </c>
      <c r="H7" s="117" t="s">
        <v>7</v>
      </c>
      <c r="I7" s="118" t="s">
        <v>8</v>
      </c>
      <c r="J7" s="119" t="s">
        <v>9</v>
      </c>
      <c r="K7" s="119" t="s">
        <v>10</v>
      </c>
      <c r="L7" s="119" t="s">
        <v>50</v>
      </c>
      <c r="M7" s="120" t="s">
        <v>11</v>
      </c>
      <c r="N7" s="92" t="s">
        <v>69</v>
      </c>
      <c r="O7" s="90" t="s">
        <v>12</v>
      </c>
    </row>
    <row r="8" spans="2:15" ht="30" customHeight="1" thickBot="1" x14ac:dyDescent="0.3">
      <c r="B8" s="93"/>
      <c r="C8" s="94" t="s">
        <v>13</v>
      </c>
      <c r="D8" s="94"/>
      <c r="E8" s="95"/>
      <c r="F8" s="95"/>
      <c r="G8" s="95"/>
      <c r="H8" s="96"/>
      <c r="I8" s="96"/>
      <c r="J8" s="96"/>
      <c r="K8" s="96"/>
      <c r="L8" s="96"/>
      <c r="M8" s="96"/>
      <c r="N8" s="85"/>
      <c r="O8" s="121"/>
    </row>
    <row r="9" spans="2:15" ht="30" customHeight="1" thickTop="1" thickBot="1" x14ac:dyDescent="0.3">
      <c r="B9" s="114">
        <v>17</v>
      </c>
      <c r="C9" s="8" t="s">
        <v>55</v>
      </c>
      <c r="D9" s="11" t="s">
        <v>38</v>
      </c>
      <c r="E9" s="11" t="s">
        <v>39</v>
      </c>
      <c r="F9" s="27">
        <v>15</v>
      </c>
      <c r="G9" s="33">
        <v>195</v>
      </c>
      <c r="H9" s="33">
        <f t="shared" ref="H9" si="0">+F9*G9</f>
        <v>2925</v>
      </c>
      <c r="I9" s="33">
        <v>4</v>
      </c>
      <c r="J9" s="33">
        <f t="shared" ref="J9" si="1">+F9*I9</f>
        <v>60</v>
      </c>
      <c r="K9" s="33">
        <v>0</v>
      </c>
      <c r="L9" s="33">
        <f t="shared" ref="L9" si="2">+F9*K9</f>
        <v>0</v>
      </c>
      <c r="M9" s="33">
        <f t="shared" ref="M9" si="3">+H9-J9+L9</f>
        <v>2865</v>
      </c>
      <c r="N9" s="81">
        <v>731</v>
      </c>
      <c r="O9" s="112" t="s">
        <v>24</v>
      </c>
    </row>
    <row r="10" spans="2:15" ht="30" customHeight="1" thickTop="1" thickBot="1" x14ac:dyDescent="0.3">
      <c r="B10" s="114">
        <v>18</v>
      </c>
      <c r="C10" s="8" t="s">
        <v>35</v>
      </c>
      <c r="D10" s="11" t="s">
        <v>38</v>
      </c>
      <c r="E10" s="11" t="s">
        <v>38</v>
      </c>
      <c r="F10" s="9">
        <v>15</v>
      </c>
      <c r="G10" s="33">
        <v>195</v>
      </c>
      <c r="H10" s="33">
        <f t="shared" ref="H10" si="4">+F10*G10</f>
        <v>2925</v>
      </c>
      <c r="I10" s="33">
        <v>4</v>
      </c>
      <c r="J10" s="33">
        <f t="shared" ref="J10" si="5">+F10*I10</f>
        <v>60</v>
      </c>
      <c r="K10" s="33">
        <v>0</v>
      </c>
      <c r="L10" s="33">
        <f t="shared" ref="L10" si="6">+F10*K10</f>
        <v>0</v>
      </c>
      <c r="M10" s="33">
        <f t="shared" ref="M10" si="7">+H10-J10+L10</f>
        <v>2865</v>
      </c>
      <c r="N10" s="81">
        <v>731</v>
      </c>
      <c r="O10" s="112"/>
    </row>
    <row r="11" spans="2:15" ht="30" customHeight="1" thickTop="1" thickBot="1" x14ac:dyDescent="0.3">
      <c r="B11" s="114">
        <v>19</v>
      </c>
      <c r="C11" s="8" t="s">
        <v>72</v>
      </c>
      <c r="D11" s="43" t="s">
        <v>36</v>
      </c>
      <c r="E11" s="43" t="s">
        <v>37</v>
      </c>
      <c r="F11" s="9">
        <v>15</v>
      </c>
      <c r="G11" s="33">
        <v>163</v>
      </c>
      <c r="H11" s="33">
        <f>+F11*G11</f>
        <v>2445</v>
      </c>
      <c r="I11" s="33">
        <v>0</v>
      </c>
      <c r="J11" s="33">
        <f>+F11*I11</f>
        <v>0</v>
      </c>
      <c r="K11" s="33">
        <v>6.3333000000000004</v>
      </c>
      <c r="L11" s="33">
        <f>+F11*K11</f>
        <v>94.999500000000012</v>
      </c>
      <c r="M11" s="33">
        <f>+H11-J11+L11</f>
        <v>2539.9994999999999</v>
      </c>
      <c r="N11" s="74">
        <v>611</v>
      </c>
      <c r="O11" s="112"/>
    </row>
    <row r="12" spans="2:15" ht="30" customHeight="1" thickTop="1" thickBot="1" x14ac:dyDescent="0.3">
      <c r="B12" s="114">
        <v>20</v>
      </c>
      <c r="C12" s="8" t="s">
        <v>74</v>
      </c>
      <c r="D12" s="22" t="s">
        <v>73</v>
      </c>
      <c r="E12" s="43" t="s">
        <v>28</v>
      </c>
      <c r="F12" s="9">
        <v>15</v>
      </c>
      <c r="G12" s="33">
        <v>123</v>
      </c>
      <c r="H12" s="33">
        <f t="shared" ref="H12" si="8">+F12*G12</f>
        <v>1845</v>
      </c>
      <c r="I12" s="33">
        <v>0</v>
      </c>
      <c r="J12" s="33">
        <f t="shared" ref="J12" si="9">+F12*I12</f>
        <v>0</v>
      </c>
      <c r="K12" s="33">
        <v>7</v>
      </c>
      <c r="L12" s="33">
        <f t="shared" ref="L12" si="10">+F12*K12</f>
        <v>105</v>
      </c>
      <c r="M12" s="33">
        <f t="shared" ref="M12" si="11">+H12-J12+L12</f>
        <v>1950</v>
      </c>
      <c r="N12" s="81">
        <v>461</v>
      </c>
      <c r="O12" s="112" t="s">
        <v>32</v>
      </c>
    </row>
    <row r="13" spans="2:15" ht="30" customHeight="1" thickTop="1" thickBot="1" x14ac:dyDescent="0.3">
      <c r="B13" s="100"/>
      <c r="C13" s="101"/>
      <c r="D13" s="102" t="s">
        <v>11</v>
      </c>
      <c r="E13" s="102"/>
      <c r="F13" s="101"/>
      <c r="G13" s="101"/>
      <c r="H13" s="122">
        <f>SUM(H9:H11)</f>
        <v>8295</v>
      </c>
      <c r="I13" s="122">
        <f>SUM(I9:I12)</f>
        <v>8</v>
      </c>
      <c r="J13" s="122">
        <f>SUM(J9:J12)</f>
        <v>120</v>
      </c>
      <c r="K13" s="122">
        <f>SUM(K9:K12)</f>
        <v>13.333300000000001</v>
      </c>
      <c r="L13" s="122">
        <f>SUM(L9:L12)</f>
        <v>199.99950000000001</v>
      </c>
      <c r="M13" s="122">
        <f>SUM(M9:M12)</f>
        <v>10219.9995</v>
      </c>
      <c r="N13" s="123">
        <f>SUM(N9:N11)</f>
        <v>2073</v>
      </c>
      <c r="O13" s="115"/>
    </row>
    <row r="14" spans="2:15" x14ac:dyDescent="0.25">
      <c r="H14" s="28"/>
      <c r="I14" s="26"/>
      <c r="J14" s="29"/>
      <c r="K14" s="26"/>
      <c r="L14" s="30"/>
      <c r="M14" s="28"/>
      <c r="N14" s="28"/>
    </row>
    <row r="16" spans="2:15" ht="16.5" x14ac:dyDescent="0.3">
      <c r="B16" s="131" t="s">
        <v>48</v>
      </c>
      <c r="C16" s="131"/>
      <c r="D16" s="131"/>
      <c r="E16" s="14"/>
      <c r="F16" s="14"/>
      <c r="G16" s="131" t="s">
        <v>40</v>
      </c>
      <c r="H16" s="131"/>
      <c r="I16" s="131"/>
      <c r="J16" s="131"/>
      <c r="K16" s="131"/>
      <c r="L16" s="131"/>
      <c r="M16" s="131"/>
      <c r="N16" s="131"/>
    </row>
    <row r="17" spans="2:14" ht="16.5" x14ac:dyDescent="0.3">
      <c r="B17" s="7"/>
      <c r="C17" s="31"/>
      <c r="D17" s="31"/>
      <c r="E17" s="14"/>
      <c r="F17" s="14"/>
      <c r="G17" s="14"/>
      <c r="H17" s="32"/>
      <c r="I17" s="32"/>
      <c r="J17" s="14"/>
      <c r="K17" s="14"/>
      <c r="L17" s="14"/>
      <c r="M17" s="14"/>
      <c r="N17" s="14"/>
    </row>
    <row r="18" spans="2:14" ht="16.5" x14ac:dyDescent="0.3">
      <c r="B18" s="7"/>
      <c r="C18" s="31"/>
      <c r="D18" s="31"/>
      <c r="E18" s="14"/>
      <c r="F18" s="14"/>
      <c r="G18" s="14"/>
      <c r="H18" s="32"/>
      <c r="I18" s="32"/>
      <c r="J18" s="14"/>
      <c r="K18" s="14"/>
      <c r="L18" s="14"/>
      <c r="M18" s="14"/>
      <c r="N18" s="14"/>
    </row>
    <row r="19" spans="2:14" ht="16.5" x14ac:dyDescent="0.3">
      <c r="B19" s="128" t="s">
        <v>67</v>
      </c>
      <c r="C19" s="128"/>
      <c r="D19" s="128"/>
      <c r="E19" s="14"/>
      <c r="F19" s="14"/>
      <c r="G19" s="129" t="s">
        <v>66</v>
      </c>
      <c r="H19" s="129"/>
      <c r="I19" s="129"/>
      <c r="J19" s="129"/>
      <c r="K19" s="129"/>
      <c r="L19" s="129"/>
      <c r="M19" s="129"/>
      <c r="N19" s="129"/>
    </row>
    <row r="20" spans="2:14" ht="16.5" x14ac:dyDescent="0.3">
      <c r="B20" s="129" t="s">
        <v>19</v>
      </c>
      <c r="C20" s="129"/>
      <c r="D20" s="129"/>
      <c r="E20" s="14"/>
      <c r="F20" s="14"/>
      <c r="G20" s="129" t="s">
        <v>20</v>
      </c>
      <c r="H20" s="129"/>
      <c r="I20" s="129"/>
      <c r="J20" s="129"/>
      <c r="K20" s="129"/>
      <c r="L20" s="129"/>
      <c r="M20" s="129"/>
      <c r="N20" s="129"/>
    </row>
    <row r="21" spans="2:14" x14ac:dyDescent="0.25">
      <c r="C21" s="13"/>
      <c r="D21" s="13"/>
      <c r="E21" s="13"/>
      <c r="F21" s="13"/>
      <c r="G21" s="13"/>
      <c r="H21" s="13"/>
      <c r="I21" s="13"/>
      <c r="J21" s="13"/>
    </row>
  </sheetData>
  <mergeCells count="9">
    <mergeCell ref="B20:D20"/>
    <mergeCell ref="B16:D16"/>
    <mergeCell ref="C3:O3"/>
    <mergeCell ref="C4:O4"/>
    <mergeCell ref="C5:O5"/>
    <mergeCell ref="B19:D19"/>
    <mergeCell ref="G16:N16"/>
    <mergeCell ref="G19:N19"/>
    <mergeCell ref="G20:N20"/>
  </mergeCells>
  <pageMargins left="0.39370078740157483" right="0.39370078740157483" top="1.5748031496062993" bottom="0.74803149606299213" header="0.31496062992125984" footer="0.31496062992125984"/>
  <pageSetup scale="9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tabSelected="1" topLeftCell="A13" workbookViewId="0">
      <selection activeCell="O31" sqref="O31"/>
    </sheetView>
  </sheetViews>
  <sheetFormatPr baseColWidth="10" defaultColWidth="11.42578125" defaultRowHeight="15" x14ac:dyDescent="0.25"/>
  <cols>
    <col min="1" max="1" width="5" style="1" customWidth="1"/>
    <col min="2" max="2" width="32.7109375" style="1" customWidth="1"/>
    <col min="3" max="4" width="14.42578125" style="1" customWidth="1"/>
    <col min="5" max="5" width="6.7109375" style="1" hidden="1" customWidth="1"/>
    <col min="6" max="6" width="9.7109375" style="10" customWidth="1"/>
    <col min="7" max="8" width="9.7109375" style="10" hidden="1" customWidth="1"/>
    <col min="9" max="9" width="9.7109375" style="10" customWidth="1"/>
    <col min="10" max="10" width="9.7109375" style="10" hidden="1" customWidth="1"/>
    <col min="11" max="11" width="9.7109375" style="10" customWidth="1"/>
    <col min="12" max="12" width="12.5703125" style="10" hidden="1" customWidth="1"/>
    <col min="13" max="13" width="11.5703125" style="1" bestFit="1" customWidth="1"/>
    <col min="14" max="16384" width="11.42578125" style="1"/>
  </cols>
  <sheetData>
    <row r="1" spans="1:13" ht="20.100000000000001" customHeight="1" x14ac:dyDescent="0.25">
      <c r="A1" s="1" t="s">
        <v>60</v>
      </c>
    </row>
    <row r="2" spans="1:13" ht="20.100000000000001" customHeight="1" x14ac:dyDescent="0.25">
      <c r="A2" s="1" t="s">
        <v>75</v>
      </c>
    </row>
    <row r="3" spans="1:13" ht="20.100000000000001" customHeight="1" x14ac:dyDescent="0.25">
      <c r="A3" s="1" t="s">
        <v>61</v>
      </c>
    </row>
    <row r="4" spans="1:13" ht="15.75" thickBot="1" x14ac:dyDescent="0.3"/>
    <row r="5" spans="1:13" ht="30" customHeight="1" thickBot="1" x14ac:dyDescent="0.3">
      <c r="A5" s="49" t="s">
        <v>59</v>
      </c>
      <c r="B5" s="17" t="s">
        <v>2</v>
      </c>
      <c r="C5" s="17" t="s">
        <v>3</v>
      </c>
      <c r="D5" s="17" t="s">
        <v>4</v>
      </c>
      <c r="E5" s="50" t="s">
        <v>5</v>
      </c>
      <c r="F5" s="64" t="s">
        <v>6</v>
      </c>
      <c r="G5" s="64" t="s">
        <v>7</v>
      </c>
      <c r="H5" s="64" t="s">
        <v>8</v>
      </c>
      <c r="I5" s="64" t="s">
        <v>9</v>
      </c>
      <c r="J5" s="64" t="s">
        <v>49</v>
      </c>
      <c r="K5" s="64" t="s">
        <v>50</v>
      </c>
      <c r="L5" s="66" t="s">
        <v>11</v>
      </c>
      <c r="M5" s="66" t="s">
        <v>70</v>
      </c>
    </row>
    <row r="6" spans="1:13" ht="30" customHeight="1" x14ac:dyDescent="0.25">
      <c r="A6" s="46"/>
      <c r="B6" s="57" t="s">
        <v>13</v>
      </c>
      <c r="C6" s="57"/>
      <c r="D6" s="58"/>
      <c r="E6" s="58"/>
      <c r="F6" s="61"/>
      <c r="G6" s="61"/>
      <c r="H6" s="53"/>
      <c r="I6" s="61"/>
      <c r="J6" s="53"/>
      <c r="K6" s="61"/>
      <c r="L6" s="54"/>
      <c r="M6" s="54"/>
    </row>
    <row r="7" spans="1:13" ht="30" customHeight="1" x14ac:dyDescent="0.25">
      <c r="A7" s="37">
        <v>1</v>
      </c>
      <c r="B7" s="48" t="str">
        <f>direc!C10</f>
        <v>LUZ ADRIANA REYES LOPEZ</v>
      </c>
      <c r="C7" s="48" t="str">
        <f>direc!D10</f>
        <v>DIRECCION</v>
      </c>
      <c r="D7" s="48" t="str">
        <f>direc!E10</f>
        <v>DIRECTORA</v>
      </c>
      <c r="E7" s="59">
        <f>direc!F10</f>
        <v>15</v>
      </c>
      <c r="F7" s="47">
        <f>direc!G10</f>
        <v>335</v>
      </c>
      <c r="G7" s="47">
        <f>direc!H10</f>
        <v>5025</v>
      </c>
      <c r="H7" s="51">
        <f>direc!I10</f>
        <v>35</v>
      </c>
      <c r="I7" s="47">
        <f>direc!J10</f>
        <v>525</v>
      </c>
      <c r="J7" s="51">
        <f>direc!K10</f>
        <v>0</v>
      </c>
      <c r="K7" s="47">
        <f>direc!L10</f>
        <v>0</v>
      </c>
      <c r="L7" s="56">
        <f>direc!M10</f>
        <v>4500</v>
      </c>
      <c r="M7" s="56">
        <f>direc!N10</f>
        <v>1256</v>
      </c>
    </row>
    <row r="8" spans="1:13" ht="30" customHeight="1" x14ac:dyDescent="0.25">
      <c r="A8" s="37">
        <v>2</v>
      </c>
      <c r="B8" s="48" t="str">
        <f>direc!C11</f>
        <v>FRANCISCO JAVIER ARCEO GONZALEZ</v>
      </c>
      <c r="C8" s="69" t="s">
        <v>43</v>
      </c>
      <c r="D8" s="48" t="s">
        <v>44</v>
      </c>
      <c r="E8" s="59">
        <v>16</v>
      </c>
      <c r="F8" s="60">
        <v>205</v>
      </c>
      <c r="G8" s="60">
        <f>+E8*F8</f>
        <v>3280</v>
      </c>
      <c r="H8" s="52">
        <v>5</v>
      </c>
      <c r="I8" s="60">
        <f>+E8*H8</f>
        <v>80</v>
      </c>
      <c r="J8" s="52">
        <v>0</v>
      </c>
      <c r="K8" s="60">
        <f>+E8*J8</f>
        <v>0</v>
      </c>
      <c r="L8" s="55">
        <f>+G8-I8+K8</f>
        <v>3200</v>
      </c>
      <c r="M8" s="47">
        <f>direc!N11</f>
        <v>769</v>
      </c>
    </row>
    <row r="9" spans="1:13" ht="30" customHeight="1" x14ac:dyDescent="0.25">
      <c r="A9" s="37">
        <f>direc!B12</f>
        <v>3</v>
      </c>
      <c r="B9" s="37" t="str">
        <f>direc!C12</f>
        <v>MONSERATT HERNANDEZ MARTINEZ</v>
      </c>
      <c r="C9" s="37" t="str">
        <f>direc!D12</f>
        <v>ADMINISTRATIVO</v>
      </c>
      <c r="D9" s="70" t="str">
        <f>direc!E12</f>
        <v>AUXILIAR CONTAB</v>
      </c>
      <c r="E9" s="67">
        <f>direc!F12</f>
        <v>15</v>
      </c>
      <c r="F9" s="45">
        <f>direc!G12</f>
        <v>163</v>
      </c>
      <c r="G9" s="45">
        <f>direc!H12</f>
        <v>2445</v>
      </c>
      <c r="H9" s="45">
        <f>direc!I12</f>
        <v>0</v>
      </c>
      <c r="I9" s="45">
        <f>direc!J12</f>
        <v>0</v>
      </c>
      <c r="J9" s="45">
        <f>direc!K12</f>
        <v>6.3333000000000004</v>
      </c>
      <c r="K9" s="45">
        <f>direc!L12</f>
        <v>94.999500000000012</v>
      </c>
      <c r="L9" s="47">
        <f>direc!M12</f>
        <v>2539.9994999999999</v>
      </c>
      <c r="M9" s="47">
        <f>direc!N12</f>
        <v>611</v>
      </c>
    </row>
    <row r="10" spans="1:13" ht="30" customHeight="1" x14ac:dyDescent="0.25">
      <c r="A10" s="37">
        <f>direc!B13</f>
        <v>4</v>
      </c>
      <c r="B10" s="37" t="str">
        <f>direc!C13</f>
        <v>OSVALDO TORRES MARTINEZ</v>
      </c>
      <c r="C10" s="37" t="str">
        <f>direc!D13</f>
        <v>JURIDICO</v>
      </c>
      <c r="D10" s="37" t="str">
        <f>direc!E13</f>
        <v>JURIDICO</v>
      </c>
      <c r="E10" s="67">
        <f>direc!F13</f>
        <v>15</v>
      </c>
      <c r="F10" s="45">
        <f>direc!G13</f>
        <v>250</v>
      </c>
      <c r="G10" s="45">
        <f>direc!H13</f>
        <v>3750</v>
      </c>
      <c r="H10" s="45">
        <f>direc!I13</f>
        <v>16</v>
      </c>
      <c r="I10" s="45">
        <f>direc!J13</f>
        <v>240</v>
      </c>
      <c r="J10" s="45">
        <f>direc!K13</f>
        <v>0</v>
      </c>
      <c r="K10" s="45">
        <f>direc!L13</f>
        <v>0</v>
      </c>
      <c r="L10" s="47">
        <f>direc!M13</f>
        <v>3510</v>
      </c>
      <c r="M10" s="47">
        <f>direc!N13</f>
        <v>937</v>
      </c>
    </row>
    <row r="11" spans="1:13" ht="30" customHeight="1" x14ac:dyDescent="0.25">
      <c r="A11" s="37">
        <v>5</v>
      </c>
      <c r="B11" s="48" t="s">
        <v>53</v>
      </c>
      <c r="C11" s="48" t="s">
        <v>22</v>
      </c>
      <c r="D11" s="48" t="s">
        <v>23</v>
      </c>
      <c r="E11" s="59">
        <v>15</v>
      </c>
      <c r="F11" s="47">
        <v>161</v>
      </c>
      <c r="G11" s="47">
        <f>+E11*F11</f>
        <v>2415</v>
      </c>
      <c r="H11" s="51">
        <v>0</v>
      </c>
      <c r="I11" s="47">
        <f>+E11*H11</f>
        <v>0</v>
      </c>
      <c r="J11" s="51">
        <v>4</v>
      </c>
      <c r="K11" s="47">
        <f>+E11*J11</f>
        <v>60</v>
      </c>
      <c r="L11" s="56">
        <f>+G11-I11+K11</f>
        <v>2475</v>
      </c>
      <c r="M11" s="56">
        <v>604</v>
      </c>
    </row>
    <row r="12" spans="1:13" ht="30" customHeight="1" x14ac:dyDescent="0.25">
      <c r="A12" s="37">
        <v>6</v>
      </c>
      <c r="B12" s="48" t="s">
        <v>25</v>
      </c>
      <c r="C12" s="69" t="s">
        <v>22</v>
      </c>
      <c r="D12" s="48" t="s">
        <v>23</v>
      </c>
      <c r="E12" s="59">
        <v>15</v>
      </c>
      <c r="F12" s="60">
        <v>134</v>
      </c>
      <c r="G12" s="60">
        <f t="shared" ref="G12:G16" si="0">+E12*F12</f>
        <v>2010</v>
      </c>
      <c r="H12" s="52">
        <v>0</v>
      </c>
      <c r="I12" s="60">
        <f t="shared" ref="I12:I16" si="1">+E12*H12</f>
        <v>0</v>
      </c>
      <c r="J12" s="52">
        <v>5</v>
      </c>
      <c r="K12" s="60">
        <f t="shared" ref="K12:K16" si="2">+E12*J12</f>
        <v>75</v>
      </c>
      <c r="L12" s="55">
        <f t="shared" ref="L12:L16" si="3">+G12-I12+K12</f>
        <v>2085</v>
      </c>
      <c r="M12" s="47">
        <v>502</v>
      </c>
    </row>
    <row r="13" spans="1:13" ht="30" customHeight="1" x14ac:dyDescent="0.25">
      <c r="A13" s="37">
        <v>7</v>
      </c>
      <c r="B13" s="37" t="s">
        <v>26</v>
      </c>
      <c r="C13" s="37" t="s">
        <v>27</v>
      </c>
      <c r="D13" s="70" t="s">
        <v>28</v>
      </c>
      <c r="E13" s="67">
        <v>15</v>
      </c>
      <c r="F13" s="45">
        <v>123</v>
      </c>
      <c r="G13" s="45">
        <f t="shared" si="0"/>
        <v>1845</v>
      </c>
      <c r="H13" s="45">
        <v>0</v>
      </c>
      <c r="I13" s="45">
        <f t="shared" si="1"/>
        <v>0</v>
      </c>
      <c r="J13" s="45">
        <v>7</v>
      </c>
      <c r="K13" s="45">
        <f t="shared" si="2"/>
        <v>105</v>
      </c>
      <c r="L13" s="47">
        <f t="shared" si="3"/>
        <v>1950</v>
      </c>
      <c r="M13" s="47">
        <v>461</v>
      </c>
    </row>
    <row r="14" spans="1:13" ht="30" customHeight="1" x14ac:dyDescent="0.25">
      <c r="A14" s="37">
        <v>8</v>
      </c>
      <c r="B14" s="37" t="s">
        <v>45</v>
      </c>
      <c r="C14" s="37" t="s">
        <v>29</v>
      </c>
      <c r="D14" s="37" t="s">
        <v>30</v>
      </c>
      <c r="E14" s="67">
        <v>15</v>
      </c>
      <c r="F14" s="45">
        <v>127</v>
      </c>
      <c r="G14" s="45">
        <f t="shared" si="0"/>
        <v>1905</v>
      </c>
      <c r="H14" s="45">
        <v>0</v>
      </c>
      <c r="I14" s="45">
        <f t="shared" si="1"/>
        <v>0</v>
      </c>
      <c r="J14" s="45">
        <v>6.3333000000000004</v>
      </c>
      <c r="K14" s="45">
        <f t="shared" si="2"/>
        <v>94.999500000000012</v>
      </c>
      <c r="L14" s="47">
        <f t="shared" si="3"/>
        <v>1999.9994999999999</v>
      </c>
      <c r="M14" s="47">
        <v>476</v>
      </c>
    </row>
    <row r="15" spans="1:13" ht="30" customHeight="1" x14ac:dyDescent="0.25">
      <c r="A15" s="37">
        <v>9</v>
      </c>
      <c r="B15" s="48" t="s">
        <v>46</v>
      </c>
      <c r="C15" s="48" t="s">
        <v>29</v>
      </c>
      <c r="D15" s="48" t="s">
        <v>47</v>
      </c>
      <c r="E15" s="59">
        <v>15</v>
      </c>
      <c r="F15" s="47">
        <v>123</v>
      </c>
      <c r="G15" s="47">
        <f t="shared" si="0"/>
        <v>1845</v>
      </c>
      <c r="H15" s="51">
        <v>0</v>
      </c>
      <c r="I15" s="47">
        <f t="shared" si="1"/>
        <v>0</v>
      </c>
      <c r="J15" s="51">
        <v>7</v>
      </c>
      <c r="K15" s="47">
        <f t="shared" si="2"/>
        <v>105</v>
      </c>
      <c r="L15" s="56">
        <f t="shared" si="3"/>
        <v>1950</v>
      </c>
      <c r="M15" s="56">
        <v>461</v>
      </c>
    </row>
    <row r="16" spans="1:13" ht="30" customHeight="1" x14ac:dyDescent="0.25">
      <c r="A16" s="37">
        <v>10</v>
      </c>
      <c r="B16" s="48" t="s">
        <v>76</v>
      </c>
      <c r="C16" s="69" t="s">
        <v>29</v>
      </c>
      <c r="D16" s="48" t="s">
        <v>47</v>
      </c>
      <c r="E16" s="59">
        <v>15</v>
      </c>
      <c r="F16" s="60">
        <v>134</v>
      </c>
      <c r="G16" s="60">
        <f t="shared" si="0"/>
        <v>2010</v>
      </c>
      <c r="H16" s="52">
        <v>0</v>
      </c>
      <c r="I16" s="60">
        <f t="shared" si="1"/>
        <v>0</v>
      </c>
      <c r="J16" s="52">
        <v>5</v>
      </c>
      <c r="K16" s="60">
        <f t="shared" si="2"/>
        <v>75</v>
      </c>
      <c r="L16" s="55">
        <f t="shared" si="3"/>
        <v>2085</v>
      </c>
      <c r="M16" s="47">
        <v>435</v>
      </c>
    </row>
    <row r="17" spans="1:17" ht="30" customHeight="1" x14ac:dyDescent="0.25">
      <c r="A17" s="37">
        <v>11</v>
      </c>
      <c r="B17" s="37" t="s">
        <v>65</v>
      </c>
      <c r="C17" s="37" t="s">
        <v>31</v>
      </c>
      <c r="D17" s="70" t="s">
        <v>18</v>
      </c>
      <c r="E17" s="67">
        <v>15</v>
      </c>
      <c r="F17" s="45">
        <v>205</v>
      </c>
      <c r="G17" s="45">
        <f>+E17*F17</f>
        <v>3075</v>
      </c>
      <c r="H17" s="45">
        <v>5</v>
      </c>
      <c r="I17" s="45">
        <f>+E17*H17</f>
        <v>75</v>
      </c>
      <c r="J17" s="45">
        <v>0</v>
      </c>
      <c r="K17" s="45">
        <f>+E17*J17</f>
        <v>0</v>
      </c>
      <c r="L17" s="47">
        <f>+G17-I17+K17</f>
        <v>3000</v>
      </c>
      <c r="M17" s="47">
        <v>769</v>
      </c>
    </row>
    <row r="18" spans="1:17" ht="30" customHeight="1" x14ac:dyDescent="0.25">
      <c r="A18" s="37">
        <v>12</v>
      </c>
      <c r="B18" s="37" t="s">
        <v>33</v>
      </c>
      <c r="C18" s="37" t="s">
        <v>34</v>
      </c>
      <c r="D18" s="37" t="s">
        <v>28</v>
      </c>
      <c r="E18" s="67">
        <v>15</v>
      </c>
      <c r="F18" s="45">
        <v>97</v>
      </c>
      <c r="G18" s="45">
        <f t="shared" ref="G18:G24" si="4">+E18*F18</f>
        <v>1455</v>
      </c>
      <c r="H18" s="45">
        <v>0</v>
      </c>
      <c r="I18" s="45">
        <f t="shared" ref="I18:I24" si="5">+E18*H18</f>
        <v>0</v>
      </c>
      <c r="J18" s="45">
        <v>8</v>
      </c>
      <c r="K18" s="45">
        <f t="shared" ref="K18:K24" si="6">+E18*J18</f>
        <v>120</v>
      </c>
      <c r="L18" s="47">
        <f t="shared" ref="L18:L24" si="7">+G18-I18+K18</f>
        <v>1575</v>
      </c>
      <c r="M18" s="47">
        <v>364</v>
      </c>
    </row>
    <row r="19" spans="1:17" ht="30" customHeight="1" x14ac:dyDescent="0.25">
      <c r="A19" s="37">
        <v>13</v>
      </c>
      <c r="B19" s="48" t="s">
        <v>54</v>
      </c>
      <c r="C19" s="48" t="s">
        <v>17</v>
      </c>
      <c r="D19" s="48" t="s">
        <v>18</v>
      </c>
      <c r="E19" s="59">
        <v>15</v>
      </c>
      <c r="F19" s="47">
        <v>127</v>
      </c>
      <c r="G19" s="47">
        <f t="shared" si="4"/>
        <v>1905</v>
      </c>
      <c r="H19" s="51">
        <v>0</v>
      </c>
      <c r="I19" s="47">
        <f t="shared" si="5"/>
        <v>0</v>
      </c>
      <c r="J19" s="51">
        <v>6.3333000000000004</v>
      </c>
      <c r="K19" s="47">
        <f t="shared" si="6"/>
        <v>94.999500000000012</v>
      </c>
      <c r="L19" s="56">
        <f t="shared" si="7"/>
        <v>1999.9994999999999</v>
      </c>
      <c r="M19" s="56">
        <v>476</v>
      </c>
    </row>
    <row r="20" spans="1:17" ht="30" customHeight="1" x14ac:dyDescent="0.25">
      <c r="A20" s="37">
        <v>14</v>
      </c>
      <c r="B20" s="48" t="s">
        <v>56</v>
      </c>
      <c r="C20" s="69" t="s">
        <v>17</v>
      </c>
      <c r="D20" s="48" t="s">
        <v>57</v>
      </c>
      <c r="E20" s="59">
        <v>15</v>
      </c>
      <c r="F20" s="60">
        <v>123</v>
      </c>
      <c r="G20" s="60">
        <f t="shared" si="4"/>
        <v>1845</v>
      </c>
      <c r="H20" s="52">
        <v>0</v>
      </c>
      <c r="I20" s="60">
        <f t="shared" si="5"/>
        <v>0</v>
      </c>
      <c r="J20" s="52">
        <v>7</v>
      </c>
      <c r="K20" s="60">
        <f t="shared" si="6"/>
        <v>105</v>
      </c>
      <c r="L20" s="55">
        <f t="shared" si="7"/>
        <v>1950</v>
      </c>
      <c r="M20" s="47">
        <v>461</v>
      </c>
    </row>
    <row r="21" spans="1:17" ht="30" customHeight="1" x14ac:dyDescent="0.25">
      <c r="A21" s="37">
        <v>15</v>
      </c>
      <c r="B21" s="37" t="s">
        <v>71</v>
      </c>
      <c r="C21" s="37" t="s">
        <v>17</v>
      </c>
      <c r="D21" s="70" t="s">
        <v>28</v>
      </c>
      <c r="E21" s="67">
        <v>15</v>
      </c>
      <c r="F21" s="45">
        <v>121</v>
      </c>
      <c r="G21" s="45">
        <f t="shared" si="4"/>
        <v>1815</v>
      </c>
      <c r="H21" s="45">
        <v>0</v>
      </c>
      <c r="I21" s="45">
        <f t="shared" si="5"/>
        <v>0</v>
      </c>
      <c r="J21" s="45">
        <v>6</v>
      </c>
      <c r="K21" s="45">
        <f t="shared" si="6"/>
        <v>90</v>
      </c>
      <c r="L21" s="47">
        <f t="shared" si="7"/>
        <v>1905</v>
      </c>
      <c r="M21" s="47">
        <v>454</v>
      </c>
    </row>
    <row r="22" spans="1:17" ht="30" customHeight="1" x14ac:dyDescent="0.25">
      <c r="A22" s="37">
        <v>16</v>
      </c>
      <c r="B22" s="37" t="s">
        <v>62</v>
      </c>
      <c r="C22" s="37" t="s">
        <v>17</v>
      </c>
      <c r="D22" s="37" t="s">
        <v>58</v>
      </c>
      <c r="E22" s="67">
        <v>15</v>
      </c>
      <c r="F22" s="45">
        <v>127</v>
      </c>
      <c r="G22" s="45">
        <f t="shared" si="4"/>
        <v>1905</v>
      </c>
      <c r="H22" s="45">
        <v>0</v>
      </c>
      <c r="I22" s="45">
        <f t="shared" si="5"/>
        <v>0</v>
      </c>
      <c r="J22" s="45">
        <v>6.3333000000000004</v>
      </c>
      <c r="K22" s="45">
        <f t="shared" si="6"/>
        <v>94.999500000000012</v>
      </c>
      <c r="L22" s="47">
        <f t="shared" si="7"/>
        <v>1999.9994999999999</v>
      </c>
      <c r="M22" s="47">
        <v>476</v>
      </c>
    </row>
    <row r="23" spans="1:17" ht="30" customHeight="1" x14ac:dyDescent="0.25">
      <c r="A23" s="37">
        <v>17</v>
      </c>
      <c r="B23" s="48" t="s">
        <v>55</v>
      </c>
      <c r="C23" s="48" t="s">
        <v>38</v>
      </c>
      <c r="D23" s="48" t="s">
        <v>39</v>
      </c>
      <c r="E23" s="59">
        <v>15</v>
      </c>
      <c r="F23" s="47">
        <v>195</v>
      </c>
      <c r="G23" s="47">
        <f t="shared" si="4"/>
        <v>2925</v>
      </c>
      <c r="H23" s="51">
        <v>4</v>
      </c>
      <c r="I23" s="47">
        <f t="shared" si="5"/>
        <v>60</v>
      </c>
      <c r="J23" s="51">
        <v>0</v>
      </c>
      <c r="K23" s="47">
        <f t="shared" si="6"/>
        <v>0</v>
      </c>
      <c r="L23" s="56">
        <f t="shared" si="7"/>
        <v>2865</v>
      </c>
      <c r="M23" s="56">
        <v>731</v>
      </c>
    </row>
    <row r="24" spans="1:17" s="80" customFormat="1" ht="30" customHeight="1" x14ac:dyDescent="0.25">
      <c r="A24" s="37">
        <v>18</v>
      </c>
      <c r="B24" s="48" t="s">
        <v>35</v>
      </c>
      <c r="C24" s="69" t="s">
        <v>38</v>
      </c>
      <c r="D24" s="48" t="s">
        <v>38</v>
      </c>
      <c r="E24" s="59">
        <v>15</v>
      </c>
      <c r="F24" s="60">
        <v>195</v>
      </c>
      <c r="G24" s="60">
        <f t="shared" si="4"/>
        <v>2925</v>
      </c>
      <c r="H24" s="52">
        <v>4</v>
      </c>
      <c r="I24" s="60">
        <f t="shared" si="5"/>
        <v>60</v>
      </c>
      <c r="J24" s="52">
        <v>0</v>
      </c>
      <c r="K24" s="60">
        <f t="shared" si="6"/>
        <v>0</v>
      </c>
      <c r="L24" s="55">
        <f t="shared" si="7"/>
        <v>2865</v>
      </c>
      <c r="M24" s="47">
        <v>731</v>
      </c>
    </row>
    <row r="25" spans="1:17" ht="30" customHeight="1" x14ac:dyDescent="0.25">
      <c r="A25" s="37">
        <v>19</v>
      </c>
      <c r="B25" s="37" t="s">
        <v>72</v>
      </c>
      <c r="C25" s="37" t="s">
        <v>36</v>
      </c>
      <c r="D25" s="70" t="s">
        <v>37</v>
      </c>
      <c r="E25" s="67">
        <v>15</v>
      </c>
      <c r="F25" s="45">
        <v>163</v>
      </c>
      <c r="G25" s="45">
        <f>+E25*F25</f>
        <v>2445</v>
      </c>
      <c r="H25" s="45">
        <v>0</v>
      </c>
      <c r="I25" s="45">
        <f>+E25*H25</f>
        <v>0</v>
      </c>
      <c r="J25" s="45">
        <v>6.3333000000000004</v>
      </c>
      <c r="K25" s="45">
        <f>+E25*J25</f>
        <v>94.999500000000012</v>
      </c>
      <c r="L25" s="47">
        <f>+G25-I25+K25</f>
        <v>2539.9994999999999</v>
      </c>
      <c r="M25" s="47">
        <v>611</v>
      </c>
    </row>
    <row r="26" spans="1:17" ht="27.75" customHeight="1" thickBot="1" x14ac:dyDescent="0.3">
      <c r="A26" s="37">
        <v>20</v>
      </c>
      <c r="B26" s="37" t="s">
        <v>74</v>
      </c>
      <c r="C26" s="37" t="s">
        <v>73</v>
      </c>
      <c r="D26" s="37" t="s">
        <v>28</v>
      </c>
      <c r="E26" s="67">
        <v>15</v>
      </c>
      <c r="F26" s="45">
        <v>123</v>
      </c>
      <c r="G26" s="45">
        <f t="shared" ref="G26" si="8">+E26*F26</f>
        <v>1845</v>
      </c>
      <c r="H26" s="45">
        <v>0</v>
      </c>
      <c r="I26" s="45">
        <f t="shared" ref="I26" si="9">+E26*H26</f>
        <v>0</v>
      </c>
      <c r="J26" s="45">
        <v>7</v>
      </c>
      <c r="K26" s="45">
        <f t="shared" ref="K26" si="10">+E26*J26</f>
        <v>105</v>
      </c>
      <c r="L26" s="47">
        <f t="shared" ref="L26" si="11">+G26-I26+K26</f>
        <v>1950</v>
      </c>
      <c r="M26" s="47">
        <v>461</v>
      </c>
      <c r="N26" s="80"/>
    </row>
    <row r="27" spans="1:17" ht="15.75" thickBot="1" x14ac:dyDescent="0.3">
      <c r="A27" s="62"/>
      <c r="B27" s="62" t="s">
        <v>11</v>
      </c>
      <c r="C27" s="62"/>
      <c r="D27" s="62"/>
      <c r="E27" s="63"/>
      <c r="F27" s="132"/>
      <c r="G27" s="132">
        <f>SUM(G7:G26)</f>
        <v>48670</v>
      </c>
      <c r="H27" s="132">
        <v>68.8</v>
      </c>
      <c r="I27" s="132">
        <f>SUM(I7:I26)</f>
        <v>1040</v>
      </c>
      <c r="J27" s="132">
        <f>SUM(J7:J26)</f>
        <v>87.666499999999985</v>
      </c>
      <c r="K27" s="132">
        <f>SUM(K7:K26)</f>
        <v>1314.9974999999999</v>
      </c>
      <c r="L27" s="132">
        <f>SUM(L7:L26)</f>
        <v>48944.99749999999</v>
      </c>
      <c r="M27" s="132">
        <f>SUM(M7:M26)</f>
        <v>12046</v>
      </c>
      <c r="O27" s="80"/>
    </row>
    <row r="28" spans="1:17" x14ac:dyDescent="0.25">
      <c r="L28" s="10">
        <f>+direc!M14+CAIC!M15+'DESPENSA COMEDER'!M14+'CASA DIA TRAB SOC PSICOL'!M13</f>
        <v>48744.997499999998</v>
      </c>
    </row>
    <row r="29" spans="1:17" x14ac:dyDescent="0.25">
      <c r="Q29" s="80"/>
    </row>
    <row r="30" spans="1:17" ht="16.5" x14ac:dyDescent="0.3">
      <c r="A30" s="125"/>
      <c r="B30" s="125"/>
      <c r="C30" s="125"/>
      <c r="D30" s="14"/>
      <c r="E30" s="14"/>
      <c r="F30" s="125"/>
      <c r="G30" s="125"/>
      <c r="H30" s="125"/>
      <c r="I30" s="125"/>
      <c r="J30" s="125"/>
      <c r="K30" s="125"/>
      <c r="L30" s="125"/>
      <c r="M30" s="125"/>
    </row>
    <row r="31" spans="1:17" ht="16.5" x14ac:dyDescent="0.3">
      <c r="A31" s="7"/>
      <c r="B31" s="124"/>
      <c r="C31" s="124"/>
      <c r="D31" s="14"/>
      <c r="E31" s="14"/>
      <c r="F31" s="14"/>
      <c r="G31" s="32"/>
      <c r="H31" s="32"/>
      <c r="I31" s="14"/>
      <c r="J31" s="14"/>
      <c r="K31" s="14"/>
      <c r="L31" s="14"/>
      <c r="O31" s="80"/>
    </row>
    <row r="32" spans="1:17" ht="16.5" x14ac:dyDescent="0.3">
      <c r="A32" s="7"/>
      <c r="B32" s="124"/>
      <c r="C32" s="124"/>
      <c r="D32" s="14"/>
      <c r="E32" s="14"/>
      <c r="F32" s="14"/>
      <c r="G32" s="32"/>
      <c r="H32" s="32"/>
      <c r="I32" s="14"/>
      <c r="J32" s="14"/>
      <c r="K32" s="14"/>
      <c r="L32" s="14"/>
    </row>
    <row r="33" spans="1:13" ht="16.5" x14ac:dyDescent="0.3">
      <c r="A33" s="126"/>
      <c r="B33" s="126"/>
      <c r="C33" s="126"/>
      <c r="D33" s="14"/>
      <c r="E33" s="14"/>
      <c r="F33" s="127"/>
      <c r="G33" s="127"/>
      <c r="H33" s="127"/>
      <c r="I33" s="127"/>
      <c r="J33" s="127"/>
      <c r="K33" s="127"/>
      <c r="L33" s="127"/>
      <c r="M33" s="127"/>
    </row>
    <row r="34" spans="1:13" ht="16.5" x14ac:dyDescent="0.3">
      <c r="A34" s="127"/>
      <c r="B34" s="127"/>
      <c r="C34" s="127"/>
      <c r="D34" s="14"/>
      <c r="E34" s="14"/>
      <c r="F34" s="127"/>
      <c r="G34" s="127"/>
      <c r="H34" s="127"/>
      <c r="I34" s="127"/>
      <c r="J34" s="127"/>
      <c r="K34" s="127"/>
      <c r="L34" s="127"/>
      <c r="M34" s="127"/>
    </row>
  </sheetData>
  <pageMargins left="0.39370078740157483" right="0.39370078740157483" top="0.39370078740157483" bottom="0.39370078740157483" header="0" footer="0.31496062992125984"/>
  <pageSetup scale="8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direc</vt:lpstr>
      <vt:lpstr>CAIC</vt:lpstr>
      <vt:lpstr>DESPENSA COMEDER</vt:lpstr>
      <vt:lpstr>CASA DIA TRAB SOC PSICOL</vt:lpstr>
      <vt:lpstr>concentrado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</dc:creator>
  <cp:lastModifiedBy>T02</cp:lastModifiedBy>
  <cp:lastPrinted>2017-04-07T17:03:47Z</cp:lastPrinted>
  <dcterms:created xsi:type="dcterms:W3CDTF">2015-09-29T01:57:28Z</dcterms:created>
  <dcterms:modified xsi:type="dcterms:W3CDTF">2017-04-07T17:36:34Z</dcterms:modified>
</cp:coreProperties>
</file>