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2" activeTab="11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5725"/>
</workbook>
</file>

<file path=xl/calcChain.xml><?xml version="1.0" encoding="utf-8"?>
<calcChain xmlns="http://schemas.openxmlformats.org/spreadsheetml/2006/main">
  <c r="H8" i="15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I7"/>
  <c r="H7"/>
  <c r="H8" i="10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H6" i="18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I5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I12" i="6"/>
  <c r="H12"/>
  <c r="H8"/>
  <c r="I8"/>
  <c r="H9"/>
  <c r="I9"/>
  <c r="H10"/>
  <c r="I10"/>
  <c r="H11"/>
  <c r="I11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7"/>
  <c r="H7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<sst xmlns="http://schemas.openxmlformats.org/spreadsheetml/2006/main" count="733" uniqueCount="440">
  <si>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</si>
  <si>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</si>
  <si>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</si>
  <si>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</si>
  <si>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</si>
  <si>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</si>
  <si>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</si>
  <si>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</si>
  <si>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</si>
  <si>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</si>
  <si>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</si>
  <si>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</si>
  <si>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</si>
  <si>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</si>
  <si>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</si>
  <si>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</si>
  <si>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</si>
  <si>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</si>
  <si>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</si>
  <si>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</si>
  <si>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</si>
  <si>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</si>
  <si>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</si>
  <si>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</si>
  <si>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</si>
  <si>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</si>
  <si>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</si>
  <si>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</si>
  <si>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</si>
  <si>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</si>
  <si>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</si>
  <si>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</si>
  <si>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</si>
  <si>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</si>
  <si>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</si>
  <si>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</si>
  <si>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</si>
  <si>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</si>
  <si>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</si>
  <si>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</si>
  <si>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</si>
  <si>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</si>
  <si>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</si>
  <si>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</si>
  <si>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</si>
  <si>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</si>
  <si>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</si>
  <si>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</si>
  <si>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</si>
  <si>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</si>
  <si>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</si>
  <si>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</si>
  <si>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</si>
  <si>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</si>
  <si>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</si>
  <si>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</si>
  <si>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</si>
  <si>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</si>
  <si>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</si>
  <si>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</si>
  <si>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</si>
  <si>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</si>
  <si>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</si>
  <si>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</si>
  <si>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</si>
  <si>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</si>
  <si>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</si>
  <si>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</si>
  <si>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</si>
  <si>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</si>
  <si>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</si>
  <si>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</si>
  <si>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</si>
  <si>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</si>
  <si>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</si>
  <si>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</si>
  <si>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</si>
  <si>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</si>
  <si>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</si>
  <si>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</si>
  <si>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</si>
  <si>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</si>
  <si>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</si>
  <si>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</si>
  <si>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</si>
  <si>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</si>
  <si>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</si>
  <si>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</si>
  <si>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</si>
  <si>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</si>
  <si>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</si>
  <si>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</si>
  <si>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</si>
  <si>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</si>
  <si>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</si>
  <si>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</si>
  <si>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</si>
  <si>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</si>
  <si>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</si>
  <si>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</si>
  <si>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</si>
  <si>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</si>
  <si>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</si>
  <si>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</si>
  <si>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</si>
  <si>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</si>
  <si>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</si>
  <si>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</si>
  <si>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</si>
  <si>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</si>
  <si>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</si>
  <si>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</si>
  <si>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</si>
  <si>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</si>
  <si>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</si>
  <si>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</si>
  <si>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</si>
  <si>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</si>
  <si>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</si>
  <si>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</si>
  <si>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</si>
  <si>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</si>
  <si>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</si>
  <si>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</si>
  <si>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</si>
  <si>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</si>
  <si>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</si>
  <si>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</si>
  <si>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</si>
  <si>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</si>
  <si>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</si>
  <si>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</si>
  <si>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</si>
  <si>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</si>
  <si>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</si>
  <si>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</si>
  <si>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</si>
  <si>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</si>
  <si>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</si>
  <si>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</si>
  <si>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</si>
  <si>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</si>
  <si>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</si>
  <si>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</si>
  <si>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</si>
  <si>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</si>
  <si>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</si>
  <si>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</si>
  <si>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</si>
  <si>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</si>
  <si>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</si>
  <si>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</si>
  <si>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</si>
  <si>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</si>
  <si>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</si>
  <si>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</si>
  <si>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</si>
  <si>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</si>
  <si>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</si>
  <si>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</si>
  <si>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</si>
  <si>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</si>
  <si>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</si>
  <si>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</si>
  <si>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</si>
  <si>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</si>
  <si>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</si>
  <si>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</si>
  <si>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</si>
  <si>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</si>
  <si>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</si>
  <si>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</si>
  <si>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</si>
  <si>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</si>
  <si>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</si>
  <si>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</si>
  <si>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</si>
  <si>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</si>
  <si>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</si>
  <si>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</si>
  <si>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</si>
  <si>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</si>
  <si>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</si>
  <si>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</si>
  <si>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</si>
  <si>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</si>
  <si>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</si>
  <si>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</si>
  <si>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</si>
  <si>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</si>
  <si>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</si>
  <si>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</si>
  <si>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</si>
  <si>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</si>
  <si>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</si>
  <si>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</si>
  <si>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</si>
  <si>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</si>
  <si>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</si>
  <si>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</si>
  <si>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</si>
  <si>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</si>
  <si>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</si>
  <si>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</si>
  <si>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</si>
  <si>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</si>
  <si>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</si>
  <si>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</si>
  <si>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</si>
  <si>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</si>
  <si>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</si>
  <si>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</si>
  <si>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</si>
  <si>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</si>
  <si>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</si>
  <si>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</si>
  <si>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</si>
  <si>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</si>
  <si>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</si>
  <si>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</si>
  <si>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</si>
  <si>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</si>
  <si>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</si>
  <si>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</si>
  <si>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</si>
  <si>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</si>
  <si>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</si>
  <si>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</si>
  <si>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</si>
  <si>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</si>
  <si>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</si>
  <si>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</si>
  <si>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</si>
  <si>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</si>
  <si>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</si>
  <si>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</si>
  <si>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</si>
  <si>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</si>
  <si>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</si>
  <si>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</si>
  <si>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</si>
  <si>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</si>
  <si>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</si>
  <si>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</si>
  <si>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</si>
  <si>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</si>
  <si>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</si>
  <si>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</si>
  <si>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</si>
  <si>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</si>
  <si>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</si>
  <si>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</si>
  <si>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</si>
  <si>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</si>
  <si>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</si>
  <si>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</si>
  <si>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</si>
  <si>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</si>
  <si>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</si>
  <si>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</si>
  <si>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</si>
  <si>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</si>
  <si>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</si>
  <si>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</si>
  <si>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</si>
  <si>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</si>
  <si>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</si>
  <si>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</si>
  <si>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</si>
  <si>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</si>
  <si>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</si>
  <si>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</si>
  <si>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</si>
  <si>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</si>
  <si>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</si>
  <si>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</si>
  <si>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</si>
  <si>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</si>
  <si>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</si>
  <si>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</si>
  <si>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</si>
  <si>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</si>
  <si>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</si>
  <si>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</si>
  <si>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</si>
  <si>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</si>
  <si>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</si>
  <si>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</si>
  <si>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</si>
  <si>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</si>
  <si>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</si>
  <si>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</si>
  <si>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</si>
  <si>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</si>
  <si>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</si>
  <si>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</si>
  <si>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</si>
  <si>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</si>
  <si>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</si>
  <si>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</si>
  <si>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</si>
  <si>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</si>
  <si>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</si>
  <si>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</si>
  <si>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</si>
  <si>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</si>
  <si>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</si>
  <si>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</si>
  <si>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</si>
  <si>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</si>
  <si>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</si>
  <si>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</si>
  <si>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</si>
  <si>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</si>
  <si>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</si>
  <si>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</si>
  <si>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</si>
  <si>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</si>
  <si>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</si>
  <si>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</si>
  <si>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</si>
  <si>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</si>
  <si>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</si>
  <si>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</si>
  <si>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</si>
  <si>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</si>
  <si>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</si>
  <si>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</si>
  <si>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</si>
  <si>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</si>
  <si>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</si>
  <si>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</si>
  <si>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</si>
  <si>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</si>
  <si>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</si>
  <si>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</si>
  <si>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</si>
  <si>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</si>
  <si>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</si>
  <si>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</si>
  <si>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</si>
  <si>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</si>
  <si>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</si>
  <si>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</si>
  <si>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</si>
  <si>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</si>
  <si>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</si>
  <si>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</si>
  <si>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</si>
  <si>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</si>
  <si>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</si>
  <si>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</si>
  <si>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</si>
  <si>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</si>
  <si>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</si>
  <si>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</si>
  <si>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</si>
  <si>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</si>
  <si>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</si>
  <si>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</si>
  <si>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</si>
  <si>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</si>
  <si>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</si>
  <si>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</si>
  <si>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</si>
  <si>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</si>
  <si>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</si>
  <si>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</si>
  <si>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</si>
  <si>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</si>
  <si>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</si>
  <si>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</si>
  <si>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</si>
  <si>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</si>
  <si>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</si>
  <si>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</si>
  <si>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</si>
  <si>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</si>
  <si>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</si>
  <si>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</si>
  <si>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</si>
  <si>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</si>
  <si>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</si>
  <si>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</si>
  <si>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</si>
  <si>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</si>
  <si>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</si>
  <si>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</si>
  <si>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</si>
  <si>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</si>
  <si>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</si>
  <si>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</si>
  <si>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</si>
  <si>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</si>
  <si>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</si>
  <si>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</si>
  <si>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</si>
  <si>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</si>
  <si>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</si>
  <si>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</si>
  <si>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</si>
  <si>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</si>
  <si>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</si>
  <si>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</si>
  <si>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</si>
  <si>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</si>
  <si>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</si>
  <si>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</si>
  <si>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</si>
  <si>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</si>
  <si>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</si>
  <si>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</si>
  <si>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</si>
  <si>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</si>
  <si>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</si>
  <si>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</si>
  <si>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</si>
  <si>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</si>
  <si>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</si>
  <si>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OBETH JIMENEZ RIVAS</t>
  </si>
  <si>
    <t>CONTRALOR MUNICIPAL</t>
  </si>
  <si>
    <t>JIRO840526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</si>
  <si>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</si>
  <si>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</si>
  <si>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</si>
  <si>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</si>
  <si>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</si>
  <si>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</si>
  <si>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</si>
  <si>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</si>
  <si>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</si>
  <si>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</si>
  <si>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</si>
  <si>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</si>
  <si>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SEGUNDA QUINCENA DE OCTUBRE DE 2014</t>
  </si>
  <si>
    <t>31 DE OCTUBRE DE 2014</t>
  </si>
  <si>
    <t>JUAN LUIS OLIVAREZ SUASTES</t>
  </si>
  <si>
    <t>EFRAIN REOS ESQUEDA</t>
  </si>
  <si>
    <t>OISJ900816</t>
  </si>
  <si>
    <t>REEE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</si>
</sst>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9" activePane="bottomLeft" state="frozen"/>
      <selection activeCell="F18" sqref="F18"/>
      <selection pane="bottomLeft" activeCell="I13" sqref="I13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435</v>
      </c>
    </row>
    <row r="3" spans="2:13">
      <c r="F3" s="88" t="s">
        <v>434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SUM(F7*2)/30.42*16</f>
        <v>29079.815910585141</v>
      </c>
      <c r="I7" s="13">
        <f>SUM(G7*2)/30.42*16</f>
        <v>6789.21761998685</v>
      </c>
      <c r="J7" s="13"/>
      <c r="K7" s="13">
        <v>0</v>
      </c>
      <c r="L7" s="13">
        <f>H7-I7+J7-K7</f>
        <v>22290.598290598289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 t="shared" ref="H8:H19" si="0">SUM(F8*2)/30.42*16</f>
        <v>12593.819855358317</v>
      </c>
      <c r="I8" s="13">
        <f t="shared" ref="I8:I19" si="1">SUM(G8*2)/30.42*16</f>
        <v>2142.8007889546352</v>
      </c>
      <c r="J8" s="13"/>
      <c r="K8" s="13">
        <v>0</v>
      </c>
      <c r="L8" s="13">
        <f t="shared" ref="L8:L19" si="2">H8-I8+J8-K8</f>
        <v>10451.019066403682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12593.819855358317</v>
      </c>
      <c r="I9" s="13">
        <f t="shared" si="1"/>
        <v>2142.8007889546352</v>
      </c>
      <c r="J9" s="13"/>
      <c r="K9" s="13">
        <v>0</v>
      </c>
      <c r="L9" s="13">
        <f t="shared" si="2"/>
        <v>10451.019066403682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3"/>
        <v>11972</v>
      </c>
      <c r="G10" s="13">
        <f t="shared" si="4"/>
        <v>2037</v>
      </c>
      <c r="H10" s="13">
        <f t="shared" si="0"/>
        <v>12593.819855358317</v>
      </c>
      <c r="I10" s="13">
        <f t="shared" si="1"/>
        <v>2142.8007889546352</v>
      </c>
      <c r="J10" s="13"/>
      <c r="K10" s="13">
        <v>0</v>
      </c>
      <c r="L10" s="13">
        <f t="shared" si="2"/>
        <v>10451.019066403682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3"/>
        <v>11972</v>
      </c>
      <c r="G11" s="13">
        <f t="shared" si="4"/>
        <v>2037</v>
      </c>
      <c r="H11" s="13">
        <f t="shared" si="0"/>
        <v>12593.819855358317</v>
      </c>
      <c r="I11" s="13">
        <f t="shared" si="1"/>
        <v>2142.8007889546352</v>
      </c>
      <c r="J11" s="13"/>
      <c r="K11" s="13">
        <v>0</v>
      </c>
      <c r="L11" s="13">
        <f t="shared" si="2"/>
        <v>10451.019066403682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3"/>
        <v>11972</v>
      </c>
      <c r="G12" s="13">
        <f t="shared" si="4"/>
        <v>2037</v>
      </c>
      <c r="H12" s="13">
        <f t="shared" si="0"/>
        <v>12593.819855358317</v>
      </c>
      <c r="I12" s="13">
        <f t="shared" si="1"/>
        <v>2142.8007889546352</v>
      </c>
      <c r="J12" s="13"/>
      <c r="K12" s="13">
        <v>0</v>
      </c>
      <c r="L12" s="13">
        <f t="shared" si="2"/>
        <v>10451.019066403682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0"/>
        <v>20019.460880999341</v>
      </c>
      <c r="I13" s="13">
        <f t="shared" si="1"/>
        <v>4071.0059171597632</v>
      </c>
      <c r="J13" s="13"/>
      <c r="K13" s="13">
        <v>0</v>
      </c>
      <c r="L13" s="13">
        <f t="shared" si="2"/>
        <v>15948.454963839577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3"/>
        <v>11972</v>
      </c>
      <c r="G14" s="13">
        <f t="shared" si="4"/>
        <v>2037</v>
      </c>
      <c r="H14" s="13">
        <f t="shared" si="0"/>
        <v>12593.819855358317</v>
      </c>
      <c r="I14" s="13">
        <f t="shared" si="1"/>
        <v>2142.8007889546352</v>
      </c>
      <c r="J14" s="13"/>
      <c r="K14" s="13">
        <v>0</v>
      </c>
      <c r="L14" s="13">
        <f t="shared" si="2"/>
        <v>10451.019066403682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3"/>
        <v>11972</v>
      </c>
      <c r="G15" s="13">
        <f t="shared" si="4"/>
        <v>2037</v>
      </c>
      <c r="H15" s="13">
        <f t="shared" si="0"/>
        <v>12593.819855358317</v>
      </c>
      <c r="I15" s="13">
        <f t="shared" si="1"/>
        <v>2142.8007889546352</v>
      </c>
      <c r="J15" s="13"/>
      <c r="K15" s="13">
        <v>0</v>
      </c>
      <c r="L15" s="13">
        <f t="shared" si="2"/>
        <v>10451.019066403682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3"/>
        <v>11972</v>
      </c>
      <c r="G16" s="13">
        <f t="shared" si="4"/>
        <v>2037</v>
      </c>
      <c r="H16" s="13">
        <f t="shared" si="0"/>
        <v>12593.819855358317</v>
      </c>
      <c r="I16" s="13">
        <f t="shared" si="1"/>
        <v>2142.8007889546352</v>
      </c>
      <c r="J16" s="13"/>
      <c r="K16" s="13">
        <v>0</v>
      </c>
      <c r="L16" s="13">
        <f t="shared" si="2"/>
        <v>10451.019066403682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3"/>
        <v>11972</v>
      </c>
      <c r="G17" s="13">
        <f t="shared" si="4"/>
        <v>2037</v>
      </c>
      <c r="H17" s="13">
        <f t="shared" si="0"/>
        <v>12593.819855358317</v>
      </c>
      <c r="I17" s="13">
        <f t="shared" si="1"/>
        <v>2142.8007889546352</v>
      </c>
      <c r="J17" s="13"/>
      <c r="K17" s="13">
        <v>0</v>
      </c>
      <c r="L17" s="13">
        <f t="shared" si="2"/>
        <v>10451.019066403682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0"/>
        <v>4453.9119000657456</v>
      </c>
      <c r="I18" s="13">
        <f t="shared" si="1"/>
        <v>401.84089414858641</v>
      </c>
      <c r="J18" s="13"/>
      <c r="K18" s="13">
        <v>0</v>
      </c>
      <c r="L18" s="13">
        <f t="shared" si="2"/>
        <v>4052.0710059171593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0"/>
        <v>5767.7843523997371</v>
      </c>
      <c r="I19" s="13">
        <f t="shared" si="1"/>
        <v>647.99474030243255</v>
      </c>
      <c r="J19" s="13"/>
      <c r="K19" s="13"/>
      <c r="L19" s="13">
        <f t="shared" si="2"/>
        <v>5119.7896120973046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172665.3517422748</v>
      </c>
      <c r="I21" s="22">
        <f t="shared" si="5"/>
        <v>31195.26627218935</v>
      </c>
      <c r="J21" s="22">
        <f t="shared" si="5"/>
        <v>0</v>
      </c>
      <c r="K21" s="22">
        <f t="shared" si="5"/>
        <v>0</v>
      </c>
      <c r="L21" s="22">
        <f>SUM(L7:L20)</f>
        <v>141470.08547008544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I14" sqref="I14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31 DE OCTUBRE DE 2014</v>
      </c>
    </row>
    <row r="3" spans="1:17">
      <c r="B3" s="11"/>
      <c r="C3" s="10"/>
      <c r="F3" s="23" t="str">
        <f>'GOB1'!F3</f>
        <v>SEGUNDA QUINCENA DE OCTUBRE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SUM(F5*2)/30.42*16</f>
        <v>3385.1413543721233</v>
      </c>
      <c r="I5" s="13">
        <f>SUM(G5*2)/30.42*16</f>
        <v>124.12886259040104</v>
      </c>
      <c r="J5" s="13"/>
      <c r="K5" s="13"/>
      <c r="L5" s="13">
        <f>H5-I5+J5-K5</f>
        <v>3261.012491781722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SUM(F6*2)/30.42*16</f>
        <v>2778.1722550953318</v>
      </c>
      <c r="I6" s="13">
        <f t="shared" ref="I6:I15" si="1">SUM(G6*2)/30.42*16</f>
        <v>19.986850756081523</v>
      </c>
      <c r="J6" s="13"/>
      <c r="K6" s="13"/>
      <c r="L6" s="13">
        <f t="shared" ref="L6:L13" si="2">H6-I6+J6-K6</f>
        <v>2758.1854043392505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2778.1722550953318</v>
      </c>
      <c r="I7" s="13">
        <f t="shared" si="1"/>
        <v>19.986850756081523</v>
      </c>
      <c r="J7" s="13"/>
      <c r="K7" s="13"/>
      <c r="L7" s="13">
        <f t="shared" si="2"/>
        <v>2758.1854043392505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2778.1722550953318</v>
      </c>
      <c r="I8" s="13">
        <f t="shared" si="1"/>
        <v>19.986850756081523</v>
      </c>
      <c r="J8" s="13"/>
      <c r="K8" s="13"/>
      <c r="L8" s="13">
        <f>H8-I8+J8-K8</f>
        <v>2758.1854043392505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2778.1722550953318</v>
      </c>
      <c r="I9" s="13">
        <f t="shared" si="1"/>
        <v>19.986850756081523</v>
      </c>
      <c r="J9" s="13"/>
      <c r="K9" s="13"/>
      <c r="L9" s="13">
        <f t="shared" si="2"/>
        <v>2758.1854043392505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2778.1722550953318</v>
      </c>
      <c r="I10" s="13">
        <f t="shared" si="1"/>
        <v>19.986850756081523</v>
      </c>
      <c r="J10" s="13"/>
      <c r="K10" s="13"/>
      <c r="L10" s="13">
        <f t="shared" si="2"/>
        <v>2758.1854043392505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2778.1722550953318</v>
      </c>
      <c r="I11" s="13">
        <f t="shared" si="1"/>
        <v>19.986850756081523</v>
      </c>
      <c r="J11" s="13"/>
      <c r="K11" s="13"/>
      <c r="L11" s="13">
        <f t="shared" si="2"/>
        <v>2758.1854043392505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3385.1413543721233</v>
      </c>
      <c r="I12" s="13">
        <f t="shared" si="1"/>
        <v>124.12886259040104</v>
      </c>
      <c r="J12" s="13"/>
      <c r="K12" s="13"/>
      <c r="L12" s="13">
        <f t="shared" si="2"/>
        <v>3261.012491781722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4142.5378040762653</v>
      </c>
      <c r="I13" s="13">
        <f t="shared" si="1"/>
        <v>352.39973701512162</v>
      </c>
      <c r="J13" s="13"/>
      <c r="K13" s="13"/>
      <c r="L13" s="13">
        <f t="shared" si="2"/>
        <v>3790.1380670611438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4411.834319526627</v>
      </c>
      <c r="I14" s="13">
        <f t="shared" si="1"/>
        <v>395.52925706771856</v>
      </c>
      <c r="J14" s="13"/>
      <c r="K14" s="13"/>
      <c r="L14" s="13">
        <f>H14-I14+J14-K14</f>
        <v>4016.3050624589087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3983.6949375410913</v>
      </c>
      <c r="I15" s="13">
        <f t="shared" si="1"/>
        <v>327.1531886916502</v>
      </c>
      <c r="L15" s="13">
        <f>H15-I15+J15-K15</f>
        <v>3656.5417488494413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35977.38330046022</v>
      </c>
      <c r="I16" s="68">
        <f t="shared" si="3"/>
        <v>1443.2610124917817</v>
      </c>
      <c r="J16" s="68">
        <f t="shared" si="3"/>
        <v>0</v>
      </c>
      <c r="K16" s="68">
        <f t="shared" si="3"/>
        <v>0</v>
      </c>
      <c r="L16" s="68">
        <f t="shared" si="3"/>
        <v>34534.122287968443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7" sqref="F7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31 DE OCTUBRE DE 2014</v>
      </c>
    </row>
    <row r="3" spans="1:11">
      <c r="B3" s="11"/>
      <c r="C3" s="10"/>
      <c r="F3" s="23" t="str">
        <f>'GOB1'!F3</f>
        <v>SEGUNDA QUINCENA DE OCTUBRE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abSelected="1" topLeftCell="A16" zoomScaleNormal="100" workbookViewId="0">
      <selection activeCell="H7" sqref="H7:I24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31 DE OCTUBRE DE 2014</v>
      </c>
    </row>
    <row r="3" spans="1:14">
      <c r="B3" s="43"/>
      <c r="C3" s="43"/>
      <c r="D3" s="43"/>
      <c r="E3" s="43"/>
      <c r="F3" s="48" t="str">
        <f>'GOB1'!F3</f>
        <v>SEGUNDA QUINCENA DE OCTUBRE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SUM(F7*2)/30.42*16</f>
        <v>0</v>
      </c>
      <c r="I7" s="50">
        <f>SUM(G7*2)/30.42*16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SUM(F8*2)/30.42*16</f>
        <v>5069.2965154503618</v>
      </c>
      <c r="I8" s="50">
        <f t="shared" ref="I8:I24" si="1">SUM(G8*2)/30.42*16</f>
        <v>511.24260355029583</v>
      </c>
      <c r="J8" s="13"/>
      <c r="K8" s="13"/>
      <c r="L8" s="50">
        <f t="shared" ref="L8:L24" si="2">H8-I8+J8-K8</f>
        <v>4558.0539119000659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6555.6870479947402</v>
      </c>
      <c r="I10" s="50">
        <f t="shared" si="1"/>
        <v>817.35700197238657</v>
      </c>
      <c r="J10" s="50"/>
      <c r="K10" s="50">
        <v>4</v>
      </c>
      <c r="L10" s="50">
        <f t="shared" si="2"/>
        <v>5734.3300460223536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5885.6015779092695</v>
      </c>
      <c r="I11" s="50">
        <f t="shared" si="1"/>
        <v>673.24128862590396</v>
      </c>
      <c r="J11" s="44"/>
      <c r="K11" s="44">
        <v>4</v>
      </c>
      <c r="L11" s="50">
        <f t="shared" si="2"/>
        <v>5208.360289283366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5885.6015779092695</v>
      </c>
      <c r="I12" s="50">
        <f t="shared" si="1"/>
        <v>673.24128862590396</v>
      </c>
      <c r="J12" s="44"/>
      <c r="K12" s="44">
        <v>4</v>
      </c>
      <c r="L12" s="50">
        <f t="shared" si="2"/>
        <v>5208.360289283366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5885.6015779092695</v>
      </c>
      <c r="I13" s="50">
        <f t="shared" si="1"/>
        <v>673.24128862590396</v>
      </c>
      <c r="J13" s="44"/>
      <c r="K13" s="44">
        <v>4</v>
      </c>
      <c r="L13" s="50">
        <f t="shared" si="2"/>
        <v>5208.360289283366</v>
      </c>
      <c r="M13" s="14"/>
    </row>
    <row r="14" spans="1:14" ht="24.95" customHeight="1">
      <c r="B14" s="27" t="s">
        <v>427</v>
      </c>
      <c r="C14" s="27" t="s">
        <v>422</v>
      </c>
      <c r="D14" s="49"/>
      <c r="E14" s="49" t="s">
        <v>162</v>
      </c>
      <c r="F14" s="122">
        <v>5595</v>
      </c>
      <c r="G14" s="123">
        <v>640</v>
      </c>
      <c r="H14" s="50">
        <f t="shared" si="0"/>
        <v>5885.6015779092695</v>
      </c>
      <c r="I14" s="50">
        <f t="shared" si="1"/>
        <v>673.24128862590396</v>
      </c>
      <c r="J14" s="44"/>
      <c r="K14" s="44"/>
      <c r="L14" s="50">
        <f t="shared" si="2"/>
        <v>5212.360289283366</v>
      </c>
      <c r="M14" s="14"/>
    </row>
    <row r="15" spans="1:14" ht="24.95" customHeight="1">
      <c r="B15" s="27" t="s">
        <v>428</v>
      </c>
      <c r="C15" s="27" t="s">
        <v>423</v>
      </c>
      <c r="D15" s="49"/>
      <c r="E15" s="49" t="s">
        <v>162</v>
      </c>
      <c r="F15" s="122">
        <v>5595</v>
      </c>
      <c r="G15" s="123">
        <v>640</v>
      </c>
      <c r="H15" s="50">
        <f t="shared" si="0"/>
        <v>5885.6015779092695</v>
      </c>
      <c r="I15" s="50">
        <f t="shared" si="1"/>
        <v>673.24128862590396</v>
      </c>
      <c r="J15" s="44"/>
      <c r="K15" s="44"/>
      <c r="L15" s="50">
        <f t="shared" si="2"/>
        <v>5212.360289283366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5885.6015779092695</v>
      </c>
      <c r="I16" s="50">
        <f t="shared" si="1"/>
        <v>673.24128862590396</v>
      </c>
      <c r="J16" s="44"/>
      <c r="K16" s="44">
        <v>4</v>
      </c>
      <c r="L16" s="50">
        <f t="shared" si="2"/>
        <v>5208.360289283366</v>
      </c>
      <c r="M16" s="14"/>
    </row>
    <row r="17" spans="2:13" ht="24.95" customHeight="1">
      <c r="B17" s="27" t="s">
        <v>429</v>
      </c>
      <c r="C17" s="27" t="s">
        <v>424</v>
      </c>
      <c r="D17" s="49"/>
      <c r="E17" s="49" t="s">
        <v>162</v>
      </c>
      <c r="F17" s="122">
        <v>5595</v>
      </c>
      <c r="G17" s="123">
        <v>640</v>
      </c>
      <c r="H17" s="50">
        <f t="shared" si="0"/>
        <v>5885.6015779092695</v>
      </c>
      <c r="I17" s="50">
        <f t="shared" si="1"/>
        <v>673.24128862590396</v>
      </c>
      <c r="J17" s="44"/>
      <c r="K17" s="44"/>
      <c r="L17" s="50">
        <f t="shared" si="2"/>
        <v>5212.360289283366</v>
      </c>
      <c r="M17" s="14"/>
    </row>
    <row r="18" spans="2:13" ht="24.95" customHeight="1">
      <c r="B18" s="27" t="s">
        <v>430</v>
      </c>
      <c r="C18" s="27" t="s">
        <v>425</v>
      </c>
      <c r="D18" s="49"/>
      <c r="E18" s="49" t="s">
        <v>162</v>
      </c>
      <c r="F18" s="122">
        <v>5595</v>
      </c>
      <c r="G18" s="123">
        <v>640</v>
      </c>
      <c r="H18" s="50">
        <f t="shared" si="0"/>
        <v>5885.6015779092695</v>
      </c>
      <c r="I18" s="50">
        <f t="shared" si="1"/>
        <v>673.24128862590396</v>
      </c>
      <c r="J18" s="44"/>
      <c r="K18" s="44"/>
      <c r="L18" s="50">
        <f t="shared" si="2"/>
        <v>5212.360289283366</v>
      </c>
      <c r="M18" s="14"/>
    </row>
    <row r="19" spans="2:13" ht="21.95" customHeight="1">
      <c r="B19" s="27" t="s">
        <v>431</v>
      </c>
      <c r="C19" s="27" t="s">
        <v>426</v>
      </c>
      <c r="D19" s="49"/>
      <c r="E19" s="49" t="s">
        <v>162</v>
      </c>
      <c r="F19" s="122">
        <v>5595</v>
      </c>
      <c r="G19" s="123">
        <v>640</v>
      </c>
      <c r="H19" s="50">
        <f t="shared" si="0"/>
        <v>5885.6015779092695</v>
      </c>
      <c r="I19" s="50">
        <f t="shared" si="1"/>
        <v>673.24128862590396</v>
      </c>
      <c r="J19" s="44"/>
      <c r="K19" s="44"/>
      <c r="L19" s="50">
        <f t="shared" si="2"/>
        <v>5212.360289283366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5885.6015779092695</v>
      </c>
      <c r="I20" s="50">
        <f t="shared" si="1"/>
        <v>673.24128862590396</v>
      </c>
      <c r="J20" s="44"/>
      <c r="K20" s="44"/>
      <c r="L20" s="50">
        <f t="shared" si="2"/>
        <v>5212.360289283366</v>
      </c>
      <c r="M20" s="14"/>
    </row>
    <row r="21" spans="2:13" ht="21.95" customHeight="1">
      <c r="B21" s="27" t="s">
        <v>432</v>
      </c>
      <c r="C21" s="27" t="s">
        <v>433</v>
      </c>
      <c r="D21" s="49"/>
      <c r="E21" s="49" t="s">
        <v>162</v>
      </c>
      <c r="F21" s="122">
        <v>5595</v>
      </c>
      <c r="G21" s="123">
        <v>640</v>
      </c>
      <c r="H21" s="50">
        <f t="shared" si="0"/>
        <v>5885.6015779092695</v>
      </c>
      <c r="I21" s="50">
        <f t="shared" si="1"/>
        <v>673.24128862590396</v>
      </c>
      <c r="J21" s="44"/>
      <c r="K21" s="44"/>
      <c r="L21" s="50">
        <f t="shared" si="2"/>
        <v>5212.360289283366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5885.6015779092695</v>
      </c>
      <c r="I22" s="50">
        <f t="shared" si="1"/>
        <v>673.24128862590396</v>
      </c>
      <c r="J22" s="44"/>
      <c r="K22" s="44"/>
      <c r="L22" s="50">
        <f t="shared" si="2"/>
        <v>5212.360289283366</v>
      </c>
      <c r="M22" s="14"/>
    </row>
    <row r="23" spans="2:13" ht="24.75" customHeight="1">
      <c r="B23" s="26" t="s">
        <v>438</v>
      </c>
      <c r="C23" s="27" t="s">
        <v>436</v>
      </c>
      <c r="D23" s="49"/>
      <c r="E23" s="49" t="s">
        <v>162</v>
      </c>
      <c r="F23" s="122">
        <v>5595</v>
      </c>
      <c r="G23" s="123">
        <v>640</v>
      </c>
      <c r="H23" s="50">
        <f t="shared" si="0"/>
        <v>5885.6015779092695</v>
      </c>
      <c r="I23" s="50">
        <f t="shared" si="1"/>
        <v>673.24128862590396</v>
      </c>
      <c r="J23" s="44"/>
      <c r="K23" s="44"/>
      <c r="L23" s="50">
        <f t="shared" si="2"/>
        <v>5212.360289283366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5885.6015779092695</v>
      </c>
      <c r="I24" s="50">
        <f t="shared" si="1"/>
        <v>673.24128862590396</v>
      </c>
      <c r="J24" s="44"/>
      <c r="K24" s="44">
        <v>4</v>
      </c>
      <c r="L24" s="50">
        <f t="shared" si="2"/>
        <v>5208.360289283366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89381</v>
      </c>
      <c r="G26" s="124">
        <f>SUM(G7:G25)</f>
        <v>10223</v>
      </c>
      <c r="H26" s="70">
        <f t="shared" ref="H26:I26" si="3">SUM(H7:H25)</f>
        <v>94023.405654174887</v>
      </c>
      <c r="I26" s="70">
        <f t="shared" si="3"/>
        <v>10753.977646285342</v>
      </c>
      <c r="J26" s="70">
        <f t="shared" ref="J26" si="4">SUM(J7:J25)</f>
        <v>0</v>
      </c>
      <c r="K26" s="70">
        <f>SUM(K7:K25)</f>
        <v>24</v>
      </c>
      <c r="L26" s="70">
        <f>SUM(L7:L25)</f>
        <v>83245.428007889539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opLeftCell="A14" workbookViewId="0">
      <selection activeCell="I23" sqref="I23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31 DE OCTUBRE DE 2014</v>
      </c>
    </row>
    <row r="3" spans="1:15">
      <c r="F3" s="23" t="str">
        <f>'GOB1'!F3</f>
        <v>SEGUNDA QUINCENA DE OCTUBRE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 t="s">
        <v>439</v>
      </c>
      <c r="C7" s="82" t="s">
        <v>437</v>
      </c>
      <c r="D7" s="36"/>
      <c r="E7" s="36" t="s">
        <v>162</v>
      </c>
      <c r="F7" s="122">
        <v>5595</v>
      </c>
      <c r="G7" s="123">
        <v>640</v>
      </c>
      <c r="H7" s="15">
        <f>SUM(F7*2)/30.42*16</f>
        <v>5885.6015779092695</v>
      </c>
      <c r="I7" s="15">
        <f>SUM(G7*2)/30.42*16</f>
        <v>673.24128862590396</v>
      </c>
      <c r="J7" s="85">
        <v>0</v>
      </c>
      <c r="K7" s="85"/>
      <c r="L7" s="15">
        <f>H7-I7+J7-K7</f>
        <v>5212.360289283366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8" si="0">SUM(F8*2)/30.42*16</f>
        <v>0</v>
      </c>
      <c r="I8" s="15">
        <f t="shared" ref="I8:I28" si="1">SUM(G8*2)/30.42*16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5885.6015779092695</v>
      </c>
      <c r="I9" s="15">
        <f t="shared" si="1"/>
        <v>673.24128862590396</v>
      </c>
      <c r="J9" s="85"/>
      <c r="K9" s="85">
        <v>4</v>
      </c>
      <c r="L9" s="15">
        <f t="shared" si="2"/>
        <v>5208.360289283366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5885.6015779092695</v>
      </c>
      <c r="I11" s="15">
        <f t="shared" si="1"/>
        <v>673.24128862590396</v>
      </c>
      <c r="J11" s="85"/>
      <c r="K11" s="85">
        <v>4</v>
      </c>
      <c r="L11" s="15">
        <f t="shared" si="2"/>
        <v>5208.360289283366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5885.6015779092695</v>
      </c>
      <c r="I16" s="15">
        <f t="shared" si="1"/>
        <v>673.24128862590396</v>
      </c>
      <c r="J16" s="85"/>
      <c r="K16" s="85">
        <v>4</v>
      </c>
      <c r="L16" s="15">
        <f t="shared" si="2"/>
        <v>5208.360289283366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5885.6015779092695</v>
      </c>
      <c r="I17" s="15">
        <f t="shared" si="1"/>
        <v>673.24128862590396</v>
      </c>
      <c r="J17" s="85"/>
      <c r="K17" s="85">
        <v>4</v>
      </c>
      <c r="L17" s="15">
        <f t="shared" si="2"/>
        <v>5208.360289283366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5885.6015779092695</v>
      </c>
      <c r="I18" s="15">
        <f t="shared" si="1"/>
        <v>673.24128862590396</v>
      </c>
      <c r="J18" s="85"/>
      <c r="K18" s="85">
        <v>4</v>
      </c>
      <c r="L18" s="15">
        <f t="shared" si="2"/>
        <v>5208.360289283366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5885.6015779092695</v>
      </c>
      <c r="I19" s="15">
        <f t="shared" si="1"/>
        <v>673.24128862590396</v>
      </c>
      <c r="J19" s="85"/>
      <c r="K19" s="85"/>
      <c r="L19" s="15">
        <f t="shared" si="2"/>
        <v>5212.360289283366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5885.6015779092695</v>
      </c>
      <c r="I20" s="15">
        <f t="shared" si="1"/>
        <v>673.24128862590396</v>
      </c>
      <c r="J20" s="85"/>
      <c r="K20" s="85"/>
      <c r="L20" s="15">
        <f t="shared" si="2"/>
        <v>5212.360289283366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5595</v>
      </c>
      <c r="G21" s="123">
        <v>640</v>
      </c>
      <c r="H21" s="15">
        <f t="shared" si="0"/>
        <v>5885.6015779092695</v>
      </c>
      <c r="I21" s="15">
        <f t="shared" si="1"/>
        <v>673.24128862590396</v>
      </c>
      <c r="J21" s="85"/>
      <c r="K21" s="85"/>
      <c r="L21" s="15">
        <f t="shared" si="2"/>
        <v>5212.360289283366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5885.6015779092695</v>
      </c>
      <c r="I22" s="15">
        <f t="shared" si="1"/>
        <v>673.24128862590396</v>
      </c>
      <c r="J22" s="85"/>
      <c r="K22" s="85"/>
      <c r="L22" s="15">
        <f t="shared" si="2"/>
        <v>5212.360289283366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5885.6015779092695</v>
      </c>
      <c r="I23" s="15">
        <f t="shared" si="1"/>
        <v>673.24128862590396</v>
      </c>
      <c r="J23" s="85"/>
      <c r="K23" s="85"/>
      <c r="L23" s="15">
        <f>H23-I23+J23-K23</f>
        <v>5212.360289283366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H28" s="15">
        <f t="shared" si="0"/>
        <v>0</v>
      </c>
      <c r="I28" s="15">
        <f t="shared" si="1"/>
        <v>0</v>
      </c>
      <c r="J28" s="43"/>
      <c r="K28" s="43"/>
    </row>
    <row r="29" spans="2:13">
      <c r="E29" s="21" t="s">
        <v>92</v>
      </c>
      <c r="F29" s="110">
        <f t="shared" ref="F29:K29" si="3">SUM(F7:F28)</f>
        <v>61545</v>
      </c>
      <c r="G29" s="110">
        <f t="shared" si="3"/>
        <v>7040</v>
      </c>
      <c r="H29" s="22">
        <f t="shared" si="3"/>
        <v>64741.617357001967</v>
      </c>
      <c r="I29" s="22">
        <f t="shared" si="3"/>
        <v>7405.654174884945</v>
      </c>
      <c r="J29" s="22">
        <f t="shared" si="3"/>
        <v>0</v>
      </c>
      <c r="K29" s="22">
        <f t="shared" si="3"/>
        <v>20</v>
      </c>
      <c r="L29" s="22">
        <f>SUM(L7:L28)</f>
        <v>57315.963182117026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C25" sqref="C25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31 DE OCTUBRE DE 2014</v>
      </c>
    </row>
    <row r="3" spans="1:15">
      <c r="F3" s="5" t="str">
        <f>'GOB1'!F3</f>
        <v>SEGUNDA QUINCENA DE OCTUBRE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SUM(F7*2)/30.42*16</f>
        <v>5383.8264299802759</v>
      </c>
      <c r="I7" s="13">
        <f>SUM(G7*2)/30.42*16</f>
        <v>568.04733727810651</v>
      </c>
      <c r="J7" s="13"/>
      <c r="K7" s="13">
        <v>1</v>
      </c>
      <c r="L7" s="13">
        <f>H7-I7+J7-K7</f>
        <v>4814.7790927021697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SUM(F8*2)/30.42*16</f>
        <v>6313.7409598948061</v>
      </c>
      <c r="I8" s="13">
        <f t="shared" ref="I8:I18" si="1">SUM(G8*2)/30.42*16</f>
        <v>764.76002629848779</v>
      </c>
      <c r="J8" s="13"/>
      <c r="K8" s="13">
        <v>0</v>
      </c>
      <c r="L8" s="13">
        <f t="shared" ref="L8:L18" si="2">H8-I8+J8-K8</f>
        <v>5548.9809335963182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 t="shared" si="0"/>
        <v>5275.4766600920448</v>
      </c>
      <c r="I9" s="13">
        <f t="shared" si="1"/>
        <v>548.06048652202492</v>
      </c>
      <c r="J9" s="13"/>
      <c r="K9" s="13"/>
      <c r="L9" s="13">
        <f t="shared" si="2"/>
        <v>4727.41617357002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19238.921761998685</v>
      </c>
      <c r="I10" s="13">
        <f t="shared" si="1"/>
        <v>3836.4234056541745</v>
      </c>
      <c r="J10" s="13"/>
      <c r="K10" s="13"/>
      <c r="L10" s="13">
        <f t="shared" si="2"/>
        <v>15402.498356344509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8302.958579881657</v>
      </c>
      <c r="I11" s="13">
        <f t="shared" si="1"/>
        <v>1189.7435897435896</v>
      </c>
      <c r="J11" s="13"/>
      <c r="K11" s="13">
        <v>0</v>
      </c>
      <c r="L11" s="13">
        <f t="shared" si="2"/>
        <v>7113.2149901380672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12344.510190664036</v>
      </c>
      <c r="I12" s="13">
        <f t="shared" si="1"/>
        <v>2083.8921761998686</v>
      </c>
      <c r="J12" s="13"/>
      <c r="K12" s="13"/>
      <c r="L12" s="13">
        <f t="shared" si="2"/>
        <v>10260.618014464168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6909.1387245233391</v>
      </c>
      <c r="I13" s="13">
        <f t="shared" si="1"/>
        <v>892.04470742932278</v>
      </c>
      <c r="J13" s="13"/>
      <c r="K13" s="13"/>
      <c r="L13" s="13">
        <f t="shared" si="2"/>
        <v>6017.0940170940166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4453.9119000657456</v>
      </c>
      <c r="I14" s="13">
        <f t="shared" si="1"/>
        <v>401.84089414858641</v>
      </c>
      <c r="J14" s="13"/>
      <c r="K14" s="13"/>
      <c r="L14" s="13">
        <f>H14-I14+J14-K14</f>
        <v>4052.0710059171593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/>
      <c r="L15" s="13">
        <f t="shared" si="2"/>
        <v>4052.0710059171593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5366.9953977646283</v>
      </c>
      <c r="I17" s="13">
        <f t="shared" si="1"/>
        <v>564.89151873767253</v>
      </c>
      <c r="J17" s="13"/>
      <c r="K17" s="13"/>
      <c r="L17" s="13">
        <f t="shared" si="2"/>
        <v>4802.1038790269558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14259.04010519395</v>
      </c>
      <c r="I18" s="13">
        <f t="shared" si="1"/>
        <v>2534.1222879684415</v>
      </c>
      <c r="J18" s="13"/>
      <c r="L18" s="13">
        <f t="shared" si="2"/>
        <v>11724.917817225509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92302.432610124917</v>
      </c>
      <c r="I19" s="22">
        <f t="shared" si="3"/>
        <v>13785.667324128863</v>
      </c>
      <c r="J19" s="22">
        <f t="shared" si="3"/>
        <v>0</v>
      </c>
      <c r="K19" s="22">
        <f t="shared" si="3"/>
        <v>1</v>
      </c>
      <c r="L19" s="22">
        <f>SUM(L7:L18)</f>
        <v>78515.765285996051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L22" sqref="L22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31 DE OCTUBRE DE 2014</v>
      </c>
    </row>
    <row r="3" spans="2:14">
      <c r="F3" s="23" t="str">
        <f>'GOB1'!F3</f>
        <v>SEGUNDA QUINCENA DE OCTUBRE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SUM(F7*2)/30.42*16</f>
        <v>2366.8639053254437</v>
      </c>
      <c r="J7" s="13">
        <f>SUM(G7*2)/30.42*16</f>
        <v>0</v>
      </c>
      <c r="K7" s="13">
        <f>SUM(H7*2)/30.42*16</f>
        <v>124.12886259040104</v>
      </c>
      <c r="L7" s="13"/>
      <c r="M7" s="13">
        <f>I7-J7+K7-L7</f>
        <v>2490.992767915845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SUM(F8*2)/30.42*16</f>
        <v>2366.8639053254437</v>
      </c>
      <c r="J8" s="13">
        <f t="shared" ref="J8:J21" si="1">SUM(G8*2)/30.42*16</f>
        <v>0</v>
      </c>
      <c r="K8" s="13">
        <f t="shared" ref="K8:K21" si="2">SUM(H8*2)/30.42*16</f>
        <v>124.12886259040104</v>
      </c>
      <c r="L8" s="13"/>
      <c r="M8" s="13">
        <f t="shared" ref="M8:M21" si="3">I8-J8+K8-L8</f>
        <v>2490.992767915845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2366.8639053254437</v>
      </c>
      <c r="J9" s="13">
        <f t="shared" si="1"/>
        <v>0</v>
      </c>
      <c r="K9" s="13">
        <f t="shared" si="2"/>
        <v>124.12886259040104</v>
      </c>
      <c r="L9" s="13"/>
      <c r="M9" s="13">
        <f t="shared" si="3"/>
        <v>2490.992767915845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2895.9894806048651</v>
      </c>
      <c r="J10" s="13">
        <f t="shared" si="1"/>
        <v>48.389217619986852</v>
      </c>
      <c r="K10" s="13">
        <f t="shared" si="2"/>
        <v>0</v>
      </c>
      <c r="L10" s="13"/>
      <c r="M10" s="13">
        <f t="shared" si="3"/>
        <v>2847.6002629848781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2895.9894806048651</v>
      </c>
      <c r="J11" s="13">
        <f t="shared" si="1"/>
        <v>48.389217619986852</v>
      </c>
      <c r="K11" s="13">
        <f t="shared" si="2"/>
        <v>0</v>
      </c>
      <c r="L11" s="13"/>
      <c r="M11" s="13">
        <f t="shared" si="3"/>
        <v>2847.6002629848781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2895.9894806048651</v>
      </c>
      <c r="J12" s="13">
        <f t="shared" si="1"/>
        <v>48.389217619986852</v>
      </c>
      <c r="K12" s="13">
        <f t="shared" si="2"/>
        <v>0</v>
      </c>
      <c r="L12" s="13"/>
      <c r="M12" s="13">
        <f t="shared" si="3"/>
        <v>2847.6002629848781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2436.29191321499</v>
      </c>
      <c r="J13" s="13">
        <f t="shared" si="1"/>
        <v>0</v>
      </c>
      <c r="K13" s="13">
        <f t="shared" si="2"/>
        <v>31.558185404339248</v>
      </c>
      <c r="L13" s="13"/>
      <c r="M13" s="13">
        <f t="shared" si="3"/>
        <v>2467.8500986193294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1209.7304404996712</v>
      </c>
      <c r="J14" s="13">
        <f t="shared" si="1"/>
        <v>0</v>
      </c>
      <c r="K14" s="13">
        <f t="shared" si="2"/>
        <v>148.32347140039448</v>
      </c>
      <c r="L14" s="13"/>
      <c r="M14" s="13">
        <f t="shared" si="3"/>
        <v>1358.0539119000657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1209.7304404996712</v>
      </c>
      <c r="J15" s="13">
        <f t="shared" si="1"/>
        <v>0</v>
      </c>
      <c r="K15" s="13">
        <f t="shared" si="2"/>
        <v>148.32347140039448</v>
      </c>
      <c r="L15" s="13"/>
      <c r="M15" s="13">
        <f t="shared" si="3"/>
        <v>1358.0539119000657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3539.7764628533855</v>
      </c>
      <c r="J16" s="13">
        <f t="shared" si="1"/>
        <v>140.95989480604865</v>
      </c>
      <c r="K16" s="13">
        <f t="shared" si="2"/>
        <v>0</v>
      </c>
      <c r="L16" s="13"/>
      <c r="M16" s="13">
        <f t="shared" si="3"/>
        <v>3398.8165680473367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2947.5345167652858</v>
      </c>
      <c r="J17" s="13">
        <f t="shared" si="1"/>
        <v>54.700854700854698</v>
      </c>
      <c r="K17" s="13">
        <f t="shared" si="2"/>
        <v>0</v>
      </c>
      <c r="L17" s="13"/>
      <c r="M17" s="13">
        <f t="shared" si="3"/>
        <v>2892.8336620644313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3539.7764628533855</v>
      </c>
      <c r="J18" s="13">
        <f t="shared" si="1"/>
        <v>140.95989480604865</v>
      </c>
      <c r="K18" s="13">
        <f t="shared" si="2"/>
        <v>0</v>
      </c>
      <c r="L18" s="13"/>
      <c r="M18" s="13">
        <f t="shared" si="3"/>
        <v>3398.8165680473367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2947.5345167652858</v>
      </c>
      <c r="J19" s="13">
        <f t="shared" si="1"/>
        <v>54.700854700854698</v>
      </c>
      <c r="K19" s="13">
        <f t="shared" si="2"/>
        <v>0</v>
      </c>
      <c r="L19" s="13"/>
      <c r="M19" s="13">
        <f t="shared" si="3"/>
        <v>2892.8336620644313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1467.455621301775</v>
      </c>
      <c r="J20" s="13">
        <f t="shared" si="1"/>
        <v>0</v>
      </c>
      <c r="K20" s="13">
        <f t="shared" si="2"/>
        <v>131.49243918474687</v>
      </c>
      <c r="L20" s="13"/>
      <c r="M20" s="13">
        <f t="shared" si="3"/>
        <v>1598.9480604865219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1064.5627876397107</v>
      </c>
      <c r="J21" s="13">
        <f t="shared" si="1"/>
        <v>0</v>
      </c>
      <c r="K21" s="13">
        <f t="shared" si="2"/>
        <v>157.79092702169623</v>
      </c>
      <c r="L21" s="13"/>
      <c r="M21" s="13">
        <f t="shared" si="3"/>
        <v>1222.3537146614069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36150.95332018409</v>
      </c>
      <c r="J23" s="22">
        <f t="shared" si="4"/>
        <v>536.48915187376724</v>
      </c>
      <c r="K23" s="22">
        <f t="shared" si="4"/>
        <v>989.87508218277458</v>
      </c>
      <c r="L23" s="22">
        <f t="shared" si="4"/>
        <v>0</v>
      </c>
      <c r="M23" s="22">
        <f>SUM(M6:M22)</f>
        <v>36604.339250493082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I11" sqref="I11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31 DE OCTUBRE DE 2014</v>
      </c>
    </row>
    <row r="3" spans="2:16">
      <c r="F3" s="23" t="str">
        <f>'GOB1'!F3</f>
        <v>SEGUNDA QUINCENA DE OCTUBRE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SUM(F7*2)/30.42*16</f>
        <v>18702.432610124917</v>
      </c>
      <c r="I7" s="13">
        <f>SUM(G7*2)/30.42*16</f>
        <v>3675.4766600920443</v>
      </c>
      <c r="J7" s="13"/>
      <c r="K7" s="13">
        <v>0</v>
      </c>
      <c r="L7" s="13">
        <f>H7-I7+J7-K7</f>
        <v>15026.955950032872</v>
      </c>
      <c r="M7" s="14"/>
      <c r="N7" s="90"/>
      <c r="O7" s="90"/>
    </row>
    <row r="8" spans="2:16" ht="24.95" customHeight="1">
      <c r="B8" s="11" t="s">
        <v>421</v>
      </c>
      <c r="C8" s="10" t="s">
        <v>419</v>
      </c>
      <c r="D8" s="18"/>
      <c r="E8" s="77" t="s">
        <v>420</v>
      </c>
      <c r="F8" s="13">
        <v>5483</v>
      </c>
      <c r="G8" s="13">
        <v>616</v>
      </c>
      <c r="H8" s="13">
        <f t="shared" ref="H8:H18" si="0">SUM(F8*2)/30.42*16</f>
        <v>5767.7843523997371</v>
      </c>
      <c r="I8" s="13">
        <f t="shared" ref="I8:I18" si="1">SUM(G8*2)/30.42*16</f>
        <v>647.99474030243255</v>
      </c>
      <c r="J8" s="13"/>
      <c r="K8" s="13"/>
      <c r="L8" s="13">
        <f t="shared" ref="L8:L18" si="2">H8-I8+J8-K8</f>
        <v>5119.7896120973046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4453.9119000657456</v>
      </c>
      <c r="I9" s="13">
        <f t="shared" si="1"/>
        <v>401.84089414858641</v>
      </c>
      <c r="J9" s="13"/>
      <c r="K9" s="13"/>
      <c r="L9" s="13">
        <f t="shared" si="2"/>
        <v>4052.0710059171593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4453.9119000657456</v>
      </c>
      <c r="I10" s="13">
        <f t="shared" si="1"/>
        <v>401.84089414858641</v>
      </c>
      <c r="J10" s="13"/>
      <c r="K10" s="13"/>
      <c r="L10" s="13">
        <f t="shared" si="2"/>
        <v>4052.0710059171593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4453.9119000657456</v>
      </c>
      <c r="I11" s="13">
        <f t="shared" si="1"/>
        <v>401.84089414858641</v>
      </c>
      <c r="J11" s="13"/>
      <c r="K11" s="13">
        <v>0</v>
      </c>
      <c r="L11" s="13">
        <f t="shared" si="2"/>
        <v>4052.0710059171593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11881.656804733728</v>
      </c>
      <c r="I12" s="13">
        <f t="shared" si="1"/>
        <v>1974.4904667981591</v>
      </c>
      <c r="J12" s="13"/>
      <c r="K12" s="13">
        <v>4</v>
      </c>
      <c r="L12" s="13">
        <f t="shared" si="2"/>
        <v>9903.1663379355687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7694.9375410913872</v>
      </c>
      <c r="I13" s="13">
        <f t="shared" si="1"/>
        <v>1060.3550295857988</v>
      </c>
      <c r="J13" s="13"/>
      <c r="K13" s="13">
        <v>3</v>
      </c>
      <c r="L13" s="13">
        <f t="shared" si="2"/>
        <v>6631.5825115055886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4897.830374753451</v>
      </c>
      <c r="I14" s="13">
        <f t="shared" si="1"/>
        <v>480.73635765943453</v>
      </c>
      <c r="J14" s="13"/>
      <c r="K14" s="13">
        <v>0</v>
      </c>
      <c r="L14" s="13">
        <f t="shared" si="2"/>
        <v>4417.0940170940166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>
        <v>0</v>
      </c>
      <c r="L15" s="13">
        <f t="shared" si="2"/>
        <v>4052.0710059171593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3857.4621959237343</v>
      </c>
      <c r="I16" s="13">
        <f t="shared" si="1"/>
        <v>193.55687047994741</v>
      </c>
      <c r="J16" s="13"/>
      <c r="K16" s="13"/>
      <c r="L16" s="13">
        <f t="shared" si="2"/>
        <v>3663.9053254437868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4453.9119000657456</v>
      </c>
      <c r="I17" s="13">
        <f t="shared" si="1"/>
        <v>401.84089414858641</v>
      </c>
      <c r="J17" s="13"/>
      <c r="K17" s="13">
        <v>0</v>
      </c>
      <c r="L17" s="13">
        <f t="shared" si="2"/>
        <v>4052.0710059171593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5069.2965154503618</v>
      </c>
      <c r="I18" s="13">
        <f t="shared" si="1"/>
        <v>511.24260355029583</v>
      </c>
      <c r="J18" s="13"/>
      <c r="K18" s="13"/>
      <c r="L18" s="13">
        <f t="shared" si="2"/>
        <v>4558.0539119000659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76184</v>
      </c>
      <c r="G20" s="110">
        <f t="shared" ref="G20:L20" si="3">SUM(G7:G18)</f>
        <v>10032</v>
      </c>
      <c r="H20" s="22">
        <f t="shared" si="3"/>
        <v>80140.959894806059</v>
      </c>
      <c r="I20" s="22">
        <f t="shared" si="3"/>
        <v>10553.057199211047</v>
      </c>
      <c r="J20" s="22">
        <f t="shared" si="3"/>
        <v>0</v>
      </c>
      <c r="K20" s="22">
        <f t="shared" si="3"/>
        <v>7</v>
      </c>
      <c r="L20" s="22">
        <f t="shared" si="3"/>
        <v>69580.902695594996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H19" sqref="H19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31 DE OCTUBRE DE 2014</v>
      </c>
    </row>
    <row r="3" spans="2:15">
      <c r="F3" s="23" t="str">
        <f>'GOB1'!F3</f>
        <v>SEGUNDA QUINCENA DE OCTUBRE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SUM(F7*2)/30.42*16</f>
        <v>11049.572649572649</v>
      </c>
      <c r="I7" s="13">
        <f>SUM(G7*2)/30.42*16</f>
        <v>1778.8297172912557</v>
      </c>
      <c r="J7" s="13"/>
      <c r="K7" s="13">
        <v>0</v>
      </c>
      <c r="L7" s="13">
        <f>H7-I7+J7-K7</f>
        <v>9270.7429322813932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SUM(F8*2)/30.42*16</f>
        <v>10142.800788954635</v>
      </c>
      <c r="I8" s="13">
        <f t="shared" ref="I8:I21" si="1">SUM(G8*2)/30.42*16</f>
        <v>1583.1689677843524</v>
      </c>
      <c r="J8" s="13"/>
      <c r="K8" s="13"/>
      <c r="L8" s="13">
        <f>H8-I8+J8-K8</f>
        <v>8559.6318211702819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9831.4266929651531</v>
      </c>
      <c r="I10" s="13">
        <f t="shared" si="1"/>
        <v>1515.8448389217619</v>
      </c>
      <c r="J10" s="13"/>
      <c r="K10" s="13">
        <v>9</v>
      </c>
      <c r="L10" s="13">
        <f t="shared" si="2"/>
        <v>8306.5818540433902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6112.8205128205127</v>
      </c>
      <c r="I12" s="13">
        <f t="shared" si="1"/>
        <v>721.63050624589084</v>
      </c>
      <c r="J12" s="13"/>
      <c r="K12" s="13">
        <v>0</v>
      </c>
      <c r="L12" s="13">
        <f t="shared" si="2"/>
        <v>5391.1900065746222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4453.9119000657456</v>
      </c>
      <c r="I13" s="13">
        <f t="shared" si="1"/>
        <v>401.84089414858641</v>
      </c>
      <c r="J13" s="13"/>
      <c r="K13" s="13">
        <v>0</v>
      </c>
      <c r="L13" s="13">
        <f t="shared" si="2"/>
        <v>4052.0710059171593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6425.246548323471</v>
      </c>
      <c r="I14" s="13">
        <f t="shared" si="1"/>
        <v>788.95463510848117</v>
      </c>
      <c r="J14" s="13"/>
      <c r="K14" s="13">
        <v>2</v>
      </c>
      <c r="L14" s="13">
        <f t="shared" si="2"/>
        <v>5634.29191321499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6425.246548323471</v>
      </c>
      <c r="I15" s="13">
        <f t="shared" si="1"/>
        <v>788.95463510848117</v>
      </c>
      <c r="J15" s="13"/>
      <c r="K15" s="13">
        <v>2</v>
      </c>
      <c r="L15" s="13">
        <f t="shared" si="2"/>
        <v>5634.29191321499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4918.8691650230112</v>
      </c>
      <c r="I16" s="13">
        <f t="shared" si="1"/>
        <v>483.89217619986846</v>
      </c>
      <c r="J16" s="13"/>
      <c r="K16" s="13">
        <v>0</v>
      </c>
      <c r="L16" s="13">
        <f t="shared" si="2"/>
        <v>4434.9769888231431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4918.8691650230112</v>
      </c>
      <c r="I17" s="13">
        <f t="shared" si="1"/>
        <v>483.89217619986846</v>
      </c>
      <c r="J17" s="13"/>
      <c r="K17" s="13">
        <v>0</v>
      </c>
      <c r="L17" s="13">
        <f t="shared" si="2"/>
        <v>4434.9769888231431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3915.318869165023</v>
      </c>
      <c r="I18" s="13">
        <f t="shared" si="1"/>
        <v>315.58185404339247</v>
      </c>
      <c r="J18" s="13"/>
      <c r="K18" s="13">
        <v>0</v>
      </c>
      <c r="L18" s="13">
        <f t="shared" si="2"/>
        <v>3599.7370151216305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4305.5884286653518</v>
      </c>
      <c r="I19" s="13">
        <f t="shared" si="1"/>
        <v>378.69822485207101</v>
      </c>
      <c r="J19" s="58"/>
      <c r="K19" s="58">
        <v>0</v>
      </c>
      <c r="L19" s="13">
        <f t="shared" si="2"/>
        <v>3926.890203813281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3624.9835634451015</v>
      </c>
      <c r="I20" s="13">
        <f t="shared" si="1"/>
        <v>149.37541091387246</v>
      </c>
      <c r="J20" s="13"/>
      <c r="K20" s="13">
        <v>0</v>
      </c>
      <c r="L20" s="13">
        <f t="shared" si="2"/>
        <v>3475.6081525312288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4801.0519395134779</v>
      </c>
      <c r="I21" s="13">
        <f t="shared" si="1"/>
        <v>462.853385930309</v>
      </c>
      <c r="J21" s="13"/>
      <c r="K21" s="13">
        <v>0</v>
      </c>
      <c r="L21" s="13">
        <f t="shared" si="2"/>
        <v>4338.1985535831691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80925.706771860598</v>
      </c>
      <c r="I22" s="22">
        <f t="shared" si="3"/>
        <v>9853.5174227481893</v>
      </c>
      <c r="J22" s="22">
        <f>SUM(J7:J21)</f>
        <v>0</v>
      </c>
      <c r="K22" s="22">
        <f>SUM(K7:K21)</f>
        <v>13</v>
      </c>
      <c r="L22" s="22">
        <f>SUM(L7:L21)</f>
        <v>71059.189349112421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3" zoomScale="80" zoomScaleNormal="80" workbookViewId="0">
      <selection activeCell="I21" sqref="I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31 DE OCTUBRE DE 2014</v>
      </c>
    </row>
    <row r="3" spans="2:13">
      <c r="F3" s="23" t="str">
        <f>+O.PUB!F3</f>
        <v>SEGUNDA QUINCENA DE OCTUBRE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SUM(F7*2)/30.42*16</f>
        <v>3539.7764628533855</v>
      </c>
      <c r="I7" s="13">
        <f>SUM(G7*2)/30.42*16</f>
        <v>140.95989480604865</v>
      </c>
      <c r="J7" s="13"/>
      <c r="K7" s="13"/>
      <c r="L7" s="13">
        <f>H7-I7+J7-K7</f>
        <v>3398.8165680473367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SUM(F8*2)/30.42*16</f>
        <v>6054.9638395792235</v>
      </c>
      <c r="I8" s="13">
        <f t="shared" ref="I8:I22" si="1">SUM(G8*2)/30.42*16</f>
        <v>710.05917159763305</v>
      </c>
      <c r="J8" s="13"/>
      <c r="K8" s="13">
        <v>1</v>
      </c>
      <c r="L8" s="13">
        <f t="shared" ref="L8:L22" si="2">H8-I8+J8-K8</f>
        <v>5343.9046679815901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4382.3800131492435</v>
      </c>
      <c r="I9" s="13">
        <f t="shared" si="1"/>
        <v>390.26955950032868</v>
      </c>
      <c r="J9" s="13"/>
      <c r="K9" s="13"/>
      <c r="L9" s="13">
        <f t="shared" si="2"/>
        <v>3992.1104536489147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6054.9638395792235</v>
      </c>
      <c r="I10" s="13">
        <f t="shared" si="1"/>
        <v>710.05917159763305</v>
      </c>
      <c r="J10" s="13"/>
      <c r="K10" s="13">
        <v>0</v>
      </c>
      <c r="L10" s="13">
        <f t="shared" si="2"/>
        <v>5344.9046679815901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4382.3800131492435</v>
      </c>
      <c r="I11" s="13">
        <f t="shared" si="1"/>
        <v>390.26955950032868</v>
      </c>
      <c r="J11" s="13"/>
      <c r="K11" s="13"/>
      <c r="L11" s="13">
        <f t="shared" si="2"/>
        <v>3992.1104536489147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>SUM(F12*2)/30.42*14</f>
        <v>5298.0933596318209</v>
      </c>
      <c r="I12" s="13">
        <f>SUM(G12*2)/30.42*14</f>
        <v>621.30177514792888</v>
      </c>
      <c r="J12" s="13"/>
      <c r="K12" s="13">
        <v>1</v>
      </c>
      <c r="L12" s="13">
        <f t="shared" si="2"/>
        <v>4675.7915844838917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6054.9638395792235</v>
      </c>
      <c r="I13" s="13">
        <f t="shared" si="1"/>
        <v>710.05917159763305</v>
      </c>
      <c r="J13" s="13"/>
      <c r="K13" s="13">
        <v>2</v>
      </c>
      <c r="L13" s="13">
        <f t="shared" si="2"/>
        <v>5342.9046679815901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3385.1413543721233</v>
      </c>
      <c r="I14" s="13">
        <f t="shared" si="1"/>
        <v>124.12886259040104</v>
      </c>
      <c r="J14" s="13"/>
      <c r="K14" s="13"/>
      <c r="L14" s="13">
        <f t="shared" si="2"/>
        <v>3261.012491781722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4325.5752794214332</v>
      </c>
      <c r="I15" s="13">
        <f t="shared" si="1"/>
        <v>381.85404339250493</v>
      </c>
      <c r="J15" s="13"/>
      <c r="K15" s="13"/>
      <c r="L15" s="13">
        <f t="shared" si="2"/>
        <v>3943.7212360289282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4325.5752794214332</v>
      </c>
      <c r="I16" s="13">
        <f t="shared" si="1"/>
        <v>381.85404339250493</v>
      </c>
      <c r="J16" s="13"/>
      <c r="K16" s="13"/>
      <c r="L16" s="13">
        <f t="shared" si="2"/>
        <v>3943.7212360289282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4325.5752794214332</v>
      </c>
      <c r="I17" s="13">
        <f t="shared" si="1"/>
        <v>381.85404339250493</v>
      </c>
      <c r="J17" s="13"/>
      <c r="K17" s="13"/>
      <c r="L17" s="13">
        <f t="shared" si="2"/>
        <v>3943.7212360289282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5068.2445759368829</v>
      </c>
      <c r="I18" s="13">
        <f t="shared" si="1"/>
        <v>511.24260355029583</v>
      </c>
      <c r="J18" s="13"/>
      <c r="K18" s="13"/>
      <c r="L18" s="13">
        <f t="shared" si="2"/>
        <v>4557.0019723865871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4918.8691650230112</v>
      </c>
      <c r="I19" s="13">
        <f t="shared" si="1"/>
        <v>483.89217619986846</v>
      </c>
      <c r="J19" s="13"/>
      <c r="K19" s="13"/>
      <c r="L19" s="13">
        <f t="shared" si="2"/>
        <v>4434.9769888231431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3529.2570677186059</v>
      </c>
      <c r="I20" s="13">
        <f t="shared" si="1"/>
        <v>139.90795529257068</v>
      </c>
      <c r="J20" s="13"/>
      <c r="K20" s="13"/>
      <c r="L20" s="13">
        <f t="shared" si="2"/>
        <v>3389.3491124260354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7221.5647600262982</v>
      </c>
      <c r="I21" s="13">
        <f t="shared" si="1"/>
        <v>959.36883629191311</v>
      </c>
      <c r="J21" s="13"/>
      <c r="K21" s="13"/>
      <c r="L21" s="13">
        <f t="shared" si="2"/>
        <v>6262.1959237343854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4453.9119000657456</v>
      </c>
      <c r="I22" s="13">
        <f t="shared" si="1"/>
        <v>401.84089414858641</v>
      </c>
      <c r="J22" s="13"/>
      <c r="K22" s="13"/>
      <c r="L22" s="13">
        <f t="shared" si="2"/>
        <v>4052.0710059171593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77321.236028928339</v>
      </c>
      <c r="I24" s="22">
        <f t="shared" si="3"/>
        <v>7438.921761998683</v>
      </c>
      <c r="J24" s="22">
        <f t="shared" si="3"/>
        <v>0</v>
      </c>
      <c r="K24" s="22">
        <f t="shared" si="3"/>
        <v>4</v>
      </c>
      <c r="L24" s="22">
        <f t="shared" si="3"/>
        <v>69878.314266929636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topLeftCell="A4" zoomScale="80" zoomScaleNormal="80" workbookViewId="0">
      <selection activeCell="J11" sqref="J11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31 DE OCTUBRE DE 2014</v>
      </c>
    </row>
    <row r="3" spans="2:16">
      <c r="F3" s="95" t="str">
        <f>'GOB1'!F3</f>
        <v>SEGUNDA QUINCENA DE OCTUBRE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SUM(F5*2)/30.42*16</f>
        <v>7221.5647600262982</v>
      </c>
      <c r="J5" s="30">
        <f>SUM(G5*2)/30.42*16</f>
        <v>959.36883629191311</v>
      </c>
      <c r="K5" s="30">
        <f>SUM(H5*2)/30.42*16</f>
        <v>0</v>
      </c>
      <c r="L5" s="101"/>
      <c r="M5" s="30">
        <f>I5-J5+K5-L5</f>
        <v>6262.1959237343854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SUM(F6*2)/30.42*16</f>
        <v>6311.6370808678494</v>
      </c>
      <c r="J6" s="30">
        <f t="shared" ref="J6:J23" si="1">SUM(G6*2)/30.42*16</f>
        <v>764.76002629848779</v>
      </c>
      <c r="K6" s="30">
        <f t="shared" ref="K6:K23" si="2">SUM(H6*2)/30.42*16</f>
        <v>0</v>
      </c>
      <c r="L6" s="101">
        <v>1</v>
      </c>
      <c r="M6" s="30">
        <f t="shared" ref="M6:M23" si="3">I6-J6+K6-L6</f>
        <v>5545.8770545693615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4453.9119000657456</v>
      </c>
      <c r="J7" s="30">
        <f t="shared" si="1"/>
        <v>401.84089414858641</v>
      </c>
      <c r="K7" s="30">
        <f t="shared" si="2"/>
        <v>0</v>
      </c>
      <c r="L7" s="30">
        <v>0</v>
      </c>
      <c r="M7" s="30">
        <f t="shared" si="3"/>
        <v>4052.0710059171593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4509.6646942800789</v>
      </c>
      <c r="J8" s="30">
        <f t="shared" si="1"/>
        <v>411.3083497698882</v>
      </c>
      <c r="K8" s="30">
        <f t="shared" si="2"/>
        <v>0</v>
      </c>
      <c r="L8" s="30">
        <v>0</v>
      </c>
      <c r="M8" s="30">
        <f t="shared" si="3"/>
        <v>4098.3563445101909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5069.2965154503618</v>
      </c>
      <c r="J9" s="30">
        <f t="shared" si="1"/>
        <v>511.24260355029583</v>
      </c>
      <c r="K9" s="30">
        <f t="shared" si="2"/>
        <v>0</v>
      </c>
      <c r="L9" s="30">
        <v>0</v>
      </c>
      <c r="M9" s="30">
        <f t="shared" si="3"/>
        <v>4558.0539119000659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3922</v>
      </c>
      <c r="G10" s="116">
        <v>333</v>
      </c>
      <c r="H10" s="116"/>
      <c r="I10" s="30">
        <f t="shared" si="0"/>
        <v>4125.7067718606177</v>
      </c>
      <c r="J10" s="30">
        <f t="shared" si="1"/>
        <v>350.29585798816566</v>
      </c>
      <c r="K10" s="30">
        <f t="shared" si="2"/>
        <v>0</v>
      </c>
      <c r="L10" s="30"/>
      <c r="M10" s="30">
        <f t="shared" si="3"/>
        <v>3775.4109138724521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4505.4569362261664</v>
      </c>
      <c r="J11" s="30">
        <f t="shared" si="1"/>
        <v>410.25641025641022</v>
      </c>
      <c r="K11" s="30">
        <f t="shared" si="2"/>
        <v>0</v>
      </c>
      <c r="L11" s="30">
        <v>0</v>
      </c>
      <c r="M11" s="30">
        <f t="shared" si="3"/>
        <v>4095.2005259697562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4433.9250493096642</v>
      </c>
      <c r="J12" s="30">
        <f t="shared" si="1"/>
        <v>398.68507560815249</v>
      </c>
      <c r="K12" s="30">
        <f t="shared" si="2"/>
        <v>0</v>
      </c>
      <c r="L12" s="30">
        <v>0</v>
      </c>
      <c r="M12" s="30">
        <f t="shared" si="3"/>
        <v>4035.2399737015116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2752.9257067718604</v>
      </c>
      <c r="J14" s="30">
        <f t="shared" si="1"/>
        <v>17.882971729125575</v>
      </c>
      <c r="K14" s="30">
        <f t="shared" si="2"/>
        <v>0</v>
      </c>
      <c r="L14" s="30">
        <v>0</v>
      </c>
      <c r="M14" s="30">
        <f t="shared" si="3"/>
        <v>2735.0427350427349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5510.0591715976325</v>
      </c>
      <c r="J16" s="30">
        <f t="shared" si="1"/>
        <v>593.29388560157793</v>
      </c>
      <c r="K16" s="30">
        <f t="shared" si="2"/>
        <v>0</v>
      </c>
      <c r="L16" s="30">
        <v>0</v>
      </c>
      <c r="M16" s="30">
        <f t="shared" si="3"/>
        <v>4916.7652859960544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4109.927679158448</v>
      </c>
      <c r="J17" s="30">
        <f t="shared" si="1"/>
        <v>347.14003944773174</v>
      </c>
      <c r="K17" s="30">
        <f t="shared" si="2"/>
        <v>0</v>
      </c>
      <c r="L17" s="30">
        <v>0</v>
      </c>
      <c r="M17" s="30">
        <f t="shared" si="3"/>
        <v>3762.7876397107161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4109.927679158448</v>
      </c>
      <c r="J18" s="30">
        <f t="shared" si="1"/>
        <v>347.14003944773174</v>
      </c>
      <c r="K18" s="30">
        <f t="shared" si="2"/>
        <v>0</v>
      </c>
      <c r="L18" s="30">
        <v>0</v>
      </c>
      <c r="M18" s="30">
        <f t="shared" si="3"/>
        <v>3762.7876397107161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3530.3090072320838</v>
      </c>
      <c r="J19" s="30">
        <f t="shared" si="1"/>
        <v>139.90795529257068</v>
      </c>
      <c r="K19" s="30">
        <f t="shared" si="2"/>
        <v>0</v>
      </c>
      <c r="L19" s="30"/>
      <c r="M19" s="30">
        <f t="shared" si="3"/>
        <v>3390.4010519395133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2228.0078895463512</v>
      </c>
      <c r="J20" s="30">
        <f t="shared" si="1"/>
        <v>0</v>
      </c>
      <c r="K20" s="30">
        <f t="shared" si="2"/>
        <v>69.42800788954635</v>
      </c>
      <c r="L20" s="30">
        <v>0</v>
      </c>
      <c r="M20" s="30">
        <f t="shared" si="3"/>
        <v>2297.4358974358975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2228.0078895463512</v>
      </c>
      <c r="J21" s="30">
        <f t="shared" si="1"/>
        <v>0</v>
      </c>
      <c r="K21" s="30">
        <f t="shared" si="2"/>
        <v>69.42800788954635</v>
      </c>
      <c r="L21" s="30">
        <v>0</v>
      </c>
      <c r="M21" s="30">
        <f t="shared" si="3"/>
        <v>2297.4358974358975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4801.0519395134779</v>
      </c>
      <c r="J22" s="30">
        <f t="shared" si="1"/>
        <v>462.853385930309</v>
      </c>
      <c r="K22" s="30">
        <f t="shared" si="2"/>
        <v>0</v>
      </c>
      <c r="L22" s="30"/>
      <c r="M22" s="30">
        <f t="shared" si="3"/>
        <v>4338.1985535831691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3644.9704142011833</v>
      </c>
      <c r="J23" s="30">
        <f t="shared" si="1"/>
        <v>152.53122945430636</v>
      </c>
      <c r="K23" s="30">
        <f t="shared" si="2"/>
        <v>0</v>
      </c>
      <c r="L23" s="30">
        <v>0</v>
      </c>
      <c r="M23" s="30">
        <f t="shared" si="3"/>
        <v>3492.4391847468769</v>
      </c>
      <c r="N23" s="74"/>
      <c r="P23" s="102"/>
    </row>
    <row r="24" spans="2:16">
      <c r="E24" s="106" t="s">
        <v>92</v>
      </c>
      <c r="F24" s="117">
        <f t="shared" ref="F24:L24" si="4">SUM(F5:F23)</f>
        <v>69915</v>
      </c>
      <c r="G24" s="117">
        <f t="shared" si="4"/>
        <v>5959</v>
      </c>
      <c r="H24" s="117">
        <f>SUM(H5:H23)</f>
        <v>132</v>
      </c>
      <c r="I24" s="107">
        <f t="shared" si="4"/>
        <v>73546.351084812632</v>
      </c>
      <c r="J24" s="107">
        <f t="shared" si="4"/>
        <v>6268.5075608152511</v>
      </c>
      <c r="K24" s="107">
        <f t="shared" si="4"/>
        <v>138.8560157790927</v>
      </c>
      <c r="L24" s="107">
        <f t="shared" si="4"/>
        <v>1</v>
      </c>
      <c r="M24" s="107">
        <f>SUM(M5:M23)</f>
        <v>67415.699539776469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I6" sqref="I6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31 DE OCTUBRE DE 2014</v>
      </c>
    </row>
    <row r="3" spans="2:15">
      <c r="F3" s="23" t="str">
        <f>'GOB1'!F3</f>
        <v>SEGUNDA QUINCENA DE OCTUBRE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SUM(F6*2)/30.42*16</f>
        <v>8562.7876397107157</v>
      </c>
      <c r="I6" s="13">
        <f>SUM(G6*2)/30.42*16</f>
        <v>1245.4963839579223</v>
      </c>
      <c r="J6" s="13"/>
      <c r="K6" s="13"/>
      <c r="L6" s="13">
        <f>H6-I6+J6-K6</f>
        <v>7317.2912557527934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SUM(F7*2)/30.42*16</f>
        <v>4249.8356344510184</v>
      </c>
      <c r="I7" s="13">
        <f t="shared" ref="I7:I8" si="2">SUM(G7*2)/30.42*16</f>
        <v>369.23076923076923</v>
      </c>
      <c r="J7" s="13"/>
      <c r="K7" s="13">
        <v>0</v>
      </c>
      <c r="L7" s="13">
        <f t="shared" ref="L7" si="3">H7-I7+J7-K7</f>
        <v>3880.6048652202494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3496.6469428007886</v>
      </c>
      <c r="I8" s="13">
        <f t="shared" si="2"/>
        <v>135.70019723865877</v>
      </c>
      <c r="J8" s="13"/>
      <c r="K8" s="13">
        <v>0</v>
      </c>
      <c r="L8" s="13">
        <f>H8-I8+J8-K8</f>
        <v>3360.9467455621298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16309.270216962523</v>
      </c>
      <c r="I9" s="22">
        <f t="shared" si="4"/>
        <v>1750.4273504273503</v>
      </c>
      <c r="J9" s="22">
        <f>SUM(J5:J8)</f>
        <v>0</v>
      </c>
      <c r="K9" s="22">
        <f>SUM(K5:K8)</f>
        <v>0</v>
      </c>
      <c r="L9" s="22">
        <f>SUM(L5:L8)</f>
        <v>14558.842866535171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zoomScale="80" zoomScaleNormal="80" workbookViewId="0">
      <selection activeCell="J7" sqref="J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31 DE OCTUBRE DE 2014</v>
      </c>
    </row>
    <row r="3" spans="1:18">
      <c r="B3" s="11"/>
      <c r="C3" s="10"/>
      <c r="F3" s="23" t="str">
        <f>'GOB1'!F3</f>
        <v>SEGUNDA QUINCENA DE OCTUBRE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SUM(F5*2)/30.42*16</f>
        <v>7221.5647600262982</v>
      </c>
      <c r="J5" s="13">
        <f>SUM(G5*2)/30.42*16</f>
        <v>959.36883629191311</v>
      </c>
      <c r="K5" s="13">
        <f>SUM(H5*2)/30.42*16</f>
        <v>0</v>
      </c>
      <c r="L5" s="13"/>
      <c r="M5" s="13">
        <f>I5-J5+K5-L5</f>
        <v>6262.1959237343854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SUM(F6*2)/30.42*16</f>
        <v>7118.4746877054567</v>
      </c>
      <c r="J6" s="13">
        <f t="shared" ref="J6:J27" si="1">SUM(G6*2)/30.42*16</f>
        <v>937.27810650887568</v>
      </c>
      <c r="K6" s="13">
        <f t="shared" ref="K6:K27" si="2">SUM(H6*2)/30.42*16</f>
        <v>0</v>
      </c>
      <c r="L6" s="13">
        <v>0</v>
      </c>
      <c r="M6" s="13">
        <f t="shared" ref="M6:M27" si="3">I6-J6+K6-L6</f>
        <v>6181.1965811965811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7118.4746877054567</v>
      </c>
      <c r="J7" s="13">
        <f t="shared" si="1"/>
        <v>937.27810650887568</v>
      </c>
      <c r="K7" s="13">
        <f t="shared" si="2"/>
        <v>0</v>
      </c>
      <c r="L7" s="13">
        <v>1</v>
      </c>
      <c r="M7" s="13">
        <f t="shared" si="3"/>
        <v>6180.1965811965811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6891.2557527942135</v>
      </c>
      <c r="J8" s="13">
        <f t="shared" si="1"/>
        <v>887.83694937541088</v>
      </c>
      <c r="K8" s="13">
        <f t="shared" si="2"/>
        <v>0</v>
      </c>
      <c r="L8" s="13"/>
      <c r="M8" s="13">
        <f t="shared" si="3"/>
        <v>6003.4188034188028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4493.8856015779093</v>
      </c>
      <c r="J9" s="13">
        <f t="shared" si="1"/>
        <v>408.15253122945427</v>
      </c>
      <c r="K9" s="13">
        <f t="shared" si="2"/>
        <v>0</v>
      </c>
      <c r="L9" s="13">
        <v>0</v>
      </c>
      <c r="M9" s="13">
        <f t="shared" si="3"/>
        <v>4085.7330703484549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4493.8856015779093</v>
      </c>
      <c r="J10" s="13">
        <f t="shared" si="1"/>
        <v>408.15253122945427</v>
      </c>
      <c r="K10" s="13">
        <f t="shared" si="2"/>
        <v>0</v>
      </c>
      <c r="L10" s="13">
        <v>0</v>
      </c>
      <c r="M10" s="13">
        <f t="shared" si="3"/>
        <v>4085.7330703484549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4493.8856015779093</v>
      </c>
      <c r="J11" s="13">
        <f t="shared" si="1"/>
        <v>408.15253122945427</v>
      </c>
      <c r="K11" s="13">
        <f t="shared" si="2"/>
        <v>0</v>
      </c>
      <c r="L11" s="13">
        <v>0</v>
      </c>
      <c r="M11" s="13">
        <f t="shared" si="3"/>
        <v>4085.7330703484549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3754.3721236028928</v>
      </c>
      <c r="J12" s="13">
        <f t="shared" si="1"/>
        <v>183.03747534516765</v>
      </c>
      <c r="K12" s="13">
        <f t="shared" si="2"/>
        <v>0</v>
      </c>
      <c r="L12" s="13">
        <v>0</v>
      </c>
      <c r="M12" s="13">
        <f t="shared" si="3"/>
        <v>3571.3346482577253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2560.4207758053913</v>
      </c>
      <c r="J13" s="13">
        <f t="shared" si="1"/>
        <v>0</v>
      </c>
      <c r="K13" s="13">
        <f t="shared" si="2"/>
        <v>3.1558185404339247</v>
      </c>
      <c r="L13" s="13">
        <v>0</v>
      </c>
      <c r="M13" s="13">
        <f t="shared" si="3"/>
        <v>2563.576594345825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3644.9704142011833</v>
      </c>
      <c r="J14" s="13">
        <f t="shared" si="1"/>
        <v>152.53122945430636</v>
      </c>
      <c r="K14" s="13">
        <f t="shared" si="2"/>
        <v>0</v>
      </c>
      <c r="L14" s="13">
        <v>0</v>
      </c>
      <c r="M14" s="13">
        <f t="shared" si="3"/>
        <v>3492.4391847468769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4493.8856015779093</v>
      </c>
      <c r="J15" s="13">
        <f t="shared" si="1"/>
        <v>408.15253122945427</v>
      </c>
      <c r="K15" s="13">
        <f t="shared" si="2"/>
        <v>0</v>
      </c>
      <c r="L15" s="13">
        <v>0</v>
      </c>
      <c r="M15" s="13">
        <f t="shared" si="3"/>
        <v>4085.7330703484549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4493.8856015779093</v>
      </c>
      <c r="J16" s="13">
        <f t="shared" si="1"/>
        <v>408.15253122945427</v>
      </c>
      <c r="K16" s="13">
        <f t="shared" si="2"/>
        <v>0</v>
      </c>
      <c r="L16" s="13">
        <v>0</v>
      </c>
      <c r="M16" s="13">
        <f>I16-J16+K16-L16</f>
        <v>4085.7330703484549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3151.610782380013</v>
      </c>
      <c r="J17" s="13">
        <f t="shared" si="1"/>
        <v>76.791584483892166</v>
      </c>
      <c r="K17" s="13">
        <f t="shared" si="2"/>
        <v>0</v>
      </c>
      <c r="L17" s="13">
        <v>0</v>
      </c>
      <c r="M17" s="13">
        <f t="shared" si="3"/>
        <v>3074.8191978961208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6036.0289283366201</v>
      </c>
      <c r="J18" s="13">
        <f t="shared" si="1"/>
        <v>705.85141354372115</v>
      </c>
      <c r="K18" s="13">
        <f t="shared" si="2"/>
        <v>0</v>
      </c>
      <c r="L18" s="13"/>
      <c r="M18" s="13">
        <f t="shared" si="3"/>
        <v>5330.1775147928993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7221.5647600262982</v>
      </c>
      <c r="J19" s="13">
        <f t="shared" si="1"/>
        <v>959.36883629191311</v>
      </c>
      <c r="K19" s="13">
        <f t="shared" si="2"/>
        <v>0</v>
      </c>
      <c r="L19" s="13"/>
      <c r="M19" s="13">
        <f t="shared" si="3"/>
        <v>6262.1959237343854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5068.2445759368829</v>
      </c>
      <c r="J20" s="13">
        <f t="shared" si="1"/>
        <v>511.24260355029583</v>
      </c>
      <c r="K20" s="13">
        <f t="shared" si="2"/>
        <v>0</v>
      </c>
      <c r="L20" s="13"/>
      <c r="M20" s="13">
        <f t="shared" si="3"/>
        <v>4557.0019723865871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4453.9119000657456</v>
      </c>
      <c r="J21" s="13">
        <f t="shared" si="1"/>
        <v>401.84089414858641</v>
      </c>
      <c r="K21" s="13">
        <f t="shared" si="2"/>
        <v>0</v>
      </c>
      <c r="L21" s="13"/>
      <c r="M21" s="13">
        <f t="shared" si="3"/>
        <v>4052.0710059171593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4453.9119000657456</v>
      </c>
      <c r="J22" s="13">
        <f t="shared" si="1"/>
        <v>401.84089414858641</v>
      </c>
      <c r="K22" s="13">
        <f t="shared" si="2"/>
        <v>0</v>
      </c>
      <c r="L22" s="13"/>
      <c r="M22" s="13">
        <f t="shared" si="3"/>
        <v>4052.0710059171593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7221.5647600262982</v>
      </c>
      <c r="J23" s="13">
        <f t="shared" si="1"/>
        <v>959.36883629191311</v>
      </c>
      <c r="K23" s="13">
        <f t="shared" si="2"/>
        <v>0</v>
      </c>
      <c r="L23" s="13"/>
      <c r="M23" s="13">
        <f t="shared" si="3"/>
        <v>6262.1959237343854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4453.9119000657456</v>
      </c>
      <c r="J25" s="13">
        <f t="shared" si="1"/>
        <v>401.84089414858641</v>
      </c>
      <c r="K25" s="13">
        <f t="shared" si="2"/>
        <v>0</v>
      </c>
      <c r="L25" s="13"/>
      <c r="M25" s="13">
        <f t="shared" si="3"/>
        <v>4052.0710059171593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5069.2965154503618</v>
      </c>
      <c r="J26" s="13">
        <f t="shared" si="1"/>
        <v>511.24260355029583</v>
      </c>
      <c r="K26" s="13">
        <f t="shared" si="2"/>
        <v>0</v>
      </c>
      <c r="L26" s="13"/>
      <c r="M26" s="13">
        <f t="shared" si="3"/>
        <v>4558.0539119000659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4723.2084155161074</v>
      </c>
      <c r="J27" s="13">
        <f t="shared" si="1"/>
        <v>449.17817225509532</v>
      </c>
      <c r="K27" s="13">
        <f t="shared" si="2"/>
        <v>0</v>
      </c>
      <c r="L27" s="13"/>
      <c r="M27" s="13">
        <f t="shared" si="3"/>
        <v>4274.0302432610124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112632.21564760029</v>
      </c>
      <c r="J29" s="40">
        <f t="shared" si="4"/>
        <v>11476.660092044707</v>
      </c>
      <c r="K29" s="40">
        <f t="shared" si="4"/>
        <v>3.1558185404339247</v>
      </c>
      <c r="L29" s="40">
        <f>SUM(L5:L28)</f>
        <v>1</v>
      </c>
      <c r="M29" s="40">
        <f>SUM(M5:M28)</f>
        <v>101157.71137409598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2014-10-30T15:06:16Z</cp:lastPrinted>
  <dcterms:created xsi:type="dcterms:W3CDTF">2004-03-09T14:35:28Z</dcterms:created>
  <dcterms:modified xsi:type="dcterms:W3CDTF">2014-10-30T15:10:42Z</dcterms:modified>
</cp:coreProperties>
</file>