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885" yWindow="-30" windowWidth="10665" windowHeight="8340" firstSheet="1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4519"/>
</workbook>
</file>

<file path=xl/calcChain.xml><?xml version="1.0" encoding="utf-8"?>
<calcChain xmlns="http://schemas.openxmlformats.org/spreadsheetml/2006/main">
  <c r="I21" i="15"/>
  <c r="H21"/>
  <c r="H6" i="18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8" i="15" l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2"/>
  <c r="I22"/>
  <c r="H23"/>
  <c r="I23"/>
  <c r="H24"/>
  <c r="I24"/>
  <c r="H25"/>
  <c r="I25"/>
  <c r="H26"/>
  <c r="I26"/>
  <c r="H27"/>
  <c r="I27"/>
  <c r="H28"/>
  <c r="I28"/>
  <c r="I7"/>
  <c r="H7"/>
  <c r="H8" i="10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I5" i="18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H8" i="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7"/>
  <c r="H7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<sst xmlns="http://schemas.openxmlformats.org/spreadsheetml/2006/main" count="733" uniqueCount="440">
  <si>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</si>
  <si>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</si>
  <si>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</si>
  <si>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</si>
  <si>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</si>
  <si>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</si>
  <si>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</si>
  <si>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</si>
  <si>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</si>
  <si>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</si>
  <si>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</si>
  <si>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</si>
  <si>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</si>
  <si>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</si>
  <si>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</si>
  <si>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</si>
  <si>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</si>
  <si>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</si>
  <si>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</si>
  <si>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</si>
  <si>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</si>
  <si>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</si>
  <si>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</si>
  <si>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</si>
  <si>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</si>
  <si>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</si>
  <si>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</si>
  <si>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</si>
  <si>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</si>
  <si>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</si>
  <si>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</si>
  <si>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</si>
  <si>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</si>
  <si>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</si>
  <si>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</si>
  <si>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</si>
  <si>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</si>
  <si>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</si>
  <si>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</si>
  <si>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</si>
  <si>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</si>
  <si>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</si>
  <si>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</si>
  <si>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</si>
  <si>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</si>
  <si>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</si>
  <si>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</si>
  <si>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</si>
  <si>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</si>
  <si>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</si>
  <si>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</si>
  <si>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</si>
  <si>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</si>
  <si>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</si>
  <si>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</si>
  <si>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</si>
  <si>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</si>
  <si>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</si>
  <si>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</si>
  <si>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</si>
  <si>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</si>
  <si>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</si>
  <si>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</si>
  <si>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</si>
  <si>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</si>
  <si>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</si>
  <si>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</si>
  <si>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</si>
  <si>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</si>
  <si>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</si>
  <si>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</si>
  <si>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</si>
  <si>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</si>
  <si>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</si>
  <si>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</si>
  <si>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</si>
  <si>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</si>
  <si>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</si>
  <si>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</si>
  <si>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</si>
  <si>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</si>
  <si>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</si>
  <si>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</si>
  <si>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</si>
  <si>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</si>
  <si>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</si>
  <si>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</si>
  <si>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</si>
  <si>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</si>
  <si>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</si>
  <si>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</si>
  <si>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</si>
  <si>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</si>
  <si>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</si>
  <si>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</si>
  <si>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</si>
  <si>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</si>
  <si>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</si>
  <si>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</si>
  <si>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</si>
  <si>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</si>
  <si>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</si>
  <si>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</si>
  <si>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</si>
  <si>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</si>
  <si>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</si>
  <si>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</si>
  <si>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</si>
  <si>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</si>
  <si>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</si>
  <si>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</si>
  <si>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</si>
  <si>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</si>
  <si>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</si>
  <si>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</si>
  <si>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</si>
  <si>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</si>
  <si>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</si>
  <si>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</si>
  <si>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</si>
  <si>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</si>
  <si>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</si>
  <si>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</si>
  <si>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</si>
  <si>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</si>
  <si>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</si>
  <si>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</si>
  <si>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</si>
  <si>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</si>
  <si>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</si>
  <si>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</si>
  <si>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</si>
  <si>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</si>
  <si>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</si>
  <si>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</si>
  <si>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</si>
  <si>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</si>
  <si>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</si>
  <si>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</si>
  <si>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</si>
  <si>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</si>
  <si>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</si>
  <si>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</si>
  <si>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</si>
  <si>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</si>
  <si>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</si>
  <si>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</si>
  <si>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</si>
  <si>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</si>
  <si>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</si>
  <si>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</si>
  <si>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</si>
  <si>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</si>
  <si>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</si>
  <si>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</si>
  <si>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</si>
  <si>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</si>
  <si>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</si>
  <si>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</si>
  <si>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</si>
  <si>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</si>
  <si>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</si>
  <si>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</si>
  <si>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</si>
  <si>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</si>
  <si>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</si>
  <si>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</si>
  <si>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</si>
  <si>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</si>
  <si>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</si>
  <si>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</si>
  <si>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</si>
  <si>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</si>
  <si>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</si>
  <si>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</si>
  <si>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</si>
  <si>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</si>
  <si>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</si>
  <si>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</si>
  <si>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</si>
  <si>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</si>
  <si>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</si>
  <si>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</si>
  <si>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</si>
  <si>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</si>
  <si>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</si>
  <si>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</si>
  <si>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</si>
  <si>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</si>
  <si>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</si>
  <si>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</si>
  <si>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</si>
  <si>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</si>
  <si>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</si>
  <si>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</si>
  <si>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</si>
  <si>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</si>
  <si>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</si>
  <si>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</si>
  <si>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</si>
  <si>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</si>
  <si>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</si>
  <si>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</si>
  <si>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</si>
  <si>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</si>
  <si>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</si>
  <si>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</si>
  <si>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</si>
  <si>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</si>
  <si>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</si>
  <si>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</si>
  <si>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</si>
  <si>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</si>
  <si>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</si>
  <si>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</si>
  <si>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</si>
  <si>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</si>
  <si>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</si>
  <si>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</si>
  <si>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</si>
  <si>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</si>
  <si>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</si>
  <si>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</si>
  <si>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</si>
  <si>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</si>
  <si>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</si>
  <si>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</si>
  <si>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</si>
  <si>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</si>
  <si>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</si>
  <si>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</si>
  <si>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</si>
  <si>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</si>
  <si>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</si>
  <si>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</si>
  <si>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</si>
  <si>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</si>
  <si>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</si>
  <si>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</si>
  <si>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</si>
  <si>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</si>
  <si>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</si>
  <si>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</si>
  <si>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</si>
  <si>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</si>
  <si>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</si>
  <si>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</si>
  <si>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</si>
  <si>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</si>
  <si>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</si>
  <si>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</si>
  <si>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</si>
  <si>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</si>
  <si>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</si>
  <si>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</si>
  <si>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</si>
  <si>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</si>
  <si>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</si>
  <si>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</si>
  <si>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</si>
  <si>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</si>
  <si>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</si>
  <si>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</si>
  <si>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</si>
  <si>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</si>
  <si>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</si>
  <si>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</si>
  <si>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</si>
  <si>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</si>
  <si>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</si>
  <si>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</si>
  <si>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</si>
  <si>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</si>
  <si>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</si>
  <si>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</si>
  <si>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</si>
  <si>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</si>
  <si>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</si>
  <si>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</si>
  <si>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</si>
  <si>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</si>
  <si>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</si>
  <si>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</si>
  <si>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</si>
  <si>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</si>
  <si>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</si>
  <si>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</si>
  <si>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</si>
  <si>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</si>
  <si>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</si>
  <si>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</si>
  <si>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</si>
  <si>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</si>
  <si>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</si>
  <si>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</si>
  <si>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</si>
  <si>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</si>
  <si>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</si>
  <si>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</si>
  <si>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</si>
  <si>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</si>
  <si>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</si>
  <si>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</si>
  <si>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</si>
  <si>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</si>
  <si>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</si>
  <si>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</si>
  <si>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</si>
  <si>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</si>
  <si>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</si>
  <si>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</si>
  <si>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</si>
  <si>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</si>
  <si>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</si>
  <si>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</si>
  <si>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</si>
  <si>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</si>
  <si>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</si>
  <si>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</si>
  <si>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</si>
  <si>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</si>
  <si>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</si>
  <si>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</si>
  <si>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</si>
  <si>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</si>
  <si>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</si>
  <si>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</si>
  <si>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</si>
  <si>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</si>
  <si>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</si>
  <si>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</si>
  <si>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</si>
  <si>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</si>
  <si>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</si>
  <si>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</si>
  <si>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</si>
  <si>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</si>
  <si>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</si>
  <si>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</si>
  <si>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</si>
  <si>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</si>
  <si>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</si>
  <si>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</si>
  <si>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</si>
  <si>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</si>
  <si>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</si>
  <si>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</si>
  <si>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</si>
  <si>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</si>
  <si>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</si>
  <si>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</si>
  <si>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</si>
  <si>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</si>
  <si>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</si>
  <si>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</si>
  <si>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</si>
  <si>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</si>
  <si>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</si>
  <si>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</si>
  <si>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</si>
  <si>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</si>
  <si>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</si>
  <si>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</si>
  <si>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</si>
  <si>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</si>
  <si>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</si>
  <si>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</si>
  <si>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</si>
  <si>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</si>
  <si>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</si>
  <si>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</si>
  <si>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</si>
  <si>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</si>
  <si>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</si>
  <si>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</si>
  <si>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</si>
  <si>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</si>
  <si>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</si>
  <si>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</si>
  <si>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</si>
  <si>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</si>
  <si>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</si>
  <si>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</si>
  <si>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</si>
  <si>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</si>
  <si>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</si>
  <si>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</si>
  <si>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</si>
  <si>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</si>
  <si>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</si>
  <si>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</si>
  <si>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</si>
  <si>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</si>
  <si>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</si>
  <si>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</si>
  <si>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</si>
  <si>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</si>
  <si>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</si>
  <si>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</si>
  <si>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</si>
  <si>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</si>
  <si>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</si>
  <si>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</si>
  <si>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</si>
  <si>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</si>
  <si>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</si>
  <si>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</si>
  <si>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</si>
  <si>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</si>
  <si>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</si>
  <si>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</si>
  <si>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</si>
  <si>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</si>
  <si>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</si>
  <si>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</si>
  <si>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</si>
  <si>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</si>
  <si>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</si>
  <si>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</si>
  <si>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OBETH JIMENEZ RIVAS</t>
  </si>
  <si>
    <t>CONTRALOR MUNICIPAL</t>
  </si>
  <si>
    <t>JIRO840526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</si>
  <si>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</si>
  <si>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</si>
  <si>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</si>
  <si>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</si>
  <si>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</si>
  <si>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</si>
  <si>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</si>
  <si>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</si>
  <si>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</si>
  <si>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</si>
  <si>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</si>
  <si>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</si>
  <si>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JUAN LUIS OLIVAREZ SUASTES</t>
  </si>
  <si>
    <t>EFRAIN REOS ESQUEDA</t>
  </si>
  <si>
    <t>OISJ900816</t>
  </si>
  <si>
    <t>REEE</t>
  </si>
  <si>
    <t>SEGUNDA QUINCENA DE NOVIEMBRE DE 2014</t>
  </si>
  <si>
    <t>30 DE NOVIEMBRE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</si>
</sst>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9" activePane="bottomLeft" state="frozen"/>
      <selection activeCell="F18" sqref="F18"/>
      <selection pane="bottomLeft" activeCell="H18" sqref="H18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439</v>
      </c>
    </row>
    <row r="3" spans="2:13">
      <c r="F3" s="88" t="s">
        <v>438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SUM(F7*2)/30.42*15</f>
        <v>27262.327416173568</v>
      </c>
      <c r="I7" s="13">
        <f>SUM(G7*2)/30.42*15</f>
        <v>6364.8915187376715</v>
      </c>
      <c r="J7" s="13"/>
      <c r="K7" s="13">
        <v>0</v>
      </c>
      <c r="L7" s="13">
        <f>H7-I7+J7-K7</f>
        <v>20897.435897435898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 t="shared" ref="H8:H19" si="0">SUM(F8*2)/30.42*15</f>
        <v>11806.706114398423</v>
      </c>
      <c r="I8" s="13">
        <f t="shared" ref="I8:I19" si="1">SUM(G8*2)/30.42*15</f>
        <v>2008.8757396449705</v>
      </c>
      <c r="J8" s="13"/>
      <c r="K8" s="13">
        <v>0</v>
      </c>
      <c r="L8" s="13">
        <f t="shared" ref="L8:L19" si="2">H8-I8+J8-K8</f>
        <v>9797.8303747534519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11806.706114398423</v>
      </c>
      <c r="I9" s="13">
        <f t="shared" si="1"/>
        <v>2008.8757396449705</v>
      </c>
      <c r="J9" s="13"/>
      <c r="K9" s="13">
        <v>0</v>
      </c>
      <c r="L9" s="13">
        <f t="shared" si="2"/>
        <v>9797.8303747534519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3"/>
        <v>11972</v>
      </c>
      <c r="G10" s="13">
        <f t="shared" si="4"/>
        <v>2037</v>
      </c>
      <c r="H10" s="13">
        <f t="shared" si="0"/>
        <v>11806.706114398423</v>
      </c>
      <c r="I10" s="13">
        <f t="shared" si="1"/>
        <v>2008.8757396449705</v>
      </c>
      <c r="J10" s="13"/>
      <c r="K10" s="13">
        <v>0</v>
      </c>
      <c r="L10" s="13">
        <f t="shared" si="2"/>
        <v>9797.8303747534519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3"/>
        <v>11972</v>
      </c>
      <c r="G11" s="13">
        <f t="shared" si="4"/>
        <v>2037</v>
      </c>
      <c r="H11" s="13">
        <f t="shared" si="0"/>
        <v>11806.706114398423</v>
      </c>
      <c r="I11" s="13">
        <f t="shared" si="1"/>
        <v>2008.8757396449705</v>
      </c>
      <c r="J11" s="13"/>
      <c r="K11" s="13">
        <v>0</v>
      </c>
      <c r="L11" s="13">
        <f t="shared" si="2"/>
        <v>9797.8303747534519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3"/>
        <v>11972</v>
      </c>
      <c r="G12" s="13">
        <f t="shared" si="4"/>
        <v>2037</v>
      </c>
      <c r="H12" s="13">
        <f t="shared" si="0"/>
        <v>11806.706114398423</v>
      </c>
      <c r="I12" s="13">
        <f t="shared" si="1"/>
        <v>2008.8757396449705</v>
      </c>
      <c r="J12" s="13"/>
      <c r="K12" s="13">
        <v>0</v>
      </c>
      <c r="L12" s="13">
        <f t="shared" si="2"/>
        <v>9797.8303747534519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0"/>
        <v>18768.244575936882</v>
      </c>
      <c r="I13" s="13">
        <f t="shared" si="1"/>
        <v>3816.5680473372781</v>
      </c>
      <c r="J13" s="13"/>
      <c r="K13" s="13">
        <v>0</v>
      </c>
      <c r="L13" s="13">
        <f t="shared" si="2"/>
        <v>14951.676528599604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3"/>
        <v>11972</v>
      </c>
      <c r="G14" s="13">
        <f t="shared" si="4"/>
        <v>2037</v>
      </c>
      <c r="H14" s="13">
        <f t="shared" si="0"/>
        <v>11806.706114398423</v>
      </c>
      <c r="I14" s="13">
        <f t="shared" si="1"/>
        <v>2008.8757396449705</v>
      </c>
      <c r="J14" s="13"/>
      <c r="K14" s="13">
        <v>0</v>
      </c>
      <c r="L14" s="13">
        <f t="shared" si="2"/>
        <v>9797.8303747534519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3"/>
        <v>11972</v>
      </c>
      <c r="G15" s="13">
        <f t="shared" si="4"/>
        <v>2037</v>
      </c>
      <c r="H15" s="13">
        <f t="shared" si="0"/>
        <v>11806.706114398423</v>
      </c>
      <c r="I15" s="13">
        <f t="shared" si="1"/>
        <v>2008.8757396449705</v>
      </c>
      <c r="J15" s="13"/>
      <c r="K15" s="13">
        <v>0</v>
      </c>
      <c r="L15" s="13">
        <f t="shared" si="2"/>
        <v>9797.8303747534519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3"/>
        <v>11972</v>
      </c>
      <c r="G16" s="13">
        <f t="shared" si="4"/>
        <v>2037</v>
      </c>
      <c r="H16" s="13">
        <f t="shared" si="0"/>
        <v>11806.706114398423</v>
      </c>
      <c r="I16" s="13">
        <f t="shared" si="1"/>
        <v>2008.8757396449705</v>
      </c>
      <c r="J16" s="13"/>
      <c r="K16" s="13">
        <v>0</v>
      </c>
      <c r="L16" s="13">
        <f t="shared" si="2"/>
        <v>9797.8303747534519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3"/>
        <v>11972</v>
      </c>
      <c r="G17" s="13">
        <f t="shared" si="4"/>
        <v>2037</v>
      </c>
      <c r="H17" s="13">
        <f t="shared" si="0"/>
        <v>11806.706114398423</v>
      </c>
      <c r="I17" s="13">
        <f t="shared" si="1"/>
        <v>2008.8757396449705</v>
      </c>
      <c r="J17" s="13"/>
      <c r="K17" s="13">
        <v>0</v>
      </c>
      <c r="L17" s="13">
        <f t="shared" si="2"/>
        <v>9797.8303747534519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0"/>
        <v>4175.5424063116361</v>
      </c>
      <c r="I18" s="13">
        <f t="shared" si="1"/>
        <v>376.72583826429974</v>
      </c>
      <c r="J18" s="13"/>
      <c r="K18" s="13">
        <v>0</v>
      </c>
      <c r="L18" s="13">
        <f t="shared" si="2"/>
        <v>3798.8165680473362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0"/>
        <v>5407.2978303747532</v>
      </c>
      <c r="I19" s="13">
        <f t="shared" si="1"/>
        <v>607.49506903353051</v>
      </c>
      <c r="J19" s="13"/>
      <c r="K19" s="13"/>
      <c r="L19" s="13">
        <f t="shared" si="2"/>
        <v>4799.8027613412223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161873.76725838266</v>
      </c>
      <c r="I21" s="22">
        <f t="shared" si="5"/>
        <v>29245.562130177514</v>
      </c>
      <c r="J21" s="22">
        <f t="shared" si="5"/>
        <v>0</v>
      </c>
      <c r="K21" s="22">
        <f t="shared" si="5"/>
        <v>0</v>
      </c>
      <c r="L21" s="22">
        <f>SUM(L7:L20)</f>
        <v>132628.20512820513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H14" sqref="H14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30 DE NOVIEMBRE DE 2014</v>
      </c>
    </row>
    <row r="3" spans="1:17">
      <c r="B3" s="11"/>
      <c r="C3" s="10"/>
      <c r="F3" s="23" t="str">
        <f>'GOB1'!F3</f>
        <v>SEGUNDA QUINCENA DE NOVIEMBRE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SUM(F5*2)/30.42*15</f>
        <v>3173.5700197238657</v>
      </c>
      <c r="I5" s="13">
        <f>SUM(G5*2)/30.42*15</f>
        <v>116.37080867850098</v>
      </c>
      <c r="J5" s="13"/>
      <c r="K5" s="13"/>
      <c r="L5" s="13">
        <f>H5-I5+J5-K5</f>
        <v>3057.1992110453648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SUM(F6*2)/30.42*15</f>
        <v>2604.5364891518734</v>
      </c>
      <c r="I6" s="13">
        <f t="shared" ref="I6:I15" si="1">SUM(G6*2)/30.42*15</f>
        <v>18.737672583826427</v>
      </c>
      <c r="J6" s="13"/>
      <c r="K6" s="13"/>
      <c r="L6" s="13">
        <f t="shared" ref="L6:L13" si="2">H6-I6+J6-K6</f>
        <v>2585.7988165680472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2604.5364891518734</v>
      </c>
      <c r="I7" s="13">
        <f t="shared" si="1"/>
        <v>18.737672583826427</v>
      </c>
      <c r="J7" s="13"/>
      <c r="K7" s="13"/>
      <c r="L7" s="13">
        <f t="shared" si="2"/>
        <v>2585.7988165680472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2604.5364891518734</v>
      </c>
      <c r="I8" s="13">
        <f t="shared" si="1"/>
        <v>18.737672583826427</v>
      </c>
      <c r="J8" s="13"/>
      <c r="K8" s="13"/>
      <c r="L8" s="13">
        <f>H8-I8+J8-K8</f>
        <v>2585.7988165680472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2604.5364891518734</v>
      </c>
      <c r="I9" s="13">
        <f t="shared" si="1"/>
        <v>18.737672583826427</v>
      </c>
      <c r="J9" s="13"/>
      <c r="K9" s="13"/>
      <c r="L9" s="13">
        <f t="shared" si="2"/>
        <v>2585.7988165680472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2604.5364891518734</v>
      </c>
      <c r="I10" s="13">
        <f t="shared" si="1"/>
        <v>18.737672583826427</v>
      </c>
      <c r="J10" s="13"/>
      <c r="K10" s="13"/>
      <c r="L10" s="13">
        <f t="shared" si="2"/>
        <v>2585.7988165680472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2604.5364891518734</v>
      </c>
      <c r="I11" s="13">
        <f t="shared" si="1"/>
        <v>18.737672583826427</v>
      </c>
      <c r="J11" s="13"/>
      <c r="K11" s="13"/>
      <c r="L11" s="13">
        <f t="shared" si="2"/>
        <v>2585.7988165680472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3173.5700197238657</v>
      </c>
      <c r="I12" s="13">
        <f t="shared" si="1"/>
        <v>116.37080867850098</v>
      </c>
      <c r="J12" s="13"/>
      <c r="K12" s="13"/>
      <c r="L12" s="13">
        <f t="shared" si="2"/>
        <v>3057.1992110453648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3883.6291913214986</v>
      </c>
      <c r="I13" s="13">
        <f t="shared" si="1"/>
        <v>330.3747534516765</v>
      </c>
      <c r="J13" s="13"/>
      <c r="K13" s="13"/>
      <c r="L13" s="13">
        <f t="shared" si="2"/>
        <v>3553.2544378698221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4136.0946745562132</v>
      </c>
      <c r="I14" s="13">
        <f t="shared" si="1"/>
        <v>370.80867850098616</v>
      </c>
      <c r="J14" s="13"/>
      <c r="K14" s="13"/>
      <c r="L14" s="13">
        <f>H14-I14+J14-K14</f>
        <v>3765.2859960552269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3734.7140039447731</v>
      </c>
      <c r="I15" s="13">
        <f t="shared" si="1"/>
        <v>306.70611439842207</v>
      </c>
      <c r="L15" s="13">
        <f>H15-I15+J15-K15</f>
        <v>3428.0078895463512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33728.796844181459</v>
      </c>
      <c r="I16" s="68">
        <f t="shared" si="3"/>
        <v>1353.0571992110454</v>
      </c>
      <c r="J16" s="68">
        <f t="shared" si="3"/>
        <v>0</v>
      </c>
      <c r="K16" s="68">
        <f t="shared" si="3"/>
        <v>0</v>
      </c>
      <c r="L16" s="68">
        <f t="shared" si="3"/>
        <v>32375.739644970414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7" sqref="F7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30 DE NOVIEMBRE DE 2014</v>
      </c>
    </row>
    <row r="3" spans="1:11">
      <c r="B3" s="11"/>
      <c r="C3" s="10"/>
      <c r="F3" s="23" t="str">
        <f>'GOB1'!F3</f>
        <v>SEGUNDA QUINCENA DE NOVIEMBRE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opLeftCell="A12" workbookViewId="0">
      <selection activeCell="H7" sqref="H7:I24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30 DE NOVIEMBRE DE 2014</v>
      </c>
    </row>
    <row r="3" spans="1:14">
      <c r="B3" s="43"/>
      <c r="C3" s="43"/>
      <c r="D3" s="43"/>
      <c r="E3" s="43"/>
      <c r="F3" s="48" t="str">
        <f>'GOB1'!F3</f>
        <v>SEGUNDA QUINCENA DE NOVIEMBRE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SUM(F7*2)/30.42*15</f>
        <v>0</v>
      </c>
      <c r="I7" s="50">
        <f>SUM(G7*2)/30.42*15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SUM(F8*2)/30.42*15</f>
        <v>4752.4654832347142</v>
      </c>
      <c r="I8" s="50">
        <f t="shared" ref="I8:I24" si="1">SUM(G8*2)/30.42*15</f>
        <v>479.28994082840234</v>
      </c>
      <c r="J8" s="13"/>
      <c r="K8" s="13"/>
      <c r="L8" s="50">
        <f t="shared" ref="L8:L24" si="2">H8-I8+J8-K8</f>
        <v>4273.1755424063122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6145.956607495069</v>
      </c>
      <c r="I10" s="50">
        <f t="shared" si="1"/>
        <v>766.27218934911241</v>
      </c>
      <c r="J10" s="50"/>
      <c r="K10" s="50">
        <v>4</v>
      </c>
      <c r="L10" s="50">
        <f t="shared" si="2"/>
        <v>5375.6844181459564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5517.7514792899401</v>
      </c>
      <c r="I11" s="50">
        <f t="shared" si="1"/>
        <v>631.16370808678494</v>
      </c>
      <c r="J11" s="44"/>
      <c r="K11" s="44">
        <v>4</v>
      </c>
      <c r="L11" s="50">
        <f t="shared" si="2"/>
        <v>4882.5877712031552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5517.7514792899401</v>
      </c>
      <c r="I12" s="50">
        <f t="shared" si="1"/>
        <v>631.16370808678494</v>
      </c>
      <c r="J12" s="44"/>
      <c r="K12" s="44">
        <v>4</v>
      </c>
      <c r="L12" s="50">
        <f t="shared" si="2"/>
        <v>4882.5877712031552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5517.7514792899401</v>
      </c>
      <c r="I13" s="50">
        <f t="shared" si="1"/>
        <v>631.16370808678494</v>
      </c>
      <c r="J13" s="44"/>
      <c r="K13" s="44">
        <v>4</v>
      </c>
      <c r="L13" s="50">
        <f t="shared" si="2"/>
        <v>4882.5877712031552</v>
      </c>
      <c r="M13" s="14"/>
    </row>
    <row r="14" spans="1:14" ht="24.95" customHeight="1">
      <c r="B14" s="27" t="s">
        <v>427</v>
      </c>
      <c r="C14" s="27" t="s">
        <v>422</v>
      </c>
      <c r="D14" s="49"/>
      <c r="E14" s="49" t="s">
        <v>162</v>
      </c>
      <c r="F14" s="122">
        <v>5595</v>
      </c>
      <c r="G14" s="123">
        <v>640</v>
      </c>
      <c r="H14" s="50">
        <f t="shared" si="0"/>
        <v>5517.7514792899401</v>
      </c>
      <c r="I14" s="50">
        <f t="shared" si="1"/>
        <v>631.16370808678494</v>
      </c>
      <c r="J14" s="44"/>
      <c r="K14" s="44"/>
      <c r="L14" s="50">
        <f t="shared" si="2"/>
        <v>4886.5877712031552</v>
      </c>
      <c r="M14" s="14"/>
    </row>
    <row r="15" spans="1:14" ht="24.95" customHeight="1">
      <c r="B15" s="27" t="s">
        <v>428</v>
      </c>
      <c r="C15" s="27" t="s">
        <v>423</v>
      </c>
      <c r="D15" s="49"/>
      <c r="E15" s="49" t="s">
        <v>162</v>
      </c>
      <c r="F15" s="122">
        <v>5595</v>
      </c>
      <c r="G15" s="123">
        <v>640</v>
      </c>
      <c r="H15" s="50">
        <f t="shared" si="0"/>
        <v>5517.7514792899401</v>
      </c>
      <c r="I15" s="50">
        <f t="shared" si="1"/>
        <v>631.16370808678494</v>
      </c>
      <c r="J15" s="44"/>
      <c r="K15" s="44"/>
      <c r="L15" s="50">
        <f t="shared" si="2"/>
        <v>4886.5877712031552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5517.7514792899401</v>
      </c>
      <c r="I16" s="50">
        <f t="shared" si="1"/>
        <v>631.16370808678494</v>
      </c>
      <c r="J16" s="44"/>
      <c r="K16" s="44">
        <v>4</v>
      </c>
      <c r="L16" s="50">
        <f t="shared" si="2"/>
        <v>4882.5877712031552</v>
      </c>
      <c r="M16" s="14"/>
    </row>
    <row r="17" spans="2:13" ht="24.95" customHeight="1">
      <c r="B17" s="27" t="s">
        <v>429</v>
      </c>
      <c r="C17" s="27" t="s">
        <v>424</v>
      </c>
      <c r="D17" s="49"/>
      <c r="E17" s="49" t="s">
        <v>162</v>
      </c>
      <c r="F17" s="122">
        <v>5595</v>
      </c>
      <c r="G17" s="123">
        <v>640</v>
      </c>
      <c r="H17" s="50">
        <f t="shared" si="0"/>
        <v>5517.7514792899401</v>
      </c>
      <c r="I17" s="50">
        <f t="shared" si="1"/>
        <v>631.16370808678494</v>
      </c>
      <c r="J17" s="44"/>
      <c r="K17" s="44"/>
      <c r="L17" s="50">
        <f t="shared" si="2"/>
        <v>4886.5877712031552</v>
      </c>
      <c r="M17" s="14"/>
    </row>
    <row r="18" spans="2:13" ht="24.95" customHeight="1">
      <c r="B18" s="27" t="s">
        <v>430</v>
      </c>
      <c r="C18" s="27" t="s">
        <v>425</v>
      </c>
      <c r="D18" s="49"/>
      <c r="E18" s="49" t="s">
        <v>162</v>
      </c>
      <c r="F18" s="122">
        <v>5595</v>
      </c>
      <c r="G18" s="123">
        <v>640</v>
      </c>
      <c r="H18" s="50">
        <f t="shared" si="0"/>
        <v>5517.7514792899401</v>
      </c>
      <c r="I18" s="50">
        <f t="shared" si="1"/>
        <v>631.16370808678494</v>
      </c>
      <c r="J18" s="44"/>
      <c r="K18" s="44"/>
      <c r="L18" s="50">
        <f t="shared" si="2"/>
        <v>4886.5877712031552</v>
      </c>
      <c r="M18" s="14"/>
    </row>
    <row r="19" spans="2:13" ht="21.95" customHeight="1">
      <c r="B19" s="27" t="s">
        <v>431</v>
      </c>
      <c r="C19" s="27" t="s">
        <v>426</v>
      </c>
      <c r="D19" s="49"/>
      <c r="E19" s="49" t="s">
        <v>162</v>
      </c>
      <c r="F19" s="122">
        <v>5595</v>
      </c>
      <c r="G19" s="123">
        <v>640</v>
      </c>
      <c r="H19" s="50">
        <f t="shared" si="0"/>
        <v>5517.7514792899401</v>
      </c>
      <c r="I19" s="50">
        <f t="shared" si="1"/>
        <v>631.16370808678494</v>
      </c>
      <c r="J19" s="44"/>
      <c r="K19" s="44"/>
      <c r="L19" s="50">
        <f t="shared" si="2"/>
        <v>4886.5877712031552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5517.7514792899401</v>
      </c>
      <c r="I20" s="50">
        <f t="shared" si="1"/>
        <v>631.16370808678494</v>
      </c>
      <c r="J20" s="44"/>
      <c r="K20" s="44"/>
      <c r="L20" s="50">
        <f t="shared" si="2"/>
        <v>4886.5877712031552</v>
      </c>
      <c r="M20" s="14"/>
    </row>
    <row r="21" spans="2:13" ht="21.95" customHeight="1">
      <c r="B21" s="27" t="s">
        <v>432</v>
      </c>
      <c r="C21" s="27" t="s">
        <v>433</v>
      </c>
      <c r="D21" s="49"/>
      <c r="E21" s="49" t="s">
        <v>162</v>
      </c>
      <c r="F21" s="122">
        <v>5595</v>
      </c>
      <c r="G21" s="123">
        <v>640</v>
      </c>
      <c r="H21" s="50">
        <f t="shared" si="0"/>
        <v>5517.7514792899401</v>
      </c>
      <c r="I21" s="50">
        <f t="shared" si="1"/>
        <v>631.16370808678494</v>
      </c>
      <c r="J21" s="44"/>
      <c r="K21" s="44"/>
      <c r="L21" s="50">
        <f t="shared" si="2"/>
        <v>4886.5877712031552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5517.7514792899401</v>
      </c>
      <c r="I22" s="50">
        <f t="shared" si="1"/>
        <v>631.16370808678494</v>
      </c>
      <c r="J22" s="44"/>
      <c r="K22" s="44"/>
      <c r="L22" s="50">
        <f t="shared" si="2"/>
        <v>4886.5877712031552</v>
      </c>
      <c r="M22" s="14"/>
    </row>
    <row r="23" spans="2:13" ht="24.75" customHeight="1">
      <c r="B23" s="26" t="s">
        <v>436</v>
      </c>
      <c r="C23" s="27" t="s">
        <v>434</v>
      </c>
      <c r="D23" s="49"/>
      <c r="E23" s="49" t="s">
        <v>162</v>
      </c>
      <c r="F23" s="122">
        <v>5595</v>
      </c>
      <c r="G23" s="123">
        <v>640</v>
      </c>
      <c r="H23" s="50">
        <f t="shared" si="0"/>
        <v>5517.7514792899401</v>
      </c>
      <c r="I23" s="50">
        <f t="shared" si="1"/>
        <v>631.16370808678494</v>
      </c>
      <c r="J23" s="44"/>
      <c r="K23" s="44"/>
      <c r="L23" s="50">
        <f t="shared" si="2"/>
        <v>4886.5877712031552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5517.7514792899401</v>
      </c>
      <c r="I24" s="50">
        <f t="shared" si="1"/>
        <v>631.16370808678494</v>
      </c>
      <c r="J24" s="44"/>
      <c r="K24" s="44">
        <v>4</v>
      </c>
      <c r="L24" s="50">
        <f t="shared" si="2"/>
        <v>4882.5877712031552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89381</v>
      </c>
      <c r="G26" s="124">
        <f>SUM(G7:G25)</f>
        <v>10223</v>
      </c>
      <c r="H26" s="70">
        <f t="shared" ref="H26:I26" si="3">SUM(H7:H25)</f>
        <v>88146.942800788951</v>
      </c>
      <c r="I26" s="70">
        <f t="shared" si="3"/>
        <v>10081.854043392501</v>
      </c>
      <c r="J26" s="70">
        <f t="shared" ref="J26" si="4">SUM(J7:J25)</f>
        <v>0</v>
      </c>
      <c r="K26" s="70">
        <f>SUM(K7:K25)</f>
        <v>24</v>
      </c>
      <c r="L26" s="70">
        <f>SUM(L7:L25)</f>
        <v>78041.088757396443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abSelected="1" topLeftCell="A13" workbookViewId="0">
      <selection activeCell="I21" sqref="I21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30 DE NOVIEMBRE DE 2014</v>
      </c>
    </row>
    <row r="3" spans="1:15">
      <c r="F3" s="23" t="str">
        <f>'GOB1'!F3</f>
        <v>SEGUNDA QUINCENA DE NOVIEMBRE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 t="s">
        <v>437</v>
      </c>
      <c r="C7" s="82" t="s">
        <v>435</v>
      </c>
      <c r="D7" s="36"/>
      <c r="E7" s="36" t="s">
        <v>162</v>
      </c>
      <c r="F7" s="122">
        <v>5595</v>
      </c>
      <c r="G7" s="123">
        <v>640</v>
      </c>
      <c r="H7" s="15">
        <f>SUM(F7*2)/30.42*15</f>
        <v>5517.7514792899401</v>
      </c>
      <c r="I7" s="15">
        <f>SUM(G7*2)/30.42*15</f>
        <v>631.16370808678494</v>
      </c>
      <c r="J7" s="85">
        <v>0</v>
      </c>
      <c r="K7" s="85"/>
      <c r="L7" s="15">
        <f>H7-I7+J7-K7</f>
        <v>4886.5877712031552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8" si="0">SUM(F8*2)/30.42*15</f>
        <v>0</v>
      </c>
      <c r="I8" s="15">
        <f t="shared" ref="I8:I28" si="1">SUM(G8*2)/30.42*15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5517.7514792899401</v>
      </c>
      <c r="I9" s="15">
        <f t="shared" si="1"/>
        <v>631.16370808678494</v>
      </c>
      <c r="J9" s="85"/>
      <c r="K9" s="85">
        <v>4</v>
      </c>
      <c r="L9" s="15">
        <f t="shared" si="2"/>
        <v>4882.5877712031552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5517.7514792899401</v>
      </c>
      <c r="I11" s="15">
        <f t="shared" si="1"/>
        <v>631.16370808678494</v>
      </c>
      <c r="J11" s="85"/>
      <c r="K11" s="85">
        <v>4</v>
      </c>
      <c r="L11" s="15">
        <f t="shared" si="2"/>
        <v>4882.5877712031552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5517.7514792899401</v>
      </c>
      <c r="I16" s="15">
        <f t="shared" si="1"/>
        <v>631.16370808678494</v>
      </c>
      <c r="J16" s="85"/>
      <c r="K16" s="85">
        <v>4</v>
      </c>
      <c r="L16" s="15">
        <f t="shared" si="2"/>
        <v>4882.5877712031552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5517.7514792899401</v>
      </c>
      <c r="I17" s="15">
        <f t="shared" si="1"/>
        <v>631.16370808678494</v>
      </c>
      <c r="J17" s="85"/>
      <c r="K17" s="85">
        <v>4</v>
      </c>
      <c r="L17" s="15">
        <f t="shared" si="2"/>
        <v>4882.5877712031552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5517.7514792899401</v>
      </c>
      <c r="I18" s="15">
        <f t="shared" si="1"/>
        <v>631.16370808678494</v>
      </c>
      <c r="J18" s="85"/>
      <c r="K18" s="85">
        <v>4</v>
      </c>
      <c r="L18" s="15">
        <f t="shared" si="2"/>
        <v>4882.5877712031552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5517.7514792899401</v>
      </c>
      <c r="I19" s="15">
        <f t="shared" si="1"/>
        <v>631.16370808678494</v>
      </c>
      <c r="J19" s="85"/>
      <c r="K19" s="85"/>
      <c r="L19" s="15">
        <f t="shared" si="2"/>
        <v>4886.5877712031552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5517.7514792899401</v>
      </c>
      <c r="I20" s="15">
        <f t="shared" si="1"/>
        <v>631.16370808678494</v>
      </c>
      <c r="J20" s="85"/>
      <c r="K20" s="85"/>
      <c r="L20" s="15">
        <f t="shared" si="2"/>
        <v>4886.5877712031552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8832</v>
      </c>
      <c r="G21" s="123">
        <v>1332</v>
      </c>
      <c r="H21" s="15">
        <f>SUM(F21/15*15)</f>
        <v>8832</v>
      </c>
      <c r="I21" s="15">
        <f>SUM(G21/15*15)</f>
        <v>1332</v>
      </c>
      <c r="J21" s="85"/>
      <c r="K21" s="85"/>
      <c r="L21" s="15">
        <f t="shared" si="2"/>
        <v>7500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5517.7514792899401</v>
      </c>
      <c r="I22" s="15">
        <f t="shared" si="1"/>
        <v>631.16370808678494</v>
      </c>
      <c r="J22" s="85"/>
      <c r="K22" s="85"/>
      <c r="L22" s="15">
        <f t="shared" si="2"/>
        <v>4886.5877712031552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5517.7514792899401</v>
      </c>
      <c r="I23" s="15">
        <f t="shared" si="1"/>
        <v>631.16370808678494</v>
      </c>
      <c r="J23" s="85"/>
      <c r="K23" s="85"/>
      <c r="L23" s="15">
        <f>H23-I23+J23-K23</f>
        <v>4886.5877712031552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H28" s="15">
        <f t="shared" si="0"/>
        <v>0</v>
      </c>
      <c r="I28" s="15">
        <f t="shared" si="1"/>
        <v>0</v>
      </c>
      <c r="J28" s="43"/>
      <c r="K28" s="43"/>
    </row>
    <row r="29" spans="2:13">
      <c r="E29" s="21" t="s">
        <v>92</v>
      </c>
      <c r="F29" s="110">
        <f t="shared" ref="F29:K29" si="3">SUM(F7:F28)</f>
        <v>64782</v>
      </c>
      <c r="G29" s="110">
        <f t="shared" si="3"/>
        <v>7732</v>
      </c>
      <c r="H29" s="22">
        <f t="shared" si="3"/>
        <v>64009.51479289939</v>
      </c>
      <c r="I29" s="22">
        <f t="shared" si="3"/>
        <v>7643.6370808678494</v>
      </c>
      <c r="J29" s="22">
        <f t="shared" si="3"/>
        <v>0</v>
      </c>
      <c r="K29" s="22">
        <f t="shared" si="3"/>
        <v>20</v>
      </c>
      <c r="L29" s="22">
        <f>SUM(L7:L28)</f>
        <v>56345.877712031557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H18" sqref="H1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30 DE NOVIEMBRE DE 2014</v>
      </c>
    </row>
    <row r="3" spans="1:15">
      <c r="F3" s="5" t="str">
        <f>'GOB1'!F3</f>
        <v>SEGUNDA QUINCENA DE NOVIEMBRE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SUM(F7*2)/30.42*15</f>
        <v>5047.3372781065082</v>
      </c>
      <c r="I7" s="13">
        <f>SUM(G7*2)/30.42*15</f>
        <v>532.54437869822482</v>
      </c>
      <c r="J7" s="13"/>
      <c r="K7" s="13">
        <v>1</v>
      </c>
      <c r="L7" s="13">
        <f>H7-I7+J7-K7</f>
        <v>4513.7928994082831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SUM(F8*2)/30.42*15</f>
        <v>5919.1321499013811</v>
      </c>
      <c r="I8" s="13">
        <f t="shared" ref="I8:I18" si="1">SUM(G8*2)/30.42*15</f>
        <v>716.96252465483235</v>
      </c>
      <c r="J8" s="13"/>
      <c r="K8" s="13">
        <v>0</v>
      </c>
      <c r="L8" s="13">
        <f t="shared" ref="L8:L18" si="2">H8-I8+J8-K8</f>
        <v>5202.169625246549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 t="shared" si="0"/>
        <v>4945.7593688362922</v>
      </c>
      <c r="I9" s="13">
        <f t="shared" si="1"/>
        <v>513.80670611439837</v>
      </c>
      <c r="J9" s="13"/>
      <c r="K9" s="13"/>
      <c r="L9" s="13">
        <f t="shared" si="2"/>
        <v>4431.9526627218938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18036.489151873768</v>
      </c>
      <c r="I10" s="13">
        <f t="shared" si="1"/>
        <v>3596.6469428007886</v>
      </c>
      <c r="J10" s="13"/>
      <c r="K10" s="13"/>
      <c r="L10" s="13">
        <f t="shared" si="2"/>
        <v>14439.84220907298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7784.0236686390535</v>
      </c>
      <c r="I11" s="13">
        <f t="shared" si="1"/>
        <v>1115.3846153846152</v>
      </c>
      <c r="J11" s="13"/>
      <c r="K11" s="13">
        <v>0</v>
      </c>
      <c r="L11" s="13">
        <f t="shared" si="2"/>
        <v>6668.6390532544383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11572.978303747534</v>
      </c>
      <c r="I12" s="13">
        <f t="shared" si="1"/>
        <v>1953.6489151873768</v>
      </c>
      <c r="J12" s="13"/>
      <c r="K12" s="13"/>
      <c r="L12" s="13">
        <f t="shared" si="2"/>
        <v>9619.3293885601561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6477.3175542406307</v>
      </c>
      <c r="I13" s="13">
        <f t="shared" si="1"/>
        <v>836.29191321499013</v>
      </c>
      <c r="J13" s="13"/>
      <c r="K13" s="13"/>
      <c r="L13" s="13">
        <f t="shared" si="2"/>
        <v>5641.0256410256407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4175.5424063116361</v>
      </c>
      <c r="I14" s="13">
        <f t="shared" si="1"/>
        <v>376.72583826429974</v>
      </c>
      <c r="J14" s="13"/>
      <c r="K14" s="13"/>
      <c r="L14" s="13">
        <f>H14-I14+J14-K14</f>
        <v>3798.8165680473362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/>
      <c r="L15" s="13">
        <f t="shared" si="2"/>
        <v>3798.8165680473362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5031.5581854043394</v>
      </c>
      <c r="I17" s="13">
        <f t="shared" si="1"/>
        <v>529.58579881656794</v>
      </c>
      <c r="J17" s="13"/>
      <c r="K17" s="13"/>
      <c r="L17" s="13">
        <f t="shared" si="2"/>
        <v>4501.9723865877713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13367.850098619328</v>
      </c>
      <c r="I18" s="13">
        <f t="shared" si="1"/>
        <v>2375.7396449704138</v>
      </c>
      <c r="J18" s="13"/>
      <c r="L18" s="13">
        <f t="shared" si="2"/>
        <v>10992.110453648915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86533.530571992116</v>
      </c>
      <c r="I19" s="22">
        <f t="shared" si="3"/>
        <v>12924.063116370808</v>
      </c>
      <c r="J19" s="22">
        <f t="shared" si="3"/>
        <v>0</v>
      </c>
      <c r="K19" s="22">
        <f t="shared" si="3"/>
        <v>1</v>
      </c>
      <c r="L19" s="22">
        <f>SUM(L7:L18)</f>
        <v>73608.467455621314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I7" sqref="I7:K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30 DE NOVIEMBRE DE 2014</v>
      </c>
    </row>
    <row r="3" spans="2:14">
      <c r="F3" s="23" t="str">
        <f>'GOB1'!F3</f>
        <v>SEGUNDA QUINCENA DE NOVIEMBRE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SUM(F7*2)/30.42*15</f>
        <v>2218.9349112426034</v>
      </c>
      <c r="J7" s="13">
        <f>SUM(G7*2)/30.42*15</f>
        <v>0</v>
      </c>
      <c r="K7" s="13">
        <f>SUM(H7*2)/30.42*15</f>
        <v>116.37080867850098</v>
      </c>
      <c r="L7" s="13"/>
      <c r="M7" s="13">
        <f>I7-J7+K7-L7</f>
        <v>2335.3057199211044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SUM(F8*2)/30.42*15</f>
        <v>2218.9349112426034</v>
      </c>
      <c r="J8" s="13">
        <f t="shared" ref="J8:J21" si="1">SUM(G8*2)/30.42*15</f>
        <v>0</v>
      </c>
      <c r="K8" s="13">
        <f t="shared" ref="K8:K21" si="2">SUM(H8*2)/30.42*15</f>
        <v>116.37080867850098</v>
      </c>
      <c r="L8" s="13"/>
      <c r="M8" s="13">
        <f t="shared" ref="M8:M21" si="3">I8-J8+K8-L8</f>
        <v>2335.3057199211044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2218.9349112426034</v>
      </c>
      <c r="J9" s="13">
        <f t="shared" si="1"/>
        <v>0</v>
      </c>
      <c r="K9" s="13">
        <f t="shared" si="2"/>
        <v>116.37080867850098</v>
      </c>
      <c r="L9" s="13"/>
      <c r="M9" s="13">
        <f t="shared" si="3"/>
        <v>2335.3057199211044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2714.9901380670608</v>
      </c>
      <c r="J10" s="13">
        <f t="shared" si="1"/>
        <v>45.364891518737672</v>
      </c>
      <c r="K10" s="13">
        <f t="shared" si="2"/>
        <v>0</v>
      </c>
      <c r="L10" s="13"/>
      <c r="M10" s="13">
        <f t="shared" si="3"/>
        <v>2669.625246548323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2714.9901380670608</v>
      </c>
      <c r="J11" s="13">
        <f t="shared" si="1"/>
        <v>45.364891518737672</v>
      </c>
      <c r="K11" s="13">
        <f t="shared" si="2"/>
        <v>0</v>
      </c>
      <c r="L11" s="13"/>
      <c r="M11" s="13">
        <f t="shared" si="3"/>
        <v>2669.625246548323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2714.9901380670608</v>
      </c>
      <c r="J12" s="13">
        <f t="shared" si="1"/>
        <v>45.364891518737672</v>
      </c>
      <c r="K12" s="13">
        <f t="shared" si="2"/>
        <v>0</v>
      </c>
      <c r="L12" s="13"/>
      <c r="M12" s="13">
        <f t="shared" si="3"/>
        <v>2669.625246548323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2284.0236686390531</v>
      </c>
      <c r="J13" s="13">
        <f t="shared" si="1"/>
        <v>0</v>
      </c>
      <c r="K13" s="13">
        <f t="shared" si="2"/>
        <v>29.585798816568044</v>
      </c>
      <c r="L13" s="13"/>
      <c r="M13" s="13">
        <f t="shared" si="3"/>
        <v>2313.6094674556211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1134.1222879684417</v>
      </c>
      <c r="J14" s="13">
        <f t="shared" si="1"/>
        <v>0</v>
      </c>
      <c r="K14" s="13">
        <f t="shared" si="2"/>
        <v>139.05325443786984</v>
      </c>
      <c r="L14" s="13"/>
      <c r="M14" s="13">
        <f t="shared" si="3"/>
        <v>1273.1755424063115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1134.1222879684417</v>
      </c>
      <c r="J15" s="13">
        <f t="shared" si="1"/>
        <v>0</v>
      </c>
      <c r="K15" s="13">
        <f t="shared" si="2"/>
        <v>139.05325443786984</v>
      </c>
      <c r="L15" s="13"/>
      <c r="M15" s="13">
        <f t="shared" si="3"/>
        <v>1273.1755424063115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3318.540433925049</v>
      </c>
      <c r="J16" s="13">
        <f t="shared" si="1"/>
        <v>132.1499013806706</v>
      </c>
      <c r="K16" s="13">
        <f t="shared" si="2"/>
        <v>0</v>
      </c>
      <c r="L16" s="13"/>
      <c r="M16" s="13">
        <f t="shared" si="3"/>
        <v>3186.3905325443784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2763.3136094674555</v>
      </c>
      <c r="J17" s="13">
        <f t="shared" si="1"/>
        <v>51.282051282051277</v>
      </c>
      <c r="K17" s="13">
        <f t="shared" si="2"/>
        <v>0</v>
      </c>
      <c r="L17" s="13"/>
      <c r="M17" s="13">
        <f t="shared" si="3"/>
        <v>2712.0315581854043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3318.540433925049</v>
      </c>
      <c r="J18" s="13">
        <f t="shared" si="1"/>
        <v>132.1499013806706</v>
      </c>
      <c r="K18" s="13">
        <f t="shared" si="2"/>
        <v>0</v>
      </c>
      <c r="L18" s="13"/>
      <c r="M18" s="13">
        <f t="shared" si="3"/>
        <v>3186.3905325443784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2763.3136094674555</v>
      </c>
      <c r="J19" s="13">
        <f t="shared" si="1"/>
        <v>51.282051282051277</v>
      </c>
      <c r="K19" s="13">
        <f t="shared" si="2"/>
        <v>0</v>
      </c>
      <c r="L19" s="13"/>
      <c r="M19" s="13">
        <f t="shared" si="3"/>
        <v>2712.0315581854043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1375.739644970414</v>
      </c>
      <c r="J20" s="13">
        <f t="shared" si="1"/>
        <v>0</v>
      </c>
      <c r="K20" s="13">
        <f t="shared" si="2"/>
        <v>123.27416173570019</v>
      </c>
      <c r="L20" s="13"/>
      <c r="M20" s="13">
        <f t="shared" si="3"/>
        <v>1499.0138067061141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998.02761341222879</v>
      </c>
      <c r="J21" s="13">
        <f t="shared" si="1"/>
        <v>0</v>
      </c>
      <c r="K21" s="13">
        <f t="shared" si="2"/>
        <v>147.92899408284023</v>
      </c>
      <c r="L21" s="13"/>
      <c r="M21" s="13">
        <f t="shared" si="3"/>
        <v>1145.956607495069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33891.518737672588</v>
      </c>
      <c r="J23" s="22">
        <f t="shared" si="4"/>
        <v>502.95857988165676</v>
      </c>
      <c r="K23" s="22">
        <f t="shared" si="4"/>
        <v>928.00788954635095</v>
      </c>
      <c r="L23" s="22">
        <f t="shared" si="4"/>
        <v>0</v>
      </c>
      <c r="M23" s="22">
        <f>SUM(M6:M22)</f>
        <v>34316.568047337278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8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H7" sqref="H7:I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30 DE NOVIEMBRE DE 2014</v>
      </c>
    </row>
    <row r="3" spans="2:16">
      <c r="F3" s="23" t="str">
        <f>'GOB1'!F3</f>
        <v>SEGUNDA QUINCENA DE NOVIEMBRE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SUM(F7*2)/30.42*15</f>
        <v>17533.530571992109</v>
      </c>
      <c r="I7" s="13">
        <f>SUM(G7*2)/30.42*15</f>
        <v>3445.7593688362917</v>
      </c>
      <c r="J7" s="13"/>
      <c r="K7" s="13">
        <v>0</v>
      </c>
      <c r="L7" s="13">
        <f>H7-I7+J7-K7</f>
        <v>14087.771203155817</v>
      </c>
      <c r="M7" s="14"/>
      <c r="N7" s="90"/>
      <c r="O7" s="90"/>
    </row>
    <row r="8" spans="2:16" ht="24.95" customHeight="1">
      <c r="B8" s="11" t="s">
        <v>421</v>
      </c>
      <c r="C8" s="10" t="s">
        <v>419</v>
      </c>
      <c r="D8" s="18"/>
      <c r="E8" s="77" t="s">
        <v>420</v>
      </c>
      <c r="F8" s="13">
        <v>5483</v>
      </c>
      <c r="G8" s="13">
        <v>616</v>
      </c>
      <c r="H8" s="13">
        <f t="shared" ref="H8:H18" si="0">SUM(F8*2)/30.42*15</f>
        <v>5407.2978303747532</v>
      </c>
      <c r="I8" s="13">
        <f t="shared" ref="I8:I18" si="1">SUM(G8*2)/30.42*15</f>
        <v>607.49506903353051</v>
      </c>
      <c r="J8" s="13"/>
      <c r="K8" s="13"/>
      <c r="L8" s="13">
        <f t="shared" ref="L8:L18" si="2">H8-I8+J8-K8</f>
        <v>4799.8027613412223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4175.5424063116361</v>
      </c>
      <c r="I9" s="13">
        <f t="shared" si="1"/>
        <v>376.72583826429974</v>
      </c>
      <c r="J9" s="13"/>
      <c r="K9" s="13"/>
      <c r="L9" s="13">
        <f t="shared" si="2"/>
        <v>3798.8165680473362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4175.5424063116361</v>
      </c>
      <c r="I10" s="13">
        <f t="shared" si="1"/>
        <v>376.72583826429974</v>
      </c>
      <c r="J10" s="13"/>
      <c r="K10" s="13"/>
      <c r="L10" s="13">
        <f t="shared" si="2"/>
        <v>3798.8165680473362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4175.5424063116361</v>
      </c>
      <c r="I11" s="13">
        <f t="shared" si="1"/>
        <v>376.72583826429974</v>
      </c>
      <c r="J11" s="13"/>
      <c r="K11" s="13">
        <v>0</v>
      </c>
      <c r="L11" s="13">
        <f t="shared" si="2"/>
        <v>3798.8165680473362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11139.053254437869</v>
      </c>
      <c r="I12" s="13">
        <f t="shared" si="1"/>
        <v>1851.084812623274</v>
      </c>
      <c r="J12" s="13"/>
      <c r="K12" s="13">
        <v>4</v>
      </c>
      <c r="L12" s="13">
        <f t="shared" si="2"/>
        <v>9283.9684418145953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7214.0039447731751</v>
      </c>
      <c r="I13" s="13">
        <f t="shared" si="1"/>
        <v>994.08284023668637</v>
      </c>
      <c r="J13" s="13"/>
      <c r="K13" s="13">
        <v>3</v>
      </c>
      <c r="L13" s="13">
        <f t="shared" si="2"/>
        <v>6216.9211045364891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4591.7159763313603</v>
      </c>
      <c r="I14" s="13">
        <f t="shared" si="1"/>
        <v>450.69033530571988</v>
      </c>
      <c r="J14" s="13"/>
      <c r="K14" s="13">
        <v>0</v>
      </c>
      <c r="L14" s="13">
        <f t="shared" si="2"/>
        <v>4141.0256410256407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>
        <v>0</v>
      </c>
      <c r="L15" s="13">
        <f t="shared" si="2"/>
        <v>3798.8165680473362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3616.3708086785009</v>
      </c>
      <c r="I16" s="13">
        <f t="shared" si="1"/>
        <v>181.45956607495069</v>
      </c>
      <c r="J16" s="13"/>
      <c r="K16" s="13"/>
      <c r="L16" s="13">
        <f t="shared" si="2"/>
        <v>3434.9112426035504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4175.5424063116361</v>
      </c>
      <c r="I17" s="13">
        <f t="shared" si="1"/>
        <v>376.72583826429974</v>
      </c>
      <c r="J17" s="13"/>
      <c r="K17" s="13">
        <v>0</v>
      </c>
      <c r="L17" s="13">
        <f t="shared" si="2"/>
        <v>3798.8165680473362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4752.4654832347142</v>
      </c>
      <c r="I18" s="13">
        <f t="shared" si="1"/>
        <v>479.28994082840234</v>
      </c>
      <c r="J18" s="13"/>
      <c r="K18" s="13"/>
      <c r="L18" s="13">
        <f t="shared" si="2"/>
        <v>4273.1755424063122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76184</v>
      </c>
      <c r="G20" s="110">
        <f t="shared" ref="G20:L20" si="3">SUM(G7:G18)</f>
        <v>10032</v>
      </c>
      <c r="H20" s="22">
        <f t="shared" si="3"/>
        <v>75132.149901380675</v>
      </c>
      <c r="I20" s="22">
        <f t="shared" si="3"/>
        <v>9893.4911242603539</v>
      </c>
      <c r="J20" s="22">
        <f t="shared" si="3"/>
        <v>0</v>
      </c>
      <c r="K20" s="22">
        <f t="shared" si="3"/>
        <v>7</v>
      </c>
      <c r="L20" s="22">
        <f t="shared" si="3"/>
        <v>65231.658777120305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I7" sqref="H7:I21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30 DE NOVIEMBRE DE 2014</v>
      </c>
    </row>
    <row r="3" spans="2:15">
      <c r="F3" s="23" t="str">
        <f>'GOB1'!F3</f>
        <v>SEGUNDA QUINCENA DE NOVIEMBRE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SUM(F7*2)/30.42*15</f>
        <v>10358.974358974358</v>
      </c>
      <c r="I7" s="13">
        <f>SUM(G7*2)/30.42*15</f>
        <v>1667.6528599605522</v>
      </c>
      <c r="J7" s="13"/>
      <c r="K7" s="13">
        <v>0</v>
      </c>
      <c r="L7" s="13">
        <f>H7-I7+J7-K7</f>
        <v>8691.3214990138058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SUM(F8*2)/30.42*15</f>
        <v>9508.875739644971</v>
      </c>
      <c r="I8" s="13">
        <f t="shared" ref="I8:I21" si="1">SUM(G8*2)/30.42*15</f>
        <v>1484.2209072978303</v>
      </c>
      <c r="J8" s="13"/>
      <c r="K8" s="13"/>
      <c r="L8" s="13">
        <f>H8-I8+J8-K8</f>
        <v>8024.6548323471407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9216.9625246548312</v>
      </c>
      <c r="I10" s="13">
        <f t="shared" si="1"/>
        <v>1421.1045364891518</v>
      </c>
      <c r="J10" s="13"/>
      <c r="K10" s="13">
        <v>9</v>
      </c>
      <c r="L10" s="13">
        <f t="shared" si="2"/>
        <v>7786.8579881656797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5730.7692307692305</v>
      </c>
      <c r="I12" s="13">
        <f t="shared" si="1"/>
        <v>676.52859960552269</v>
      </c>
      <c r="J12" s="13"/>
      <c r="K12" s="13">
        <v>0</v>
      </c>
      <c r="L12" s="13">
        <f t="shared" si="2"/>
        <v>5054.2406311637078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4175.5424063116361</v>
      </c>
      <c r="I13" s="13">
        <f t="shared" si="1"/>
        <v>376.72583826429974</v>
      </c>
      <c r="J13" s="13"/>
      <c r="K13" s="13">
        <v>0</v>
      </c>
      <c r="L13" s="13">
        <f t="shared" si="2"/>
        <v>3798.8165680473362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6023.6686390532541</v>
      </c>
      <c r="I14" s="13">
        <f t="shared" si="1"/>
        <v>739.64497041420111</v>
      </c>
      <c r="J14" s="13"/>
      <c r="K14" s="13">
        <v>2</v>
      </c>
      <c r="L14" s="13">
        <f t="shared" si="2"/>
        <v>5282.0236686390526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6023.6686390532541</v>
      </c>
      <c r="I15" s="13">
        <f t="shared" si="1"/>
        <v>739.64497041420111</v>
      </c>
      <c r="J15" s="13"/>
      <c r="K15" s="13">
        <v>2</v>
      </c>
      <c r="L15" s="13">
        <f t="shared" si="2"/>
        <v>5282.0236686390526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4611.4398422090726</v>
      </c>
      <c r="I16" s="13">
        <f t="shared" si="1"/>
        <v>453.6489151873767</v>
      </c>
      <c r="J16" s="13"/>
      <c r="K16" s="13">
        <v>0</v>
      </c>
      <c r="L16" s="13">
        <f t="shared" si="2"/>
        <v>4157.790927021696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4611.4398422090726</v>
      </c>
      <c r="I17" s="13">
        <f t="shared" si="1"/>
        <v>453.6489151873767</v>
      </c>
      <c r="J17" s="13"/>
      <c r="K17" s="13">
        <v>0</v>
      </c>
      <c r="L17" s="13">
        <f t="shared" si="2"/>
        <v>4157.790927021696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3670.6114398422092</v>
      </c>
      <c r="I18" s="13">
        <f t="shared" si="1"/>
        <v>295.85798816568047</v>
      </c>
      <c r="J18" s="13"/>
      <c r="K18" s="13">
        <v>0</v>
      </c>
      <c r="L18" s="13">
        <f t="shared" si="2"/>
        <v>3374.7534516765286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4036.4891518737672</v>
      </c>
      <c r="I19" s="13">
        <f t="shared" si="1"/>
        <v>355.02958579881658</v>
      </c>
      <c r="J19" s="58"/>
      <c r="K19" s="58">
        <v>0</v>
      </c>
      <c r="L19" s="13">
        <f t="shared" si="2"/>
        <v>3681.4595660749505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3398.4220907297827</v>
      </c>
      <c r="I20" s="13">
        <f t="shared" si="1"/>
        <v>140.03944773175542</v>
      </c>
      <c r="J20" s="13"/>
      <c r="K20" s="13">
        <v>0</v>
      </c>
      <c r="L20" s="13">
        <f t="shared" si="2"/>
        <v>3258.3826429980272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4500.9861932938857</v>
      </c>
      <c r="I21" s="13">
        <f t="shared" si="1"/>
        <v>433.9250493096647</v>
      </c>
      <c r="J21" s="13"/>
      <c r="K21" s="13">
        <v>0</v>
      </c>
      <c r="L21" s="13">
        <f t="shared" si="2"/>
        <v>4067.061143984221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75867.850098619325</v>
      </c>
      <c r="I22" s="22">
        <f t="shared" si="3"/>
        <v>9237.6725838264283</v>
      </c>
      <c r="J22" s="22">
        <f>SUM(J7:J21)</f>
        <v>0</v>
      </c>
      <c r="K22" s="22">
        <f>SUM(K7:K21)</f>
        <v>13</v>
      </c>
      <c r="L22" s="22">
        <f>SUM(L7:L21)</f>
        <v>66617.1775147929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7" zoomScale="80" zoomScaleNormal="80" workbookViewId="0">
      <selection activeCell="H7" sqref="H7:I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30 DE NOVIEMBRE DE 2014</v>
      </c>
    </row>
    <row r="3" spans="2:13">
      <c r="F3" s="23" t="str">
        <f>+O.PUB!F3</f>
        <v>SEGUNDA QUINCENA DE NOVIEMBRE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SUM(F7*2)/30.42*15</f>
        <v>3318.540433925049</v>
      </c>
      <c r="I7" s="13">
        <f>SUM(G7*2)/30.42*15</f>
        <v>132.1499013806706</v>
      </c>
      <c r="J7" s="13"/>
      <c r="K7" s="13"/>
      <c r="L7" s="13">
        <f>H7-I7+J7-K7</f>
        <v>3186.3905325443784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SUM(F8*2)/30.42*15</f>
        <v>5676.5285996055218</v>
      </c>
      <c r="I8" s="13">
        <f t="shared" ref="I8:I22" si="1">SUM(G8*2)/30.42*15</f>
        <v>665.68047337278097</v>
      </c>
      <c r="J8" s="13"/>
      <c r="K8" s="13">
        <v>1</v>
      </c>
      <c r="L8" s="13">
        <f t="shared" ref="L8:L22" si="2">H8-I8+J8-K8</f>
        <v>5009.8481262327405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4108.4812623274156</v>
      </c>
      <c r="I9" s="13">
        <f t="shared" si="1"/>
        <v>365.87771203155813</v>
      </c>
      <c r="J9" s="13"/>
      <c r="K9" s="13"/>
      <c r="L9" s="13">
        <f t="shared" si="2"/>
        <v>3742.6035502958575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5676.5285996055218</v>
      </c>
      <c r="I10" s="13">
        <f t="shared" si="1"/>
        <v>665.68047337278097</v>
      </c>
      <c r="J10" s="13"/>
      <c r="K10" s="13">
        <v>0</v>
      </c>
      <c r="L10" s="13">
        <f t="shared" si="2"/>
        <v>5010.8481262327405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4108.4812623274156</v>
      </c>
      <c r="I11" s="13">
        <f t="shared" si="1"/>
        <v>365.87771203155813</v>
      </c>
      <c r="J11" s="13"/>
      <c r="K11" s="13"/>
      <c r="L11" s="13">
        <f t="shared" si="2"/>
        <v>3742.6035502958575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 t="shared" si="0"/>
        <v>5676.5285996055218</v>
      </c>
      <c r="I12" s="13">
        <f t="shared" si="1"/>
        <v>665.68047337278097</v>
      </c>
      <c r="J12" s="13"/>
      <c r="K12" s="13">
        <v>1</v>
      </c>
      <c r="L12" s="13">
        <f t="shared" si="2"/>
        <v>5009.8481262327405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5676.5285996055218</v>
      </c>
      <c r="I13" s="13">
        <f t="shared" si="1"/>
        <v>665.68047337278097</v>
      </c>
      <c r="J13" s="13"/>
      <c r="K13" s="13">
        <v>2</v>
      </c>
      <c r="L13" s="13">
        <f t="shared" si="2"/>
        <v>5008.8481262327405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3173.5700197238657</v>
      </c>
      <c r="I14" s="13">
        <f t="shared" si="1"/>
        <v>116.37080867850098</v>
      </c>
      <c r="J14" s="13"/>
      <c r="K14" s="13"/>
      <c r="L14" s="13">
        <f t="shared" si="2"/>
        <v>3057.1992110453648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4055.2268244575935</v>
      </c>
      <c r="I15" s="13">
        <f t="shared" si="1"/>
        <v>357.9881656804734</v>
      </c>
      <c r="J15" s="13"/>
      <c r="K15" s="13"/>
      <c r="L15" s="13">
        <f t="shared" si="2"/>
        <v>3697.2386587771202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4055.2268244575935</v>
      </c>
      <c r="I16" s="13">
        <f t="shared" si="1"/>
        <v>357.9881656804734</v>
      </c>
      <c r="J16" s="13"/>
      <c r="K16" s="13"/>
      <c r="L16" s="13">
        <f t="shared" si="2"/>
        <v>3697.2386587771202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4055.2268244575935</v>
      </c>
      <c r="I17" s="13">
        <f t="shared" si="1"/>
        <v>357.9881656804734</v>
      </c>
      <c r="J17" s="13"/>
      <c r="K17" s="13"/>
      <c r="L17" s="13">
        <f t="shared" si="2"/>
        <v>3697.2386587771202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4751.4792899408276</v>
      </c>
      <c r="I18" s="13">
        <f t="shared" si="1"/>
        <v>479.28994082840234</v>
      </c>
      <c r="J18" s="13"/>
      <c r="K18" s="13"/>
      <c r="L18" s="13">
        <f t="shared" si="2"/>
        <v>4272.1893491124256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4611.4398422090726</v>
      </c>
      <c r="I19" s="13">
        <f t="shared" si="1"/>
        <v>453.6489151873767</v>
      </c>
      <c r="J19" s="13"/>
      <c r="K19" s="13"/>
      <c r="L19" s="13">
        <f t="shared" si="2"/>
        <v>4157.790927021696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3308.6785009861928</v>
      </c>
      <c r="I20" s="13">
        <f t="shared" si="1"/>
        <v>131.16370808678502</v>
      </c>
      <c r="J20" s="13"/>
      <c r="K20" s="13"/>
      <c r="L20" s="13">
        <f t="shared" si="2"/>
        <v>3177.5147928994079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6770.2169625246543</v>
      </c>
      <c r="I21" s="13">
        <f t="shared" si="1"/>
        <v>899.40828402366856</v>
      </c>
      <c r="J21" s="13"/>
      <c r="K21" s="13"/>
      <c r="L21" s="13">
        <f t="shared" si="2"/>
        <v>5870.8086785009855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4175.5424063116361</v>
      </c>
      <c r="I22" s="13">
        <f t="shared" si="1"/>
        <v>376.72583826429974</v>
      </c>
      <c r="J22" s="13"/>
      <c r="K22" s="13"/>
      <c r="L22" s="13">
        <f t="shared" si="2"/>
        <v>3798.8165680473362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73198.224852071013</v>
      </c>
      <c r="I24" s="22">
        <f t="shared" si="3"/>
        <v>7057.1992110453639</v>
      </c>
      <c r="J24" s="22">
        <f t="shared" si="3"/>
        <v>0</v>
      </c>
      <c r="K24" s="22">
        <f t="shared" si="3"/>
        <v>4</v>
      </c>
      <c r="L24" s="22">
        <f t="shared" si="3"/>
        <v>66137.025641025626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topLeftCell="A5" zoomScale="80" zoomScaleNormal="80" workbookViewId="0">
      <selection activeCell="I5" sqref="I5:K23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30 DE NOVIEMBRE DE 2014</v>
      </c>
    </row>
    <row r="3" spans="2:16">
      <c r="F3" s="95" t="str">
        <f>'GOB1'!F3</f>
        <v>SEGUNDA QUINCENA DE NOVIEMBRE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SUM(F5*2)/30.42*15</f>
        <v>6770.2169625246543</v>
      </c>
      <c r="J5" s="30">
        <f>SUM(G5*2)/30.42*15</f>
        <v>899.40828402366856</v>
      </c>
      <c r="K5" s="30">
        <f>SUM(H5*2)/30.42*15</f>
        <v>0</v>
      </c>
      <c r="L5" s="101"/>
      <c r="M5" s="30">
        <f>I5-J5+K5-L5</f>
        <v>5870.8086785009855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SUM(F6*2)/30.42*15</f>
        <v>5917.1597633136089</v>
      </c>
      <c r="J6" s="30">
        <f t="shared" ref="J6:J23" si="1">SUM(G6*2)/30.42*15</f>
        <v>716.96252465483235</v>
      </c>
      <c r="K6" s="30">
        <f t="shared" ref="K6:K23" si="2">SUM(H6*2)/30.42*15</f>
        <v>0</v>
      </c>
      <c r="L6" s="101">
        <v>1</v>
      </c>
      <c r="M6" s="30">
        <f t="shared" ref="M6:M23" si="3">I6-J6+K6-L6</f>
        <v>5199.1972386587768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4175.5424063116361</v>
      </c>
      <c r="J7" s="30">
        <f t="shared" si="1"/>
        <v>376.72583826429974</v>
      </c>
      <c r="K7" s="30">
        <f t="shared" si="2"/>
        <v>0</v>
      </c>
      <c r="L7" s="30">
        <v>0</v>
      </c>
      <c r="M7" s="30">
        <f t="shared" si="3"/>
        <v>3798.8165680473362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4227.8106508875744</v>
      </c>
      <c r="J8" s="30">
        <f t="shared" si="1"/>
        <v>385.60157790927019</v>
      </c>
      <c r="K8" s="30">
        <f t="shared" si="2"/>
        <v>0</v>
      </c>
      <c r="L8" s="30">
        <v>0</v>
      </c>
      <c r="M8" s="30">
        <f t="shared" si="3"/>
        <v>3842.209072978304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4752.4654832347142</v>
      </c>
      <c r="J9" s="30">
        <f t="shared" si="1"/>
        <v>479.28994082840234</v>
      </c>
      <c r="K9" s="30">
        <f t="shared" si="2"/>
        <v>0</v>
      </c>
      <c r="L9" s="30">
        <v>0</v>
      </c>
      <c r="M9" s="30">
        <f t="shared" si="3"/>
        <v>4273.1755424063122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3922</v>
      </c>
      <c r="G10" s="116">
        <v>333</v>
      </c>
      <c r="H10" s="116"/>
      <c r="I10" s="30">
        <f t="shared" si="0"/>
        <v>3867.8500986193289</v>
      </c>
      <c r="J10" s="30">
        <f t="shared" si="1"/>
        <v>328.40236686390529</v>
      </c>
      <c r="K10" s="30">
        <f t="shared" si="2"/>
        <v>0</v>
      </c>
      <c r="L10" s="30"/>
      <c r="M10" s="30">
        <f t="shared" si="3"/>
        <v>3539.4477317554238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4223.8658777120309</v>
      </c>
      <c r="J11" s="30">
        <f t="shared" si="1"/>
        <v>384.61538461538458</v>
      </c>
      <c r="K11" s="30">
        <f t="shared" si="2"/>
        <v>0</v>
      </c>
      <c r="L11" s="30">
        <v>0</v>
      </c>
      <c r="M11" s="30">
        <f t="shared" si="3"/>
        <v>3839.2504930966461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4156.8047337278103</v>
      </c>
      <c r="J12" s="30">
        <f t="shared" si="1"/>
        <v>373.76725838264298</v>
      </c>
      <c r="K12" s="30">
        <f t="shared" si="2"/>
        <v>0</v>
      </c>
      <c r="L12" s="30">
        <v>0</v>
      </c>
      <c r="M12" s="30">
        <f t="shared" si="3"/>
        <v>3783.0374753451674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2580.8678500986193</v>
      </c>
      <c r="J14" s="30">
        <f t="shared" si="1"/>
        <v>16.765285996055226</v>
      </c>
      <c r="K14" s="30">
        <f t="shared" si="2"/>
        <v>0</v>
      </c>
      <c r="L14" s="30">
        <v>0</v>
      </c>
      <c r="M14" s="30">
        <f t="shared" si="3"/>
        <v>2564.102564102564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5165.6804733727804</v>
      </c>
      <c r="J16" s="30">
        <f t="shared" si="1"/>
        <v>556.21301775147936</v>
      </c>
      <c r="K16" s="30">
        <f t="shared" si="2"/>
        <v>0</v>
      </c>
      <c r="L16" s="30">
        <v>0</v>
      </c>
      <c r="M16" s="30">
        <f t="shared" si="3"/>
        <v>4609.4674556213013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3853.0571992110449</v>
      </c>
      <c r="J17" s="30">
        <f t="shared" si="1"/>
        <v>325.44378698224853</v>
      </c>
      <c r="K17" s="30">
        <f t="shared" si="2"/>
        <v>0</v>
      </c>
      <c r="L17" s="30">
        <v>0</v>
      </c>
      <c r="M17" s="30">
        <f t="shared" si="3"/>
        <v>3527.6134122287963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3853.0571992110449</v>
      </c>
      <c r="J18" s="30">
        <f t="shared" si="1"/>
        <v>325.44378698224853</v>
      </c>
      <c r="K18" s="30">
        <f t="shared" si="2"/>
        <v>0</v>
      </c>
      <c r="L18" s="30">
        <v>0</v>
      </c>
      <c r="M18" s="30">
        <f t="shared" si="3"/>
        <v>3527.6134122287963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3309.6646942800785</v>
      </c>
      <c r="J19" s="30">
        <f t="shared" si="1"/>
        <v>131.16370808678502</v>
      </c>
      <c r="K19" s="30">
        <f t="shared" si="2"/>
        <v>0</v>
      </c>
      <c r="L19" s="30"/>
      <c r="M19" s="30">
        <f t="shared" si="3"/>
        <v>3178.5009861932936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2088.7573964497042</v>
      </c>
      <c r="J20" s="30">
        <f t="shared" si="1"/>
        <v>0</v>
      </c>
      <c r="K20" s="30">
        <f t="shared" si="2"/>
        <v>65.088757396449708</v>
      </c>
      <c r="L20" s="30">
        <v>0</v>
      </c>
      <c r="M20" s="30">
        <f t="shared" si="3"/>
        <v>2153.8461538461538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2088.7573964497042</v>
      </c>
      <c r="J21" s="30">
        <f t="shared" si="1"/>
        <v>0</v>
      </c>
      <c r="K21" s="30">
        <f t="shared" si="2"/>
        <v>65.088757396449708</v>
      </c>
      <c r="L21" s="30">
        <v>0</v>
      </c>
      <c r="M21" s="30">
        <f t="shared" si="3"/>
        <v>2153.8461538461538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4500.9861932938857</v>
      </c>
      <c r="J22" s="30">
        <f t="shared" si="1"/>
        <v>433.9250493096647</v>
      </c>
      <c r="K22" s="30">
        <f t="shared" si="2"/>
        <v>0</v>
      </c>
      <c r="L22" s="30"/>
      <c r="M22" s="30">
        <f t="shared" si="3"/>
        <v>4067.061143984221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3417.1597633136093</v>
      </c>
      <c r="J23" s="30">
        <f t="shared" si="1"/>
        <v>142.99802761341221</v>
      </c>
      <c r="K23" s="30">
        <f t="shared" si="2"/>
        <v>0</v>
      </c>
      <c r="L23" s="30">
        <v>0</v>
      </c>
      <c r="M23" s="30">
        <f t="shared" si="3"/>
        <v>3274.1617357001969</v>
      </c>
      <c r="N23" s="74"/>
      <c r="P23" s="102"/>
    </row>
    <row r="24" spans="2:16">
      <c r="E24" s="106" t="s">
        <v>92</v>
      </c>
      <c r="F24" s="117">
        <f t="shared" ref="F24:L24" si="4">SUM(F5:F23)</f>
        <v>69915</v>
      </c>
      <c r="G24" s="117">
        <f t="shared" si="4"/>
        <v>5959</v>
      </c>
      <c r="H24" s="117">
        <f>SUM(H5:H23)</f>
        <v>132</v>
      </c>
      <c r="I24" s="107">
        <f t="shared" si="4"/>
        <v>68949.704142011833</v>
      </c>
      <c r="J24" s="107">
        <f t="shared" si="4"/>
        <v>5876.7258382642995</v>
      </c>
      <c r="K24" s="107">
        <f t="shared" si="4"/>
        <v>130.17751479289942</v>
      </c>
      <c r="L24" s="107">
        <f t="shared" si="4"/>
        <v>1</v>
      </c>
      <c r="M24" s="107">
        <f>SUM(M5:M23)</f>
        <v>63202.155818540428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:I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30 DE NOVIEMBRE DE 2014</v>
      </c>
    </row>
    <row r="3" spans="2:15">
      <c r="F3" s="23" t="str">
        <f>'GOB1'!F3</f>
        <v>SEGUNDA QUINCENA DE NOVIEMBRE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SUM(F6*2)/30.42*15</f>
        <v>8027.6134122287958</v>
      </c>
      <c r="I6" s="13">
        <f>SUM(G6*2)/30.42*15</f>
        <v>1167.6528599605522</v>
      </c>
      <c r="J6" s="13"/>
      <c r="K6" s="13"/>
      <c r="L6" s="13">
        <f>H6-I6+J6-K6</f>
        <v>6859.9605522682432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SUM(F7*2)/30.42*15</f>
        <v>3984.2209072978299</v>
      </c>
      <c r="I7" s="13">
        <f t="shared" ref="I7:I8" si="2">SUM(G7*2)/30.42*15</f>
        <v>346.15384615384613</v>
      </c>
      <c r="J7" s="13"/>
      <c r="K7" s="13">
        <v>0</v>
      </c>
      <c r="L7" s="13">
        <f t="shared" ref="L7" si="3">H7-I7+J7-K7</f>
        <v>3638.0670611439837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3278.1065088757391</v>
      </c>
      <c r="I8" s="13">
        <f t="shared" si="2"/>
        <v>127.2189349112426</v>
      </c>
      <c r="J8" s="13"/>
      <c r="K8" s="13">
        <v>0</v>
      </c>
      <c r="L8" s="13">
        <f>H8-I8+J8-K8</f>
        <v>3150.8875739644964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15289.940828402365</v>
      </c>
      <c r="I9" s="22">
        <f t="shared" si="4"/>
        <v>1641.0256410256409</v>
      </c>
      <c r="J9" s="22">
        <f>SUM(J5:J8)</f>
        <v>0</v>
      </c>
      <c r="K9" s="22">
        <f>SUM(K5:K8)</f>
        <v>0</v>
      </c>
      <c r="L9" s="22">
        <f>SUM(L5:L8)</f>
        <v>13648.915187376722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topLeftCell="A8" zoomScale="80" zoomScaleNormal="80" workbookViewId="0">
      <selection activeCell="I5" sqref="I5:K2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30 DE NOVIEMBRE DE 2014</v>
      </c>
    </row>
    <row r="3" spans="1:18">
      <c r="B3" s="11"/>
      <c r="C3" s="10"/>
      <c r="F3" s="23" t="str">
        <f>'GOB1'!F3</f>
        <v>SEGUNDA QUINCENA DE NOVIEMBRE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SUM(F5*2)/30.42*15</f>
        <v>6770.2169625246543</v>
      </c>
      <c r="J5" s="13">
        <f>SUM(G5*2)/30.42*15</f>
        <v>899.40828402366856</v>
      </c>
      <c r="K5" s="13">
        <f>SUM(H5*2)/30.42*15</f>
        <v>0</v>
      </c>
      <c r="L5" s="13"/>
      <c r="M5" s="13">
        <f>I5-J5+K5-L5</f>
        <v>5870.8086785009855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SUM(F6*2)/30.42*15</f>
        <v>6673.5700197238657</v>
      </c>
      <c r="J6" s="13">
        <f t="shared" ref="J6:J27" si="1">SUM(G6*2)/30.42*15</f>
        <v>878.69822485207101</v>
      </c>
      <c r="K6" s="13">
        <f t="shared" ref="K6:K27" si="2">SUM(H6*2)/30.42*15</f>
        <v>0</v>
      </c>
      <c r="L6" s="13">
        <v>0</v>
      </c>
      <c r="M6" s="13">
        <f t="shared" ref="M6:M27" si="3">I6-J6+K6-L6</f>
        <v>5794.8717948717949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6673.5700197238657</v>
      </c>
      <c r="J7" s="13">
        <f t="shared" si="1"/>
        <v>878.69822485207101</v>
      </c>
      <c r="K7" s="13">
        <f t="shared" si="2"/>
        <v>0</v>
      </c>
      <c r="L7" s="13">
        <v>1</v>
      </c>
      <c r="M7" s="13">
        <f t="shared" si="3"/>
        <v>5793.8717948717949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6460.5522682445753</v>
      </c>
      <c r="J8" s="13">
        <f t="shared" si="1"/>
        <v>832.34714003944771</v>
      </c>
      <c r="K8" s="13">
        <f t="shared" si="2"/>
        <v>0</v>
      </c>
      <c r="L8" s="13"/>
      <c r="M8" s="13">
        <f t="shared" si="3"/>
        <v>5628.2051282051279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4213.0177514792904</v>
      </c>
      <c r="J9" s="13">
        <f t="shared" si="1"/>
        <v>382.64299802761337</v>
      </c>
      <c r="K9" s="13">
        <f t="shared" si="2"/>
        <v>0</v>
      </c>
      <c r="L9" s="13">
        <v>0</v>
      </c>
      <c r="M9" s="13">
        <f t="shared" si="3"/>
        <v>3830.374753451677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4213.0177514792904</v>
      </c>
      <c r="J10" s="13">
        <f t="shared" si="1"/>
        <v>382.64299802761337</v>
      </c>
      <c r="K10" s="13">
        <f t="shared" si="2"/>
        <v>0</v>
      </c>
      <c r="L10" s="13">
        <v>0</v>
      </c>
      <c r="M10" s="13">
        <f t="shared" si="3"/>
        <v>3830.374753451677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4213.0177514792904</v>
      </c>
      <c r="J11" s="13">
        <f t="shared" si="1"/>
        <v>382.64299802761337</v>
      </c>
      <c r="K11" s="13">
        <f t="shared" si="2"/>
        <v>0</v>
      </c>
      <c r="L11" s="13">
        <v>0</v>
      </c>
      <c r="M11" s="13">
        <f t="shared" si="3"/>
        <v>3830.374753451677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3519.7238658777119</v>
      </c>
      <c r="J12" s="13">
        <f t="shared" si="1"/>
        <v>171.59763313609466</v>
      </c>
      <c r="K12" s="13">
        <f t="shared" si="2"/>
        <v>0</v>
      </c>
      <c r="L12" s="13">
        <v>0</v>
      </c>
      <c r="M12" s="13">
        <f t="shared" si="3"/>
        <v>3348.1262327416171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2400.3944773175544</v>
      </c>
      <c r="J13" s="13">
        <f t="shared" si="1"/>
        <v>0</v>
      </c>
      <c r="K13" s="13">
        <f t="shared" si="2"/>
        <v>2.9585798816568043</v>
      </c>
      <c r="L13" s="13">
        <v>0</v>
      </c>
      <c r="M13" s="13">
        <f t="shared" si="3"/>
        <v>2403.3530571992114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3417.1597633136093</v>
      </c>
      <c r="J14" s="13">
        <f t="shared" si="1"/>
        <v>142.99802761341221</v>
      </c>
      <c r="K14" s="13">
        <f t="shared" si="2"/>
        <v>0</v>
      </c>
      <c r="L14" s="13">
        <v>0</v>
      </c>
      <c r="M14" s="13">
        <f t="shared" si="3"/>
        <v>3274.1617357001969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4213.0177514792904</v>
      </c>
      <c r="J15" s="13">
        <f t="shared" si="1"/>
        <v>382.64299802761337</v>
      </c>
      <c r="K15" s="13">
        <f t="shared" si="2"/>
        <v>0</v>
      </c>
      <c r="L15" s="13">
        <v>0</v>
      </c>
      <c r="M15" s="13">
        <f t="shared" si="3"/>
        <v>3830.374753451677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4213.0177514792904</v>
      </c>
      <c r="J16" s="13">
        <f t="shared" si="1"/>
        <v>382.64299802761337</v>
      </c>
      <c r="K16" s="13">
        <f t="shared" si="2"/>
        <v>0</v>
      </c>
      <c r="L16" s="13">
        <v>0</v>
      </c>
      <c r="M16" s="13">
        <f>I16-J16+K16-L16</f>
        <v>3830.374753451677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2954.6351084812623</v>
      </c>
      <c r="J17" s="13">
        <f t="shared" si="1"/>
        <v>71.992110453648905</v>
      </c>
      <c r="K17" s="13">
        <f t="shared" si="2"/>
        <v>0</v>
      </c>
      <c r="L17" s="13">
        <v>0</v>
      </c>
      <c r="M17" s="13">
        <f t="shared" si="3"/>
        <v>2882.6429980276134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5658.7771203155817</v>
      </c>
      <c r="J18" s="13">
        <f t="shared" si="1"/>
        <v>661.73570019723854</v>
      </c>
      <c r="K18" s="13">
        <f t="shared" si="2"/>
        <v>0</v>
      </c>
      <c r="L18" s="13"/>
      <c r="M18" s="13">
        <f t="shared" si="3"/>
        <v>4997.041420118343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6770.2169625246543</v>
      </c>
      <c r="J19" s="13">
        <f t="shared" si="1"/>
        <v>899.40828402366856</v>
      </c>
      <c r="K19" s="13">
        <f t="shared" si="2"/>
        <v>0</v>
      </c>
      <c r="L19" s="13"/>
      <c r="M19" s="13">
        <f t="shared" si="3"/>
        <v>5870.8086785009855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4751.4792899408276</v>
      </c>
      <c r="J20" s="13">
        <f t="shared" si="1"/>
        <v>479.28994082840234</v>
      </c>
      <c r="K20" s="13">
        <f t="shared" si="2"/>
        <v>0</v>
      </c>
      <c r="L20" s="13"/>
      <c r="M20" s="13">
        <f t="shared" si="3"/>
        <v>4272.1893491124256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4175.5424063116361</v>
      </c>
      <c r="J21" s="13">
        <f t="shared" si="1"/>
        <v>376.72583826429974</v>
      </c>
      <c r="K21" s="13">
        <f t="shared" si="2"/>
        <v>0</v>
      </c>
      <c r="L21" s="13"/>
      <c r="M21" s="13">
        <f t="shared" si="3"/>
        <v>3798.8165680473362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4175.5424063116361</v>
      </c>
      <c r="J22" s="13">
        <f t="shared" si="1"/>
        <v>376.72583826429974</v>
      </c>
      <c r="K22" s="13">
        <f t="shared" si="2"/>
        <v>0</v>
      </c>
      <c r="L22" s="13"/>
      <c r="M22" s="13">
        <f t="shared" si="3"/>
        <v>3798.8165680473362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6770.2169625246543</v>
      </c>
      <c r="J23" s="13">
        <f t="shared" si="1"/>
        <v>899.40828402366856</v>
      </c>
      <c r="K23" s="13">
        <f t="shared" si="2"/>
        <v>0</v>
      </c>
      <c r="L23" s="13"/>
      <c r="M23" s="13">
        <f t="shared" si="3"/>
        <v>5870.8086785009855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4175.5424063116361</v>
      </c>
      <c r="J25" s="13">
        <f t="shared" si="1"/>
        <v>376.72583826429974</v>
      </c>
      <c r="K25" s="13">
        <f t="shared" si="2"/>
        <v>0</v>
      </c>
      <c r="L25" s="13"/>
      <c r="M25" s="13">
        <f t="shared" si="3"/>
        <v>3798.8165680473362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4752.4654832347142</v>
      </c>
      <c r="J26" s="13">
        <f t="shared" si="1"/>
        <v>479.28994082840234</v>
      </c>
      <c r="K26" s="13">
        <f t="shared" si="2"/>
        <v>0</v>
      </c>
      <c r="L26" s="13"/>
      <c r="M26" s="13">
        <f t="shared" si="3"/>
        <v>4273.1755424063122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4428.0078895463503</v>
      </c>
      <c r="J27" s="13">
        <f t="shared" si="1"/>
        <v>421.10453648915188</v>
      </c>
      <c r="K27" s="13">
        <f t="shared" si="2"/>
        <v>0</v>
      </c>
      <c r="L27" s="13"/>
      <c r="M27" s="13">
        <f t="shared" si="3"/>
        <v>4006.9033530571983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105592.70216962526</v>
      </c>
      <c r="J29" s="40">
        <f t="shared" si="4"/>
        <v>10759.368836291911</v>
      </c>
      <c r="K29" s="40">
        <f t="shared" si="4"/>
        <v>2.9585798816568043</v>
      </c>
      <c r="L29" s="40">
        <f>SUM(L5:L28)</f>
        <v>1</v>
      </c>
      <c r="M29" s="40">
        <f>SUM(M5:M28)</f>
        <v>94835.291913214984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2014-11-26T20:33:42Z</cp:lastPrinted>
  <dcterms:created xsi:type="dcterms:W3CDTF">2004-03-09T14:35:28Z</dcterms:created>
  <dcterms:modified xsi:type="dcterms:W3CDTF">2014-11-26T20:37:07Z</dcterms:modified>
</cp:coreProperties>
</file>