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\Documents\HACIENDA MUNICIPAL\2016\NOMINAS2016\"/>
    </mc:Choice>
  </mc:AlternateContent>
  <bookViews>
    <workbookView xWindow="7620" yWindow="-150" windowWidth="11805" windowHeight="8310" firstSheet="15" activeTab="20"/>
  </bookViews>
  <sheets>
    <sheet name="DIETAS" sheetId="21" r:id="rId1"/>
    <sheet name="PRESIDENCIA" sheetId="1" r:id="rId2"/>
    <sheet name="SECRETARIA GENERAL" sheetId="22" r:id="rId3"/>
    <sheet name="OFICIALIA MAYOR" sheetId="24" r:id="rId4"/>
    <sheet name="REGISTRO CIVIL" sheetId="25" r:id="rId5"/>
    <sheet name="DEL" sheetId="9" r:id="rId6"/>
    <sheet name="H.MPAL" sheetId="8" r:id="rId7"/>
    <sheet name="O.PUB" sheetId="7" r:id="rId8"/>
    <sheet name="O.PUB2" sheetId="6" r:id="rId9"/>
    <sheet name="DESARROLLO SOCIAL" sheetId="26" r:id="rId10"/>
    <sheet name="SERVICIOS PUBLICOS" sheetId="28" r:id="rId11"/>
    <sheet name="s.p. rastro" sheetId="19" r:id="rId12"/>
    <sheet name="AGUA POTABLE" sheetId="29" r:id="rId13"/>
    <sheet name="PROTECCION CIVIL" sheetId="31" r:id="rId14"/>
    <sheet name="DEPARTAMENTO AGROPECUARIO" sheetId="32" r:id="rId15"/>
    <sheet name="CULTURA" sheetId="30" r:id="rId16"/>
    <sheet name="DEPORTE" sheetId="4" r:id="rId17"/>
    <sheet name="jubilados" sheetId="20" r:id="rId18"/>
    <sheet name="SEG.P." sheetId="10" r:id="rId19"/>
    <sheet name="SEG.P.2" sheetId="15" r:id="rId20"/>
    <sheet name="Hoja1" sheetId="33" r:id="rId21"/>
  </sheets>
  <definedNames>
    <definedName name="_xlnm.Print_Area" localSheetId="12">'AGUA POTABLE'!$B$1:$N$18</definedName>
    <definedName name="_xlnm.Print_Area" localSheetId="15">CULTURA!$B$1:$N$11</definedName>
    <definedName name="_xlnm.Print_Area" localSheetId="5">DEL!$B$1:$N$20</definedName>
    <definedName name="_xlnm.Print_Area" localSheetId="14">'DEPARTAMENTO AGROPECUARIO'!$B$1:$N$13</definedName>
    <definedName name="_xlnm.Print_Area" localSheetId="16">DEPORTE!$B$1:$N$11</definedName>
    <definedName name="_xlnm.Print_Area" localSheetId="9">'DESARROLLO SOCIAL'!$C$1:$M$9</definedName>
    <definedName name="_xlnm.Print_Area" localSheetId="0">DIETAS!$B$1:$M$17</definedName>
    <definedName name="_xlnm.Print_Area" localSheetId="6">H.MPAL!$B$1:$M$19</definedName>
    <definedName name="_xlnm.Print_Area" localSheetId="7">O.PUB!$B$1:$M$25</definedName>
    <definedName name="_xlnm.Print_Area" localSheetId="8">O.PUB2!$B$1:$M$21</definedName>
    <definedName name="_xlnm.Print_Area" localSheetId="3">'OFICIALIA MAYOR'!$B$1:$M$9</definedName>
    <definedName name="_xlnm.Print_Area" localSheetId="1">PRESIDENCIA!$B$1:$M$15</definedName>
    <definedName name="_xlnm.Print_Area" localSheetId="13">'PROTECCION CIVIL'!$B$1:$N$10</definedName>
    <definedName name="_xlnm.Print_Area" localSheetId="4">'REGISTRO CIVIL'!$B$1:$N$13</definedName>
    <definedName name="_xlnm.Print_Area" localSheetId="11">'s.p. rastro'!$B$1:$M$8</definedName>
    <definedName name="_xlnm.Print_Area" localSheetId="2">'SECRETARIA GENERAL'!$B$1:$M$9</definedName>
    <definedName name="_xlnm.Print_Area" localSheetId="18">SEG.P.!$B$1:$M$28</definedName>
    <definedName name="_xlnm.Print_Area" localSheetId="19">SEG.P.2!$B$1:$M$29</definedName>
    <definedName name="_xlnm.Print_Area" localSheetId="10">'SERVICIOS PUBLICOS'!$B$1:$N$31</definedName>
  </definedNames>
  <calcPr calcId="152511"/>
</workbook>
</file>

<file path=xl/calcChain.xml><?xml version="1.0" encoding="utf-8"?>
<calcChain xmlns="http://schemas.openxmlformats.org/spreadsheetml/2006/main">
  <c r="H16" i="15" l="1"/>
  <c r="I16" i="15"/>
  <c r="O7" i="25" l="1"/>
  <c r="Q9" i="25" l="1"/>
  <c r="Q11" i="25" s="1"/>
  <c r="Q13" i="25" s="1"/>
  <c r="Q14" i="25" s="1"/>
  <c r="O7" i="24"/>
  <c r="O9" i="24" s="1"/>
  <c r="O11" i="24" s="1"/>
  <c r="O12" i="24" s="1"/>
  <c r="P7" i="24"/>
  <c r="P9" i="24" s="1"/>
  <c r="P11" i="24" s="1"/>
  <c r="P12" i="24" s="1"/>
  <c r="I28" i="15"/>
  <c r="H28" i="15"/>
  <c r="I27" i="15"/>
  <c r="H27" i="15"/>
  <c r="I26" i="15"/>
  <c r="H26" i="15"/>
  <c r="I25" i="15"/>
  <c r="H25" i="15"/>
  <c r="I24" i="15"/>
  <c r="H24" i="15"/>
  <c r="I23" i="15"/>
  <c r="H23" i="15"/>
  <c r="I22" i="15"/>
  <c r="H22" i="15"/>
  <c r="I21" i="15"/>
  <c r="H21" i="15"/>
  <c r="I20" i="15"/>
  <c r="H20" i="15"/>
  <c r="I19" i="15"/>
  <c r="H19" i="15"/>
  <c r="I18" i="15"/>
  <c r="H18" i="15"/>
  <c r="I17" i="15"/>
  <c r="H17" i="15"/>
  <c r="I15" i="15"/>
  <c r="H15" i="15"/>
  <c r="I14" i="15"/>
  <c r="H14" i="15"/>
  <c r="I13" i="15"/>
  <c r="H13" i="15"/>
  <c r="I12" i="15"/>
  <c r="H12" i="15"/>
  <c r="I11" i="15"/>
  <c r="H11" i="15"/>
  <c r="I10" i="15"/>
  <c r="H10" i="15"/>
  <c r="I9" i="15"/>
  <c r="H9" i="15"/>
  <c r="I8" i="15"/>
  <c r="H8" i="15"/>
  <c r="I7" i="15"/>
  <c r="H7" i="15"/>
  <c r="I27" i="10"/>
  <c r="H27" i="10"/>
  <c r="I26" i="10"/>
  <c r="H26" i="10"/>
  <c r="I25" i="10"/>
  <c r="H25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I14" i="10"/>
  <c r="H14" i="10"/>
  <c r="I13" i="10"/>
  <c r="H13" i="10"/>
  <c r="I12" i="10"/>
  <c r="H12" i="10"/>
  <c r="I11" i="10"/>
  <c r="H11" i="10"/>
  <c r="I10" i="10"/>
  <c r="H10" i="10"/>
  <c r="I9" i="10"/>
  <c r="H9" i="10"/>
  <c r="I8" i="10"/>
  <c r="H8" i="10"/>
  <c r="I7" i="10"/>
  <c r="H7" i="10"/>
  <c r="J9" i="4"/>
  <c r="I9" i="4"/>
  <c r="J8" i="4"/>
  <c r="I8" i="4"/>
  <c r="J7" i="4"/>
  <c r="I7" i="4"/>
  <c r="J6" i="4"/>
  <c r="I6" i="4"/>
  <c r="J5" i="4"/>
  <c r="I5" i="4"/>
  <c r="J9" i="30"/>
  <c r="I9" i="30"/>
  <c r="J8" i="30"/>
  <c r="I8" i="30"/>
  <c r="J7" i="30"/>
  <c r="I7" i="30"/>
  <c r="J6" i="30"/>
  <c r="I6" i="30"/>
  <c r="J5" i="30"/>
  <c r="I5" i="30"/>
  <c r="J11" i="32"/>
  <c r="I11" i="32"/>
  <c r="J10" i="32"/>
  <c r="I10" i="32"/>
  <c r="J9" i="32"/>
  <c r="I9" i="32"/>
  <c r="J8" i="32"/>
  <c r="I8" i="32"/>
  <c r="J7" i="32"/>
  <c r="I7" i="32"/>
  <c r="J6" i="32"/>
  <c r="I6" i="32"/>
  <c r="J5" i="32"/>
  <c r="I5" i="32"/>
  <c r="J8" i="31"/>
  <c r="I8" i="31"/>
  <c r="J7" i="31"/>
  <c r="I7" i="31"/>
  <c r="J6" i="31"/>
  <c r="I6" i="31"/>
  <c r="J5" i="31"/>
  <c r="I5" i="31"/>
  <c r="J16" i="29"/>
  <c r="I16" i="29"/>
  <c r="J15" i="29"/>
  <c r="I15" i="29"/>
  <c r="J14" i="29"/>
  <c r="I14" i="29"/>
  <c r="J13" i="29"/>
  <c r="I13" i="29"/>
  <c r="J12" i="29"/>
  <c r="I12" i="29"/>
  <c r="J11" i="29"/>
  <c r="I11" i="29"/>
  <c r="J10" i="29"/>
  <c r="I10" i="29"/>
  <c r="J9" i="29"/>
  <c r="I9" i="29"/>
  <c r="J8" i="29"/>
  <c r="I8" i="29"/>
  <c r="J7" i="29"/>
  <c r="I7" i="29"/>
  <c r="J6" i="29"/>
  <c r="I6" i="29"/>
  <c r="J5" i="29"/>
  <c r="I5" i="29"/>
  <c r="I7" i="19"/>
  <c r="H7" i="19"/>
  <c r="I6" i="19"/>
  <c r="H6" i="19"/>
  <c r="K30" i="28"/>
  <c r="J30" i="28"/>
  <c r="I30" i="28"/>
  <c r="K29" i="28"/>
  <c r="J29" i="28"/>
  <c r="I29" i="28"/>
  <c r="K28" i="28"/>
  <c r="J28" i="28"/>
  <c r="I28" i="28"/>
  <c r="K27" i="28"/>
  <c r="J27" i="28"/>
  <c r="I27" i="28"/>
  <c r="K26" i="28"/>
  <c r="J26" i="28"/>
  <c r="I26" i="28"/>
  <c r="K25" i="28"/>
  <c r="J25" i="28"/>
  <c r="I25" i="28"/>
  <c r="K24" i="28"/>
  <c r="J24" i="28"/>
  <c r="I24" i="28"/>
  <c r="K23" i="28"/>
  <c r="J23" i="28"/>
  <c r="I23" i="28"/>
  <c r="K22" i="28"/>
  <c r="J22" i="28"/>
  <c r="I22" i="28"/>
  <c r="K21" i="28"/>
  <c r="J21" i="28"/>
  <c r="I21" i="28"/>
  <c r="K20" i="28"/>
  <c r="J20" i="28"/>
  <c r="I20" i="28"/>
  <c r="K19" i="28"/>
  <c r="J19" i="28"/>
  <c r="I19" i="28"/>
  <c r="K18" i="28"/>
  <c r="J18" i="28"/>
  <c r="I18" i="28"/>
  <c r="K17" i="28"/>
  <c r="J17" i="28"/>
  <c r="I17" i="28"/>
  <c r="K16" i="28"/>
  <c r="J16" i="28"/>
  <c r="I16" i="28"/>
  <c r="K15" i="28"/>
  <c r="J15" i="28"/>
  <c r="I15" i="28"/>
  <c r="K14" i="28"/>
  <c r="J14" i="28"/>
  <c r="I14" i="28"/>
  <c r="K13" i="28"/>
  <c r="J13" i="28"/>
  <c r="I13" i="28"/>
  <c r="K12" i="28"/>
  <c r="J12" i="28"/>
  <c r="I12" i="28"/>
  <c r="K11" i="28"/>
  <c r="J11" i="28"/>
  <c r="I11" i="28"/>
  <c r="K10" i="28"/>
  <c r="J10" i="28"/>
  <c r="I10" i="28"/>
  <c r="K9" i="28"/>
  <c r="J9" i="28"/>
  <c r="I9" i="28"/>
  <c r="K8" i="28"/>
  <c r="J8" i="28"/>
  <c r="I8" i="28"/>
  <c r="K7" i="28"/>
  <c r="J7" i="28"/>
  <c r="I7" i="28"/>
  <c r="K6" i="28"/>
  <c r="J6" i="28"/>
  <c r="I6" i="28"/>
  <c r="K5" i="28"/>
  <c r="J5" i="28"/>
  <c r="I5" i="28"/>
  <c r="I7" i="26"/>
  <c r="H7" i="2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23" i="7"/>
  <c r="H23" i="7"/>
  <c r="I22" i="7"/>
  <c r="H22" i="7"/>
  <c r="I21" i="7"/>
  <c r="H21" i="7"/>
  <c r="I20" i="7"/>
  <c r="H20" i="7"/>
  <c r="I19" i="7"/>
  <c r="H19" i="7"/>
  <c r="I18" i="7"/>
  <c r="H18" i="7"/>
  <c r="I17" i="7"/>
  <c r="H17" i="7"/>
  <c r="I16" i="7"/>
  <c r="H16" i="7"/>
  <c r="I15" i="7"/>
  <c r="H15" i="7"/>
  <c r="I14" i="7"/>
  <c r="H14" i="7"/>
  <c r="I13" i="7"/>
  <c r="H13" i="7"/>
  <c r="I12" i="7"/>
  <c r="H12" i="7"/>
  <c r="I11" i="7"/>
  <c r="H11" i="7"/>
  <c r="I10" i="7"/>
  <c r="H10" i="7"/>
  <c r="I9" i="7"/>
  <c r="H9" i="7"/>
  <c r="I8" i="7"/>
  <c r="H8" i="7"/>
  <c r="I7" i="7"/>
  <c r="H7" i="7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I7" i="8"/>
  <c r="H7" i="8"/>
  <c r="K18" i="9"/>
  <c r="J18" i="9"/>
  <c r="I18" i="9"/>
  <c r="K17" i="9"/>
  <c r="J17" i="9"/>
  <c r="I17" i="9"/>
  <c r="K16" i="9"/>
  <c r="J16" i="9"/>
  <c r="I16" i="9"/>
  <c r="K15" i="9"/>
  <c r="J15" i="9"/>
  <c r="I15" i="9"/>
  <c r="K14" i="9"/>
  <c r="J14" i="9"/>
  <c r="I14" i="9"/>
  <c r="K13" i="9"/>
  <c r="J13" i="9"/>
  <c r="I13" i="9"/>
  <c r="K12" i="9"/>
  <c r="J12" i="9"/>
  <c r="I12" i="9"/>
  <c r="K11" i="9"/>
  <c r="J11" i="9"/>
  <c r="I11" i="9"/>
  <c r="K10" i="9"/>
  <c r="J10" i="9"/>
  <c r="I10" i="9"/>
  <c r="K9" i="9"/>
  <c r="J9" i="9"/>
  <c r="I9" i="9"/>
  <c r="K8" i="9"/>
  <c r="J8" i="9"/>
  <c r="I8" i="9"/>
  <c r="K7" i="9"/>
  <c r="J7" i="9"/>
  <c r="I7" i="9"/>
  <c r="J11" i="25"/>
  <c r="I11" i="25"/>
  <c r="J10" i="25"/>
  <c r="I10" i="25"/>
  <c r="J9" i="25"/>
  <c r="I9" i="25"/>
  <c r="J8" i="25"/>
  <c r="I8" i="25"/>
  <c r="J7" i="25"/>
  <c r="I7" i="25"/>
  <c r="I8" i="24"/>
  <c r="H8" i="24"/>
  <c r="I7" i="24"/>
  <c r="H7" i="24"/>
  <c r="I8" i="22"/>
  <c r="H8" i="22"/>
  <c r="I7" i="22"/>
  <c r="H7" i="22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16" i="21"/>
  <c r="H16" i="21"/>
  <c r="I15" i="21"/>
  <c r="H15" i="21"/>
  <c r="I14" i="21"/>
  <c r="H14" i="21"/>
  <c r="I13" i="21"/>
  <c r="H13" i="21"/>
  <c r="I12" i="21"/>
  <c r="H12" i="21"/>
  <c r="I11" i="21"/>
  <c r="H11" i="21"/>
  <c r="I10" i="21"/>
  <c r="H10" i="21"/>
  <c r="I9" i="21"/>
  <c r="H9" i="21"/>
  <c r="I8" i="21"/>
  <c r="H8" i="21"/>
  <c r="I7" i="21"/>
  <c r="H7" i="21"/>
  <c r="I8" i="26" l="1"/>
  <c r="H8" i="26"/>
  <c r="K16" i="29" l="1"/>
  <c r="K15" i="29"/>
  <c r="K14" i="29"/>
  <c r="K13" i="29"/>
  <c r="K12" i="29"/>
  <c r="K11" i="29"/>
  <c r="K10" i="29"/>
  <c r="K9" i="29"/>
  <c r="K8" i="29"/>
  <c r="K7" i="29"/>
  <c r="K6" i="29"/>
  <c r="K5" i="29"/>
  <c r="H9" i="26"/>
  <c r="I9" i="26"/>
  <c r="L8" i="26"/>
  <c r="J21" i="6" l="1"/>
  <c r="K21" i="6"/>
  <c r="I21" i="6"/>
  <c r="L20" i="6" l="1"/>
  <c r="H21" i="6"/>
  <c r="A4" i="33"/>
  <c r="A2" i="33"/>
  <c r="L19" i="6"/>
  <c r="I13" i="25" l="1"/>
  <c r="B13" i="33" s="1"/>
  <c r="H15" i="1"/>
  <c r="B10" i="33" s="1"/>
  <c r="H17" i="21"/>
  <c r="B9" i="33" s="1"/>
  <c r="K29" i="15"/>
  <c r="E30" i="33" s="1"/>
  <c r="J29" i="15"/>
  <c r="D30" i="33" s="1"/>
  <c r="I29" i="15"/>
  <c r="C30" i="33" s="1"/>
  <c r="H29" i="15"/>
  <c r="B30" i="33" s="1"/>
  <c r="L28" i="15"/>
  <c r="F30" i="33" l="1"/>
  <c r="L8" i="10"/>
  <c r="L9" i="10"/>
  <c r="M28" i="28"/>
  <c r="J10" i="31" l="1"/>
  <c r="C22" i="33" s="1"/>
  <c r="L10" i="31"/>
  <c r="E22" i="33" s="1"/>
  <c r="I10" i="31"/>
  <c r="B22" i="33" s="1"/>
  <c r="M8" i="31"/>
  <c r="L6" i="19"/>
  <c r="L20" i="7"/>
  <c r="L16" i="21"/>
  <c r="L26" i="15"/>
  <c r="L27" i="15"/>
  <c r="K6" i="31" l="1"/>
  <c r="M6" i="31" s="1"/>
  <c r="L31" i="28"/>
  <c r="E19" i="33" s="1"/>
  <c r="J25" i="7"/>
  <c r="D16" i="33" s="1"/>
  <c r="K25" i="7"/>
  <c r="E16" i="33" s="1"/>
  <c r="L21" i="15"/>
  <c r="L23" i="15"/>
  <c r="L27" i="10"/>
  <c r="M29" i="28" l="1"/>
  <c r="L11" i="10"/>
  <c r="L22" i="15"/>
  <c r="M30" i="28"/>
  <c r="L24" i="15"/>
  <c r="L22" i="7"/>
  <c r="L21" i="7"/>
  <c r="L19" i="7"/>
  <c r="L23" i="7"/>
  <c r="L25" i="15"/>
  <c r="K6" i="30" l="1"/>
  <c r="K7" i="30"/>
  <c r="K8" i="30"/>
  <c r="K9" i="30"/>
  <c r="M11" i="32" l="1"/>
  <c r="L16" i="8"/>
  <c r="M9" i="30"/>
  <c r="L12" i="1"/>
  <c r="M8" i="30"/>
  <c r="M7" i="30"/>
  <c r="M6" i="30"/>
  <c r="L13" i="1"/>
  <c r="G29" i="15" l="1"/>
  <c r="F29" i="15"/>
  <c r="L20" i="15" l="1"/>
  <c r="K31" i="28"/>
  <c r="D19" i="33" s="1"/>
  <c r="H19" i="8"/>
  <c r="B15" i="33" s="1"/>
  <c r="M10" i="32"/>
  <c r="L13" i="10"/>
  <c r="H25" i="7" l="1"/>
  <c r="B16" i="33" s="1"/>
  <c r="J13" i="32"/>
  <c r="C23" i="33" s="1"/>
  <c r="I19" i="8"/>
  <c r="C15" i="33" s="1"/>
  <c r="I25" i="7"/>
  <c r="C16" i="33" s="1"/>
  <c r="I15" i="1"/>
  <c r="C10" i="33" s="1"/>
  <c r="I13" i="32"/>
  <c r="B23" i="33" s="1"/>
  <c r="J31" i="28"/>
  <c r="C19" i="33" s="1"/>
  <c r="I31" i="28"/>
  <c r="B19" i="33" s="1"/>
  <c r="L9" i="7"/>
  <c r="K8" i="25"/>
  <c r="K9" i="25"/>
  <c r="K10" i="25"/>
  <c r="K11" i="25"/>
  <c r="K7" i="25"/>
  <c r="L16" i="15"/>
  <c r="L11" i="15"/>
  <c r="F19" i="33" l="1"/>
  <c r="F16" i="33"/>
  <c r="M16" i="28"/>
  <c r="L15" i="15"/>
  <c r="M2" i="21"/>
  <c r="F3" i="21"/>
  <c r="M27" i="28"/>
  <c r="M9" i="28" l="1"/>
  <c r="M10" i="28"/>
  <c r="M11" i="28"/>
  <c r="M12" i="28"/>
  <c r="M5" i="28"/>
  <c r="M15" i="28"/>
  <c r="M17" i="28"/>
  <c r="M18" i="28"/>
  <c r="M19" i="28"/>
  <c r="M20" i="28"/>
  <c r="M21" i="28"/>
  <c r="M22" i="28"/>
  <c r="M23" i="28"/>
  <c r="M24" i="28"/>
  <c r="M25" i="28"/>
  <c r="M26" i="28"/>
  <c r="M13" i="28"/>
  <c r="M14" i="28"/>
  <c r="M8" i="32"/>
  <c r="M6" i="32"/>
  <c r="L13" i="32"/>
  <c r="E23" i="33" s="1"/>
  <c r="H13" i="32"/>
  <c r="G13" i="32"/>
  <c r="F13" i="32"/>
  <c r="K9" i="32"/>
  <c r="K7" i="32"/>
  <c r="F3" i="32"/>
  <c r="N2" i="32"/>
  <c r="H10" i="31"/>
  <c r="G10" i="31"/>
  <c r="F10" i="31"/>
  <c r="K5" i="31"/>
  <c r="K10" i="31" s="1"/>
  <c r="D22" i="33" s="1"/>
  <c r="F22" i="33" s="1"/>
  <c r="F3" i="31"/>
  <c r="N2" i="31"/>
  <c r="L11" i="30"/>
  <c r="E24" i="33" s="1"/>
  <c r="H11" i="30"/>
  <c r="G11" i="30"/>
  <c r="F11" i="30"/>
  <c r="K5" i="30"/>
  <c r="K11" i="30" s="1"/>
  <c r="D24" i="33" s="1"/>
  <c r="F3" i="30"/>
  <c r="N2" i="30"/>
  <c r="L18" i="29"/>
  <c r="E21" i="33" s="1"/>
  <c r="H18" i="29"/>
  <c r="G18" i="29"/>
  <c r="F18" i="29"/>
  <c r="M16" i="29"/>
  <c r="M12" i="29"/>
  <c r="M10" i="29"/>
  <c r="M8" i="29"/>
  <c r="M6" i="29"/>
  <c r="K18" i="29"/>
  <c r="D21" i="33" s="1"/>
  <c r="F3" i="29"/>
  <c r="N2" i="29"/>
  <c r="H31" i="28"/>
  <c r="G31" i="28"/>
  <c r="F31" i="28"/>
  <c r="M8" i="28"/>
  <c r="M7" i="28"/>
  <c r="M6" i="28"/>
  <c r="F3" i="28"/>
  <c r="K9" i="26"/>
  <c r="E18" i="33" s="1"/>
  <c r="J9" i="26"/>
  <c r="D18" i="33" s="1"/>
  <c r="G9" i="26"/>
  <c r="F9" i="26"/>
  <c r="L7" i="26"/>
  <c r="L9" i="26" s="1"/>
  <c r="C18" i="33"/>
  <c r="B18" i="33"/>
  <c r="L13" i="25"/>
  <c r="E13" i="33" s="1"/>
  <c r="H13" i="25"/>
  <c r="G13" i="25"/>
  <c r="F13" i="25"/>
  <c r="M11" i="25"/>
  <c r="M9" i="25"/>
  <c r="K13" i="25"/>
  <c r="D13" i="33" s="1"/>
  <c r="F3" i="25"/>
  <c r="N2" i="25"/>
  <c r="L8" i="24"/>
  <c r="K9" i="24"/>
  <c r="E12" i="33" s="1"/>
  <c r="J9" i="24"/>
  <c r="D12" i="33" s="1"/>
  <c r="G9" i="24"/>
  <c r="F9" i="24"/>
  <c r="L7" i="24"/>
  <c r="I9" i="24"/>
  <c r="C12" i="33" s="1"/>
  <c r="H9" i="24"/>
  <c r="B12" i="33" s="1"/>
  <c r="F3" i="24"/>
  <c r="M2" i="24"/>
  <c r="H9" i="22"/>
  <c r="B11" i="33" s="1"/>
  <c r="K9" i="22"/>
  <c r="E11" i="33" s="1"/>
  <c r="J9" i="22"/>
  <c r="D11" i="33" s="1"/>
  <c r="G9" i="22"/>
  <c r="F9" i="22"/>
  <c r="L8" i="22"/>
  <c r="F3" i="22"/>
  <c r="M2" i="22"/>
  <c r="I17" i="21"/>
  <c r="C9" i="33" s="1"/>
  <c r="K17" i="21"/>
  <c r="E9" i="33" s="1"/>
  <c r="J17" i="21"/>
  <c r="D9" i="33" s="1"/>
  <c r="G17" i="21"/>
  <c r="F17" i="21"/>
  <c r="L15" i="21"/>
  <c r="L14" i="21"/>
  <c r="L13" i="21"/>
  <c r="L12" i="21"/>
  <c r="L11" i="21"/>
  <c r="L10" i="21"/>
  <c r="L9" i="21"/>
  <c r="L8" i="21"/>
  <c r="L7" i="21"/>
  <c r="F18" i="33" l="1"/>
  <c r="F12" i="33"/>
  <c r="F9" i="33"/>
  <c r="M31" i="28"/>
  <c r="K13" i="32"/>
  <c r="D23" i="33" s="1"/>
  <c r="F23" i="33" s="1"/>
  <c r="L17" i="21"/>
  <c r="I11" i="30"/>
  <c r="B24" i="33" s="1"/>
  <c r="M5" i="30"/>
  <c r="M11" i="30" s="1"/>
  <c r="M9" i="32"/>
  <c r="M7" i="32"/>
  <c r="M5" i="32"/>
  <c r="M7" i="31"/>
  <c r="M5" i="31"/>
  <c r="J11" i="30"/>
  <c r="C24" i="33" s="1"/>
  <c r="J18" i="29"/>
  <c r="C21" i="33" s="1"/>
  <c r="M7" i="29"/>
  <c r="M9" i="29"/>
  <c r="M11" i="29"/>
  <c r="M13" i="29"/>
  <c r="M15" i="29"/>
  <c r="I18" i="29"/>
  <c r="B21" i="33" s="1"/>
  <c r="M14" i="29"/>
  <c r="M5" i="29"/>
  <c r="J13" i="25"/>
  <c r="C13" i="33" s="1"/>
  <c r="F13" i="33" s="1"/>
  <c r="M10" i="25"/>
  <c r="M8" i="25"/>
  <c r="M7" i="25"/>
  <c r="L9" i="24"/>
  <c r="I9" i="22"/>
  <c r="C11" i="33" s="1"/>
  <c r="F11" i="33" s="1"/>
  <c r="L7" i="22"/>
  <c r="L9" i="22" s="1"/>
  <c r="M13" i="32" l="1"/>
  <c r="F21" i="33"/>
  <c r="F24" i="33"/>
  <c r="M18" i="29"/>
  <c r="M10" i="31"/>
  <c r="M13" i="25"/>
  <c r="K9" i="4" l="1"/>
  <c r="K8" i="4"/>
  <c r="K7" i="4"/>
  <c r="K6" i="4"/>
  <c r="K5" i="4"/>
  <c r="L7" i="1"/>
  <c r="L8" i="15" l="1"/>
  <c r="L9" i="15"/>
  <c r="L10" i="15"/>
  <c r="L12" i="15"/>
  <c r="L13" i="15"/>
  <c r="L14" i="15"/>
  <c r="L17" i="15"/>
  <c r="L18" i="15"/>
  <c r="L19" i="15"/>
  <c r="L10" i="10"/>
  <c r="L12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7" i="10"/>
  <c r="H28" i="10"/>
  <c r="B29" i="33" s="1"/>
  <c r="I28" i="10"/>
  <c r="C29" i="33" s="1"/>
  <c r="C31" i="33" s="1"/>
  <c r="M5" i="4"/>
  <c r="M6" i="4"/>
  <c r="M7" i="4"/>
  <c r="M8" i="4"/>
  <c r="M9" i="4"/>
  <c r="H11" i="4"/>
  <c r="I11" i="4"/>
  <c r="B25" i="33" s="1"/>
  <c r="J11" i="4"/>
  <c r="C25" i="33" s="1"/>
  <c r="K11" i="4"/>
  <c r="D25" i="33" s="1"/>
  <c r="L7" i="19"/>
  <c r="H8" i="19"/>
  <c r="B20" i="33" s="1"/>
  <c r="I8" i="19"/>
  <c r="C20" i="33" s="1"/>
  <c r="L7" i="7"/>
  <c r="L28" i="10" l="1"/>
  <c r="B31" i="33"/>
  <c r="L7" i="15"/>
  <c r="L29" i="15" s="1"/>
  <c r="L8" i="6"/>
  <c r="L9" i="6"/>
  <c r="L10" i="6"/>
  <c r="L11" i="6"/>
  <c r="L12" i="6"/>
  <c r="L13" i="6"/>
  <c r="L14" i="6"/>
  <c r="L15" i="6"/>
  <c r="L16" i="6"/>
  <c r="L17" i="6"/>
  <c r="L18" i="6"/>
  <c r="L7" i="6"/>
  <c r="B17" i="33"/>
  <c r="C17" i="33"/>
  <c r="L8" i="7"/>
  <c r="L10" i="7"/>
  <c r="L11" i="7"/>
  <c r="L12" i="7"/>
  <c r="L13" i="7"/>
  <c r="L14" i="7"/>
  <c r="L15" i="7"/>
  <c r="L16" i="7"/>
  <c r="L17" i="7"/>
  <c r="L18" i="7"/>
  <c r="L8" i="8"/>
  <c r="L9" i="8"/>
  <c r="L10" i="8"/>
  <c r="L11" i="8"/>
  <c r="L12" i="8"/>
  <c r="L13" i="8"/>
  <c r="L14" i="8"/>
  <c r="L15" i="8"/>
  <c r="L17" i="8"/>
  <c r="L7" i="8"/>
  <c r="J19" i="8"/>
  <c r="D15" i="33" s="1"/>
  <c r="I20" i="9"/>
  <c r="B14" i="33" s="1"/>
  <c r="J20" i="9"/>
  <c r="C14" i="33" s="1"/>
  <c r="K20" i="9"/>
  <c r="D14" i="33" s="1"/>
  <c r="L20" i="9"/>
  <c r="E14" i="33" s="1"/>
  <c r="M8" i="9"/>
  <c r="M9" i="9"/>
  <c r="M10" i="9"/>
  <c r="M11" i="9"/>
  <c r="M12" i="9"/>
  <c r="M13" i="9"/>
  <c r="M14" i="9"/>
  <c r="M15" i="9"/>
  <c r="M16" i="9"/>
  <c r="M17" i="9"/>
  <c r="M18" i="9"/>
  <c r="M7" i="9"/>
  <c r="J15" i="1"/>
  <c r="D10" i="33" s="1"/>
  <c r="K15" i="1"/>
  <c r="E10" i="33" s="1"/>
  <c r="L8" i="1"/>
  <c r="L9" i="1"/>
  <c r="L10" i="1"/>
  <c r="L11" i="1"/>
  <c r="F10" i="33" l="1"/>
  <c r="F15" i="33"/>
  <c r="L21" i="6"/>
  <c r="C26" i="33"/>
  <c r="C28" i="33" s="1"/>
  <c r="C33" i="33" s="1"/>
  <c r="F14" i="33"/>
  <c r="B26" i="33"/>
  <c r="L25" i="7"/>
  <c r="L15" i="1"/>
  <c r="L19" i="8"/>
  <c r="G11" i="4"/>
  <c r="F11" i="4"/>
  <c r="G25" i="7"/>
  <c r="F25" i="7"/>
  <c r="J7" i="20"/>
  <c r="J8" i="20"/>
  <c r="J9" i="20"/>
  <c r="J10" i="20"/>
  <c r="J11" i="20"/>
  <c r="I16" i="20"/>
  <c r="H16" i="20"/>
  <c r="G16" i="20"/>
  <c r="F16" i="20"/>
  <c r="B27" i="33" s="1"/>
  <c r="F27" i="33" s="1"/>
  <c r="J14" i="20"/>
  <c r="J13" i="20"/>
  <c r="J12" i="20"/>
  <c r="J6" i="20"/>
  <c r="J5" i="20"/>
  <c r="F3" i="20"/>
  <c r="K2" i="20"/>
  <c r="K28" i="10"/>
  <c r="E29" i="33" s="1"/>
  <c r="E31" i="33" s="1"/>
  <c r="K8" i="19"/>
  <c r="E20" i="33" s="1"/>
  <c r="J8" i="19"/>
  <c r="D20" i="33" s="1"/>
  <c r="F20" i="33" s="1"/>
  <c r="G8" i="19"/>
  <c r="F8" i="19"/>
  <c r="L5" i="19"/>
  <c r="F3" i="19"/>
  <c r="L11" i="4"/>
  <c r="E25" i="33" s="1"/>
  <c r="F25" i="33" s="1"/>
  <c r="G21" i="6"/>
  <c r="D17" i="33"/>
  <c r="E17" i="33"/>
  <c r="E26" i="33" s="1"/>
  <c r="E28" i="33" s="1"/>
  <c r="E33" i="33" s="1"/>
  <c r="F21" i="6"/>
  <c r="G19" i="8"/>
  <c r="K19" i="8"/>
  <c r="E15" i="33" s="1"/>
  <c r="F19" i="8"/>
  <c r="G28" i="10"/>
  <c r="J28" i="10"/>
  <c r="D29" i="33" s="1"/>
  <c r="H20" i="9"/>
  <c r="G20" i="9"/>
  <c r="F20" i="9"/>
  <c r="G15" i="1"/>
  <c r="F15" i="1"/>
  <c r="D31" i="33" l="1"/>
  <c r="F29" i="33"/>
  <c r="F31" i="33" s="1"/>
  <c r="B28" i="33"/>
  <c r="B33" i="33" s="1"/>
  <c r="D26" i="33"/>
  <c r="D28" i="33" s="1"/>
  <c r="D33" i="33" s="1"/>
  <c r="F17" i="33"/>
  <c r="F26" i="33" s="1"/>
  <c r="F28" i="33" s="1"/>
  <c r="F28" i="10"/>
  <c r="L8" i="19"/>
  <c r="M11" i="4"/>
  <c r="J16" i="20"/>
  <c r="M20" i="9"/>
  <c r="J29" i="10"/>
  <c r="M2" i="15"/>
  <c r="F3" i="15"/>
  <c r="M2" i="10"/>
  <c r="F3" i="10"/>
  <c r="N2" i="4"/>
  <c r="F3" i="4"/>
  <c r="M2" i="7"/>
  <c r="F3" i="7"/>
  <c r="M2" i="8"/>
  <c r="F3" i="8"/>
  <c r="N2" i="9"/>
  <c r="F3" i="9"/>
  <c r="F33" i="33" l="1"/>
  <c r="M2" i="6"/>
  <c r="M2" i="19" s="1"/>
  <c r="M2" i="26"/>
  <c r="F3" i="6"/>
  <c r="F3" i="26"/>
  <c r="N2" i="28" l="1"/>
</calcChain>
</file>

<file path=xl/sharedStrings.xml><?xml version="1.0" encoding="utf-8"?>
<sst xmlns="http://schemas.openxmlformats.org/spreadsheetml/2006/main" count="926" uniqueCount="529">
  <si>
    <t>MUNICIPIO IXTLAHUACAN DEL RIO, JALISCO.</t>
  </si>
  <si>
    <t xml:space="preserve">FECHA 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</si>
  <si>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</si>
  <si>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</si>
  <si>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</si>
  <si>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</si>
  <si>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</si>
  <si>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</si>
  <si>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</si>
  <si>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</si>
  <si>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</si>
  <si>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</si>
  <si>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</si>
  <si>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</si>
  <si>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</si>
  <si>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</si>
  <si>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</si>
  <si>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</si>
  <si>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</si>
  <si>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SAHL740708</t>
  </si>
  <si>
    <t>LUISA SANCHEZ HERNANDEZ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</si>
  <si>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</si>
  <si>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</si>
  <si>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</si>
  <si>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</si>
  <si>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</si>
  <si>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</si>
  <si>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</si>
  <si>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</si>
  <si>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</si>
  <si>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</si>
  <si>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</si>
  <si>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</si>
  <si>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</si>
  <si>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</si>
  <si>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</si>
  <si>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</si>
  <si>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</si>
  <si>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</si>
  <si>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</si>
  <si>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</si>
  <si>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</si>
  <si>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</si>
  <si>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</si>
  <si>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</si>
  <si>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</si>
  <si>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</si>
  <si>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</si>
  <si>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</si>
  <si>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</si>
  <si>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</si>
  <si>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</si>
  <si>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</si>
  <si>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</si>
  <si>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</si>
  <si>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</si>
  <si>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</si>
  <si>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</si>
  <si>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</si>
  <si>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</si>
  <si>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</si>
  <si>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</si>
  <si>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</si>
  <si>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</si>
  <si>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</si>
  <si>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</si>
  <si>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</si>
  <si>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</si>
  <si>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</si>
  <si>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</si>
  <si>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</si>
  <si>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</si>
  <si>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</si>
  <si>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</si>
  <si>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</si>
  <si>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</si>
  <si>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</si>
  <si>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</si>
  <si>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</si>
  <si>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</si>
  <si>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</si>
  <si>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</si>
  <si>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</si>
  <si>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</si>
  <si>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</si>
  <si>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</si>
  <si>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</si>
  <si>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</si>
  <si>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</si>
  <si>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</si>
  <si>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</si>
  <si>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</si>
  <si>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</si>
  <si>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</si>
  <si>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</si>
  <si>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</si>
  <si>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</si>
  <si>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</si>
  <si>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</si>
  <si>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</si>
  <si>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</si>
  <si>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</si>
  <si>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</si>
  <si>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</si>
  <si>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</si>
  <si>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</si>
  <si>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</si>
  <si>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</si>
  <si>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</si>
  <si>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</si>
  <si>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</si>
  <si>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ISAAC CARRILLO BENAVIDES</t>
  </si>
  <si>
    <t>CABI820901</t>
  </si>
  <si>
    <t>OSCAR ALBERTO ALVAREZ PLASCENCIA</t>
  </si>
  <si>
    <t>AARA620704</t>
  </si>
  <si>
    <t>DAVID PEREZ ESPINOSA</t>
  </si>
  <si>
    <t>NOMBRAMIENTO</t>
  </si>
  <si>
    <t>PRESIDENTE</t>
  </si>
  <si>
    <t>REGIDOR</t>
  </si>
  <si>
    <t>SINDICO</t>
  </si>
  <si>
    <t>SECRETARIA</t>
  </si>
  <si>
    <t>CHOFER</t>
  </si>
  <si>
    <t>AUX. INTEDENCIA</t>
  </si>
  <si>
    <t>SECRETARIO GRAL.</t>
  </si>
  <si>
    <t>AUXILIAR</t>
  </si>
  <si>
    <t>OFICIAL MAYOR</t>
  </si>
  <si>
    <t>OFICIAL REG. CIVIL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</si>
  <si>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</si>
  <si>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</si>
  <si>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</si>
  <si>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</si>
  <si>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</si>
  <si>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</si>
  <si>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</si>
  <si>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</si>
  <si>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</si>
  <si>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</si>
  <si>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SUB-DIRECTOR</t>
  </si>
  <si>
    <t>ING. AUXILIAR</t>
  </si>
  <si>
    <t>AYUDANTE</t>
  </si>
  <si>
    <t>MTRO. SOLDADOR</t>
  </si>
  <si>
    <t>OPERADOR</t>
  </si>
  <si>
    <t>ENC. CEMENTERIO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</si>
  <si>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</si>
  <si>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</si>
  <si>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</si>
  <si>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</si>
  <si>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</si>
  <si>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</si>
  <si>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</si>
  <si>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</si>
  <si>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</si>
  <si>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</si>
  <si>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</si>
  <si>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</si>
  <si>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ARNULFO MEJIA BENAVIDES</t>
  </si>
  <si>
    <t>MEBA641118</t>
  </si>
  <si>
    <t>AYU. ENC. U. DEPTIVA.</t>
  </si>
  <si>
    <t>MAGH740126</t>
  </si>
  <si>
    <t>HECTOR MIGUEL MARTINEZ GONZALEZ</t>
  </si>
  <si>
    <t>CHOFER MINIBUS ESC.</t>
  </si>
  <si>
    <t>ENC. CATASTRO</t>
  </si>
  <si>
    <t>ALFREDO ABUNDIS MUÑOZ</t>
  </si>
  <si>
    <t>JOSE MANUEL YAÑEZ JIMENEZ</t>
  </si>
  <si>
    <t>AYUDANTE SIST. AGUA</t>
  </si>
  <si>
    <t>JAIME CAMACHO ALCARAZ</t>
  </si>
  <si>
    <t>CAAJ690827</t>
  </si>
  <si>
    <t>FAUSTINO ANGULO CAMACHO</t>
  </si>
  <si>
    <t>AUCF850507</t>
  </si>
  <si>
    <t>ROGELIO JIMENEZ DE LA CRUZ</t>
  </si>
  <si>
    <t>SILVIA SANCHEZ SANDOVAL</t>
  </si>
  <si>
    <t>SASS680218</t>
  </si>
  <si>
    <t>JOSE DE JESUS REYNA REYES</t>
  </si>
  <si>
    <t>MUQJ780121</t>
  </si>
  <si>
    <t>JAIME MUÑOZ QUEZADA</t>
  </si>
  <si>
    <t>GUADALUPE LILIANA DELGADO SANCHEZ</t>
  </si>
  <si>
    <t>DIR. DE AGUA POT.</t>
  </si>
  <si>
    <t>DIR. DEPORTE</t>
  </si>
  <si>
    <t>FOBA870711</t>
  </si>
  <si>
    <t>ADRIANA ELIZABETH FLORES BAÑUELOS</t>
  </si>
  <si>
    <t>GOMA880310</t>
  </si>
  <si>
    <t>JOSE ARTURO GOMEZ MERCADO</t>
  </si>
  <si>
    <t>VIGJ800130</t>
  </si>
  <si>
    <t>DESG870327</t>
  </si>
  <si>
    <t>ROBERTO ALEJANDRO FLORES RUVALCABA</t>
  </si>
  <si>
    <t>FORR831202</t>
  </si>
  <si>
    <t>GABRIEL MARQUEZ ROMERO</t>
  </si>
  <si>
    <t>MARG780926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</si>
  <si>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</si>
  <si>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</si>
  <si>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</si>
  <si>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</si>
  <si>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</si>
  <si>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</si>
  <si>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</si>
  <si>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</si>
  <si>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</si>
  <si>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</si>
  <si>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DIR.DES.SOCIAL</t>
  </si>
  <si>
    <t>IMSS</t>
  </si>
  <si>
    <t xml:space="preserve"> 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</si>
  <si>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</si>
  <si>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</si>
  <si>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</si>
  <si>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</si>
  <si>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</si>
  <si>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</si>
  <si>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</si>
  <si>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</si>
  <si>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</si>
  <si>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</si>
  <si>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</si>
  <si>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</si>
  <si>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</si>
  <si>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</si>
  <si>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</si>
  <si>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</si>
  <si>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</si>
  <si>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</si>
  <si>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</si>
  <si>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</si>
  <si>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</si>
  <si>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</si>
  <si>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</si>
  <si>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</si>
  <si>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</si>
  <si>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</si>
  <si>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</si>
  <si>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</si>
  <si>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</si>
  <si>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</si>
  <si>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</si>
  <si>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</si>
  <si>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</si>
  <si>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</si>
  <si>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</si>
  <si>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SECRETARIA PARTICULAR</t>
  </si>
  <si>
    <t>CATALINA ESPADAS GOMEZ</t>
  </si>
  <si>
    <t>EAGC670112</t>
  </si>
  <si>
    <t>CHOFER DE TESORERIA</t>
  </si>
  <si>
    <t>AUXILIAR CEMENTERIO</t>
  </si>
  <si>
    <t>DIRECTOR DEPARTAMENTO AGROPECUARIO</t>
  </si>
  <si>
    <t>SANTIAGO GOMEZ LOZA</t>
  </si>
  <si>
    <t>JUAN VILLEGAS GARZA</t>
  </si>
  <si>
    <t>MIREYA JIMENEZ CERVANTES</t>
  </si>
  <si>
    <t>LETICIA LOZA RAMIREZ</t>
  </si>
  <si>
    <t>ADMINISTRATIVO</t>
  </si>
  <si>
    <t>LEIDY ARIANA SOTO CRUZ</t>
  </si>
  <si>
    <t>SOCL851201</t>
  </si>
  <si>
    <t>VIGJ660809</t>
  </si>
  <si>
    <t>JUEZ MUNICIPAL</t>
  </si>
  <si>
    <t>SASA870602</t>
  </si>
  <si>
    <t>ALFREDO RUVALCABA URIBE</t>
  </si>
  <si>
    <t>RUUA740310</t>
  </si>
  <si>
    <t>JICM820921</t>
  </si>
  <si>
    <t>LORL630128</t>
  </si>
  <si>
    <t>DELEGADO DE SAN ANTONIO</t>
  </si>
  <si>
    <t>DELEGADO DE TREJOS</t>
  </si>
  <si>
    <t>DELEGADO DE PALOS ALTOS</t>
  </si>
  <si>
    <t>AGENTE DE MASCUALA</t>
  </si>
  <si>
    <t>LUIS FELIPE VALLE LUNA</t>
  </si>
  <si>
    <t>MONL850712</t>
  </si>
  <si>
    <t>VALL821216</t>
  </si>
  <si>
    <t>GOLS570725</t>
  </si>
  <si>
    <t>MARIA LUCILA MORA NUÑEZ</t>
  </si>
  <si>
    <t>SUBSIDIO</t>
  </si>
  <si>
    <t>MOGR830111</t>
  </si>
  <si>
    <t>MAGM740226</t>
  </si>
  <si>
    <t xml:space="preserve">RAMON MOJARRO GUTIERREZ </t>
  </si>
  <si>
    <t>MARTIN MARIA GONZALEZ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</si>
  <si>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</si>
  <si>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</si>
  <si>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</si>
  <si>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</si>
  <si>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</si>
  <si>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</si>
  <si>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EEPN451112</t>
  </si>
  <si>
    <t>NICANOR ESTEVEZ PLASCENCIA</t>
  </si>
  <si>
    <t>ENCARGADO</t>
  </si>
  <si>
    <t>COOS710912</t>
  </si>
  <si>
    <t>SALVADOR CORONA OLVERA</t>
  </si>
  <si>
    <t xml:space="preserve">CHOFER  </t>
  </si>
  <si>
    <t>ENC. ALMACEN</t>
  </si>
  <si>
    <t>MARIO CAMACHO FLORES</t>
  </si>
  <si>
    <t>ANDRES AGUIRRE QUEZADA</t>
  </si>
  <si>
    <t>JOSE ANTONIO RAMIREZ ARELLANO</t>
  </si>
  <si>
    <t>CAFM790119</t>
  </si>
  <si>
    <t>AGQA770503</t>
  </si>
  <si>
    <t>RAAA720508</t>
  </si>
  <si>
    <t>PARAMEDICO</t>
  </si>
  <si>
    <t>NOMINA DE SUELDOS A JUBILADOS</t>
  </si>
  <si>
    <t>FERNANDO VAZQUEZ FLORES</t>
  </si>
  <si>
    <t>VAFF910415</t>
  </si>
  <si>
    <t>JESUS SANCHEZ MARTINEZ</t>
  </si>
  <si>
    <t>SAMJ910131</t>
  </si>
  <si>
    <t>AYUDANTE DE PROTECCION CIVIL</t>
  </si>
  <si>
    <t>CONTRALOR MUNICIPAL</t>
  </si>
  <si>
    <t>MA. MAGDALENA SANCHEZ SANCHEZ</t>
  </si>
  <si>
    <t>CLAUDIA TERESA VAZQUEZ ALVAREZ</t>
  </si>
  <si>
    <t>ANA ISABEL FLORES VAZQUEZ</t>
  </si>
  <si>
    <t>CESAR DANIEL AMERICANO LOZA</t>
  </si>
  <si>
    <t>LUIS ALBERTO GONZALEZ GOMEZ</t>
  </si>
  <si>
    <t>SASM761217</t>
  </si>
  <si>
    <t>VAAC831223</t>
  </si>
  <si>
    <t>FOVA861125</t>
  </si>
  <si>
    <t>AELC900112</t>
  </si>
  <si>
    <t>GOGL840215</t>
  </si>
  <si>
    <t>OIME811003</t>
  </si>
  <si>
    <t>MARIA ELENA ORTIZ MACIAS</t>
  </si>
  <si>
    <t>EFRAIN REOS ESQUEDA</t>
  </si>
  <si>
    <t>NOMINA DE DIETAS SALA DE REGIDORES</t>
  </si>
  <si>
    <t>NOMINA DE SUELDOS PRESIDENCIA</t>
  </si>
  <si>
    <t>NOMINA DE SUELDOS SECRETARIA GENERAL</t>
  </si>
  <si>
    <t>NOMINA DE SUELDOS OFICIALIA MAYOR</t>
  </si>
  <si>
    <t>NOMINA DE SUELDOS REGISTRO CIVIL</t>
  </si>
  <si>
    <t>OF. REG.  CIVIL SAN ANTONIO</t>
  </si>
  <si>
    <t>OF. REG.  CIVIL TREJOS</t>
  </si>
  <si>
    <t>OF. REG.  CIVIL PALOS ALTOS</t>
  </si>
  <si>
    <t>NOMINA DE SUELDOS DESARROLLO SOCIAL</t>
  </si>
  <si>
    <t>NOMINA DE SUELDOS AGUA POTABLE</t>
  </si>
  <si>
    <t>NOMINA DE SUELDOS PROTECCION CIVIL</t>
  </si>
  <si>
    <t>NOMINA DE SUELDOS DEPARTAMENTO AGROPECUARIO</t>
  </si>
  <si>
    <t>NOMINA DE SUELDOS ( CULTURA )</t>
  </si>
  <si>
    <t>NOMINA DE SUELDOS ( DEPORTE )</t>
  </si>
  <si>
    <t>JORGE ARMANDO GONZALEZ VAZQUEZ</t>
  </si>
  <si>
    <t>AYUDANTE DE ASEO PUBLICO</t>
  </si>
  <si>
    <t>GOVJ910807</t>
  </si>
  <si>
    <t>SECRETARIO TECNICO DE REGULACION Y TITULACION DE PREDIOS</t>
  </si>
  <si>
    <t>RIGOBERTO MOJARRO GUTIERREZ</t>
  </si>
  <si>
    <t>AEVA880917</t>
  </si>
  <si>
    <t>MOGR760519</t>
  </si>
  <si>
    <t>EDUARDO RAMIREZ SANCHEZ</t>
  </si>
  <si>
    <t>REEE820419</t>
  </si>
  <si>
    <t>ALEJANDRO SANTOS SANCHEZ MARTINEZ</t>
  </si>
  <si>
    <t>SAMA781101DP4</t>
  </si>
  <si>
    <t>TOYV610406</t>
  </si>
  <si>
    <t>VICTORINO TORRES YAÑEZ</t>
  </si>
  <si>
    <t>ALBERTO VAZQUEZ GONZALEZ</t>
  </si>
  <si>
    <t>VAGA8806058S3</t>
  </si>
  <si>
    <t>PEED701231</t>
  </si>
  <si>
    <t>MATA770828</t>
  </si>
  <si>
    <t>JOSE AGUSTIN MACIAS TEJEDA</t>
  </si>
  <si>
    <t>HECTOR MARTINEZ CAMACHO</t>
  </si>
  <si>
    <t>CARMEN CECILIA NUÑEZ MONTES</t>
  </si>
  <si>
    <t>RUTH MARGARITA SANCHEZ MORA</t>
  </si>
  <si>
    <t>VIRIDIANA SOUZA CAMACHO</t>
  </si>
  <si>
    <t>CESAR DANIEL REYES AGUIRRE</t>
  </si>
  <si>
    <t>JUAN MANUEL MARTIN LOMELI</t>
  </si>
  <si>
    <t>ARTURO NUÑEZ SANDOVAL</t>
  </si>
  <si>
    <t>MARIA LUISA SANCHEZ GONZALEZ</t>
  </si>
  <si>
    <t>PEDRO HARO OCAMPO</t>
  </si>
  <si>
    <t>NUMC811122</t>
  </si>
  <si>
    <t>RASE820213686</t>
  </si>
  <si>
    <t>SAMR791209PA2</t>
  </si>
  <si>
    <t>SOCV850726NHA</t>
  </si>
  <si>
    <t>NUSA741005S17</t>
  </si>
  <si>
    <t>SAGL850216RM2</t>
  </si>
  <si>
    <t>HAOP771115</t>
  </si>
  <si>
    <t>MA. GUADALUPE RENTERIA BENITEZ</t>
  </si>
  <si>
    <t>MIRIAM RAXEL IÑIGUEZ HERNANDEZ</t>
  </si>
  <si>
    <t>REBG790112RF3</t>
  </si>
  <si>
    <t>IIHM920302KZA</t>
  </si>
  <si>
    <t>MALJ550219J52</t>
  </si>
  <si>
    <t>SALVADOR RAMIREZ MANCILLA</t>
  </si>
  <si>
    <t>RAMS740501</t>
  </si>
  <si>
    <t>RAUL FERNANDO REYES CAMACHO</t>
  </si>
  <si>
    <t>DIRECTOR JURIDICO</t>
  </si>
  <si>
    <t>DIEGO ARMANDO BOCANEGRA RAMIREZ</t>
  </si>
  <si>
    <t>EDUARDO GONZALEZ GUTIERREZ</t>
  </si>
  <si>
    <t>GESTOR</t>
  </si>
  <si>
    <t>ENCARGADO DE SISTEMAS</t>
  </si>
  <si>
    <t>BORD9502265Z9</t>
  </si>
  <si>
    <t>RECR820317</t>
  </si>
  <si>
    <t>GOGE940514</t>
  </si>
  <si>
    <t>IAPO850125CTA</t>
  </si>
  <si>
    <t>LOURDES MERCEDES FLORES DIAZ DE LEON</t>
  </si>
  <si>
    <t>FODL640916</t>
  </si>
  <si>
    <t>JAIME DIAZ GUTIERREZ</t>
  </si>
  <si>
    <t>MARIA DE JESUS ESTEVEZ REYNOSO</t>
  </si>
  <si>
    <t>EERJ720120ULO</t>
  </si>
  <si>
    <t>DIRECTORA DE PROYECTOS</t>
  </si>
  <si>
    <t>DIGJ660509</t>
  </si>
  <si>
    <t>RAMON GERARDO BECERRA GONZALEZ</t>
  </si>
  <si>
    <t>OLIVIA SOLIS GARCIA</t>
  </si>
  <si>
    <t>MA. GUADALUPE RUVALCABA URIBE</t>
  </si>
  <si>
    <t>DIR. CASA DE LA CULTURA</t>
  </si>
  <si>
    <t>ENC. DE MUSEO</t>
  </si>
  <si>
    <t>DIR. TURISMO</t>
  </si>
  <si>
    <t>BEGR780117IN1</t>
  </si>
  <si>
    <t>SOGO6212278T6</t>
  </si>
  <si>
    <t>RUUG850902QBA</t>
  </si>
  <si>
    <t>SERGIO GONZALEZ OROZCO</t>
  </si>
  <si>
    <t>GOOS811001</t>
  </si>
  <si>
    <t>LEONCIO GUZMAN GONZALEZ</t>
  </si>
  <si>
    <t>GUGL780321MY4</t>
  </si>
  <si>
    <t>MA. VIRGINIA SANCHEZ GONZALEZ</t>
  </si>
  <si>
    <t>LETICIA SANCHEZ GONZALEZ</t>
  </si>
  <si>
    <t>SAGV6607024A3</t>
  </si>
  <si>
    <t>SUUA890107</t>
  </si>
  <si>
    <t>SOBV830214670</t>
  </si>
  <si>
    <t>VALENTIN SORIANO BARRIOS</t>
  </si>
  <si>
    <t>SAGL820306</t>
  </si>
  <si>
    <t>ZUGA921026</t>
  </si>
  <si>
    <t>JUAN MANUEL RAMIREZ SANCHEZ</t>
  </si>
  <si>
    <t>PEDRO VELIZ SALDAÑA</t>
  </si>
  <si>
    <t>ANTONIO HERNANDEZ SANCHEZ</t>
  </si>
  <si>
    <t>RASJ720716</t>
  </si>
  <si>
    <t>VESP511028R20</t>
  </si>
  <si>
    <t>HESA750412HB2</t>
  </si>
  <si>
    <t>DAVID RUVALCABA URIBE</t>
  </si>
  <si>
    <t>BRENDA DEL CARMEN DAVALOS NUÑEZ</t>
  </si>
  <si>
    <t>LOGJ600205</t>
  </si>
  <si>
    <t>JOSE DE JESUS LOMELI  GUTIERREZ</t>
  </si>
  <si>
    <t>SANTIAGO GUZMAN LOPEZ</t>
  </si>
  <si>
    <t>DANIEL ACEVES SALDIVAR</t>
  </si>
  <si>
    <t>ABEL REYES TORRES</t>
  </si>
  <si>
    <t>JOSE BARRIOS FLORES</t>
  </si>
  <si>
    <t>GULS790930TSA</t>
  </si>
  <si>
    <t>BORJ850622HE2</t>
  </si>
  <si>
    <t>J. GUADALUPE BOCANEGRA RAMIREZ</t>
  </si>
  <si>
    <t>RETA680123HL3</t>
  </si>
  <si>
    <t>BAFJ650319F5A</t>
  </si>
  <si>
    <t>CHOFER DE AMBULANCIA</t>
  </si>
  <si>
    <t>COMANDANTE TURNO</t>
  </si>
  <si>
    <t>CABINA</t>
  </si>
  <si>
    <t>INTENDENTE</t>
  </si>
  <si>
    <t>DANIEL GUADALUPE PONCE MEJIA</t>
  </si>
  <si>
    <t>RICARDO BARBIER SOTO</t>
  </si>
  <si>
    <t>CLEMENTE JACOBO CALLEROS</t>
  </si>
  <si>
    <t>SERGIO PEREZ SANDOVAL</t>
  </si>
  <si>
    <t>JUAN MANUEL REYES TORRES</t>
  </si>
  <si>
    <t>AUXILIAR CABINA</t>
  </si>
  <si>
    <t>VIALIDAD</t>
  </si>
  <si>
    <t>POMD810901NTA</t>
  </si>
  <si>
    <t>BASR660629ASA</t>
  </si>
  <si>
    <t>JACC730204</t>
  </si>
  <si>
    <t>PESS940418QB5</t>
  </si>
  <si>
    <t>RETJ781103456</t>
  </si>
  <si>
    <t>DAVID RAMIREZ AGUIRRE</t>
  </si>
  <si>
    <t>JOSE ANTONIO GONZALEZ GUZMAN</t>
  </si>
  <si>
    <t>ENC. MAQUINARIA</t>
  </si>
  <si>
    <t xml:space="preserve">AUXILIAR </t>
  </si>
  <si>
    <t>REPARTIDOR DE COMBUSTIBLE</t>
  </si>
  <si>
    <t>GOGV790921S53</t>
  </si>
  <si>
    <t>RAAD730825</t>
  </si>
  <si>
    <t>OOSA870316IH9</t>
  </si>
  <si>
    <t>GUSE710202Q34</t>
  </si>
  <si>
    <t>ELOISA GUTIERREZ SANCHEZ</t>
  </si>
  <si>
    <t>LOSE810901</t>
  </si>
  <si>
    <t>ELIAS LOMELI SANDOVAL</t>
  </si>
  <si>
    <t>DUME6909145K9</t>
  </si>
  <si>
    <t>EDUARDO DURAN MUÑOZ</t>
  </si>
  <si>
    <t>GOGA780402</t>
  </si>
  <si>
    <t>ANTONIO DELGADILLO MENDEZ</t>
  </si>
  <si>
    <t>SAUL FERNANDO GONZALEZ MARTINEZ</t>
  </si>
  <si>
    <t>GAGA790101</t>
  </si>
  <si>
    <t>JOSE ALONSO GARCIA GONZALEZ</t>
  </si>
  <si>
    <t>FAVIO MACIAS MARQUEZ</t>
  </si>
  <si>
    <t>MAMF520211D3A</t>
  </si>
  <si>
    <t>GOMS771011R14</t>
  </si>
  <si>
    <t xml:space="preserve">ENCARGADO DE ALUMBRADO </t>
  </si>
  <si>
    <t>DEGJ940924DK4</t>
  </si>
  <si>
    <t>VAHG9406143D1</t>
  </si>
  <si>
    <t>GONZALO VAZQUEZ HUERTA</t>
  </si>
  <si>
    <t>CACE720318</t>
  </si>
  <si>
    <t>ADOLFO DAVID SUAREZ URIBE</t>
  </si>
  <si>
    <t>VICTOR MANUEL GONZALEZ GOMEZ</t>
  </si>
  <si>
    <t>ANGELICA MARIA OLMOS SANCHEZ</t>
  </si>
  <si>
    <t>ISA CARRILLO VILLALOBOS</t>
  </si>
  <si>
    <t>ERNESTO CARRANZA CAMACHO</t>
  </si>
  <si>
    <t>OSCAR ALEJANDRO IBARRA PASTOR</t>
  </si>
  <si>
    <t>JOSE ALFREDO ZUÑIGA GUZMAN</t>
  </si>
  <si>
    <t>ALBERTO GUZMAN LOPEZ</t>
  </si>
  <si>
    <t>JUAN JOSE GUTIERREZ NAVARRO</t>
  </si>
  <si>
    <t>COSME EDUARDO LIMON SOLIS</t>
  </si>
  <si>
    <t>SUPERVISOR DE OBRAS</t>
  </si>
  <si>
    <t>MA. DE JESUS VILLEGAS GONZALEZ</t>
  </si>
  <si>
    <t>ANTONIO BARAJAS RAMIREZ</t>
  </si>
  <si>
    <t>ELPIDIO CARRANZA CAMACHO</t>
  </si>
  <si>
    <t>JORGE EDGARDO DELGADILLO GARCIA</t>
  </si>
  <si>
    <t>ARACELY DELGADILLO</t>
  </si>
  <si>
    <t>ANA KARINA ACERO VAZQUEZ</t>
  </si>
  <si>
    <t>ENC. VIALIDAD</t>
  </si>
  <si>
    <t>DIRECTOR DEL RASTRO</t>
  </si>
  <si>
    <t>ASESOR</t>
  </si>
  <si>
    <t>JUAN CARLOS LOZA RAMIREZ</t>
  </si>
  <si>
    <t>JAVIER MARTINEZ RODRIGUEZ</t>
  </si>
  <si>
    <t>REAC730806GZ4</t>
  </si>
  <si>
    <t>DANB8806076E4</t>
  </si>
  <si>
    <t>RUUD720814UM4</t>
  </si>
  <si>
    <t>DEAR920928IH4</t>
  </si>
  <si>
    <t>BARA860816S10</t>
  </si>
  <si>
    <t>AESD811216</t>
  </si>
  <si>
    <t>MARJ720710FL5</t>
  </si>
  <si>
    <t>SALA DE REGIDORES</t>
  </si>
  <si>
    <t>PRESIDENCIA</t>
  </si>
  <si>
    <t>SECRETARIA GENERAL</t>
  </si>
  <si>
    <t>OFICIALIA MAYOR</t>
  </si>
  <si>
    <t>REGISTRO CIVIL</t>
  </si>
  <si>
    <t>DELEGACIONES</t>
  </si>
  <si>
    <t>HACIENDA</t>
  </si>
  <si>
    <t>OBRAS 1</t>
  </si>
  <si>
    <t>OBRAS 2</t>
  </si>
  <si>
    <t>DESARROLLO SOCIAL</t>
  </si>
  <si>
    <t>SERVICIOS PUBLICOS</t>
  </si>
  <si>
    <t>RASTRO</t>
  </si>
  <si>
    <t>AGUA</t>
  </si>
  <si>
    <t>PROTECCION CIVIL</t>
  </si>
  <si>
    <t>AGROPECUARIO</t>
  </si>
  <si>
    <t>CULTURA</t>
  </si>
  <si>
    <t>DEPORTE</t>
  </si>
  <si>
    <t>SEGURIDAD P. 1</t>
  </si>
  <si>
    <t>SEGURIDAD P.2</t>
  </si>
  <si>
    <t>TOTAL TESO</t>
  </si>
  <si>
    <t>TOTAL FORTA</t>
  </si>
  <si>
    <t>DEPARTAMENTO</t>
  </si>
  <si>
    <t>TOTAL QUINCENAL</t>
  </si>
  <si>
    <t>BASE TESO</t>
  </si>
  <si>
    <t>JUBILADOS</t>
  </si>
  <si>
    <t>DEMA540613</t>
  </si>
  <si>
    <t>GOLS570725E69</t>
  </si>
  <si>
    <t>DIRECTOR DE SEGURIDAD PUBLICA</t>
  </si>
  <si>
    <t>MACA850921NE9</t>
  </si>
  <si>
    <t>ALMA PATRICIA MADRIGAL CAMACHO</t>
  </si>
  <si>
    <t>MACH660427</t>
  </si>
  <si>
    <t>GORM590920</t>
  </si>
  <si>
    <t>CUAHUTEMOC JAUREGUI MARTINEZ</t>
  </si>
  <si>
    <t>SEGUNDA QUINCENA DE ABRIL DE 2016</t>
  </si>
  <si>
    <t>30 DE ABRIL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</si>
</sst>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3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165" fontId="5" fillId="0" borderId="0" xfId="1" applyFont="1" applyFill="1"/>
    <xf numFmtId="0" fontId="5" fillId="0" borderId="0" xfId="0" applyFont="1" applyAlignment="1">
      <alignment horizontal="left"/>
    </xf>
    <xf numFmtId="0" fontId="6" fillId="0" borderId="0" xfId="0" applyFont="1" applyAlignment="1" applyProtection="1">
      <alignment horizontal="left"/>
    </xf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0" fillId="0" borderId="0" xfId="0" applyBorder="1"/>
    <xf numFmtId="165" fontId="12" fillId="0" borderId="1" xfId="1" applyFont="1" applyBorder="1" applyAlignment="1">
      <alignment horizontal="center"/>
    </xf>
    <xf numFmtId="0" fontId="5" fillId="0" borderId="0" xfId="0" applyFont="1" applyFill="1" applyBorder="1"/>
    <xf numFmtId="165" fontId="5" fillId="2" borderId="0" xfId="1" applyFont="1" applyFill="1"/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6" fillId="0" borderId="0" xfId="0" applyFont="1" applyAlignment="1" applyProtection="1">
      <alignment horizontal="right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5" fontId="1" fillId="0" borderId="1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0" fillId="0" borderId="0" xfId="0" applyNumberFormat="1"/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4" xfId="1" applyFont="1" applyFill="1" applyBorder="1" applyAlignment="1">
      <alignment horizontal="center"/>
    </xf>
    <xf numFmtId="165" fontId="12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10" fillId="0" borderId="0" xfId="0" applyFon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4" fillId="0" borderId="1" xfId="1" applyFont="1" applyBorder="1" applyAlignment="1">
      <alignment horizontal="center"/>
    </xf>
    <xf numFmtId="165" fontId="15" fillId="0" borderId="0" xfId="1" applyFont="1"/>
    <xf numFmtId="165" fontId="16" fillId="0" borderId="0" xfId="1" applyFont="1"/>
    <xf numFmtId="0" fontId="14" fillId="0" borderId="0" xfId="0" applyFont="1"/>
    <xf numFmtId="165" fontId="15" fillId="0" borderId="0" xfId="1" applyFont="1" applyFill="1"/>
    <xf numFmtId="165" fontId="15" fillId="2" borderId="0" xfId="1" applyFont="1" applyFill="1"/>
    <xf numFmtId="165" fontId="17" fillId="0" borderId="1" xfId="1" applyFont="1" applyBorder="1" applyAlignment="1">
      <alignment horizontal="center"/>
    </xf>
    <xf numFmtId="165" fontId="18" fillId="0" borderId="0" xfId="1" applyFont="1"/>
    <xf numFmtId="0" fontId="6" fillId="0" borderId="0" xfId="0" applyFont="1" applyAlignment="1" applyProtection="1">
      <alignment horizontal="left" wrapText="1"/>
    </xf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0" fontId="17" fillId="0" borderId="0" xfId="0" applyFont="1" applyFill="1" applyBorder="1" applyAlignment="1">
      <alignment horizontal="left"/>
    </xf>
    <xf numFmtId="165" fontId="0" fillId="0" borderId="6" xfId="1" applyFont="1" applyFill="1" applyBorder="1" applyAlignment="1">
      <alignment horizontal="center"/>
    </xf>
    <xf numFmtId="165" fontId="1" fillId="0" borderId="0" xfId="1" applyFill="1"/>
    <xf numFmtId="165" fontId="1" fillId="0" borderId="0" xfId="1" applyFill="1" applyAlignment="1">
      <alignment horizontal="center"/>
    </xf>
    <xf numFmtId="165" fontId="14" fillId="0" borderId="4" xfId="1" applyFont="1" applyFill="1" applyBorder="1" applyAlignment="1">
      <alignment horizontal="center"/>
    </xf>
    <xf numFmtId="165" fontId="14" fillId="0" borderId="5" xfId="1" applyFont="1" applyFill="1" applyBorder="1" applyAlignment="1">
      <alignment horizontal="center"/>
    </xf>
    <xf numFmtId="165" fontId="1" fillId="0" borderId="4" xfId="1" applyFill="1" applyBorder="1" applyAlignment="1">
      <alignment horizontal="center"/>
    </xf>
    <xf numFmtId="165" fontId="0" fillId="0" borderId="5" xfId="1" applyFont="1" applyFill="1" applyBorder="1" applyAlignment="1">
      <alignment horizontal="center"/>
    </xf>
    <xf numFmtId="165" fontId="1" fillId="0" borderId="1" xfId="1" applyFill="1" applyBorder="1" applyAlignment="1">
      <alignment horizontal="center"/>
    </xf>
    <xf numFmtId="0" fontId="14" fillId="0" borderId="0" xfId="0" applyFont="1" applyFill="1"/>
    <xf numFmtId="0" fontId="0" fillId="0" borderId="0" xfId="0" applyFill="1" applyBorder="1"/>
    <xf numFmtId="164" fontId="15" fillId="0" borderId="0" xfId="2" applyFont="1" applyFill="1" applyBorder="1"/>
    <xf numFmtId="165" fontId="15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0" fontId="17" fillId="0" borderId="0" xfId="0" applyFont="1" applyFill="1"/>
    <xf numFmtId="44" fontId="0" fillId="0" borderId="0" xfId="0" applyNumberFormat="1" applyFill="1"/>
    <xf numFmtId="165" fontId="16" fillId="0" borderId="0" xfId="1" applyFont="1" applyFill="1"/>
    <xf numFmtId="165" fontId="0" fillId="0" borderId="0" xfId="0" applyNumberFormat="1" applyFill="1" applyBorder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4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43" fontId="8" fillId="0" borderId="0" xfId="0" applyNumberFormat="1" applyFont="1" applyFill="1"/>
    <xf numFmtId="0" fontId="6" fillId="0" borderId="0" xfId="0" applyFont="1" applyFill="1" applyAlignment="1" applyProtection="1">
      <alignment horizontal="center" vertical="center" wrapText="1"/>
    </xf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0" fillId="0" borderId="3" xfId="0" applyFill="1" applyBorder="1"/>
    <xf numFmtId="0" fontId="5" fillId="0" borderId="0" xfId="0" applyFont="1" applyFill="1" applyAlignment="1">
      <alignment horizontal="left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5" fillId="0" borderId="0" xfId="0" applyFont="1" applyFill="1" applyAlignment="1">
      <alignment wrapText="1"/>
    </xf>
    <xf numFmtId="0" fontId="6" fillId="0" borderId="0" xfId="0" applyFont="1" applyFill="1" applyAlignment="1" applyProtection="1">
      <alignment horizontal="right"/>
    </xf>
    <xf numFmtId="0" fontId="5" fillId="0" borderId="0" xfId="0" applyFont="1" applyFill="1" applyAlignment="1">
      <alignment horizontal="left" wrapText="1"/>
    </xf>
    <xf numFmtId="165" fontId="17" fillId="0" borderId="1" xfId="1" applyFont="1" applyFill="1" applyBorder="1" applyAlignment="1">
      <alignment horizontal="center"/>
    </xf>
    <xf numFmtId="165" fontId="6" fillId="0" borderId="1" xfId="1" applyFont="1" applyFill="1" applyBorder="1" applyAlignment="1">
      <alignment horizontal="center"/>
    </xf>
    <xf numFmtId="165" fontId="18" fillId="0" borderId="0" xfId="1" applyFont="1" applyFill="1"/>
    <xf numFmtId="165" fontId="13" fillId="0" borderId="0" xfId="1" applyFont="1" applyFill="1"/>
    <xf numFmtId="0" fontId="12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 applyProtection="1">
      <alignment horizontal="right"/>
    </xf>
    <xf numFmtId="165" fontId="16" fillId="0" borderId="0" xfId="1" applyFont="1" applyFill="1" applyBorder="1"/>
    <xf numFmtId="165" fontId="8" fillId="0" borderId="0" xfId="1" applyFont="1" applyFill="1" applyBorder="1"/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N19"/>
  <sheetViews>
    <sheetView zoomScale="90" zoomScaleNormal="90" workbookViewId="0">
      <pane ySplit="5" topLeftCell="A6" activePane="bottomLeft" state="frozen"/>
      <selection activeCell="F18" sqref="F18"/>
      <selection pane="bottomLeft" activeCell="I16" sqref="I16"/>
    </sheetView>
  </sheetViews>
  <sheetFormatPr baseColWidth="10" defaultRowHeight="12.75" x14ac:dyDescent="0.2"/>
  <cols>
    <col min="1" max="1" width="1.7109375" style="37" customWidth="1"/>
    <col min="2" max="2" width="14.8554687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6384" width="11.42578125" style="37"/>
  </cols>
  <sheetData>
    <row r="1" spans="2:14" ht="18" x14ac:dyDescent="0.25">
      <c r="F1" s="44" t="s">
        <v>0</v>
      </c>
      <c r="J1" s="44"/>
      <c r="M1" s="46" t="s">
        <v>1</v>
      </c>
    </row>
    <row r="2" spans="2:14" ht="15" x14ac:dyDescent="0.25">
      <c r="F2" s="47" t="s">
        <v>310</v>
      </c>
      <c r="J2" s="47"/>
      <c r="M2" s="48" t="str">
        <f>+PRESIDENCIA!M2</f>
        <v>30 DE ABRIL DE 2016</v>
      </c>
    </row>
    <row r="3" spans="2:14" x14ac:dyDescent="0.2">
      <c r="F3" s="100" t="str">
        <f>+PRESIDENCIA!F3</f>
        <v>SEGUNDA QUINCENA DE ABRIL DE 2016</v>
      </c>
      <c r="J3" s="101"/>
    </row>
    <row r="4" spans="2:14" x14ac:dyDescent="0.2">
      <c r="F4" s="101" t="s">
        <v>200</v>
      </c>
      <c r="J4" s="101"/>
    </row>
    <row r="5" spans="2:14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211</v>
      </c>
      <c r="H5" s="50" t="s">
        <v>4</v>
      </c>
      <c r="I5" s="50" t="s">
        <v>211</v>
      </c>
      <c r="J5" s="103" t="s">
        <v>265</v>
      </c>
      <c r="K5" s="50" t="s">
        <v>199</v>
      </c>
      <c r="L5" s="50" t="s">
        <v>5</v>
      </c>
      <c r="M5" s="49" t="s">
        <v>6</v>
      </c>
    </row>
    <row r="6" spans="2:14" x14ac:dyDescent="0.2">
      <c r="B6" s="104"/>
      <c r="C6" s="104"/>
      <c r="D6" s="104"/>
      <c r="E6" s="104"/>
      <c r="F6" s="105"/>
      <c r="G6" s="105"/>
      <c r="H6" s="105"/>
      <c r="I6" s="105"/>
      <c r="J6" s="105"/>
      <c r="K6" s="105"/>
      <c r="L6" s="105"/>
      <c r="M6" s="104"/>
    </row>
    <row r="7" spans="2:14" ht="24.95" customHeight="1" x14ac:dyDescent="0.2">
      <c r="B7" s="38" t="s">
        <v>524</v>
      </c>
      <c r="C7" s="41" t="s">
        <v>342</v>
      </c>
      <c r="D7" s="53"/>
      <c r="E7" s="38" t="s">
        <v>118</v>
      </c>
      <c r="F7" s="18">
        <v>23833.66</v>
      </c>
      <c r="G7" s="18">
        <v>4047.92</v>
      </c>
      <c r="H7" s="18">
        <f>F7/30.42*15</f>
        <v>11752.297830374753</v>
      </c>
      <c r="I7" s="18">
        <f>+G7/30.42*15</f>
        <v>1996.0157790927021</v>
      </c>
      <c r="J7" s="18"/>
      <c r="K7" s="18">
        <v>0</v>
      </c>
      <c r="L7" s="18">
        <f t="shared" ref="L7:L15" si="0">H7-I7+J7-K7</f>
        <v>9756.2820512820508</v>
      </c>
      <c r="M7" s="36"/>
      <c r="N7" s="58"/>
    </row>
    <row r="8" spans="2:14" ht="24.95" customHeight="1" x14ac:dyDescent="0.2">
      <c r="B8" s="38" t="s">
        <v>351</v>
      </c>
      <c r="C8" s="41" t="s">
        <v>343</v>
      </c>
      <c r="D8" s="53"/>
      <c r="E8" s="38" t="s">
        <v>118</v>
      </c>
      <c r="F8" s="18">
        <v>23833.66</v>
      </c>
      <c r="G8" s="18">
        <v>4047.92</v>
      </c>
      <c r="H8" s="18">
        <f t="shared" ref="H8:H16" si="1">F8/30.42*15</f>
        <v>11752.297830374753</v>
      </c>
      <c r="I8" s="18">
        <f t="shared" ref="I8:I16" si="2">+G8/30.42*15</f>
        <v>1996.0157790927021</v>
      </c>
      <c r="J8" s="18"/>
      <c r="K8" s="18">
        <v>0</v>
      </c>
      <c r="L8" s="18">
        <f t="shared" si="0"/>
        <v>9756.2820512820508</v>
      </c>
      <c r="M8" s="36"/>
      <c r="N8" s="58"/>
    </row>
    <row r="9" spans="2:14" ht="24.95" customHeight="1" x14ac:dyDescent="0.2">
      <c r="B9" s="38" t="s">
        <v>352</v>
      </c>
      <c r="C9" s="41" t="s">
        <v>331</v>
      </c>
      <c r="D9" s="53"/>
      <c r="E9" s="38" t="s">
        <v>118</v>
      </c>
      <c r="F9" s="18">
        <v>23833.66</v>
      </c>
      <c r="G9" s="18">
        <v>4047.92</v>
      </c>
      <c r="H9" s="18">
        <f t="shared" si="1"/>
        <v>11752.297830374753</v>
      </c>
      <c r="I9" s="18">
        <f t="shared" si="2"/>
        <v>1996.0157790927021</v>
      </c>
      <c r="J9" s="18"/>
      <c r="K9" s="18">
        <v>0</v>
      </c>
      <c r="L9" s="18">
        <f t="shared" si="0"/>
        <v>9756.2820512820508</v>
      </c>
      <c r="M9" s="36"/>
      <c r="N9" s="58"/>
    </row>
    <row r="10" spans="2:14" ht="24.95" customHeight="1" x14ac:dyDescent="0.2">
      <c r="B10" s="38" t="s">
        <v>353</v>
      </c>
      <c r="C10" s="41" t="s">
        <v>344</v>
      </c>
      <c r="D10" s="53"/>
      <c r="E10" s="38" t="s">
        <v>118</v>
      </c>
      <c r="F10" s="18">
        <v>23833.66</v>
      </c>
      <c r="G10" s="18">
        <v>4047.92</v>
      </c>
      <c r="H10" s="18">
        <f t="shared" si="1"/>
        <v>11752.297830374753</v>
      </c>
      <c r="I10" s="18">
        <f t="shared" si="2"/>
        <v>1996.0157790927021</v>
      </c>
      <c r="J10" s="18"/>
      <c r="K10" s="18">
        <v>0</v>
      </c>
      <c r="L10" s="18">
        <f t="shared" si="0"/>
        <v>9756.2820512820508</v>
      </c>
      <c r="M10" s="36"/>
      <c r="N10" s="58"/>
    </row>
    <row r="11" spans="2:14" ht="24.95" customHeight="1" x14ac:dyDescent="0.2">
      <c r="B11" s="38" t="s">
        <v>354</v>
      </c>
      <c r="C11" s="41" t="s">
        <v>345</v>
      </c>
      <c r="D11" s="53"/>
      <c r="E11" s="38" t="s">
        <v>118</v>
      </c>
      <c r="F11" s="18">
        <v>23833.66</v>
      </c>
      <c r="G11" s="18">
        <v>4047.92</v>
      </c>
      <c r="H11" s="18">
        <f t="shared" si="1"/>
        <v>11752.297830374753</v>
      </c>
      <c r="I11" s="18">
        <f t="shared" si="2"/>
        <v>1996.0157790927021</v>
      </c>
      <c r="J11" s="18"/>
      <c r="K11" s="18">
        <v>0</v>
      </c>
      <c r="L11" s="18">
        <f t="shared" si="0"/>
        <v>9756.2820512820508</v>
      </c>
      <c r="M11" s="36"/>
      <c r="N11" s="58"/>
    </row>
    <row r="12" spans="2:14" ht="24.95" customHeight="1" x14ac:dyDescent="0.2">
      <c r="B12" s="38" t="s">
        <v>487</v>
      </c>
      <c r="C12" s="41" t="s">
        <v>346</v>
      </c>
      <c r="D12" s="53"/>
      <c r="E12" s="38" t="s">
        <v>119</v>
      </c>
      <c r="F12" s="18">
        <v>38536.53</v>
      </c>
      <c r="G12" s="18">
        <v>7881.86</v>
      </c>
      <c r="H12" s="18">
        <f t="shared" si="1"/>
        <v>19002.23372781065</v>
      </c>
      <c r="I12" s="18">
        <f t="shared" si="2"/>
        <v>3886.5187376725835</v>
      </c>
      <c r="J12" s="18"/>
      <c r="K12" s="18">
        <v>0</v>
      </c>
      <c r="L12" s="18">
        <f t="shared" si="0"/>
        <v>15115.714990138065</v>
      </c>
      <c r="M12" s="36"/>
      <c r="N12" s="58"/>
    </row>
    <row r="13" spans="2:14" ht="24.95" customHeight="1" x14ac:dyDescent="0.2">
      <c r="B13" s="38" t="s">
        <v>355</v>
      </c>
      <c r="C13" s="41" t="s">
        <v>348</v>
      </c>
      <c r="D13" s="53"/>
      <c r="E13" s="38" t="s">
        <v>118</v>
      </c>
      <c r="F13" s="18">
        <v>25141.200000000001</v>
      </c>
      <c r="G13" s="18">
        <v>4355.4556800000009</v>
      </c>
      <c r="H13" s="18">
        <f t="shared" si="1"/>
        <v>12397.041420118343</v>
      </c>
      <c r="I13" s="18">
        <f t="shared" si="2"/>
        <v>2147.6605917159768</v>
      </c>
      <c r="J13" s="18"/>
      <c r="K13" s="18">
        <v>0</v>
      </c>
      <c r="L13" s="18">
        <f t="shared" si="0"/>
        <v>10249.380828402365</v>
      </c>
      <c r="M13" s="36"/>
      <c r="N13" s="58"/>
    </row>
    <row r="14" spans="2:14" ht="24.95" customHeight="1" x14ac:dyDescent="0.2">
      <c r="B14" s="38" t="s">
        <v>356</v>
      </c>
      <c r="C14" s="41" t="s">
        <v>349</v>
      </c>
      <c r="D14" s="53"/>
      <c r="E14" s="38" t="s">
        <v>118</v>
      </c>
      <c r="F14" s="18">
        <v>25141.200000000001</v>
      </c>
      <c r="G14" s="18">
        <v>4355.4556800000009</v>
      </c>
      <c r="H14" s="18">
        <f t="shared" si="1"/>
        <v>12397.041420118343</v>
      </c>
      <c r="I14" s="18">
        <f t="shared" si="2"/>
        <v>2147.6605917159768</v>
      </c>
      <c r="J14" s="18"/>
      <c r="K14" s="18">
        <v>0</v>
      </c>
      <c r="L14" s="18">
        <f t="shared" si="0"/>
        <v>10249.380828402365</v>
      </c>
      <c r="M14" s="36"/>
      <c r="N14" s="58"/>
    </row>
    <row r="15" spans="2:14" ht="24.95" customHeight="1" x14ac:dyDescent="0.2">
      <c r="B15" s="38" t="s">
        <v>357</v>
      </c>
      <c r="C15" s="41" t="s">
        <v>350</v>
      </c>
      <c r="D15" s="53"/>
      <c r="E15" s="38" t="s">
        <v>118</v>
      </c>
      <c r="F15" s="18">
        <v>25141.200000000001</v>
      </c>
      <c r="G15" s="18">
        <v>4355.4556800000009</v>
      </c>
      <c r="H15" s="18">
        <f t="shared" si="1"/>
        <v>12397.041420118343</v>
      </c>
      <c r="I15" s="18">
        <f t="shared" si="2"/>
        <v>2147.6605917159768</v>
      </c>
      <c r="J15" s="18"/>
      <c r="K15" s="18">
        <v>0</v>
      </c>
      <c r="L15" s="18">
        <f t="shared" si="0"/>
        <v>10249.380828402365</v>
      </c>
      <c r="M15" s="36"/>
      <c r="N15" s="58"/>
    </row>
    <row r="16" spans="2:14" ht="21.95" customHeight="1" x14ac:dyDescent="0.2">
      <c r="B16" s="38" t="s">
        <v>362</v>
      </c>
      <c r="C16" s="41" t="s">
        <v>347</v>
      </c>
      <c r="D16" s="53"/>
      <c r="E16" s="38" t="s">
        <v>118</v>
      </c>
      <c r="F16" s="18">
        <v>25141.200000000001</v>
      </c>
      <c r="G16" s="18">
        <v>4355.4556800000009</v>
      </c>
      <c r="H16" s="18">
        <f t="shared" si="1"/>
        <v>12397.041420118343</v>
      </c>
      <c r="I16" s="18">
        <f t="shared" si="2"/>
        <v>2147.6605917159768</v>
      </c>
      <c r="J16" s="94"/>
      <c r="K16" s="94">
        <v>0</v>
      </c>
      <c r="L16" s="18">
        <f>H16-I16+J16-K16</f>
        <v>10249.380828402365</v>
      </c>
      <c r="M16" s="36"/>
      <c r="N16" s="58"/>
    </row>
    <row r="17" spans="2:14" ht="21.95" customHeight="1" x14ac:dyDescent="0.2">
      <c r="B17" s="41"/>
      <c r="C17" s="35"/>
      <c r="D17" s="35"/>
      <c r="E17" s="59" t="s">
        <v>91</v>
      </c>
      <c r="F17" s="60">
        <f t="shared" ref="F17:L17" si="3">SUM(F7:F16)</f>
        <v>258269.63000000006</v>
      </c>
      <c r="G17" s="60">
        <f t="shared" si="3"/>
        <v>45543.282719999996</v>
      </c>
      <c r="H17" s="60">
        <f>SUM(H7:H16)</f>
        <v>127351.88856015779</v>
      </c>
      <c r="I17" s="60">
        <f t="shared" si="3"/>
        <v>22457.239999999998</v>
      </c>
      <c r="J17" s="60">
        <f t="shared" si="3"/>
        <v>0</v>
      </c>
      <c r="K17" s="60">
        <f t="shared" si="3"/>
        <v>0</v>
      </c>
      <c r="L17" s="60">
        <f t="shared" si="3"/>
        <v>104894.64856015779</v>
      </c>
      <c r="M17" s="106"/>
      <c r="N17" s="60"/>
    </row>
    <row r="19" spans="2:14" x14ac:dyDescent="0.2">
      <c r="C19" s="37" t="s">
        <v>200</v>
      </c>
      <c r="E19" s="59"/>
      <c r="F19" s="60"/>
      <c r="G19" s="60"/>
      <c r="H19" s="60"/>
      <c r="I19" s="60"/>
      <c r="J19" s="60"/>
      <c r="K19" s="60"/>
      <c r="L19" s="60"/>
    </row>
  </sheetData>
  <pageMargins left="0.11811023622047245" right="0.19685039370078741" top="1.0629921259842521" bottom="0.98425196850393704" header="0" footer="0"/>
  <pageSetup scale="92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6"/>
  <sheetViews>
    <sheetView topLeftCell="C1" zoomScale="80" zoomScaleNormal="80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5"/>
    <col min="17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6" ht="15" x14ac:dyDescent="0.25">
      <c r="F2" s="47" t="s">
        <v>318</v>
      </c>
      <c r="G2" s="45"/>
      <c r="H2" s="45"/>
      <c r="I2" s="45"/>
      <c r="J2" s="47"/>
      <c r="K2" s="45"/>
      <c r="L2" s="45"/>
      <c r="M2" s="48" t="str">
        <f>+O.PUB!M2</f>
        <v>30 DE ABRIL DE 2016</v>
      </c>
    </row>
    <row r="3" spans="2:16" x14ac:dyDescent="0.2">
      <c r="F3" s="48" t="str">
        <f>+O.PUB!F3</f>
        <v>SEGUNDA QUINCENA DE ABRIL DE 2016</v>
      </c>
      <c r="G3" s="45"/>
      <c r="H3" s="45"/>
      <c r="I3" s="45"/>
      <c r="J3" s="48"/>
      <c r="K3" s="45"/>
      <c r="L3" s="45"/>
    </row>
    <row r="4" spans="2:16" x14ac:dyDescent="0.2">
      <c r="F4" s="101"/>
      <c r="G4" s="45"/>
      <c r="H4" s="45"/>
      <c r="I4" s="45"/>
      <c r="J4" s="101"/>
      <c r="K4" s="45"/>
      <c r="L4" s="45"/>
    </row>
    <row r="5" spans="2:16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211</v>
      </c>
      <c r="H5" s="50" t="s">
        <v>4</v>
      </c>
      <c r="I5" s="50" t="s">
        <v>211</v>
      </c>
      <c r="J5" s="103" t="s">
        <v>265</v>
      </c>
      <c r="K5" s="50" t="s">
        <v>199</v>
      </c>
      <c r="L5" s="50" t="s">
        <v>5</v>
      </c>
      <c r="M5" s="49" t="s">
        <v>6</v>
      </c>
    </row>
    <row r="6" spans="2:16" x14ac:dyDescent="0.2">
      <c r="F6" s="90"/>
      <c r="G6" s="90"/>
    </row>
    <row r="7" spans="2:16" ht="24.95" customHeight="1" x14ac:dyDescent="0.2">
      <c r="B7" s="38" t="s">
        <v>376</v>
      </c>
      <c r="C7" s="112" t="s">
        <v>375</v>
      </c>
      <c r="D7" s="53"/>
      <c r="E7" s="121" t="s">
        <v>198</v>
      </c>
      <c r="F7" s="65">
        <v>13144.89</v>
      </c>
      <c r="G7" s="65">
        <v>1698.63</v>
      </c>
      <c r="H7" s="18">
        <f>+F7/30.42*15</f>
        <v>6481.7011834319519</v>
      </c>
      <c r="I7" s="18">
        <f>+G7/30.42*15</f>
        <v>837.58875739644975</v>
      </c>
      <c r="J7" s="18"/>
      <c r="K7" s="18"/>
      <c r="L7" s="18">
        <f t="shared" ref="L7:L8" si="0">H7-I7+J7-K7</f>
        <v>5644.1124260355018</v>
      </c>
      <c r="M7" s="36"/>
      <c r="N7" s="58"/>
      <c r="O7" s="58"/>
      <c r="P7" s="60"/>
    </row>
    <row r="8" spans="2:16" ht="31.5" customHeight="1" x14ac:dyDescent="0.2">
      <c r="B8" s="38"/>
      <c r="C8" s="41"/>
      <c r="E8" s="38"/>
      <c r="F8" s="90"/>
      <c r="G8" s="90"/>
      <c r="H8" s="18">
        <f t="shared" ref="H8:I8" si="1">+F8/30.42*15</f>
        <v>0</v>
      </c>
      <c r="I8" s="18">
        <f t="shared" si="1"/>
        <v>0</v>
      </c>
      <c r="L8" s="18">
        <f t="shared" si="0"/>
        <v>0</v>
      </c>
      <c r="M8" s="36"/>
    </row>
    <row r="9" spans="2:16" ht="21.95" customHeight="1" x14ac:dyDescent="0.2">
      <c r="E9" s="59" t="s">
        <v>91</v>
      </c>
      <c r="F9" s="98">
        <f t="shared" ref="F9:K9" si="2">SUM(F7:F8)</f>
        <v>13144.89</v>
      </c>
      <c r="G9" s="98">
        <f t="shared" si="2"/>
        <v>1698.63</v>
      </c>
      <c r="H9" s="60">
        <f>SUM(H7:H8)</f>
        <v>6481.7011834319519</v>
      </c>
      <c r="I9" s="60">
        <f>SUM(I7:I8)</f>
        <v>837.58875739644975</v>
      </c>
      <c r="J9" s="60">
        <f t="shared" si="2"/>
        <v>0</v>
      </c>
      <c r="K9" s="60">
        <f t="shared" si="2"/>
        <v>0</v>
      </c>
      <c r="L9" s="60">
        <f>SUM(L7:L8)</f>
        <v>5644.1124260355018</v>
      </c>
    </row>
    <row r="10" spans="2:16" ht="21.95" customHeight="1" x14ac:dyDescent="0.2"/>
    <row r="13" spans="2:16" x14ac:dyDescent="0.2">
      <c r="P13" s="60"/>
    </row>
    <row r="14" spans="2:16" x14ac:dyDescent="0.2">
      <c r="E14" s="122"/>
    </row>
    <row r="15" spans="2:16" x14ac:dyDescent="0.2">
      <c r="E15" s="122"/>
    </row>
    <row r="16" spans="2:16" x14ac:dyDescent="0.2">
      <c r="E16" s="122"/>
    </row>
  </sheetData>
  <pageMargins left="0.11811023622047245" right="7.874015748031496E-2" top="0.59055118110236227" bottom="0.98425196850393704" header="0" footer="0"/>
  <pageSetup scale="98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36"/>
  <sheetViews>
    <sheetView topLeftCell="A14" zoomScale="80" zoomScaleNormal="80" workbookViewId="0">
      <selection activeCell="K32" sqref="K32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6" ht="15" x14ac:dyDescent="0.25">
      <c r="F2" s="47" t="s">
        <v>95</v>
      </c>
      <c r="G2" s="45"/>
      <c r="H2" s="45"/>
      <c r="I2" s="45"/>
      <c r="J2" s="45"/>
      <c r="K2" s="45"/>
      <c r="L2" s="45"/>
      <c r="M2" s="45"/>
      <c r="N2" s="48" t="str">
        <f>+O.PUB2!M2</f>
        <v>30 DE ABRIL DE 2016</v>
      </c>
    </row>
    <row r="3" spans="2:16" x14ac:dyDescent="0.2">
      <c r="F3" s="48" t="str">
        <f>PRESIDENCIA!F3</f>
        <v>SEGUNDA QUINCENA DE ABRIL DE 2016</v>
      </c>
      <c r="G3" s="45"/>
      <c r="H3" s="45"/>
      <c r="I3" s="45"/>
      <c r="J3" s="45"/>
      <c r="K3" s="45"/>
      <c r="L3" s="45"/>
      <c r="M3" s="45"/>
    </row>
    <row r="4" spans="2:16" x14ac:dyDescent="0.2">
      <c r="B4" s="49" t="s">
        <v>2</v>
      </c>
      <c r="C4" s="49" t="s">
        <v>3</v>
      </c>
      <c r="D4" s="49"/>
      <c r="E4" s="49" t="s">
        <v>116</v>
      </c>
      <c r="F4" s="102" t="s">
        <v>4</v>
      </c>
      <c r="G4" s="102" t="s">
        <v>211</v>
      </c>
      <c r="H4" s="85" t="s">
        <v>265</v>
      </c>
      <c r="I4" s="50" t="s">
        <v>4</v>
      </c>
      <c r="J4" s="50" t="s">
        <v>211</v>
      </c>
      <c r="K4" s="51" t="s">
        <v>265</v>
      </c>
      <c r="L4" s="52" t="s">
        <v>199</v>
      </c>
      <c r="M4" s="50" t="s">
        <v>5</v>
      </c>
      <c r="N4" s="49" t="s">
        <v>6</v>
      </c>
    </row>
    <row r="5" spans="2:16" ht="24.75" customHeight="1" x14ac:dyDescent="0.2">
      <c r="B5" s="38" t="s">
        <v>455</v>
      </c>
      <c r="C5" s="41" t="s">
        <v>456</v>
      </c>
      <c r="D5" s="53"/>
      <c r="E5" s="70" t="s">
        <v>137</v>
      </c>
      <c r="F5" s="65">
        <v>13144.89</v>
      </c>
      <c r="G5" s="65">
        <v>1698.63</v>
      </c>
      <c r="H5" s="65"/>
      <c r="I5" s="18">
        <f>+F5/30.42*15</f>
        <v>6481.7011834319519</v>
      </c>
      <c r="J5" s="18">
        <f>+G5/30.42*15</f>
        <v>837.58875739644975</v>
      </c>
      <c r="K5" s="18">
        <f>+H5/30.42*15</f>
        <v>0</v>
      </c>
      <c r="L5" s="54"/>
      <c r="M5" s="18">
        <f>I5-J5+K5-L5</f>
        <v>5644.1124260355018</v>
      </c>
      <c r="N5" s="36"/>
      <c r="P5" s="55"/>
    </row>
    <row r="6" spans="2:16" ht="24.75" customHeight="1" x14ac:dyDescent="0.2">
      <c r="B6" s="38" t="s">
        <v>60</v>
      </c>
      <c r="C6" s="41" t="s">
        <v>61</v>
      </c>
      <c r="D6" s="53"/>
      <c r="E6" s="70" t="s">
        <v>121</v>
      </c>
      <c r="F6" s="65">
        <v>12600</v>
      </c>
      <c r="G6" s="65">
        <v>1582.2403039999999</v>
      </c>
      <c r="H6" s="65"/>
      <c r="I6" s="18">
        <f t="shared" ref="I6:I30" si="0">+F6/30.42*15</f>
        <v>6213.0177514792895</v>
      </c>
      <c r="J6" s="18">
        <f t="shared" ref="J6:J30" si="1">+G6/30.42*15</f>
        <v>780.19738856015772</v>
      </c>
      <c r="K6" s="18">
        <f t="shared" ref="K6:K30" si="2">+H6/30.42*15</f>
        <v>0</v>
      </c>
      <c r="L6" s="54">
        <v>1</v>
      </c>
      <c r="M6" s="18">
        <f t="shared" ref="M6:M27" si="3">I6-J6+K6-L6</f>
        <v>5431.8203629191321</v>
      </c>
      <c r="N6" s="36"/>
      <c r="P6" s="55"/>
    </row>
    <row r="7" spans="2:16" ht="24.75" customHeight="1" x14ac:dyDescent="0.2">
      <c r="B7" s="38" t="s">
        <v>8</v>
      </c>
      <c r="C7" s="56" t="s">
        <v>99</v>
      </c>
      <c r="D7" s="53"/>
      <c r="E7" s="70" t="s">
        <v>160</v>
      </c>
      <c r="F7" s="65">
        <v>8891.4</v>
      </c>
      <c r="G7" s="65">
        <v>838.4882879999999</v>
      </c>
      <c r="H7" s="65"/>
      <c r="I7" s="18">
        <f t="shared" si="0"/>
        <v>4384.3195266272178</v>
      </c>
      <c r="J7" s="18">
        <f t="shared" si="1"/>
        <v>413.4557633136094</v>
      </c>
      <c r="K7" s="18">
        <f t="shared" si="2"/>
        <v>0</v>
      </c>
      <c r="L7" s="18">
        <v>0</v>
      </c>
      <c r="M7" s="18">
        <f t="shared" si="3"/>
        <v>3970.8637633136086</v>
      </c>
      <c r="N7" s="36"/>
      <c r="P7" s="55"/>
    </row>
    <row r="8" spans="2:16" ht="24.75" customHeight="1" x14ac:dyDescent="0.2">
      <c r="B8" s="57" t="s">
        <v>158</v>
      </c>
      <c r="C8" s="35" t="s">
        <v>159</v>
      </c>
      <c r="D8" s="53"/>
      <c r="E8" s="70" t="s">
        <v>121</v>
      </c>
      <c r="F8" s="65">
        <v>9734</v>
      </c>
      <c r="G8" s="65">
        <v>989.48</v>
      </c>
      <c r="H8" s="65"/>
      <c r="I8" s="18">
        <f t="shared" si="0"/>
        <v>4799.8027613412223</v>
      </c>
      <c r="J8" s="18">
        <f t="shared" si="1"/>
        <v>487.90927021696257</v>
      </c>
      <c r="K8" s="18">
        <f t="shared" si="2"/>
        <v>0</v>
      </c>
      <c r="L8" s="18">
        <v>0</v>
      </c>
      <c r="M8" s="18">
        <f t="shared" si="3"/>
        <v>4311.8934911242595</v>
      </c>
      <c r="N8" s="36"/>
      <c r="P8" s="55"/>
    </row>
    <row r="9" spans="2:16" ht="24.75" customHeight="1" x14ac:dyDescent="0.2">
      <c r="B9" s="41" t="s">
        <v>279</v>
      </c>
      <c r="C9" s="35" t="s">
        <v>280</v>
      </c>
      <c r="D9" s="41"/>
      <c r="E9" s="123" t="s">
        <v>281</v>
      </c>
      <c r="F9" s="65">
        <v>8269.7999999999993</v>
      </c>
      <c r="G9" s="65">
        <v>733.46919999999989</v>
      </c>
      <c r="H9" s="65"/>
      <c r="I9" s="18">
        <f t="shared" si="0"/>
        <v>4077.810650887573</v>
      </c>
      <c r="J9" s="18">
        <f t="shared" si="1"/>
        <v>361.67120315581843</v>
      </c>
      <c r="K9" s="18">
        <f t="shared" si="2"/>
        <v>0</v>
      </c>
      <c r="L9" s="18"/>
      <c r="M9" s="18">
        <f t="shared" si="3"/>
        <v>3716.1394477317544</v>
      </c>
      <c r="N9" s="36"/>
      <c r="P9" s="55"/>
    </row>
    <row r="10" spans="2:16" ht="24.75" customHeight="1" x14ac:dyDescent="0.2">
      <c r="B10" s="38" t="s">
        <v>525</v>
      </c>
      <c r="C10" s="41" t="s">
        <v>201</v>
      </c>
      <c r="D10" s="53"/>
      <c r="E10" s="70" t="s">
        <v>127</v>
      </c>
      <c r="F10" s="65">
        <v>10714.2</v>
      </c>
      <c r="G10" s="65">
        <v>1179.4334239999998</v>
      </c>
      <c r="H10" s="65"/>
      <c r="I10" s="18">
        <f t="shared" si="0"/>
        <v>5283.1360946745563</v>
      </c>
      <c r="J10" s="18">
        <f t="shared" si="1"/>
        <v>581.57466666666653</v>
      </c>
      <c r="K10" s="18">
        <f t="shared" si="2"/>
        <v>0</v>
      </c>
      <c r="L10" s="18"/>
      <c r="M10" s="18">
        <f t="shared" si="3"/>
        <v>4701.5614280078898</v>
      </c>
      <c r="N10" s="36"/>
      <c r="P10" s="55"/>
    </row>
    <row r="11" spans="2:16" ht="24.75" customHeight="1" x14ac:dyDescent="0.2">
      <c r="B11" s="38" t="s">
        <v>98</v>
      </c>
      <c r="C11" s="41" t="s">
        <v>172</v>
      </c>
      <c r="D11" s="53"/>
      <c r="E11" s="70" t="s">
        <v>142</v>
      </c>
      <c r="F11" s="65">
        <v>11483</v>
      </c>
      <c r="G11" s="65">
        <v>1343</v>
      </c>
      <c r="H11" s="65"/>
      <c r="I11" s="18">
        <f t="shared" si="0"/>
        <v>5662.2287968441806</v>
      </c>
      <c r="J11" s="18">
        <f t="shared" si="1"/>
        <v>662.22879684418149</v>
      </c>
      <c r="K11" s="18">
        <f t="shared" si="2"/>
        <v>0</v>
      </c>
      <c r="L11" s="18"/>
      <c r="M11" s="18">
        <f t="shared" si="3"/>
        <v>4999.9999999999991</v>
      </c>
      <c r="N11" s="36"/>
      <c r="P11" s="55"/>
    </row>
    <row r="12" spans="2:16" ht="24.75" customHeight="1" x14ac:dyDescent="0.2">
      <c r="B12" s="38" t="s">
        <v>249</v>
      </c>
      <c r="C12" s="41" t="s">
        <v>243</v>
      </c>
      <c r="D12" s="53"/>
      <c r="E12" s="70" t="s">
        <v>240</v>
      </c>
      <c r="F12" s="65">
        <v>8236.2000000000007</v>
      </c>
      <c r="G12" s="65">
        <v>728.09320000000014</v>
      </c>
      <c r="H12" s="65"/>
      <c r="I12" s="18">
        <f t="shared" si="0"/>
        <v>4061.2426035502958</v>
      </c>
      <c r="J12" s="18">
        <f t="shared" si="1"/>
        <v>359.02031558185411</v>
      </c>
      <c r="K12" s="18">
        <f t="shared" si="2"/>
        <v>0</v>
      </c>
      <c r="L12" s="18"/>
      <c r="M12" s="18">
        <f t="shared" si="3"/>
        <v>3702.2222879684418</v>
      </c>
      <c r="N12" s="36"/>
      <c r="P12" s="55"/>
    </row>
    <row r="13" spans="2:16" ht="24.75" customHeight="1" x14ac:dyDescent="0.2">
      <c r="B13" s="41" t="s">
        <v>191</v>
      </c>
      <c r="C13" s="41" t="s">
        <v>192</v>
      </c>
      <c r="D13" s="41"/>
      <c r="E13" s="123" t="s">
        <v>226</v>
      </c>
      <c r="F13" s="65">
        <v>5546.1</v>
      </c>
      <c r="G13" s="65">
        <v>97.931984000000057</v>
      </c>
      <c r="H13" s="65"/>
      <c r="I13" s="18">
        <f t="shared" si="0"/>
        <v>2734.7633136094673</v>
      </c>
      <c r="J13" s="18">
        <f t="shared" si="1"/>
        <v>48.28993293885604</v>
      </c>
      <c r="K13" s="18">
        <f t="shared" si="2"/>
        <v>0</v>
      </c>
      <c r="L13" s="18"/>
      <c r="M13" s="18">
        <f t="shared" si="3"/>
        <v>2686.4733806706113</v>
      </c>
      <c r="N13" s="36"/>
      <c r="P13" s="55"/>
    </row>
    <row r="14" spans="2:16" ht="24.75" customHeight="1" x14ac:dyDescent="0.2">
      <c r="B14" s="41" t="s">
        <v>229</v>
      </c>
      <c r="C14" s="41" t="s">
        <v>227</v>
      </c>
      <c r="D14" s="41"/>
      <c r="E14" s="123" t="s">
        <v>228</v>
      </c>
      <c r="F14" s="65">
        <v>6730.12</v>
      </c>
      <c r="G14" s="65">
        <v>267.95</v>
      </c>
      <c r="H14" s="65"/>
      <c r="I14" s="18">
        <f t="shared" si="0"/>
        <v>3318.5996055226824</v>
      </c>
      <c r="J14" s="18">
        <f t="shared" si="1"/>
        <v>132.12524654832347</v>
      </c>
      <c r="K14" s="18">
        <f t="shared" si="2"/>
        <v>0</v>
      </c>
      <c r="L14" s="18"/>
      <c r="M14" s="18">
        <f t="shared" si="3"/>
        <v>3186.4743589743589</v>
      </c>
      <c r="N14" s="36"/>
      <c r="P14" s="55"/>
    </row>
    <row r="15" spans="2:16" ht="24.75" customHeight="1" x14ac:dyDescent="0.2">
      <c r="B15" s="38" t="s">
        <v>65</v>
      </c>
      <c r="C15" s="41" t="s">
        <v>66</v>
      </c>
      <c r="D15" s="53"/>
      <c r="E15" s="70" t="s">
        <v>121</v>
      </c>
      <c r="F15" s="65">
        <v>8851.5</v>
      </c>
      <c r="G15" s="65">
        <v>831.3382079999999</v>
      </c>
      <c r="H15" s="65"/>
      <c r="I15" s="18">
        <f t="shared" si="0"/>
        <v>4364.6449704142015</v>
      </c>
      <c r="J15" s="18">
        <f t="shared" si="1"/>
        <v>409.93008284023659</v>
      </c>
      <c r="K15" s="18">
        <f t="shared" si="2"/>
        <v>0</v>
      </c>
      <c r="L15" s="18"/>
      <c r="M15" s="18">
        <f t="shared" si="3"/>
        <v>3954.7148875739649</v>
      </c>
      <c r="N15" s="36"/>
      <c r="P15" s="55"/>
    </row>
    <row r="16" spans="2:16" ht="24.75" customHeight="1" x14ac:dyDescent="0.2">
      <c r="B16" s="38" t="s">
        <v>326</v>
      </c>
      <c r="C16" s="41" t="s">
        <v>324</v>
      </c>
      <c r="D16" s="53"/>
      <c r="E16" s="70" t="s">
        <v>325</v>
      </c>
      <c r="F16" s="65">
        <v>5040</v>
      </c>
      <c r="G16" s="65">
        <v>12.63</v>
      </c>
      <c r="H16" s="65"/>
      <c r="I16" s="18">
        <f t="shared" si="0"/>
        <v>2485.207100591716</v>
      </c>
      <c r="J16" s="18">
        <f t="shared" si="1"/>
        <v>6.2278106508875739</v>
      </c>
      <c r="K16" s="18">
        <f t="shared" si="2"/>
        <v>0</v>
      </c>
      <c r="L16" s="18"/>
      <c r="M16" s="18">
        <f t="shared" si="3"/>
        <v>2478.9792899408285</v>
      </c>
      <c r="N16" s="36"/>
      <c r="P16" s="55"/>
    </row>
    <row r="17" spans="2:16" ht="24.75" customHeight="1" x14ac:dyDescent="0.2">
      <c r="B17" s="38" t="s">
        <v>292</v>
      </c>
      <c r="C17" s="41" t="s">
        <v>291</v>
      </c>
      <c r="D17" s="53"/>
      <c r="E17" s="70" t="s">
        <v>143</v>
      </c>
      <c r="F17" s="65">
        <v>5495.7</v>
      </c>
      <c r="G17" s="65">
        <v>92.448463999999944</v>
      </c>
      <c r="H17" s="65"/>
      <c r="I17" s="18">
        <f t="shared" si="0"/>
        <v>2709.9112426035499</v>
      </c>
      <c r="J17" s="18">
        <f t="shared" si="1"/>
        <v>45.586027613412199</v>
      </c>
      <c r="K17" s="18">
        <f t="shared" si="2"/>
        <v>0</v>
      </c>
      <c r="L17" s="18"/>
      <c r="M17" s="18">
        <f t="shared" si="3"/>
        <v>2664.3252149901377</v>
      </c>
      <c r="N17" s="36"/>
      <c r="O17" s="58"/>
      <c r="P17" s="55"/>
    </row>
    <row r="18" spans="2:16" ht="24.75" customHeight="1" x14ac:dyDescent="0.2">
      <c r="B18" s="34" t="s">
        <v>106</v>
      </c>
      <c r="C18" s="35" t="s">
        <v>105</v>
      </c>
      <c r="D18" s="124"/>
      <c r="E18" s="121" t="s">
        <v>124</v>
      </c>
      <c r="F18" s="65">
        <v>10198</v>
      </c>
      <c r="G18" s="65">
        <v>1072</v>
      </c>
      <c r="H18" s="65"/>
      <c r="I18" s="18">
        <f t="shared" si="0"/>
        <v>5028.5996055226824</v>
      </c>
      <c r="J18" s="18">
        <f t="shared" si="1"/>
        <v>528.5996055226824</v>
      </c>
      <c r="K18" s="18">
        <f t="shared" si="2"/>
        <v>0</v>
      </c>
      <c r="L18" s="18"/>
      <c r="M18" s="18">
        <f t="shared" si="3"/>
        <v>4500</v>
      </c>
      <c r="N18" s="36"/>
      <c r="O18" s="58"/>
      <c r="P18" s="55"/>
    </row>
    <row r="19" spans="2:16" ht="24.75" customHeight="1" x14ac:dyDescent="0.2">
      <c r="B19" s="41" t="s">
        <v>218</v>
      </c>
      <c r="C19" s="41" t="s">
        <v>217</v>
      </c>
      <c r="D19" s="41"/>
      <c r="E19" s="123" t="s">
        <v>219</v>
      </c>
      <c r="F19" s="65">
        <v>6757.8</v>
      </c>
      <c r="G19" s="65">
        <v>270.85494400000005</v>
      </c>
      <c r="H19" s="65"/>
      <c r="I19" s="18">
        <f t="shared" si="0"/>
        <v>3332.248520710059</v>
      </c>
      <c r="J19" s="18">
        <f t="shared" si="1"/>
        <v>133.55766469428011</v>
      </c>
      <c r="K19" s="18">
        <f t="shared" si="2"/>
        <v>0</v>
      </c>
      <c r="L19" s="18"/>
      <c r="M19" s="18">
        <f t="shared" si="3"/>
        <v>3198.690856015779</v>
      </c>
      <c r="N19" s="36"/>
      <c r="O19" s="58"/>
      <c r="P19" s="55"/>
    </row>
    <row r="20" spans="2:16" ht="24.75" customHeight="1" x14ac:dyDescent="0.2">
      <c r="B20" s="41" t="s">
        <v>220</v>
      </c>
      <c r="C20" s="41" t="s">
        <v>468</v>
      </c>
      <c r="D20" s="41"/>
      <c r="E20" s="123" t="s">
        <v>221</v>
      </c>
      <c r="F20" s="65">
        <v>5546.1</v>
      </c>
      <c r="G20" s="65">
        <v>97.931984000000057</v>
      </c>
      <c r="H20" s="65"/>
      <c r="I20" s="18">
        <f t="shared" si="0"/>
        <v>2734.7633136094673</v>
      </c>
      <c r="J20" s="18">
        <f t="shared" si="1"/>
        <v>48.28993293885604</v>
      </c>
      <c r="K20" s="18">
        <f t="shared" si="2"/>
        <v>0</v>
      </c>
      <c r="L20" s="18"/>
      <c r="M20" s="18">
        <f t="shared" si="3"/>
        <v>2686.4733806706113</v>
      </c>
      <c r="N20" s="36"/>
      <c r="O20" s="58"/>
      <c r="P20" s="55"/>
    </row>
    <row r="21" spans="2:16" ht="24.75" customHeight="1" x14ac:dyDescent="0.2">
      <c r="B21" s="41" t="s">
        <v>223</v>
      </c>
      <c r="C21" s="41" t="s">
        <v>222</v>
      </c>
      <c r="D21" s="41"/>
      <c r="E21" s="123" t="s">
        <v>221</v>
      </c>
      <c r="F21" s="65">
        <v>5546.1</v>
      </c>
      <c r="G21" s="65">
        <v>97.931984000000057</v>
      </c>
      <c r="H21" s="65"/>
      <c r="I21" s="18">
        <f t="shared" si="0"/>
        <v>2734.7633136094673</v>
      </c>
      <c r="J21" s="18">
        <f t="shared" si="1"/>
        <v>48.28993293885604</v>
      </c>
      <c r="K21" s="18">
        <f t="shared" si="2"/>
        <v>0</v>
      </c>
      <c r="L21" s="18"/>
      <c r="M21" s="18">
        <f t="shared" si="3"/>
        <v>2686.4733806706113</v>
      </c>
      <c r="N21" s="36"/>
      <c r="O21" s="58"/>
      <c r="P21" s="55"/>
    </row>
    <row r="22" spans="2:16" ht="24.75" customHeight="1" x14ac:dyDescent="0.2">
      <c r="B22" s="41" t="s">
        <v>225</v>
      </c>
      <c r="C22" s="41" t="s">
        <v>224</v>
      </c>
      <c r="D22" s="41"/>
      <c r="E22" s="123" t="s">
        <v>221</v>
      </c>
      <c r="F22" s="65">
        <v>5546.1</v>
      </c>
      <c r="G22" s="65">
        <v>97.931984000000057</v>
      </c>
      <c r="H22" s="65"/>
      <c r="I22" s="18">
        <f t="shared" si="0"/>
        <v>2734.7633136094673</v>
      </c>
      <c r="J22" s="18">
        <f t="shared" si="1"/>
        <v>48.28993293885604</v>
      </c>
      <c r="K22" s="18">
        <f t="shared" si="2"/>
        <v>0</v>
      </c>
      <c r="L22" s="18"/>
      <c r="M22" s="18">
        <f t="shared" si="3"/>
        <v>2686.4733806706113</v>
      </c>
      <c r="N22" s="36"/>
      <c r="O22" s="58"/>
      <c r="P22" s="55"/>
    </row>
    <row r="23" spans="2:16" ht="24.75" customHeight="1" x14ac:dyDescent="0.2">
      <c r="B23" s="41" t="s">
        <v>458</v>
      </c>
      <c r="C23" s="35" t="s">
        <v>457</v>
      </c>
      <c r="D23" s="41"/>
      <c r="E23" s="123" t="s">
        <v>282</v>
      </c>
      <c r="F23" s="65">
        <v>8807.4</v>
      </c>
      <c r="G23" s="65">
        <v>823.43548799999985</v>
      </c>
      <c r="H23" s="65"/>
      <c r="I23" s="18">
        <f t="shared" si="0"/>
        <v>4342.8994082840236</v>
      </c>
      <c r="J23" s="18">
        <f t="shared" si="1"/>
        <v>406.03327810650876</v>
      </c>
      <c r="K23" s="18">
        <f t="shared" si="2"/>
        <v>0</v>
      </c>
      <c r="L23" s="18"/>
      <c r="M23" s="18">
        <f t="shared" si="3"/>
        <v>3936.8661301775146</v>
      </c>
      <c r="N23" s="36"/>
      <c r="P23" s="55"/>
    </row>
    <row r="24" spans="2:16" ht="24.75" customHeight="1" x14ac:dyDescent="0.2">
      <c r="B24" s="57" t="s">
        <v>73</v>
      </c>
      <c r="C24" s="41" t="s">
        <v>74</v>
      </c>
      <c r="D24" s="53"/>
      <c r="E24" s="70" t="s">
        <v>147</v>
      </c>
      <c r="F24" s="65">
        <v>4447.8</v>
      </c>
      <c r="G24" s="65"/>
      <c r="H24" s="65">
        <v>81.163055999999997</v>
      </c>
      <c r="I24" s="18">
        <f t="shared" si="0"/>
        <v>2193.1952662721897</v>
      </c>
      <c r="J24" s="18">
        <f t="shared" si="1"/>
        <v>0</v>
      </c>
      <c r="K24" s="18">
        <f t="shared" si="2"/>
        <v>40.021230769230769</v>
      </c>
      <c r="L24" s="18"/>
      <c r="M24" s="18">
        <f t="shared" si="3"/>
        <v>2233.2164970414206</v>
      </c>
      <c r="N24" s="36"/>
      <c r="P24" s="60"/>
    </row>
    <row r="25" spans="2:16" ht="24.75" customHeight="1" x14ac:dyDescent="0.2">
      <c r="B25" s="38" t="s">
        <v>54</v>
      </c>
      <c r="C25" s="41" t="s">
        <v>55</v>
      </c>
      <c r="D25" s="53"/>
      <c r="E25" s="70" t="s">
        <v>148</v>
      </c>
      <c r="F25" s="65">
        <v>9584.4</v>
      </c>
      <c r="G25" s="65">
        <v>962.67388799999981</v>
      </c>
      <c r="H25" s="65">
        <v>0</v>
      </c>
      <c r="I25" s="18">
        <f t="shared" si="0"/>
        <v>4726.0355029585799</v>
      </c>
      <c r="J25" s="18">
        <f t="shared" si="1"/>
        <v>474.69126627218924</v>
      </c>
      <c r="K25" s="18">
        <f t="shared" si="2"/>
        <v>0</v>
      </c>
      <c r="L25" s="18"/>
      <c r="M25" s="18">
        <f t="shared" si="3"/>
        <v>4251.344236686391</v>
      </c>
      <c r="N25" s="36"/>
      <c r="P25" s="45"/>
    </row>
    <row r="26" spans="2:16" ht="24.75" customHeight="1" x14ac:dyDescent="0.2">
      <c r="B26" s="38" t="s">
        <v>103</v>
      </c>
      <c r="C26" s="41" t="s">
        <v>102</v>
      </c>
      <c r="D26" s="53"/>
      <c r="E26" s="70" t="s">
        <v>124</v>
      </c>
      <c r="F26" s="65">
        <v>7276.5</v>
      </c>
      <c r="G26" s="65">
        <v>363.21950400000003</v>
      </c>
      <c r="H26" s="65"/>
      <c r="I26" s="18">
        <f t="shared" si="0"/>
        <v>3588.0177514792895</v>
      </c>
      <c r="J26" s="18">
        <f t="shared" si="1"/>
        <v>179.10231952662721</v>
      </c>
      <c r="K26" s="18">
        <f t="shared" si="2"/>
        <v>0</v>
      </c>
      <c r="L26" s="18">
        <v>0</v>
      </c>
      <c r="M26" s="18">
        <f t="shared" si="3"/>
        <v>3408.9154319526624</v>
      </c>
      <c r="N26" s="36"/>
      <c r="P26" s="45"/>
    </row>
    <row r="27" spans="2:16" ht="24.75" customHeight="1" x14ac:dyDescent="0.2">
      <c r="B27" s="34" t="s">
        <v>83</v>
      </c>
      <c r="C27" s="35" t="s">
        <v>84</v>
      </c>
      <c r="D27" s="124"/>
      <c r="E27" s="121" t="s">
        <v>151</v>
      </c>
      <c r="F27" s="65">
        <v>6291.6</v>
      </c>
      <c r="G27" s="65">
        <v>220.13238400000003</v>
      </c>
      <c r="H27" s="65"/>
      <c r="I27" s="18">
        <f t="shared" si="0"/>
        <v>3102.3668639053253</v>
      </c>
      <c r="J27" s="18">
        <f t="shared" si="1"/>
        <v>108.54654043392506</v>
      </c>
      <c r="K27" s="18">
        <f t="shared" si="2"/>
        <v>0</v>
      </c>
      <c r="L27" s="18"/>
      <c r="M27" s="18">
        <f t="shared" si="3"/>
        <v>2993.8203234714001</v>
      </c>
      <c r="N27" s="36"/>
      <c r="P27" s="45"/>
    </row>
    <row r="28" spans="2:16" ht="24.75" customHeight="1" x14ac:dyDescent="0.2">
      <c r="B28" s="38" t="s">
        <v>48</v>
      </c>
      <c r="C28" s="41" t="s">
        <v>49</v>
      </c>
      <c r="D28" s="117"/>
      <c r="E28" s="125" t="s">
        <v>121</v>
      </c>
      <c r="F28" s="65">
        <v>8595.2999999999993</v>
      </c>
      <c r="G28" s="65">
        <v>785.54919999999993</v>
      </c>
      <c r="H28" s="65"/>
      <c r="I28" s="18">
        <f t="shared" si="0"/>
        <v>4238.3136094674555</v>
      </c>
      <c r="J28" s="18">
        <f t="shared" si="1"/>
        <v>387.35167652859951</v>
      </c>
      <c r="K28" s="18">
        <f t="shared" si="2"/>
        <v>0</v>
      </c>
      <c r="L28" s="18"/>
      <c r="M28" s="18">
        <f t="shared" ref="M28" si="4">I28-J28+K28-L28</f>
        <v>3850.9619329388561</v>
      </c>
      <c r="N28" s="36"/>
      <c r="P28" s="45"/>
    </row>
    <row r="29" spans="2:16" ht="24.75" customHeight="1" x14ac:dyDescent="0.2">
      <c r="B29" s="34" t="s">
        <v>459</v>
      </c>
      <c r="C29" s="35" t="s">
        <v>454</v>
      </c>
      <c r="D29" s="124"/>
      <c r="E29" s="121" t="s">
        <v>460</v>
      </c>
      <c r="F29" s="65">
        <v>11451.2</v>
      </c>
      <c r="G29" s="65">
        <v>1297.2</v>
      </c>
      <c r="H29" s="65"/>
      <c r="I29" s="18">
        <f t="shared" si="0"/>
        <v>5646.5483234714002</v>
      </c>
      <c r="J29" s="18">
        <f t="shared" si="1"/>
        <v>639.64497041420111</v>
      </c>
      <c r="K29" s="18">
        <f t="shared" si="2"/>
        <v>0</v>
      </c>
      <c r="L29" s="18"/>
      <c r="M29" s="18">
        <f t="shared" ref="M29:M30" si="5">I29-J29+K29-L29</f>
        <v>5006.9033530571987</v>
      </c>
      <c r="N29" s="36"/>
      <c r="O29" s="58"/>
      <c r="P29" s="45"/>
    </row>
    <row r="30" spans="2:16" ht="24.75" customHeight="1" x14ac:dyDescent="0.2">
      <c r="B30" s="34" t="s">
        <v>461</v>
      </c>
      <c r="C30" s="35" t="s">
        <v>479</v>
      </c>
      <c r="D30" s="124"/>
      <c r="E30" s="121" t="s">
        <v>124</v>
      </c>
      <c r="F30" s="65">
        <v>7045.5</v>
      </c>
      <c r="G30" s="65">
        <v>302.15670399999999</v>
      </c>
      <c r="H30" s="65"/>
      <c r="I30" s="18">
        <f t="shared" si="0"/>
        <v>3474.1124260355027</v>
      </c>
      <c r="J30" s="18">
        <f t="shared" si="1"/>
        <v>148.99245759368836</v>
      </c>
      <c r="K30" s="18">
        <f t="shared" si="2"/>
        <v>0</v>
      </c>
      <c r="L30" s="18"/>
      <c r="M30" s="18">
        <f t="shared" si="5"/>
        <v>3325.1199684418143</v>
      </c>
      <c r="N30" s="36"/>
      <c r="O30" s="58"/>
      <c r="P30" s="60"/>
    </row>
    <row r="31" spans="2:16" x14ac:dyDescent="0.2">
      <c r="E31" s="59" t="s">
        <v>91</v>
      </c>
      <c r="F31" s="98">
        <f>SUM(F5:F26)</f>
        <v>178447.11</v>
      </c>
      <c r="G31" s="98">
        <f t="shared" ref="G31" si="6">SUM(G5:G26)</f>
        <v>14181.112847999999</v>
      </c>
      <c r="H31" s="98">
        <f>SUM(H5:H26)</f>
        <v>81.163055999999997</v>
      </c>
      <c r="I31" s="60">
        <f>SUM(I5:I30)</f>
        <v>104453.01282051281</v>
      </c>
      <c r="J31" s="60">
        <f t="shared" ref="J31:L31" si="7">SUM(J5:J30)</f>
        <v>8277.1948402366834</v>
      </c>
      <c r="K31" s="60">
        <f t="shared" si="7"/>
        <v>40.021230769230769</v>
      </c>
      <c r="L31" s="60">
        <f t="shared" si="7"/>
        <v>1</v>
      </c>
      <c r="M31" s="60">
        <f>SUM(M5:M30)</f>
        <v>96214.839211045357</v>
      </c>
      <c r="P31" s="45"/>
    </row>
    <row r="35" spans="2:7" x14ac:dyDescent="0.2">
      <c r="B35" s="41"/>
      <c r="C35" s="35"/>
      <c r="D35" s="41"/>
      <c r="E35" s="41"/>
      <c r="F35" s="65">
        <v>8269.7999999999993</v>
      </c>
      <c r="G35" s="65">
        <v>733.46919999999989</v>
      </c>
    </row>
    <row r="36" spans="2:7" x14ac:dyDescent="0.2">
      <c r="B36" s="41"/>
      <c r="C36" s="35"/>
      <c r="D36" s="41"/>
      <c r="E36" s="41"/>
      <c r="F36" s="65">
        <v>8807.4</v>
      </c>
      <c r="G36" s="65">
        <v>823.43548799999985</v>
      </c>
    </row>
  </sheetData>
  <pageMargins left="0.11811023622047245" right="7.874015748031496E-2" top="0.15748031496062992" bottom="0.19685039370078741" header="0" footer="0"/>
  <pageSetup scale="8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O8"/>
  <sheetViews>
    <sheetView zoomScale="80" zoomScaleNormal="80" workbookViewId="0">
      <selection activeCell="I6" sqref="I6"/>
    </sheetView>
  </sheetViews>
  <sheetFormatPr baseColWidth="10" defaultRowHeight="12.75" x14ac:dyDescent="0.2"/>
  <cols>
    <col min="1" max="1" width="1.7109375" style="37" customWidth="1"/>
    <col min="2" max="2" width="16.28515625" style="37" bestFit="1" customWidth="1"/>
    <col min="3" max="3" width="30.85546875" style="37" customWidth="1"/>
    <col min="4" max="4" width="5.140625" style="37" customWidth="1"/>
    <col min="5" max="5" width="15.140625" style="37" customWidth="1"/>
    <col min="6" max="6" width="2.140625" style="37" customWidth="1"/>
    <col min="7" max="7" width="1.7109375" style="37" customWidth="1"/>
    <col min="8" max="8" width="11.85546875" style="37" customWidth="1"/>
    <col min="9" max="9" width="10" style="37" customWidth="1"/>
    <col min="10" max="10" width="8.85546875" style="37" customWidth="1"/>
    <col min="11" max="11" width="9.85546875" style="37" customWidth="1"/>
    <col min="12" max="12" width="11.42578125" style="37" customWidth="1"/>
    <col min="13" max="13" width="29.28515625" style="37" customWidth="1"/>
    <col min="14" max="16384" width="11.42578125" style="37"/>
  </cols>
  <sheetData>
    <row r="1" spans="2:15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15" ht="15" x14ac:dyDescent="0.25">
      <c r="F2" s="47" t="s">
        <v>95</v>
      </c>
      <c r="G2" s="45"/>
      <c r="H2" s="45"/>
      <c r="I2" s="45"/>
      <c r="J2" s="45"/>
      <c r="K2" s="45"/>
      <c r="L2" s="45"/>
      <c r="M2" s="48" t="str">
        <f>+O.PUB2!M2</f>
        <v>30 DE ABRIL DE 2016</v>
      </c>
    </row>
    <row r="3" spans="2:15" x14ac:dyDescent="0.2">
      <c r="F3" s="48" t="str">
        <f>PRESIDENCIA!F3</f>
        <v>SEGUNDA QUINCENA DE ABRIL DE 2016</v>
      </c>
      <c r="G3" s="45"/>
      <c r="H3" s="45"/>
      <c r="I3" s="45"/>
      <c r="J3" s="45"/>
      <c r="K3" s="45"/>
      <c r="L3" s="45"/>
    </row>
    <row r="4" spans="2:15" x14ac:dyDescent="0.2">
      <c r="B4" s="49" t="s">
        <v>2</v>
      </c>
      <c r="C4" s="49" t="s">
        <v>3</v>
      </c>
      <c r="D4" s="49"/>
      <c r="E4" s="49" t="s">
        <v>116</v>
      </c>
      <c r="F4" s="102" t="s">
        <v>4</v>
      </c>
      <c r="G4" s="102" t="s">
        <v>211</v>
      </c>
      <c r="H4" s="50" t="s">
        <v>4</v>
      </c>
      <c r="I4" s="50" t="s">
        <v>211</v>
      </c>
      <c r="J4" s="51" t="s">
        <v>265</v>
      </c>
      <c r="K4" s="52" t="s">
        <v>199</v>
      </c>
      <c r="L4" s="50" t="s">
        <v>5</v>
      </c>
      <c r="M4" s="49" t="s">
        <v>6</v>
      </c>
    </row>
    <row r="5" spans="2:15" ht="24.95" customHeight="1" x14ac:dyDescent="0.2">
      <c r="B5" s="38"/>
      <c r="C5" s="57"/>
      <c r="D5" s="53"/>
      <c r="E5" s="38"/>
      <c r="F5" s="65"/>
      <c r="G5" s="65"/>
      <c r="H5" s="18"/>
      <c r="I5" s="18"/>
      <c r="J5" s="18"/>
      <c r="K5" s="18">
        <v>0</v>
      </c>
      <c r="L5" s="18">
        <f t="shared" ref="L5" si="0">F5-G5+J5-K5</f>
        <v>0</v>
      </c>
      <c r="M5" s="36"/>
    </row>
    <row r="6" spans="2:15" ht="24.95" customHeight="1" x14ac:dyDescent="0.2">
      <c r="B6" s="38" t="s">
        <v>522</v>
      </c>
      <c r="C6" s="41" t="s">
        <v>523</v>
      </c>
      <c r="D6" s="53"/>
      <c r="E6" s="70" t="s">
        <v>483</v>
      </c>
      <c r="F6" s="65">
        <v>12791.05</v>
      </c>
      <c r="G6" s="65">
        <v>1623.05</v>
      </c>
      <c r="H6" s="18">
        <f>+F6/30.42*15</f>
        <v>6307.2238658777114</v>
      </c>
      <c r="I6" s="18">
        <f>+G6/30.42*15</f>
        <v>800.32051282051282</v>
      </c>
      <c r="J6" s="18"/>
      <c r="K6" s="18"/>
      <c r="L6" s="18">
        <f>H6-I6+J6-K6</f>
        <v>5506.9033530571987</v>
      </c>
      <c r="M6" s="36"/>
    </row>
    <row r="7" spans="2:15" ht="24.95" customHeight="1" x14ac:dyDescent="0.2">
      <c r="B7" s="38" t="s">
        <v>187</v>
      </c>
      <c r="C7" s="41" t="s">
        <v>186</v>
      </c>
      <c r="D7" s="53"/>
      <c r="E7" s="70" t="s">
        <v>121</v>
      </c>
      <c r="F7" s="65">
        <v>8484</v>
      </c>
      <c r="G7" s="65">
        <v>767.74119999999994</v>
      </c>
      <c r="H7" s="18">
        <f t="shared" ref="H7:I7" si="1">+F7/30.42*15</f>
        <v>4183.4319526627214</v>
      </c>
      <c r="I7" s="18">
        <f t="shared" si="1"/>
        <v>378.57061143984214</v>
      </c>
      <c r="J7" s="18"/>
      <c r="K7" s="18">
        <v>0</v>
      </c>
      <c r="L7" s="18">
        <f t="shared" ref="L7" si="2">H7-I7+J7-K7</f>
        <v>3804.8613412228792</v>
      </c>
      <c r="M7" s="36"/>
      <c r="N7" s="58"/>
      <c r="O7" s="58"/>
    </row>
    <row r="8" spans="2:15" ht="24.95" customHeight="1" x14ac:dyDescent="0.2">
      <c r="E8" s="59" t="s">
        <v>91</v>
      </c>
      <c r="F8" s="98">
        <f t="shared" ref="F8:L8" si="3">SUM(F5:F7)</f>
        <v>21275.05</v>
      </c>
      <c r="G8" s="98">
        <f t="shared" si="3"/>
        <v>2390.7911999999997</v>
      </c>
      <c r="H8" s="60">
        <f t="shared" si="3"/>
        <v>10490.655818540432</v>
      </c>
      <c r="I8" s="60">
        <f t="shared" si="3"/>
        <v>1178.8911242603549</v>
      </c>
      <c r="J8" s="60">
        <f t="shared" si="3"/>
        <v>0</v>
      </c>
      <c r="K8" s="60">
        <f t="shared" si="3"/>
        <v>0</v>
      </c>
      <c r="L8" s="60">
        <f t="shared" si="3"/>
        <v>9311.7646942800784</v>
      </c>
    </row>
  </sheetData>
  <pageMargins left="0.11811023622047245" right="7.874015748031496E-2" top="0.15748031496062992" bottom="0.19685039370078741" header="0" footer="0"/>
  <pageSetup scale="90" orientation="landscape" horizontalDpi="120" verticalDpi="7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R22"/>
  <sheetViews>
    <sheetView zoomScale="80" zoomScaleNormal="80" workbookViewId="0">
      <selection activeCell="J5" sqref="J5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27.8554687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0.140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8" ht="18" x14ac:dyDescent="0.25">
      <c r="A1" s="37" t="s">
        <v>210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8" ht="15" x14ac:dyDescent="0.25">
      <c r="F2" s="47" t="s">
        <v>319</v>
      </c>
      <c r="G2" s="45"/>
      <c r="H2" s="45"/>
      <c r="I2" s="45"/>
      <c r="J2" s="45"/>
      <c r="K2" s="45"/>
      <c r="L2" s="45"/>
      <c r="M2" s="45"/>
      <c r="N2" s="48" t="str">
        <f>PRESIDENCIA!M2</f>
        <v>30 DE ABRIL DE 2016</v>
      </c>
    </row>
    <row r="3" spans="1:18" x14ac:dyDescent="0.2">
      <c r="B3" s="38"/>
      <c r="C3" s="41"/>
      <c r="F3" s="48" t="str">
        <f>PRESIDENCIA!F3</f>
        <v>SEGUNDA QUINCENA DE ABRIL DE 2016</v>
      </c>
      <c r="G3" s="45"/>
      <c r="H3" s="45"/>
      <c r="I3" s="45"/>
      <c r="J3" s="45"/>
      <c r="K3" s="45"/>
      <c r="L3" s="45"/>
      <c r="M3" s="45"/>
    </row>
    <row r="4" spans="1:18" x14ac:dyDescent="0.2">
      <c r="B4" s="49" t="s">
        <v>2</v>
      </c>
      <c r="C4" s="49" t="s">
        <v>3</v>
      </c>
      <c r="D4" s="49"/>
      <c r="E4" s="49" t="s">
        <v>116</v>
      </c>
      <c r="F4" s="102" t="s">
        <v>4</v>
      </c>
      <c r="G4" s="102" t="s">
        <v>211</v>
      </c>
      <c r="H4" s="126" t="s">
        <v>265</v>
      </c>
      <c r="I4" s="50" t="s">
        <v>4</v>
      </c>
      <c r="J4" s="50" t="s">
        <v>211</v>
      </c>
      <c r="K4" s="127" t="s">
        <v>265</v>
      </c>
      <c r="L4" s="52" t="s">
        <v>199</v>
      </c>
      <c r="M4" s="50" t="s">
        <v>5</v>
      </c>
      <c r="N4" s="49" t="s">
        <v>6</v>
      </c>
    </row>
    <row r="5" spans="1:18" ht="21.95" customHeight="1" x14ac:dyDescent="0.2">
      <c r="B5" s="34" t="s">
        <v>392</v>
      </c>
      <c r="C5" s="35" t="s">
        <v>391</v>
      </c>
      <c r="D5" s="124"/>
      <c r="E5" s="121" t="s">
        <v>176</v>
      </c>
      <c r="F5" s="65">
        <v>17948.73</v>
      </c>
      <c r="G5" s="65">
        <v>2724.73</v>
      </c>
      <c r="H5" s="65"/>
      <c r="I5" s="18">
        <f>+F5/30.42*15</f>
        <v>8850.4585798816552</v>
      </c>
      <c r="J5" s="18">
        <f>+G5/30.42*15</f>
        <v>1343.5552268244576</v>
      </c>
      <c r="K5" s="18">
        <f>+H5/30.42*14</f>
        <v>0</v>
      </c>
      <c r="L5" s="18"/>
      <c r="M5" s="18">
        <f>I5-J5+K5-L5</f>
        <v>7506.9033530571978</v>
      </c>
      <c r="N5" s="36"/>
      <c r="P5" s="55"/>
    </row>
    <row r="6" spans="1:18" ht="21.95" customHeight="1" x14ac:dyDescent="0.2">
      <c r="B6" s="34" t="s">
        <v>104</v>
      </c>
      <c r="C6" s="35" t="s">
        <v>169</v>
      </c>
      <c r="D6" s="124"/>
      <c r="E6" s="121" t="s">
        <v>149</v>
      </c>
      <c r="F6" s="65">
        <v>14210.7</v>
      </c>
      <c r="G6" s="65">
        <v>1926.285824</v>
      </c>
      <c r="H6" s="65"/>
      <c r="I6" s="18">
        <f t="shared" ref="I6:I16" si="0">+F6/30.42*15</f>
        <v>7007.248520710059</v>
      </c>
      <c r="J6" s="18">
        <f t="shared" ref="J6:J16" si="1">+G6/30.42*15</f>
        <v>949.84508086785002</v>
      </c>
      <c r="K6" s="18">
        <f t="shared" ref="K6:K16" si="2">+H6/30.42*14</f>
        <v>0</v>
      </c>
      <c r="L6" s="18">
        <v>0</v>
      </c>
      <c r="M6" s="18">
        <f t="shared" ref="M6:M15" si="3">I6-J6+K6-L6</f>
        <v>6057.4034398422091</v>
      </c>
      <c r="N6" s="36"/>
      <c r="P6" s="55"/>
    </row>
    <row r="7" spans="1:18" ht="21.95" customHeight="1" x14ac:dyDescent="0.2">
      <c r="B7" s="34" t="s">
        <v>108</v>
      </c>
      <c r="C7" s="35" t="s">
        <v>107</v>
      </c>
      <c r="D7" s="124"/>
      <c r="E7" s="121" t="s">
        <v>149</v>
      </c>
      <c r="F7" s="65">
        <v>14210.7</v>
      </c>
      <c r="G7" s="65">
        <v>1926.285824</v>
      </c>
      <c r="H7" s="65"/>
      <c r="I7" s="18">
        <f t="shared" si="0"/>
        <v>7007.248520710059</v>
      </c>
      <c r="J7" s="18">
        <f t="shared" si="1"/>
        <v>949.84508086785002</v>
      </c>
      <c r="K7" s="18">
        <f t="shared" si="2"/>
        <v>0</v>
      </c>
      <c r="L7" s="18">
        <v>1</v>
      </c>
      <c r="M7" s="18">
        <f t="shared" si="3"/>
        <v>6056.4034398422091</v>
      </c>
      <c r="N7" s="36"/>
      <c r="P7" s="55"/>
      <c r="Q7" s="18"/>
      <c r="R7" s="18"/>
    </row>
    <row r="8" spans="1:18" ht="21.95" customHeight="1" x14ac:dyDescent="0.2">
      <c r="B8" s="34" t="s">
        <v>276</v>
      </c>
      <c r="C8" s="35" t="s">
        <v>277</v>
      </c>
      <c r="D8" s="124"/>
      <c r="E8" s="121" t="s">
        <v>278</v>
      </c>
      <c r="F8" s="65">
        <v>13757.1</v>
      </c>
      <c r="G8" s="65">
        <v>1829.3968639999998</v>
      </c>
      <c r="H8" s="65"/>
      <c r="I8" s="18">
        <f t="shared" si="0"/>
        <v>6783.579881656804</v>
      </c>
      <c r="J8" s="18">
        <f t="shared" si="1"/>
        <v>902.06945956607478</v>
      </c>
      <c r="K8" s="18">
        <f t="shared" si="2"/>
        <v>0</v>
      </c>
      <c r="L8" s="18"/>
      <c r="M8" s="18">
        <f t="shared" si="3"/>
        <v>5881.5104220907288</v>
      </c>
      <c r="N8" s="36"/>
      <c r="P8" s="55"/>
      <c r="Q8" s="41"/>
    </row>
    <row r="9" spans="1:18" ht="21.95" customHeight="1" x14ac:dyDescent="0.2">
      <c r="B9" s="34" t="s">
        <v>75</v>
      </c>
      <c r="C9" s="35" t="s">
        <v>76</v>
      </c>
      <c r="D9" s="124"/>
      <c r="E9" s="121" t="s">
        <v>131</v>
      </c>
      <c r="F9" s="65">
        <v>8971.2000000000007</v>
      </c>
      <c r="G9" s="65">
        <v>852.78844800000002</v>
      </c>
      <c r="H9" s="65"/>
      <c r="I9" s="18">
        <f t="shared" si="0"/>
        <v>4423.668639053255</v>
      </c>
      <c r="J9" s="18">
        <f t="shared" si="1"/>
        <v>420.507124260355</v>
      </c>
      <c r="K9" s="18">
        <f t="shared" si="2"/>
        <v>0</v>
      </c>
      <c r="L9" s="18">
        <v>0</v>
      </c>
      <c r="M9" s="18">
        <f t="shared" si="3"/>
        <v>4003.1615147929001</v>
      </c>
      <c r="N9" s="36"/>
      <c r="P9" s="55"/>
    </row>
    <row r="10" spans="1:18" ht="21.95" customHeight="1" x14ac:dyDescent="0.2">
      <c r="B10" s="34" t="s">
        <v>77</v>
      </c>
      <c r="C10" s="35" t="s">
        <v>78</v>
      </c>
      <c r="D10" s="124"/>
      <c r="E10" s="121" t="s">
        <v>150</v>
      </c>
      <c r="F10" s="65">
        <v>8971.2000000000007</v>
      </c>
      <c r="G10" s="65">
        <v>852.78844800000002</v>
      </c>
      <c r="H10" s="65"/>
      <c r="I10" s="18">
        <f t="shared" si="0"/>
        <v>4423.668639053255</v>
      </c>
      <c r="J10" s="18">
        <f t="shared" si="1"/>
        <v>420.507124260355</v>
      </c>
      <c r="K10" s="18">
        <f t="shared" si="2"/>
        <v>0</v>
      </c>
      <c r="L10" s="18">
        <v>0</v>
      </c>
      <c r="M10" s="18">
        <f t="shared" si="3"/>
        <v>4003.1615147929001</v>
      </c>
      <c r="N10" s="36"/>
      <c r="P10" s="55"/>
    </row>
    <row r="11" spans="1:18" ht="21.95" customHeight="1" x14ac:dyDescent="0.2">
      <c r="B11" s="34" t="s">
        <v>81</v>
      </c>
      <c r="C11" s="35" t="s">
        <v>82</v>
      </c>
      <c r="D11" s="124"/>
      <c r="E11" s="121" t="s">
        <v>150</v>
      </c>
      <c r="F11" s="65">
        <v>8971.2000000000007</v>
      </c>
      <c r="G11" s="65">
        <v>852.78844800000002</v>
      </c>
      <c r="H11" s="65"/>
      <c r="I11" s="18">
        <f t="shared" si="0"/>
        <v>4423.668639053255</v>
      </c>
      <c r="J11" s="18">
        <f t="shared" si="1"/>
        <v>420.507124260355</v>
      </c>
      <c r="K11" s="18">
        <f t="shared" si="2"/>
        <v>0</v>
      </c>
      <c r="L11" s="18">
        <v>0</v>
      </c>
      <c r="M11" s="18">
        <f t="shared" si="3"/>
        <v>4003.1615147929001</v>
      </c>
      <c r="N11" s="36"/>
      <c r="P11" s="55"/>
    </row>
    <row r="12" spans="1:18" ht="21.95" customHeight="1" x14ac:dyDescent="0.2">
      <c r="B12" s="34" t="s">
        <v>25</v>
      </c>
      <c r="C12" s="35" t="s">
        <v>26</v>
      </c>
      <c r="D12" s="124"/>
      <c r="E12" s="121" t="s">
        <v>131</v>
      </c>
      <c r="F12" s="65">
        <v>7494.9</v>
      </c>
      <c r="G12" s="65">
        <v>609.48519999999996</v>
      </c>
      <c r="H12" s="65"/>
      <c r="I12" s="18">
        <f t="shared" si="0"/>
        <v>3695.7100591715975</v>
      </c>
      <c r="J12" s="18">
        <f t="shared" si="1"/>
        <v>300.53510848126228</v>
      </c>
      <c r="K12" s="18">
        <f t="shared" si="2"/>
        <v>0</v>
      </c>
      <c r="L12" s="18">
        <v>0</v>
      </c>
      <c r="M12" s="18">
        <f t="shared" si="3"/>
        <v>3395.1749506903352</v>
      </c>
      <c r="N12" s="36"/>
      <c r="P12" s="55"/>
    </row>
    <row r="13" spans="1:18" ht="21.95" customHeight="1" x14ac:dyDescent="0.2">
      <c r="B13" s="34" t="s">
        <v>79</v>
      </c>
      <c r="C13" s="35" t="s">
        <v>80</v>
      </c>
      <c r="D13" s="124"/>
      <c r="E13" s="121" t="s">
        <v>150</v>
      </c>
      <c r="F13" s="65">
        <v>5111.3999999999996</v>
      </c>
      <c r="G13" s="65">
        <v>20.396623999999974</v>
      </c>
      <c r="H13" s="65"/>
      <c r="I13" s="18">
        <f t="shared" si="0"/>
        <v>2520.4142011834319</v>
      </c>
      <c r="J13" s="18">
        <f t="shared" si="1"/>
        <v>10.057506903353044</v>
      </c>
      <c r="K13" s="18">
        <f t="shared" si="2"/>
        <v>0</v>
      </c>
      <c r="L13" s="18">
        <v>0</v>
      </c>
      <c r="M13" s="18">
        <f t="shared" si="3"/>
        <v>2510.356694280079</v>
      </c>
      <c r="N13" s="36"/>
      <c r="P13" s="55"/>
    </row>
    <row r="14" spans="1:18" ht="24" x14ac:dyDescent="0.2">
      <c r="B14" s="41" t="s">
        <v>193</v>
      </c>
      <c r="C14" s="35" t="s">
        <v>194</v>
      </c>
      <c r="D14" s="41"/>
      <c r="E14" s="123" t="s">
        <v>232</v>
      </c>
      <c r="F14" s="65">
        <v>6757.8</v>
      </c>
      <c r="G14" s="65">
        <v>270.85494400000005</v>
      </c>
      <c r="H14" s="65"/>
      <c r="I14" s="18">
        <f t="shared" si="0"/>
        <v>3332.248520710059</v>
      </c>
      <c r="J14" s="18">
        <f t="shared" si="1"/>
        <v>133.55766469428011</v>
      </c>
      <c r="K14" s="18">
        <f t="shared" si="2"/>
        <v>0</v>
      </c>
      <c r="L14" s="18">
        <v>0</v>
      </c>
      <c r="M14" s="18">
        <f t="shared" si="3"/>
        <v>3198.690856015779</v>
      </c>
      <c r="N14" s="36"/>
      <c r="P14" s="55"/>
    </row>
    <row r="15" spans="1:18" ht="21.95" customHeight="1" x14ac:dyDescent="0.2">
      <c r="B15" s="35" t="s">
        <v>188</v>
      </c>
      <c r="C15" s="35" t="s">
        <v>162</v>
      </c>
      <c r="D15" s="124"/>
      <c r="E15" s="121" t="s">
        <v>164</v>
      </c>
      <c r="F15" s="65">
        <v>8971.2000000000007</v>
      </c>
      <c r="G15" s="65">
        <v>852.78844800000002</v>
      </c>
      <c r="H15" s="65"/>
      <c r="I15" s="18">
        <f t="shared" si="0"/>
        <v>4423.668639053255</v>
      </c>
      <c r="J15" s="18">
        <f t="shared" si="1"/>
        <v>420.507124260355</v>
      </c>
      <c r="K15" s="18">
        <f t="shared" si="2"/>
        <v>0</v>
      </c>
      <c r="L15" s="18">
        <v>0</v>
      </c>
      <c r="M15" s="18">
        <f t="shared" si="3"/>
        <v>4003.1615147929001</v>
      </c>
      <c r="N15" s="36"/>
      <c r="P15" s="55"/>
    </row>
    <row r="16" spans="1:18" ht="21.95" customHeight="1" x14ac:dyDescent="0.2">
      <c r="B16" s="34" t="s">
        <v>189</v>
      </c>
      <c r="C16" s="35" t="s">
        <v>163</v>
      </c>
      <c r="D16" s="124"/>
      <c r="E16" s="121" t="s">
        <v>164</v>
      </c>
      <c r="F16" s="65">
        <v>8971.2000000000007</v>
      </c>
      <c r="G16" s="65">
        <v>852.78844800000002</v>
      </c>
      <c r="H16" s="65"/>
      <c r="I16" s="18">
        <f t="shared" si="0"/>
        <v>4423.668639053255</v>
      </c>
      <c r="J16" s="18">
        <f t="shared" si="1"/>
        <v>420.507124260355</v>
      </c>
      <c r="K16" s="18">
        <f t="shared" si="2"/>
        <v>0</v>
      </c>
      <c r="L16" s="18">
        <v>0</v>
      </c>
      <c r="M16" s="18">
        <f>I16-J16+K16-L16</f>
        <v>4003.1615147929001</v>
      </c>
      <c r="N16" s="36"/>
      <c r="P16" s="55"/>
    </row>
    <row r="17" spans="2:14" x14ac:dyDescent="0.2">
      <c r="F17" s="90"/>
      <c r="G17" s="90"/>
      <c r="H17" s="90"/>
      <c r="N17" s="91"/>
    </row>
    <row r="18" spans="2:14" x14ac:dyDescent="0.2">
      <c r="E18" s="59" t="s">
        <v>91</v>
      </c>
      <c r="F18" s="128">
        <f t="shared" ref="F18:L18" si="4">SUM(F5:F17)</f>
        <v>124347.32999999999</v>
      </c>
      <c r="G18" s="128">
        <f t="shared" si="4"/>
        <v>13571.377519999996</v>
      </c>
      <c r="H18" s="128">
        <f t="shared" si="4"/>
        <v>0</v>
      </c>
      <c r="I18" s="129">
        <f t="shared" si="4"/>
        <v>61315.251479289953</v>
      </c>
      <c r="J18" s="129">
        <f t="shared" si="4"/>
        <v>6692.000749506904</v>
      </c>
      <c r="K18" s="129">
        <f t="shared" si="4"/>
        <v>0</v>
      </c>
      <c r="L18" s="129">
        <f t="shared" si="4"/>
        <v>1</v>
      </c>
      <c r="M18" s="129">
        <f>SUM(M5:M17)</f>
        <v>54622.250729783031</v>
      </c>
    </row>
    <row r="20" spans="2:14" x14ac:dyDescent="0.2">
      <c r="B20" s="38"/>
      <c r="C20" s="41"/>
      <c r="D20" s="35"/>
      <c r="E20" s="53"/>
      <c r="F20" s="18"/>
      <c r="G20" s="18"/>
      <c r="H20" s="18"/>
      <c r="I20" s="18"/>
      <c r="J20" s="18"/>
      <c r="K20" s="18"/>
      <c r="L20" s="18"/>
      <c r="M20" s="18"/>
    </row>
    <row r="22" spans="2:14" x14ac:dyDescent="0.2">
      <c r="B22" s="38"/>
      <c r="C22" s="41"/>
    </row>
  </sheetData>
  <pageMargins left="0.11811023622047245" right="0.11811023622047245" top="0.19685039370078741" bottom="0.19685039370078741" header="0" footer="0"/>
  <pageSetup scale="85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14"/>
  <sheetViews>
    <sheetView zoomScale="80" zoomScaleNormal="80" workbookViewId="0">
      <selection activeCell="J5" sqref="J5"/>
    </sheetView>
  </sheetViews>
  <sheetFormatPr baseColWidth="10" defaultRowHeight="12.75" x14ac:dyDescent="0.2"/>
  <cols>
    <col min="1" max="1" width="1" style="37" customWidth="1"/>
    <col min="2" max="2" width="15.28515625" style="37" bestFit="1" customWidth="1"/>
    <col min="3" max="3" width="27.8554687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210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9" ht="15" x14ac:dyDescent="0.25">
      <c r="F2" s="47" t="s">
        <v>320</v>
      </c>
      <c r="G2" s="45"/>
      <c r="H2" s="45"/>
      <c r="I2" s="45"/>
      <c r="J2" s="45"/>
      <c r="K2" s="45"/>
      <c r="L2" s="45"/>
      <c r="M2" s="45"/>
      <c r="N2" s="48" t="str">
        <f>PRESIDENCIA!M2</f>
        <v>30 DE ABRIL DE 2016</v>
      </c>
    </row>
    <row r="3" spans="1:19" x14ac:dyDescent="0.2">
      <c r="B3" s="38"/>
      <c r="C3" s="41"/>
      <c r="F3" s="48" t="str">
        <f>PRESIDENCIA!F3</f>
        <v>SEGUNDA QUINCENA DE ABRIL DE 2016</v>
      </c>
      <c r="G3" s="45"/>
      <c r="H3" s="45"/>
      <c r="I3" s="45"/>
      <c r="J3" s="45"/>
      <c r="K3" s="45"/>
      <c r="L3" s="45"/>
      <c r="M3" s="45"/>
    </row>
    <row r="4" spans="1:19" x14ac:dyDescent="0.2">
      <c r="B4" s="49" t="s">
        <v>2</v>
      </c>
      <c r="C4" s="49" t="s">
        <v>3</v>
      </c>
      <c r="D4" s="49"/>
      <c r="E4" s="49" t="s">
        <v>116</v>
      </c>
      <c r="F4" s="102" t="s">
        <v>4</v>
      </c>
      <c r="G4" s="102" t="s">
        <v>211</v>
      </c>
      <c r="H4" s="126" t="s">
        <v>265</v>
      </c>
      <c r="I4" s="50" t="s">
        <v>4</v>
      </c>
      <c r="J4" s="50" t="s">
        <v>211</v>
      </c>
      <c r="K4" s="127" t="s">
        <v>265</v>
      </c>
      <c r="L4" s="52" t="s">
        <v>199</v>
      </c>
      <c r="M4" s="50" t="s">
        <v>5</v>
      </c>
      <c r="N4" s="49" t="s">
        <v>6</v>
      </c>
    </row>
    <row r="5" spans="1:19" ht="21.95" customHeight="1" x14ac:dyDescent="0.2">
      <c r="B5" s="34" t="s">
        <v>462</v>
      </c>
      <c r="C5" s="35" t="s">
        <v>463</v>
      </c>
      <c r="D5" s="124"/>
      <c r="E5" s="121" t="s">
        <v>208</v>
      </c>
      <c r="F5" s="65">
        <v>11451.2</v>
      </c>
      <c r="G5" s="65">
        <v>1297.2</v>
      </c>
      <c r="H5" s="65"/>
      <c r="I5" s="18">
        <f>+F5/30.42*15</f>
        <v>5646.5483234714002</v>
      </c>
      <c r="J5" s="18">
        <f>+G5/30.42*15</f>
        <v>639.64497041420111</v>
      </c>
      <c r="K5" s="18">
        <f t="shared" ref="K5" si="0">+H5/30.42*15</f>
        <v>0</v>
      </c>
      <c r="L5" s="18"/>
      <c r="M5" s="18">
        <f t="shared" ref="M5:M7" si="1">I5-J5+K5-L5</f>
        <v>5006.9033530571987</v>
      </c>
      <c r="N5" s="36"/>
      <c r="P5" s="55"/>
      <c r="S5" s="60"/>
    </row>
    <row r="6" spans="1:19" ht="21.95" customHeight="1" x14ac:dyDescent="0.2">
      <c r="B6" s="34" t="s">
        <v>464</v>
      </c>
      <c r="C6" s="35" t="s">
        <v>469</v>
      </c>
      <c r="D6" s="124"/>
      <c r="E6" s="121" t="s">
        <v>137</v>
      </c>
      <c r="F6" s="65">
        <v>11451.2</v>
      </c>
      <c r="G6" s="65">
        <v>1297.2</v>
      </c>
      <c r="H6" s="65"/>
      <c r="I6" s="18">
        <f t="shared" ref="I6:I8" si="2">+F6/30.42*15</f>
        <v>5646.5483234714002</v>
      </c>
      <c r="J6" s="18">
        <f t="shared" ref="J6:J8" si="3">+G6/30.42*15</f>
        <v>639.64497041420111</v>
      </c>
      <c r="K6" s="18">
        <f t="shared" ref="K6" si="4">+H6/30.42*15</f>
        <v>0</v>
      </c>
      <c r="L6" s="18"/>
      <c r="M6" s="18">
        <f t="shared" ref="M6" si="5">I6-J6+K6-L6</f>
        <v>5006.9033530571987</v>
      </c>
      <c r="N6" s="36"/>
      <c r="P6" s="55"/>
      <c r="S6" s="45"/>
    </row>
    <row r="7" spans="1:19" ht="21.95" customHeight="1" x14ac:dyDescent="0.2">
      <c r="B7" s="41" t="s">
        <v>294</v>
      </c>
      <c r="C7" s="35" t="s">
        <v>293</v>
      </c>
      <c r="D7" s="130"/>
      <c r="E7" s="131" t="s">
        <v>295</v>
      </c>
      <c r="F7" s="90">
        <v>7952.7</v>
      </c>
      <c r="G7" s="90">
        <v>682.73320000000001</v>
      </c>
      <c r="H7" s="65"/>
      <c r="I7" s="18">
        <f t="shared" si="2"/>
        <v>3921.4497041420109</v>
      </c>
      <c r="J7" s="18">
        <f t="shared" si="3"/>
        <v>336.65345167652856</v>
      </c>
      <c r="K7" s="18"/>
      <c r="L7" s="18"/>
      <c r="M7" s="18">
        <f t="shared" si="1"/>
        <v>3584.7962524654822</v>
      </c>
      <c r="N7" s="36"/>
      <c r="P7" s="55"/>
      <c r="S7" s="45"/>
    </row>
    <row r="8" spans="1:19" ht="21.95" customHeight="1" x14ac:dyDescent="0.2">
      <c r="B8" s="41" t="s">
        <v>491</v>
      </c>
      <c r="C8" s="35" t="s">
        <v>477</v>
      </c>
      <c r="D8" s="130"/>
      <c r="E8" s="131" t="s">
        <v>295</v>
      </c>
      <c r="F8" s="90">
        <v>7664</v>
      </c>
      <c r="G8" s="90">
        <v>636.54</v>
      </c>
      <c r="H8" s="65"/>
      <c r="I8" s="18">
        <f t="shared" si="2"/>
        <v>3779.0927021696248</v>
      </c>
      <c r="J8" s="18">
        <f t="shared" si="3"/>
        <v>313.87573964497039</v>
      </c>
      <c r="K8" s="18"/>
      <c r="L8" s="18"/>
      <c r="M8" s="18">
        <f t="shared" ref="M8" si="6">I8-J8+K8-L8</f>
        <v>3465.2169625246543</v>
      </c>
      <c r="N8" s="36"/>
      <c r="P8" s="55"/>
      <c r="S8" s="45"/>
    </row>
    <row r="9" spans="1:19" x14ac:dyDescent="0.2">
      <c r="F9" s="90"/>
      <c r="G9" s="90"/>
      <c r="H9" s="90"/>
      <c r="N9" s="91"/>
      <c r="S9" s="45"/>
    </row>
    <row r="10" spans="1:19" x14ac:dyDescent="0.2">
      <c r="E10" s="59" t="s">
        <v>91</v>
      </c>
      <c r="F10" s="128">
        <f t="shared" ref="F10:H10" si="7">SUM(F5:F9)</f>
        <v>38519.100000000006</v>
      </c>
      <c r="G10" s="128">
        <f t="shared" si="7"/>
        <v>3913.6732000000002</v>
      </c>
      <c r="H10" s="128">
        <f t="shared" si="7"/>
        <v>0</v>
      </c>
      <c r="I10" s="129">
        <f>SUM(I5:I9)</f>
        <v>18993.639053254436</v>
      </c>
      <c r="J10" s="129">
        <f t="shared" ref="J10:L10" si="8">SUM(J5:J9)</f>
        <v>1929.8191321499012</v>
      </c>
      <c r="K10" s="129">
        <f t="shared" si="8"/>
        <v>0</v>
      </c>
      <c r="L10" s="129">
        <f t="shared" si="8"/>
        <v>0</v>
      </c>
      <c r="M10" s="129">
        <f>SUM(M5:M9)</f>
        <v>17063.819921104532</v>
      </c>
      <c r="S10" s="45"/>
    </row>
    <row r="11" spans="1:19" x14ac:dyDescent="0.2">
      <c r="S11" s="60"/>
    </row>
    <row r="12" spans="1:19" x14ac:dyDescent="0.2">
      <c r="B12" s="38"/>
      <c r="C12" s="41"/>
      <c r="D12" s="35"/>
      <c r="E12" s="53"/>
      <c r="F12" s="18"/>
      <c r="G12" s="18"/>
      <c r="H12" s="18"/>
      <c r="I12" s="18"/>
      <c r="J12" s="18"/>
      <c r="K12" s="18"/>
      <c r="L12" s="18"/>
      <c r="M12" s="18"/>
      <c r="S12" s="45"/>
    </row>
    <row r="14" spans="1:19" x14ac:dyDescent="0.2">
      <c r="B14" s="38"/>
      <c r="C14" s="41"/>
    </row>
  </sheetData>
  <pageMargins left="0.11811023622047245" right="0.11811023622047245" top="0.19685039370078741" bottom="0.19685039370078741" header="0" footer="0"/>
  <pageSetup scale="84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17"/>
  <sheetViews>
    <sheetView zoomScale="80" zoomScaleNormal="80" workbookViewId="0">
      <selection activeCell="J5" sqref="J5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33.4257812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0.140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6" ht="18" x14ac:dyDescent="0.25">
      <c r="A1" s="37" t="s">
        <v>210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6" ht="15" x14ac:dyDescent="0.25">
      <c r="F2" s="47" t="s">
        <v>321</v>
      </c>
      <c r="G2" s="45"/>
      <c r="H2" s="45"/>
      <c r="I2" s="45"/>
      <c r="J2" s="45"/>
      <c r="K2" s="45"/>
      <c r="L2" s="45"/>
      <c r="M2" s="45"/>
      <c r="N2" s="48" t="str">
        <f>PRESIDENCIA!M2</f>
        <v>30 DE ABRIL DE 2016</v>
      </c>
    </row>
    <row r="3" spans="1:16" x14ac:dyDescent="0.2">
      <c r="B3" s="38"/>
      <c r="C3" s="41"/>
      <c r="F3" s="48" t="str">
        <f>PRESIDENCIA!F3</f>
        <v>SEGUNDA QUINCENA DE ABRIL DE 2016</v>
      </c>
      <c r="G3" s="45"/>
      <c r="H3" s="45"/>
      <c r="I3" s="45"/>
      <c r="J3" s="45"/>
      <c r="K3" s="45"/>
      <c r="L3" s="45"/>
      <c r="M3" s="45"/>
    </row>
    <row r="4" spans="1:16" x14ac:dyDescent="0.2">
      <c r="B4" s="49" t="s">
        <v>2</v>
      </c>
      <c r="C4" s="49" t="s">
        <v>3</v>
      </c>
      <c r="D4" s="49"/>
      <c r="E4" s="49" t="s">
        <v>116</v>
      </c>
      <c r="F4" s="102" t="s">
        <v>4</v>
      </c>
      <c r="G4" s="102" t="s">
        <v>211</v>
      </c>
      <c r="H4" s="126" t="s">
        <v>265</v>
      </c>
      <c r="I4" s="50" t="s">
        <v>4</v>
      </c>
      <c r="J4" s="50" t="s">
        <v>211</v>
      </c>
      <c r="K4" s="127" t="s">
        <v>265</v>
      </c>
      <c r="L4" s="52" t="s">
        <v>199</v>
      </c>
      <c r="M4" s="50" t="s">
        <v>5</v>
      </c>
      <c r="N4" s="49" t="s">
        <v>6</v>
      </c>
    </row>
    <row r="5" spans="1:16" ht="33.75" x14ac:dyDescent="0.2">
      <c r="B5" s="34" t="s">
        <v>255</v>
      </c>
      <c r="C5" s="35" t="s">
        <v>245</v>
      </c>
      <c r="D5" s="124"/>
      <c r="E5" s="121" t="s">
        <v>241</v>
      </c>
      <c r="F5" s="65">
        <v>14416.5</v>
      </c>
      <c r="G5" s="65">
        <v>1970.2447039999997</v>
      </c>
      <c r="H5" s="65"/>
      <c r="I5" s="18">
        <f>+F5/30.42*15</f>
        <v>7108.7278106508875</v>
      </c>
      <c r="J5" s="18">
        <f>+G5/30.42*15</f>
        <v>971.52105719921099</v>
      </c>
      <c r="K5" s="18"/>
      <c r="L5" s="18"/>
      <c r="M5" s="18">
        <f t="shared" ref="M5:M10" si="0">I5-J5+K5-L5</f>
        <v>6137.2067534516764</v>
      </c>
      <c r="N5" s="36"/>
      <c r="P5" s="55"/>
    </row>
    <row r="6" spans="1:16" ht="21.95" customHeight="1" x14ac:dyDescent="0.2">
      <c r="B6" s="34" t="s">
        <v>381</v>
      </c>
      <c r="C6" s="35" t="s">
        <v>377</v>
      </c>
      <c r="D6" s="124"/>
      <c r="E6" s="121" t="s">
        <v>152</v>
      </c>
      <c r="F6" s="65">
        <v>12791.05</v>
      </c>
      <c r="G6" s="65">
        <v>1623.05</v>
      </c>
      <c r="H6" s="65"/>
      <c r="I6" s="18">
        <f t="shared" ref="I6:I11" si="1">+F6/30.42*15</f>
        <v>6307.2238658777114</v>
      </c>
      <c r="J6" s="18">
        <f t="shared" ref="J6:J11" si="2">+G6/30.42*15</f>
        <v>800.32051282051282</v>
      </c>
      <c r="K6" s="18"/>
      <c r="L6" s="18"/>
      <c r="M6" s="18">
        <f t="shared" si="0"/>
        <v>5506.9033530571987</v>
      </c>
      <c r="N6" s="36"/>
      <c r="P6" s="55"/>
    </row>
    <row r="7" spans="1:16" ht="24" x14ac:dyDescent="0.2">
      <c r="B7" s="41" t="s">
        <v>195</v>
      </c>
      <c r="C7" s="35" t="s">
        <v>230</v>
      </c>
      <c r="D7" s="41"/>
      <c r="E7" s="123" t="s">
        <v>231</v>
      </c>
      <c r="F7" s="65">
        <v>5546.1</v>
      </c>
      <c r="G7" s="65">
        <v>97.931984000000057</v>
      </c>
      <c r="H7" s="65"/>
      <c r="I7" s="18">
        <f t="shared" si="1"/>
        <v>2734.7633136094673</v>
      </c>
      <c r="J7" s="18">
        <f t="shared" si="2"/>
        <v>48.28993293885604</v>
      </c>
      <c r="K7" s="18">
        <f t="shared" ref="K7:K9" si="3">+H7/30.42*15</f>
        <v>0</v>
      </c>
      <c r="L7" s="18"/>
      <c r="M7" s="18">
        <f t="shared" si="0"/>
        <v>2686.4733806706113</v>
      </c>
      <c r="N7" s="36"/>
      <c r="P7" s="55"/>
    </row>
    <row r="8" spans="1:16" ht="21.95" customHeight="1" x14ac:dyDescent="0.2">
      <c r="B8" s="38" t="s">
        <v>62</v>
      </c>
      <c r="C8" s="41" t="s">
        <v>100</v>
      </c>
      <c r="D8" s="53"/>
      <c r="E8" s="70" t="s">
        <v>144</v>
      </c>
      <c r="F8" s="65">
        <v>10999.8</v>
      </c>
      <c r="G8" s="65">
        <v>1240.4375839999996</v>
      </c>
      <c r="H8" s="65"/>
      <c r="I8" s="18">
        <f t="shared" si="1"/>
        <v>5423.9644970414201</v>
      </c>
      <c r="J8" s="18">
        <f t="shared" si="2"/>
        <v>611.6556134122286</v>
      </c>
      <c r="K8" s="18"/>
      <c r="L8" s="18"/>
      <c r="M8" s="18">
        <f t="shared" si="0"/>
        <v>4812.3088836291918</v>
      </c>
      <c r="N8" s="36"/>
      <c r="P8" s="55"/>
    </row>
    <row r="9" spans="1:16" ht="21.95" customHeight="1" x14ac:dyDescent="0.2">
      <c r="B9" s="38" t="s">
        <v>63</v>
      </c>
      <c r="C9" s="41" t="s">
        <v>64</v>
      </c>
      <c r="D9" s="53"/>
      <c r="E9" s="70" t="s">
        <v>132</v>
      </c>
      <c r="F9" s="65">
        <v>8994.2999999999993</v>
      </c>
      <c r="G9" s="65">
        <v>856.92796799999974</v>
      </c>
      <c r="H9" s="65"/>
      <c r="I9" s="18">
        <f t="shared" si="1"/>
        <v>4435.0591715976325</v>
      </c>
      <c r="J9" s="18">
        <f t="shared" si="2"/>
        <v>422.54830769230756</v>
      </c>
      <c r="K9" s="18">
        <f t="shared" si="3"/>
        <v>0</v>
      </c>
      <c r="L9" s="18"/>
      <c r="M9" s="18">
        <f t="shared" si="0"/>
        <v>4012.5108639053251</v>
      </c>
      <c r="N9" s="36"/>
      <c r="P9" s="55"/>
    </row>
    <row r="10" spans="1:16" ht="21.95" customHeight="1" x14ac:dyDescent="0.2">
      <c r="B10" s="38" t="s">
        <v>334</v>
      </c>
      <c r="C10" s="35" t="s">
        <v>333</v>
      </c>
      <c r="D10" s="53"/>
      <c r="E10" s="70" t="s">
        <v>144</v>
      </c>
      <c r="F10" s="65">
        <v>5192</v>
      </c>
      <c r="G10" s="65">
        <v>29.16</v>
      </c>
      <c r="H10" s="65"/>
      <c r="I10" s="18">
        <f t="shared" si="1"/>
        <v>2560.1577909270218</v>
      </c>
      <c r="J10" s="18">
        <f t="shared" si="2"/>
        <v>14.378698224852069</v>
      </c>
      <c r="K10" s="18"/>
      <c r="L10" s="18"/>
      <c r="M10" s="18">
        <f t="shared" si="0"/>
        <v>2545.7790927021697</v>
      </c>
      <c r="N10" s="36"/>
      <c r="P10" s="55"/>
    </row>
    <row r="11" spans="1:16" ht="24" x14ac:dyDescent="0.2">
      <c r="B11" s="38" t="s">
        <v>379</v>
      </c>
      <c r="C11" s="35" t="s">
        <v>378</v>
      </c>
      <c r="D11" s="53"/>
      <c r="E11" s="70" t="s">
        <v>380</v>
      </c>
      <c r="F11" s="65">
        <v>8964</v>
      </c>
      <c r="G11" s="65">
        <v>852</v>
      </c>
      <c r="H11" s="65"/>
      <c r="I11" s="18">
        <f t="shared" si="1"/>
        <v>4420.1183431952659</v>
      </c>
      <c r="J11" s="18">
        <f t="shared" si="2"/>
        <v>420.11834319526628</v>
      </c>
      <c r="K11" s="18"/>
      <c r="L11" s="18"/>
      <c r="M11" s="18">
        <f t="shared" ref="M11" si="4">I11-J11+K11-L11</f>
        <v>3999.9999999999995</v>
      </c>
      <c r="N11" s="36"/>
      <c r="P11" s="55"/>
    </row>
    <row r="12" spans="1:16" x14ac:dyDescent="0.2">
      <c r="F12" s="90"/>
      <c r="G12" s="90"/>
      <c r="H12" s="90"/>
      <c r="N12" s="91"/>
    </row>
    <row r="13" spans="1:16" x14ac:dyDescent="0.2">
      <c r="E13" s="59" t="s">
        <v>91</v>
      </c>
      <c r="F13" s="128">
        <f t="shared" ref="F13:L13" si="5">SUM(F5:F12)</f>
        <v>66903.75</v>
      </c>
      <c r="G13" s="128">
        <f t="shared" si="5"/>
        <v>6669.7522399999989</v>
      </c>
      <c r="H13" s="128">
        <f t="shared" si="5"/>
        <v>0</v>
      </c>
      <c r="I13" s="129">
        <f>SUM(I5:I12)</f>
        <v>32990.014792899405</v>
      </c>
      <c r="J13" s="129">
        <f>SUM(J5:J12)</f>
        <v>3288.8324654832345</v>
      </c>
      <c r="K13" s="129">
        <f t="shared" si="5"/>
        <v>0</v>
      </c>
      <c r="L13" s="129">
        <f t="shared" si="5"/>
        <v>0</v>
      </c>
      <c r="M13" s="129">
        <f>SUM(M5:M12)</f>
        <v>29701.182327416176</v>
      </c>
    </row>
    <row r="15" spans="1:16" x14ac:dyDescent="0.2">
      <c r="B15" s="38"/>
      <c r="C15" s="41"/>
      <c r="D15" s="35"/>
      <c r="E15" s="53"/>
      <c r="F15" s="18"/>
      <c r="G15" s="18"/>
      <c r="H15" s="18"/>
      <c r="I15" s="18"/>
      <c r="J15" s="18"/>
      <c r="K15" s="18"/>
      <c r="L15" s="18"/>
      <c r="M15" s="18"/>
    </row>
    <row r="17" spans="2:3" x14ac:dyDescent="0.2">
      <c r="B17" s="38"/>
      <c r="C17" s="41"/>
    </row>
  </sheetData>
  <pageMargins left="0.11811023622047245" right="0.11811023622047245" top="0.19685039370078741" bottom="0.19685039370078741" header="0" footer="0"/>
  <pageSetup scale="82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15"/>
  <sheetViews>
    <sheetView zoomScale="80" zoomScaleNormal="80" workbookViewId="0">
      <selection activeCell="J5" sqref="J5"/>
    </sheetView>
  </sheetViews>
  <sheetFormatPr baseColWidth="10" defaultRowHeight="12.75" x14ac:dyDescent="0.2"/>
  <cols>
    <col min="1" max="1" width="1" style="37" customWidth="1"/>
    <col min="2" max="2" width="15" style="37" bestFit="1" customWidth="1"/>
    <col min="3" max="3" width="31.2851562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210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9" ht="15" x14ac:dyDescent="0.25">
      <c r="F2" s="47" t="s">
        <v>322</v>
      </c>
      <c r="G2" s="45"/>
      <c r="H2" s="45"/>
      <c r="I2" s="45"/>
      <c r="J2" s="45"/>
      <c r="K2" s="45"/>
      <c r="L2" s="45"/>
      <c r="M2" s="45"/>
      <c r="N2" s="48" t="str">
        <f>PRESIDENCIA!M2</f>
        <v>30 DE ABRIL DE 2016</v>
      </c>
    </row>
    <row r="3" spans="1:19" x14ac:dyDescent="0.2">
      <c r="B3" s="38"/>
      <c r="C3" s="41"/>
      <c r="F3" s="48" t="str">
        <f>PRESIDENCIA!F3</f>
        <v>SEGUNDA QUINCENA DE ABRIL DE 2016</v>
      </c>
      <c r="G3" s="45"/>
      <c r="H3" s="45"/>
      <c r="I3" s="45"/>
      <c r="J3" s="45"/>
      <c r="K3" s="45"/>
      <c r="L3" s="45"/>
      <c r="M3" s="45"/>
    </row>
    <row r="4" spans="1:19" x14ac:dyDescent="0.2">
      <c r="B4" s="49" t="s">
        <v>2</v>
      </c>
      <c r="C4" s="49" t="s">
        <v>3</v>
      </c>
      <c r="D4" s="49"/>
      <c r="E4" s="49" t="s">
        <v>116</v>
      </c>
      <c r="F4" s="102" t="s">
        <v>4</v>
      </c>
      <c r="G4" s="102" t="s">
        <v>211</v>
      </c>
      <c r="H4" s="126" t="s">
        <v>265</v>
      </c>
      <c r="I4" s="50" t="s">
        <v>4</v>
      </c>
      <c r="J4" s="50" t="s">
        <v>211</v>
      </c>
      <c r="K4" s="127" t="s">
        <v>265</v>
      </c>
      <c r="L4" s="52" t="s">
        <v>199</v>
      </c>
      <c r="M4" s="50" t="s">
        <v>5</v>
      </c>
      <c r="N4" s="49" t="s">
        <v>6</v>
      </c>
    </row>
    <row r="5" spans="1:19" ht="21.95" customHeight="1" x14ac:dyDescent="0.2">
      <c r="B5" s="34" t="s">
        <v>388</v>
      </c>
      <c r="C5" s="35" t="s">
        <v>382</v>
      </c>
      <c r="D5" s="124"/>
      <c r="E5" s="121" t="s">
        <v>385</v>
      </c>
      <c r="F5" s="65">
        <v>13144.89</v>
      </c>
      <c r="G5" s="65">
        <v>1698.63</v>
      </c>
      <c r="H5" s="65"/>
      <c r="I5" s="18">
        <f>+F5/30.42*15</f>
        <v>6481.7011834319519</v>
      </c>
      <c r="J5" s="18">
        <f>+G5/30.42*15</f>
        <v>837.58875739644975</v>
      </c>
      <c r="K5" s="18">
        <f t="shared" ref="K5" si="0">+H5/30.42*15</f>
        <v>0</v>
      </c>
      <c r="L5" s="18"/>
      <c r="M5" s="18">
        <f t="shared" ref="M5" si="1">I5-J5+K5-L5</f>
        <v>5644.1124260355018</v>
      </c>
      <c r="N5" s="36"/>
      <c r="P5" s="55"/>
      <c r="S5" s="60"/>
    </row>
    <row r="6" spans="1:19" ht="21.95" customHeight="1" x14ac:dyDescent="0.2">
      <c r="B6" s="34" t="s">
        <v>248</v>
      </c>
      <c r="C6" s="35" t="s">
        <v>247</v>
      </c>
      <c r="D6" s="124"/>
      <c r="E6" s="121" t="s">
        <v>120</v>
      </c>
      <c r="F6" s="65">
        <v>8964</v>
      </c>
      <c r="G6" s="65">
        <v>852</v>
      </c>
      <c r="H6" s="65"/>
      <c r="I6" s="18">
        <f t="shared" ref="I6:I9" si="2">+F6/30.42*15</f>
        <v>4420.1183431952659</v>
      </c>
      <c r="J6" s="18">
        <f t="shared" ref="J6:J9" si="3">+G6/30.42*15</f>
        <v>420.11834319526628</v>
      </c>
      <c r="K6" s="18">
        <f t="shared" ref="K6:K9" si="4">+H6/30.42*15</f>
        <v>0</v>
      </c>
      <c r="L6" s="18"/>
      <c r="M6" s="18">
        <f t="shared" ref="M6:M9" si="5">I6-J6+K6-L6</f>
        <v>3999.9999999999995</v>
      </c>
      <c r="N6" s="36"/>
      <c r="P6" s="55"/>
      <c r="S6" s="45"/>
    </row>
    <row r="7" spans="1:19" ht="21.95" customHeight="1" x14ac:dyDescent="0.2">
      <c r="B7" s="38" t="s">
        <v>171</v>
      </c>
      <c r="C7" s="35" t="s">
        <v>170</v>
      </c>
      <c r="D7" s="124"/>
      <c r="E7" s="121" t="s">
        <v>120</v>
      </c>
      <c r="F7" s="65">
        <v>8964</v>
      </c>
      <c r="G7" s="65">
        <v>852</v>
      </c>
      <c r="H7" s="65"/>
      <c r="I7" s="18">
        <f t="shared" si="2"/>
        <v>4420.1183431952659</v>
      </c>
      <c r="J7" s="18">
        <f t="shared" si="3"/>
        <v>420.11834319526628</v>
      </c>
      <c r="K7" s="18">
        <f t="shared" si="4"/>
        <v>0</v>
      </c>
      <c r="L7" s="18"/>
      <c r="M7" s="18">
        <f t="shared" si="5"/>
        <v>3999.9999999999995</v>
      </c>
      <c r="N7" s="36"/>
      <c r="P7" s="55"/>
      <c r="S7" s="45"/>
    </row>
    <row r="8" spans="1:19" ht="21.95" customHeight="1" x14ac:dyDescent="0.2">
      <c r="B8" s="34" t="s">
        <v>389</v>
      </c>
      <c r="C8" s="35" t="s">
        <v>383</v>
      </c>
      <c r="D8" s="124"/>
      <c r="E8" s="121" t="s">
        <v>386</v>
      </c>
      <c r="F8" s="65">
        <v>8964</v>
      </c>
      <c r="G8" s="65">
        <v>852</v>
      </c>
      <c r="H8" s="65"/>
      <c r="I8" s="18">
        <f t="shared" si="2"/>
        <v>4420.1183431952659</v>
      </c>
      <c r="J8" s="18">
        <f t="shared" si="3"/>
        <v>420.11834319526628</v>
      </c>
      <c r="K8" s="18">
        <f t="shared" si="4"/>
        <v>0</v>
      </c>
      <c r="L8" s="18"/>
      <c r="M8" s="18">
        <f t="shared" si="5"/>
        <v>3999.9999999999995</v>
      </c>
      <c r="N8" s="36"/>
      <c r="P8" s="55"/>
      <c r="S8" s="45"/>
    </row>
    <row r="9" spans="1:19" ht="21.95" customHeight="1" x14ac:dyDescent="0.2">
      <c r="B9" s="34" t="s">
        <v>390</v>
      </c>
      <c r="C9" s="35" t="s">
        <v>384</v>
      </c>
      <c r="D9" s="124"/>
      <c r="E9" s="121" t="s">
        <v>387</v>
      </c>
      <c r="F9" s="65">
        <v>17948.73</v>
      </c>
      <c r="G9" s="65">
        <v>2724.73</v>
      </c>
      <c r="H9" s="65"/>
      <c r="I9" s="18">
        <f t="shared" si="2"/>
        <v>8850.4585798816552</v>
      </c>
      <c r="J9" s="18">
        <f t="shared" si="3"/>
        <v>1343.5552268244576</v>
      </c>
      <c r="K9" s="18">
        <f t="shared" si="4"/>
        <v>0</v>
      </c>
      <c r="L9" s="18"/>
      <c r="M9" s="18">
        <f t="shared" si="5"/>
        <v>7506.9033530571978</v>
      </c>
      <c r="N9" s="36"/>
      <c r="P9" s="55"/>
      <c r="S9" s="45"/>
    </row>
    <row r="10" spans="1:19" x14ac:dyDescent="0.2">
      <c r="F10" s="90"/>
      <c r="G10" s="90"/>
      <c r="H10" s="90"/>
      <c r="N10" s="91"/>
      <c r="S10" s="45"/>
    </row>
    <row r="11" spans="1:19" x14ac:dyDescent="0.2">
      <c r="E11" s="59" t="s">
        <v>91</v>
      </c>
      <c r="F11" s="128">
        <f t="shared" ref="F11:L11" si="6">SUM(F5:F10)</f>
        <v>57985.619999999995</v>
      </c>
      <c r="G11" s="128">
        <f t="shared" si="6"/>
        <v>6979.3600000000006</v>
      </c>
      <c r="H11" s="128">
        <f t="shared" si="6"/>
        <v>0</v>
      </c>
      <c r="I11" s="129">
        <f t="shared" si="6"/>
        <v>28592.514792899405</v>
      </c>
      <c r="J11" s="129">
        <f t="shared" si="6"/>
        <v>3441.499013806706</v>
      </c>
      <c r="K11" s="129">
        <f t="shared" si="6"/>
        <v>0</v>
      </c>
      <c r="L11" s="129">
        <f t="shared" si="6"/>
        <v>0</v>
      </c>
      <c r="M11" s="129">
        <f>SUM(M5:M10)</f>
        <v>25151.015779092697</v>
      </c>
      <c r="S11" s="60"/>
    </row>
    <row r="12" spans="1:19" x14ac:dyDescent="0.2">
      <c r="S12" s="45"/>
    </row>
    <row r="13" spans="1:19" x14ac:dyDescent="0.2">
      <c r="B13" s="38"/>
      <c r="C13" s="41"/>
      <c r="D13" s="35"/>
      <c r="E13" s="53"/>
      <c r="F13" s="18"/>
      <c r="G13" s="18"/>
      <c r="H13" s="18"/>
      <c r="I13" s="18"/>
      <c r="J13" s="18"/>
      <c r="K13" s="18"/>
      <c r="L13" s="18"/>
      <c r="M13" s="18"/>
    </row>
    <row r="15" spans="1:19" x14ac:dyDescent="0.2">
      <c r="B15" s="38"/>
      <c r="C15" s="41"/>
    </row>
  </sheetData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249977111117893"/>
    <pageSetUpPr fitToPage="1"/>
  </sheetPr>
  <dimension ref="A1:R15"/>
  <sheetViews>
    <sheetView zoomScale="80" zoomScaleNormal="80" workbookViewId="0">
      <selection activeCell="J5" sqref="J5"/>
    </sheetView>
  </sheetViews>
  <sheetFormatPr baseColWidth="10" defaultRowHeight="12.75" x14ac:dyDescent="0.2"/>
  <cols>
    <col min="1" max="1" width="1" customWidth="1"/>
    <col min="2" max="2" width="12.7109375" customWidth="1"/>
    <col min="3" max="3" width="32.42578125" bestFit="1" customWidth="1"/>
    <col min="4" max="4" width="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bestFit="1" customWidth="1"/>
    <col min="16" max="16" width="10.140625" bestFit="1" customWidth="1"/>
    <col min="17" max="17" width="1.140625" customWidth="1"/>
    <col min="18" max="18" width="2" customWidth="1"/>
  </cols>
  <sheetData>
    <row r="1" spans="1:18" ht="18" x14ac:dyDescent="0.25">
      <c r="A1" t="s">
        <v>210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8" ht="15" x14ac:dyDescent="0.25">
      <c r="F2" s="4" t="s">
        <v>323</v>
      </c>
      <c r="G2" s="2"/>
      <c r="H2" s="2"/>
      <c r="I2" s="2"/>
      <c r="J2" s="2"/>
      <c r="K2" s="2"/>
      <c r="L2" s="2"/>
      <c r="M2" s="2"/>
      <c r="N2" s="17" t="str">
        <f>PRESIDENCIA!M2</f>
        <v>30 DE ABRIL DE 2016</v>
      </c>
    </row>
    <row r="3" spans="1:18" x14ac:dyDescent="0.2">
      <c r="B3" s="9"/>
      <c r="C3" s="8"/>
      <c r="F3" s="17" t="str">
        <f>PRESIDENCIA!F3</f>
        <v>SEGUNDA QUINCENA DE ABRIL DE 2016</v>
      </c>
      <c r="G3" s="2"/>
      <c r="H3" s="2"/>
      <c r="I3" s="2"/>
      <c r="J3" s="2"/>
      <c r="K3" s="2"/>
      <c r="L3" s="2"/>
      <c r="M3" s="2"/>
    </row>
    <row r="4" spans="1:18" x14ac:dyDescent="0.2">
      <c r="B4" s="6" t="s">
        <v>2</v>
      </c>
      <c r="C4" s="6" t="s">
        <v>3</v>
      </c>
      <c r="D4" s="6"/>
      <c r="E4" s="6" t="s">
        <v>116</v>
      </c>
      <c r="F4" s="61" t="s">
        <v>4</v>
      </c>
      <c r="G4" s="61" t="s">
        <v>211</v>
      </c>
      <c r="H4" s="67" t="s">
        <v>265</v>
      </c>
      <c r="I4" s="7" t="s">
        <v>4</v>
      </c>
      <c r="J4" s="7" t="s">
        <v>211</v>
      </c>
      <c r="K4" s="40" t="s">
        <v>265</v>
      </c>
      <c r="L4" s="24" t="s">
        <v>199</v>
      </c>
      <c r="M4" s="7" t="s">
        <v>5</v>
      </c>
      <c r="N4" s="6" t="s">
        <v>6</v>
      </c>
    </row>
    <row r="5" spans="1:18" ht="21.95" customHeight="1" x14ac:dyDescent="0.2">
      <c r="B5" s="20" t="s">
        <v>254</v>
      </c>
      <c r="C5" s="10" t="s">
        <v>244</v>
      </c>
      <c r="D5" s="33"/>
      <c r="E5" s="69" t="s">
        <v>177</v>
      </c>
      <c r="F5" s="62">
        <v>10119.9</v>
      </c>
      <c r="G5" s="62">
        <v>1058.6354879999999</v>
      </c>
      <c r="H5" s="62"/>
      <c r="I5" s="11">
        <f>+F5/30.42*15</f>
        <v>4990.0887573964492</v>
      </c>
      <c r="J5" s="11">
        <f>+G5/30.42*15</f>
        <v>522.00960946745556</v>
      </c>
      <c r="K5" s="11">
        <f t="shared" ref="K5" si="0">+H5/30.42*15</f>
        <v>0</v>
      </c>
      <c r="L5" s="11"/>
      <c r="M5" s="11">
        <f>I5-J5+K5-L5</f>
        <v>4468.0791479289937</v>
      </c>
      <c r="N5" s="12"/>
      <c r="P5" s="43"/>
    </row>
    <row r="6" spans="1:18" ht="21.95" customHeight="1" x14ac:dyDescent="0.2">
      <c r="B6" s="20" t="s">
        <v>253</v>
      </c>
      <c r="C6" s="10" t="s">
        <v>252</v>
      </c>
      <c r="D6" s="33"/>
      <c r="E6" s="69" t="s">
        <v>145</v>
      </c>
      <c r="F6" s="66">
        <v>9077</v>
      </c>
      <c r="G6" s="66">
        <v>872</v>
      </c>
      <c r="H6" s="62"/>
      <c r="I6" s="11">
        <f t="shared" ref="I6:I9" si="1">+F6/30.42*15</f>
        <v>4475.8382642998022</v>
      </c>
      <c r="J6" s="11">
        <f t="shared" ref="J6:J9" si="2">+G6/30.42*15</f>
        <v>429.98027613412228</v>
      </c>
      <c r="K6" s="11">
        <f t="shared" ref="K6:K9" si="3">+H6/30.42*15</f>
        <v>0</v>
      </c>
      <c r="L6" s="11">
        <v>0</v>
      </c>
      <c r="M6" s="11">
        <f t="shared" ref="M6:M9" si="4">I6-J6+K6-L6</f>
        <v>4045.8579881656797</v>
      </c>
      <c r="N6" s="12"/>
      <c r="P6" s="43"/>
    </row>
    <row r="7" spans="1:18" ht="30" customHeight="1" x14ac:dyDescent="0.2">
      <c r="B7" s="38" t="s">
        <v>114</v>
      </c>
      <c r="C7" s="41" t="s">
        <v>101</v>
      </c>
      <c r="D7" s="53"/>
      <c r="E7" s="70" t="s">
        <v>146</v>
      </c>
      <c r="F7" s="66">
        <v>8204.7000000000007</v>
      </c>
      <c r="G7" s="66">
        <v>723.05320000000006</v>
      </c>
      <c r="H7" s="62"/>
      <c r="I7" s="11">
        <f t="shared" si="1"/>
        <v>4045.710059171598</v>
      </c>
      <c r="J7" s="11">
        <f t="shared" si="2"/>
        <v>356.53510848126234</v>
      </c>
      <c r="K7" s="11">
        <f t="shared" si="3"/>
        <v>0</v>
      </c>
      <c r="L7" s="11"/>
      <c r="M7" s="11">
        <f t="shared" si="4"/>
        <v>3689.1749506903357</v>
      </c>
      <c r="N7" s="12"/>
      <c r="P7" s="43"/>
      <c r="Q7" s="11"/>
      <c r="R7" s="11"/>
    </row>
    <row r="8" spans="1:18" ht="27.75" customHeight="1" x14ac:dyDescent="0.2">
      <c r="B8" s="57" t="s">
        <v>156</v>
      </c>
      <c r="C8" s="41" t="s">
        <v>155</v>
      </c>
      <c r="D8" s="53"/>
      <c r="E8" s="70" t="s">
        <v>157</v>
      </c>
      <c r="F8" s="66">
        <v>8204.7000000000007</v>
      </c>
      <c r="G8" s="66">
        <v>723.05320000000006</v>
      </c>
      <c r="H8" s="62"/>
      <c r="I8" s="11">
        <f t="shared" si="1"/>
        <v>4045.710059171598</v>
      </c>
      <c r="J8" s="11">
        <f t="shared" si="2"/>
        <v>356.53510848126234</v>
      </c>
      <c r="K8" s="11">
        <f t="shared" si="3"/>
        <v>0</v>
      </c>
      <c r="L8" s="11"/>
      <c r="M8" s="11">
        <f t="shared" si="4"/>
        <v>3689.1749506903357</v>
      </c>
      <c r="N8" s="12"/>
      <c r="P8" s="43"/>
      <c r="Q8" s="8"/>
    </row>
    <row r="9" spans="1:18" ht="21.95" customHeight="1" x14ac:dyDescent="0.2">
      <c r="B9" s="41" t="s">
        <v>411</v>
      </c>
      <c r="C9" s="41" t="s">
        <v>412</v>
      </c>
      <c r="D9" s="53"/>
      <c r="E9" s="70" t="s">
        <v>145</v>
      </c>
      <c r="F9" s="66">
        <v>9077</v>
      </c>
      <c r="G9" s="66">
        <v>872</v>
      </c>
      <c r="H9" s="62"/>
      <c r="I9" s="11">
        <f t="shared" si="1"/>
        <v>4475.8382642998022</v>
      </c>
      <c r="J9" s="11">
        <f t="shared" si="2"/>
        <v>429.98027613412228</v>
      </c>
      <c r="K9" s="11">
        <f t="shared" si="3"/>
        <v>0</v>
      </c>
      <c r="L9" s="11">
        <v>0</v>
      </c>
      <c r="M9" s="11">
        <f t="shared" si="4"/>
        <v>4045.8579881656797</v>
      </c>
      <c r="N9" s="12"/>
      <c r="P9" s="43"/>
    </row>
    <row r="10" spans="1:18" x14ac:dyDescent="0.2">
      <c r="F10" s="64"/>
      <c r="G10" s="64"/>
      <c r="H10" s="64"/>
      <c r="N10" s="23"/>
    </row>
    <row r="11" spans="1:18" x14ac:dyDescent="0.2">
      <c r="E11" s="15" t="s">
        <v>91</v>
      </c>
      <c r="F11" s="68">
        <f t="shared" ref="F11:M11" si="5">SUM(F5:F10)</f>
        <v>44683.3</v>
      </c>
      <c r="G11" s="68">
        <f t="shared" si="5"/>
        <v>4248.7418880000005</v>
      </c>
      <c r="H11" s="68">
        <f t="shared" si="5"/>
        <v>0</v>
      </c>
      <c r="I11" s="22">
        <f t="shared" si="5"/>
        <v>22033.185404339245</v>
      </c>
      <c r="J11" s="22">
        <f t="shared" si="5"/>
        <v>2095.0403786982251</v>
      </c>
      <c r="K11" s="22">
        <f t="shared" si="5"/>
        <v>0</v>
      </c>
      <c r="L11" s="22">
        <f t="shared" si="5"/>
        <v>0</v>
      </c>
      <c r="M11" s="22">
        <f t="shared" si="5"/>
        <v>19938.145025641024</v>
      </c>
    </row>
    <row r="13" spans="1:18" x14ac:dyDescent="0.2">
      <c r="B13" s="9"/>
      <c r="C13" s="8"/>
      <c r="D13" s="10"/>
      <c r="E13" s="13"/>
      <c r="F13" s="11"/>
      <c r="G13" s="11"/>
      <c r="H13" s="11"/>
      <c r="I13" s="11"/>
      <c r="J13" s="11"/>
      <c r="K13" s="11"/>
      <c r="L13" s="11"/>
      <c r="M13" s="11"/>
    </row>
    <row r="15" spans="1:18" x14ac:dyDescent="0.2">
      <c r="B15" s="9"/>
      <c r="C15" s="8"/>
    </row>
  </sheetData>
  <phoneticPr fontId="0" type="noConversion"/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42"/>
  <sheetViews>
    <sheetView workbookViewId="0">
      <selection activeCell="G14" sqref="G14"/>
    </sheetView>
  </sheetViews>
  <sheetFormatPr baseColWidth="10" defaultRowHeight="12.75" x14ac:dyDescent="0.2"/>
  <cols>
    <col min="1" max="1" width="1.140625" style="27" customWidth="1"/>
    <col min="2" max="2" width="14.85546875" style="27" customWidth="1"/>
    <col min="3" max="3" width="24" style="27" customWidth="1"/>
    <col min="4" max="4" width="6.140625" style="27" customWidth="1"/>
    <col min="5" max="5" width="20.5703125" style="27" customWidth="1"/>
    <col min="6" max="6" width="10.42578125" style="27" customWidth="1"/>
    <col min="7" max="7" width="7.5703125" style="27" customWidth="1"/>
    <col min="8" max="8" width="9.140625" style="27" customWidth="1"/>
    <col min="9" max="9" width="8.5703125" style="27" customWidth="1"/>
    <col min="10" max="10" width="10.42578125" style="27" customWidth="1"/>
    <col min="11" max="11" width="25.140625" style="27" customWidth="1"/>
    <col min="12" max="16384" width="11.42578125" style="27"/>
  </cols>
  <sheetData>
    <row r="1" spans="1:11" ht="18" x14ac:dyDescent="0.25">
      <c r="A1" s="27" t="s">
        <v>210</v>
      </c>
      <c r="F1" s="1" t="s">
        <v>0</v>
      </c>
      <c r="G1" s="28"/>
      <c r="H1" s="28"/>
      <c r="I1" s="28"/>
      <c r="J1" s="28"/>
      <c r="K1" s="29" t="s">
        <v>1</v>
      </c>
    </row>
    <row r="2" spans="1:11" ht="15" x14ac:dyDescent="0.25">
      <c r="F2" s="4" t="s">
        <v>290</v>
      </c>
      <c r="G2" s="28"/>
      <c r="H2" s="28"/>
      <c r="I2" s="28"/>
      <c r="J2" s="28"/>
      <c r="K2" s="17" t="str">
        <f>PRESIDENCIA!M2</f>
        <v>30 DE ABRIL DE 2016</v>
      </c>
    </row>
    <row r="3" spans="1:11" x14ac:dyDescent="0.2">
      <c r="B3" s="9"/>
      <c r="C3" s="8"/>
      <c r="F3" s="17" t="str">
        <f>PRESIDENCIA!F3</f>
        <v>SEGUNDA QUINCENA DE ABRIL DE 2016</v>
      </c>
      <c r="G3" s="28"/>
      <c r="H3" s="28"/>
      <c r="I3" s="28"/>
      <c r="J3" s="28"/>
    </row>
    <row r="4" spans="1:11" x14ac:dyDescent="0.2">
      <c r="B4" s="30" t="s">
        <v>2</v>
      </c>
      <c r="C4" s="30" t="s">
        <v>3</v>
      </c>
      <c r="D4" s="30"/>
      <c r="E4" s="30" t="s">
        <v>116</v>
      </c>
      <c r="F4" s="24" t="s">
        <v>4</v>
      </c>
      <c r="G4" s="24" t="s">
        <v>211</v>
      </c>
      <c r="H4" s="39" t="s">
        <v>265</v>
      </c>
      <c r="I4" s="24" t="s">
        <v>199</v>
      </c>
      <c r="J4" s="24" t="s">
        <v>5</v>
      </c>
      <c r="K4" s="30" t="s">
        <v>6</v>
      </c>
    </row>
    <row r="5" spans="1:11" ht="24.75" customHeight="1" x14ac:dyDescent="0.2">
      <c r="B5" s="9" t="s">
        <v>67</v>
      </c>
      <c r="C5" s="8" t="s">
        <v>68</v>
      </c>
      <c r="D5" s="13"/>
      <c r="E5" s="9" t="s">
        <v>143</v>
      </c>
      <c r="F5" s="11">
        <v>4256.7</v>
      </c>
      <c r="G5" s="11"/>
      <c r="H5" s="11"/>
      <c r="I5" s="11"/>
      <c r="J5" s="11">
        <f>F5-G5+H5-I5</f>
        <v>4256.7</v>
      </c>
      <c r="K5" s="27" t="s">
        <v>233</v>
      </c>
    </row>
    <row r="6" spans="1:11" ht="24.75" customHeight="1" x14ac:dyDescent="0.2">
      <c r="B6" s="9"/>
      <c r="C6" s="8"/>
      <c r="D6" s="13"/>
      <c r="E6" s="9"/>
      <c r="F6" s="11"/>
      <c r="G6" s="11"/>
      <c r="H6" s="11"/>
      <c r="I6" s="11"/>
      <c r="J6" s="11">
        <f t="shared" ref="J6:J14" si="0">F6-G6+H6-I6</f>
        <v>0</v>
      </c>
      <c r="K6" s="27" t="s">
        <v>233</v>
      </c>
    </row>
    <row r="7" spans="1:11" ht="24.75" customHeight="1" x14ac:dyDescent="0.2">
      <c r="B7" s="9" t="s">
        <v>69</v>
      </c>
      <c r="C7" s="8" t="s">
        <v>70</v>
      </c>
      <c r="D7" s="13"/>
      <c r="E7" s="9" t="s">
        <v>143</v>
      </c>
      <c r="F7" s="11">
        <v>4256.7</v>
      </c>
      <c r="G7" s="11"/>
      <c r="H7" s="11"/>
      <c r="I7" s="11"/>
      <c r="J7" s="11">
        <f t="shared" si="0"/>
        <v>4256.7</v>
      </c>
      <c r="K7" s="27" t="s">
        <v>233</v>
      </c>
    </row>
    <row r="8" spans="1:11" ht="24.75" customHeight="1" x14ac:dyDescent="0.2">
      <c r="B8" s="8"/>
      <c r="C8" s="8"/>
      <c r="D8" s="8"/>
      <c r="E8" s="8"/>
      <c r="F8" s="11"/>
      <c r="G8" s="11"/>
      <c r="H8" s="11"/>
      <c r="I8" s="11"/>
      <c r="J8" s="11">
        <f t="shared" si="0"/>
        <v>0</v>
      </c>
      <c r="K8" s="27" t="s">
        <v>233</v>
      </c>
    </row>
    <row r="9" spans="1:11" ht="24.75" customHeight="1" x14ac:dyDescent="0.2">
      <c r="B9" s="9" t="s">
        <v>52</v>
      </c>
      <c r="C9" s="8" t="s">
        <v>53</v>
      </c>
      <c r="D9" s="14"/>
      <c r="E9" s="19" t="s">
        <v>121</v>
      </c>
      <c r="F9" s="26">
        <v>4133.8500000000004</v>
      </c>
      <c r="G9" s="26"/>
      <c r="H9" s="11"/>
      <c r="I9" s="11"/>
      <c r="J9" s="11">
        <f t="shared" si="0"/>
        <v>4133.8500000000004</v>
      </c>
      <c r="K9" s="27" t="s">
        <v>233</v>
      </c>
    </row>
    <row r="10" spans="1:11" ht="24.75" customHeight="1" x14ac:dyDescent="0.2">
      <c r="B10" s="8"/>
      <c r="C10" s="8"/>
      <c r="D10" s="8"/>
      <c r="E10" s="8"/>
      <c r="F10" s="11"/>
      <c r="G10" s="11"/>
      <c r="H10" s="11"/>
      <c r="I10" s="11"/>
      <c r="J10" s="11">
        <f t="shared" si="0"/>
        <v>0</v>
      </c>
      <c r="K10" s="27" t="s">
        <v>233</v>
      </c>
    </row>
    <row r="11" spans="1:11" ht="24.75" customHeight="1" x14ac:dyDescent="0.2">
      <c r="B11" s="38" t="s">
        <v>71</v>
      </c>
      <c r="C11" s="41" t="s">
        <v>72</v>
      </c>
      <c r="D11" s="53"/>
      <c r="E11" s="38" t="s">
        <v>143</v>
      </c>
      <c r="F11" s="26">
        <v>3186.54</v>
      </c>
      <c r="G11" s="66"/>
      <c r="H11" s="66"/>
      <c r="I11" s="11"/>
      <c r="J11" s="11">
        <f t="shared" si="0"/>
        <v>3186.54</v>
      </c>
      <c r="K11" s="27" t="s">
        <v>233</v>
      </c>
    </row>
    <row r="12" spans="1:11" ht="24.75" customHeight="1" x14ac:dyDescent="0.2">
      <c r="B12" s="8"/>
      <c r="C12" s="10"/>
      <c r="D12" s="8"/>
      <c r="E12" s="8"/>
      <c r="F12" s="11"/>
      <c r="G12" s="11"/>
      <c r="H12" s="11"/>
      <c r="I12" s="11"/>
      <c r="J12" s="11">
        <f t="shared" si="0"/>
        <v>0</v>
      </c>
      <c r="K12" s="27" t="s">
        <v>233</v>
      </c>
    </row>
    <row r="13" spans="1:11" ht="24.75" customHeight="1" x14ac:dyDescent="0.2">
      <c r="B13" s="8"/>
      <c r="C13" s="10"/>
      <c r="D13" s="8"/>
      <c r="E13" s="8"/>
      <c r="F13" s="11"/>
      <c r="G13" s="11"/>
      <c r="H13" s="11"/>
      <c r="I13" s="11"/>
      <c r="J13" s="11">
        <f t="shared" si="0"/>
        <v>0</v>
      </c>
      <c r="K13" s="27" t="s">
        <v>233</v>
      </c>
    </row>
    <row r="14" spans="1:11" ht="24.75" customHeight="1" x14ac:dyDescent="0.2">
      <c r="B14" s="8"/>
      <c r="C14" s="10"/>
      <c r="D14" s="8"/>
      <c r="E14" s="8"/>
      <c r="F14" s="11"/>
      <c r="G14" s="11"/>
      <c r="H14" s="11"/>
      <c r="I14" s="11"/>
      <c r="J14" s="11">
        <f t="shared" si="0"/>
        <v>0</v>
      </c>
      <c r="K14" s="27" t="s">
        <v>233</v>
      </c>
    </row>
    <row r="15" spans="1:11" ht="24.75" customHeight="1" x14ac:dyDescent="0.2"/>
    <row r="16" spans="1:11" s="31" customFormat="1" ht="24.75" customHeight="1" x14ac:dyDescent="0.2">
      <c r="E16" s="31" t="s">
        <v>91</v>
      </c>
      <c r="F16" s="32">
        <f>SUM(F5:F15)</f>
        <v>15833.79</v>
      </c>
      <c r="G16" s="32">
        <f t="shared" ref="G16:J16" si="1">SUM(G5:G15)</f>
        <v>0</v>
      </c>
      <c r="H16" s="32">
        <f t="shared" si="1"/>
        <v>0</v>
      </c>
      <c r="I16" s="32">
        <f t="shared" si="1"/>
        <v>0</v>
      </c>
      <c r="J16" s="32">
        <f t="shared" si="1"/>
        <v>15833.79</v>
      </c>
    </row>
    <row r="17" ht="24.75" customHeight="1" x14ac:dyDescent="0.2"/>
    <row r="18" ht="24.75" customHeight="1" x14ac:dyDescent="0.2"/>
    <row r="19" ht="24.75" customHeight="1" x14ac:dyDescent="0.2"/>
    <row r="20" ht="24.75" customHeight="1" x14ac:dyDescent="0.2"/>
    <row r="21" ht="24.75" customHeight="1" x14ac:dyDescent="0.2"/>
    <row r="22" ht="24.75" customHeight="1" x14ac:dyDescent="0.2"/>
    <row r="23" ht="24.75" customHeight="1" x14ac:dyDescent="0.2"/>
    <row r="24" ht="24.75" customHeight="1" x14ac:dyDescent="0.2"/>
    <row r="25" ht="24.75" customHeight="1" x14ac:dyDescent="0.2"/>
    <row r="26" ht="24.75" customHeight="1" x14ac:dyDescent="0.2"/>
    <row r="27" ht="24.75" customHeight="1" x14ac:dyDescent="0.2"/>
    <row r="28" ht="24.75" customHeight="1" x14ac:dyDescent="0.2"/>
    <row r="29" ht="24.75" customHeight="1" x14ac:dyDescent="0.2"/>
    <row r="30" ht="24.75" customHeight="1" x14ac:dyDescent="0.2"/>
    <row r="31" ht="24.75" customHeight="1" x14ac:dyDescent="0.2"/>
    <row r="32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</sheetData>
  <pageMargins left="0" right="0" top="0" bottom="0" header="0" footer="0"/>
  <pageSetup scale="9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  <pageSetUpPr fitToPage="1"/>
  </sheetPr>
  <dimension ref="A1:P30"/>
  <sheetViews>
    <sheetView topLeftCell="A6" zoomScale="90" zoomScaleNormal="90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5" style="37" bestFit="1" customWidth="1"/>
    <col min="3" max="3" width="35.85546875" style="37" bestFit="1" customWidth="1"/>
    <col min="4" max="4" width="2.28515625" style="37" customWidth="1"/>
    <col min="5" max="5" width="16" style="37" customWidth="1"/>
    <col min="6" max="6" width="1.5703125" style="37" customWidth="1"/>
    <col min="7" max="7" width="1.28515625" style="37" customWidth="1"/>
    <col min="8" max="8" width="12.140625" style="37" bestFit="1" customWidth="1"/>
    <col min="9" max="9" width="11.140625" style="37" bestFit="1" customWidth="1"/>
    <col min="10" max="10" width="11.85546875" style="37" customWidth="1"/>
    <col min="11" max="11" width="9.140625" style="37" customWidth="1"/>
    <col min="12" max="12" width="12.140625" style="37" bestFit="1" customWidth="1"/>
    <col min="13" max="13" width="25.42578125" style="37" customWidth="1"/>
    <col min="14" max="14" width="12.140625" style="37" bestFit="1" customWidth="1"/>
    <col min="15" max="16384" width="11.42578125" style="37"/>
  </cols>
  <sheetData>
    <row r="1" spans="1:16" ht="18" x14ac:dyDescent="0.25">
      <c r="A1" s="37" t="s">
        <v>200</v>
      </c>
      <c r="B1" s="91"/>
      <c r="C1" s="91"/>
      <c r="D1" s="91"/>
      <c r="E1" s="91"/>
      <c r="F1" s="132" t="s">
        <v>0</v>
      </c>
      <c r="G1" s="133"/>
      <c r="H1" s="133"/>
      <c r="I1" s="133"/>
      <c r="J1" s="133"/>
      <c r="K1" s="133"/>
      <c r="L1" s="133"/>
      <c r="M1" s="104" t="s">
        <v>1</v>
      </c>
    </row>
    <row r="2" spans="1:16" ht="15" x14ac:dyDescent="0.25">
      <c r="B2" s="91"/>
      <c r="C2" s="91"/>
      <c r="D2" s="91"/>
      <c r="E2" s="91"/>
      <c r="F2" s="134" t="s">
        <v>96</v>
      </c>
      <c r="G2" s="133"/>
      <c r="H2" s="133"/>
      <c r="I2" s="133"/>
      <c r="J2" s="133"/>
      <c r="K2" s="133"/>
      <c r="L2" s="133"/>
      <c r="M2" s="135" t="str">
        <f>PRESIDENCIA!M2</f>
        <v>30 DE ABRIL DE 2016</v>
      </c>
    </row>
    <row r="3" spans="1:16" x14ac:dyDescent="0.2">
      <c r="B3" s="91"/>
      <c r="C3" s="91"/>
      <c r="D3" s="91"/>
      <c r="E3" s="91"/>
      <c r="F3" s="135" t="str">
        <f>PRESIDENCIA!F3</f>
        <v>SEGUNDA QUINCENA DE ABRIL DE 2016</v>
      </c>
      <c r="G3" s="133"/>
      <c r="H3" s="133"/>
      <c r="I3" s="133"/>
      <c r="J3" s="133"/>
      <c r="K3" s="133"/>
      <c r="L3" s="133"/>
      <c r="M3" s="91"/>
    </row>
    <row r="4" spans="1:16" x14ac:dyDescent="0.2">
      <c r="B4" s="91"/>
      <c r="C4" s="91"/>
      <c r="D4" s="91"/>
      <c r="E4" s="91"/>
      <c r="F4" s="105"/>
      <c r="G4" s="133"/>
      <c r="H4" s="133"/>
      <c r="I4" s="133"/>
      <c r="J4" s="133"/>
      <c r="K4" s="133"/>
      <c r="L4" s="133"/>
      <c r="M4" s="91"/>
    </row>
    <row r="5" spans="1:16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211</v>
      </c>
      <c r="H5" s="50" t="s">
        <v>4</v>
      </c>
      <c r="I5" s="50" t="s">
        <v>211</v>
      </c>
      <c r="J5" s="103" t="s">
        <v>265</v>
      </c>
      <c r="K5" s="52" t="s">
        <v>199</v>
      </c>
      <c r="L5" s="50" t="s">
        <v>5</v>
      </c>
      <c r="M5" s="49" t="s">
        <v>6</v>
      </c>
    </row>
    <row r="6" spans="1:16" ht="1.5" customHeight="1" x14ac:dyDescent="0.2">
      <c r="B6" s="91"/>
      <c r="C6" s="91"/>
      <c r="D6" s="91"/>
      <c r="E6" s="91"/>
      <c r="F6" s="136"/>
      <c r="G6" s="136"/>
      <c r="H6" s="91"/>
      <c r="I6" s="91"/>
      <c r="J6" s="91"/>
      <c r="K6" s="91"/>
      <c r="L6" s="91"/>
      <c r="M6" s="91"/>
    </row>
    <row r="7" spans="1:16" ht="34.5" customHeight="1" x14ac:dyDescent="0.2">
      <c r="B7" s="21" t="s">
        <v>492</v>
      </c>
      <c r="C7" s="35" t="s">
        <v>414</v>
      </c>
      <c r="D7" s="34"/>
      <c r="E7" s="121" t="s">
        <v>521</v>
      </c>
      <c r="F7" s="92">
        <v>31108</v>
      </c>
      <c r="G7" s="93">
        <v>5758</v>
      </c>
      <c r="H7" s="54">
        <f>+F7/30.42*15</f>
        <v>15339.250493096646</v>
      </c>
      <c r="I7" s="54">
        <f>+G7/30.42*15</f>
        <v>2839.2504930966466</v>
      </c>
      <c r="J7" s="54"/>
      <c r="K7" s="54"/>
      <c r="L7" s="54">
        <f>H7-I7+J7-K7</f>
        <v>12500</v>
      </c>
      <c r="M7" s="36"/>
    </row>
    <row r="8" spans="1:16" ht="24.75" customHeight="1" x14ac:dyDescent="0.2">
      <c r="B8" s="21" t="s">
        <v>417</v>
      </c>
      <c r="C8" s="41" t="s">
        <v>413</v>
      </c>
      <c r="D8" s="38"/>
      <c r="E8" s="70" t="s">
        <v>137</v>
      </c>
      <c r="F8" s="92">
        <v>18606.16</v>
      </c>
      <c r="G8" s="93">
        <v>2865.16</v>
      </c>
      <c r="H8" s="54">
        <f t="shared" ref="H8:H27" si="0">+F8/30.42*15</f>
        <v>9174.6351084812632</v>
      </c>
      <c r="I8" s="54">
        <f t="shared" ref="I8:I27" si="1">+G8/30.42*15</f>
        <v>1412.800788954635</v>
      </c>
      <c r="J8" s="54"/>
      <c r="K8" s="54"/>
      <c r="L8" s="54">
        <f t="shared" ref="L8:L9" si="2">H8-I8+J8-K8</f>
        <v>7761.834319526628</v>
      </c>
      <c r="M8" s="36"/>
      <c r="N8" s="97"/>
      <c r="O8" s="60"/>
      <c r="P8" s="60"/>
    </row>
    <row r="9" spans="1:16" s="112" customFormat="1" ht="24.75" customHeight="1" x14ac:dyDescent="0.2">
      <c r="B9" s="21"/>
      <c r="C9" s="41" t="s">
        <v>485</v>
      </c>
      <c r="D9" s="38"/>
      <c r="E9" s="70" t="s">
        <v>484</v>
      </c>
      <c r="F9" s="18">
        <v>24480</v>
      </c>
      <c r="G9" s="18">
        <v>4199.99</v>
      </c>
      <c r="H9" s="54">
        <f t="shared" si="0"/>
        <v>12071.005917159762</v>
      </c>
      <c r="I9" s="54">
        <f t="shared" si="1"/>
        <v>2071.0009861932936</v>
      </c>
      <c r="J9" s="54"/>
      <c r="K9" s="54"/>
      <c r="L9" s="54">
        <f t="shared" si="2"/>
        <v>10000.004930966468</v>
      </c>
      <c r="M9" s="36"/>
      <c r="N9" s="97"/>
      <c r="O9" s="45"/>
      <c r="P9" s="45"/>
    </row>
    <row r="10" spans="1:16" ht="24.95" customHeight="1" x14ac:dyDescent="0.2">
      <c r="B10" s="72" t="s">
        <v>251</v>
      </c>
      <c r="C10" s="25" t="s">
        <v>474</v>
      </c>
      <c r="D10" s="72"/>
      <c r="E10" s="137" t="s">
        <v>250</v>
      </c>
      <c r="F10" s="65">
        <v>14062</v>
      </c>
      <c r="G10" s="65">
        <v>1894</v>
      </c>
      <c r="H10" s="54">
        <f t="shared" si="0"/>
        <v>6933.9250493096642</v>
      </c>
      <c r="I10" s="54">
        <f t="shared" si="1"/>
        <v>933.9250493096647</v>
      </c>
      <c r="J10" s="18"/>
      <c r="K10" s="18"/>
      <c r="L10" s="54">
        <f t="shared" ref="L10:L27" si="3">H10-I10+J10-K10</f>
        <v>6000</v>
      </c>
      <c r="M10" s="36"/>
      <c r="N10" s="97"/>
      <c r="O10" s="45"/>
      <c r="P10" s="45"/>
    </row>
    <row r="11" spans="1:16" ht="24.95" customHeight="1" x14ac:dyDescent="0.2">
      <c r="B11" s="72" t="s">
        <v>418</v>
      </c>
      <c r="C11" s="25" t="s">
        <v>419</v>
      </c>
      <c r="D11" s="72"/>
      <c r="E11" s="137" t="s">
        <v>250</v>
      </c>
      <c r="F11" s="65">
        <v>14062</v>
      </c>
      <c r="G11" s="65">
        <v>1894</v>
      </c>
      <c r="H11" s="54">
        <f t="shared" si="0"/>
        <v>6933.9250493096642</v>
      </c>
      <c r="I11" s="54">
        <f t="shared" si="1"/>
        <v>933.9250493096647</v>
      </c>
      <c r="J11" s="18"/>
      <c r="K11" s="18"/>
      <c r="L11" s="54">
        <f t="shared" ref="L11" si="4">H11-I11+J11-K11</f>
        <v>6000</v>
      </c>
      <c r="M11" s="36"/>
      <c r="N11" s="97"/>
      <c r="O11" s="45"/>
      <c r="P11" s="45"/>
    </row>
    <row r="12" spans="1:16" ht="24.95" customHeight="1" x14ac:dyDescent="0.2">
      <c r="B12" s="21" t="s">
        <v>110</v>
      </c>
      <c r="C12" s="21" t="s">
        <v>109</v>
      </c>
      <c r="D12" s="72"/>
      <c r="E12" s="137" t="s">
        <v>154</v>
      </c>
      <c r="F12" s="92">
        <v>11749.5</v>
      </c>
      <c r="G12" s="93">
        <v>1400.5735039999997</v>
      </c>
      <c r="H12" s="54">
        <f t="shared" si="0"/>
        <v>5793.6390532544374</v>
      </c>
      <c r="I12" s="54">
        <f t="shared" si="1"/>
        <v>690.6180986193292</v>
      </c>
      <c r="J12" s="54"/>
      <c r="K12" s="54">
        <v>4</v>
      </c>
      <c r="L12" s="54">
        <f t="shared" si="3"/>
        <v>5099.020954635108</v>
      </c>
      <c r="M12" s="36"/>
      <c r="N12" s="97"/>
      <c r="O12" s="45"/>
      <c r="P12" s="45"/>
    </row>
    <row r="13" spans="1:16" ht="24.95" customHeight="1" x14ac:dyDescent="0.2">
      <c r="B13" s="21" t="s">
        <v>286</v>
      </c>
      <c r="C13" s="21" t="s">
        <v>283</v>
      </c>
      <c r="D13" s="72"/>
      <c r="E13" s="34" t="s">
        <v>423</v>
      </c>
      <c r="F13" s="92">
        <v>13087.2</v>
      </c>
      <c r="G13" s="93">
        <v>1686.3062239999999</v>
      </c>
      <c r="H13" s="54">
        <f t="shared" si="0"/>
        <v>6453.2544378698221</v>
      </c>
      <c r="I13" s="54">
        <f t="shared" si="1"/>
        <v>831.5119447731754</v>
      </c>
      <c r="J13" s="54"/>
      <c r="K13" s="54"/>
      <c r="L13" s="54">
        <f t="shared" si="3"/>
        <v>5621.7424930966463</v>
      </c>
      <c r="M13" s="36"/>
      <c r="N13" s="97"/>
      <c r="O13" s="45"/>
      <c r="P13" s="45"/>
    </row>
    <row r="14" spans="1:16" ht="24.95" customHeight="1" x14ac:dyDescent="0.2">
      <c r="B14" s="72" t="s">
        <v>420</v>
      </c>
      <c r="C14" s="25" t="s">
        <v>415</v>
      </c>
      <c r="D14" s="72"/>
      <c r="E14" s="137" t="s">
        <v>246</v>
      </c>
      <c r="F14" s="92">
        <v>11749.5</v>
      </c>
      <c r="G14" s="93">
        <v>1400.5735039999997</v>
      </c>
      <c r="H14" s="54">
        <f t="shared" si="0"/>
        <v>5793.6390532544374</v>
      </c>
      <c r="I14" s="54">
        <f t="shared" si="1"/>
        <v>690.6180986193292</v>
      </c>
      <c r="J14" s="54"/>
      <c r="K14" s="54"/>
      <c r="L14" s="54">
        <f t="shared" si="3"/>
        <v>5103.020954635108</v>
      </c>
      <c r="M14" s="36"/>
      <c r="N14" s="97"/>
      <c r="O14" s="60"/>
      <c r="P14" s="60"/>
    </row>
    <row r="15" spans="1:16" ht="24.95" customHeight="1" x14ac:dyDescent="0.2">
      <c r="B15" s="72" t="s">
        <v>89</v>
      </c>
      <c r="C15" s="25" t="s">
        <v>90</v>
      </c>
      <c r="D15" s="72"/>
      <c r="E15" s="137" t="s">
        <v>154</v>
      </c>
      <c r="F15" s="92">
        <v>11749.5</v>
      </c>
      <c r="G15" s="93">
        <v>1400.5735039999997</v>
      </c>
      <c r="H15" s="54">
        <f t="shared" si="0"/>
        <v>5793.6390532544374</v>
      </c>
      <c r="I15" s="54">
        <f t="shared" si="1"/>
        <v>690.6180986193292</v>
      </c>
      <c r="J15" s="54"/>
      <c r="K15" s="54">
        <v>4</v>
      </c>
      <c r="L15" s="54">
        <f t="shared" si="3"/>
        <v>5099.020954635108</v>
      </c>
      <c r="M15" s="36"/>
      <c r="N15" s="97"/>
      <c r="O15" s="45"/>
      <c r="P15" s="45"/>
    </row>
    <row r="16" spans="1:16" ht="24.95" customHeight="1" x14ac:dyDescent="0.2">
      <c r="B16" s="72" t="s">
        <v>87</v>
      </c>
      <c r="C16" s="25" t="s">
        <v>88</v>
      </c>
      <c r="D16" s="72"/>
      <c r="E16" s="137" t="s">
        <v>154</v>
      </c>
      <c r="F16" s="92">
        <v>11749.5</v>
      </c>
      <c r="G16" s="93">
        <v>1400.5735039999997</v>
      </c>
      <c r="H16" s="54">
        <f t="shared" si="0"/>
        <v>5793.6390532544374</v>
      </c>
      <c r="I16" s="54">
        <f t="shared" si="1"/>
        <v>690.6180986193292</v>
      </c>
      <c r="J16" s="54"/>
      <c r="K16" s="54">
        <v>4</v>
      </c>
      <c r="L16" s="54">
        <f t="shared" si="3"/>
        <v>5099.020954635108</v>
      </c>
      <c r="M16" s="36"/>
      <c r="N16" s="97"/>
    </row>
    <row r="17" spans="2:14" ht="24.95" customHeight="1" x14ac:dyDescent="0.2">
      <c r="B17" s="21" t="s">
        <v>302</v>
      </c>
      <c r="C17" s="21" t="s">
        <v>297</v>
      </c>
      <c r="D17" s="72"/>
      <c r="E17" s="137" t="s">
        <v>154</v>
      </c>
      <c r="F17" s="92">
        <v>11749.5</v>
      </c>
      <c r="G17" s="93">
        <v>1400.5735039999997</v>
      </c>
      <c r="H17" s="54">
        <f t="shared" si="0"/>
        <v>5793.6390532544374</v>
      </c>
      <c r="I17" s="54">
        <f t="shared" si="1"/>
        <v>690.6180986193292</v>
      </c>
      <c r="J17" s="54"/>
      <c r="K17" s="54"/>
      <c r="L17" s="54">
        <f t="shared" si="3"/>
        <v>5103.020954635108</v>
      </c>
      <c r="M17" s="36"/>
      <c r="N17" s="97"/>
    </row>
    <row r="18" spans="2:14" ht="24.95" customHeight="1" x14ac:dyDescent="0.2">
      <c r="B18" s="21" t="s">
        <v>303</v>
      </c>
      <c r="C18" s="21" t="s">
        <v>298</v>
      </c>
      <c r="D18" s="72"/>
      <c r="E18" s="137" t="s">
        <v>154</v>
      </c>
      <c r="F18" s="92">
        <v>11749.5</v>
      </c>
      <c r="G18" s="93">
        <v>1400.5735039999997</v>
      </c>
      <c r="H18" s="54">
        <f t="shared" si="0"/>
        <v>5793.6390532544374</v>
      </c>
      <c r="I18" s="54">
        <f t="shared" si="1"/>
        <v>690.6180986193292</v>
      </c>
      <c r="J18" s="54"/>
      <c r="K18" s="54"/>
      <c r="L18" s="54">
        <f t="shared" si="3"/>
        <v>5103.020954635108</v>
      </c>
      <c r="M18" s="36"/>
      <c r="N18" s="97"/>
    </row>
    <row r="19" spans="2:14" ht="24.95" customHeight="1" x14ac:dyDescent="0.2">
      <c r="B19" s="21" t="s">
        <v>339</v>
      </c>
      <c r="C19" s="21" t="s">
        <v>115</v>
      </c>
      <c r="D19" s="72"/>
      <c r="E19" s="137" t="s">
        <v>154</v>
      </c>
      <c r="F19" s="92">
        <v>11749.5</v>
      </c>
      <c r="G19" s="93">
        <v>1400.5735039999997</v>
      </c>
      <c r="H19" s="54">
        <f t="shared" si="0"/>
        <v>5793.6390532544374</v>
      </c>
      <c r="I19" s="54">
        <f t="shared" si="1"/>
        <v>690.6180986193292</v>
      </c>
      <c r="J19" s="54"/>
      <c r="K19" s="54">
        <v>4</v>
      </c>
      <c r="L19" s="54">
        <f t="shared" si="3"/>
        <v>5099.020954635108</v>
      </c>
      <c r="M19" s="36"/>
      <c r="N19" s="97"/>
    </row>
    <row r="20" spans="2:14" ht="24.95" customHeight="1" x14ac:dyDescent="0.2">
      <c r="B20" s="21" t="s">
        <v>304</v>
      </c>
      <c r="C20" s="21" t="s">
        <v>299</v>
      </c>
      <c r="D20" s="72"/>
      <c r="E20" s="72" t="s">
        <v>154</v>
      </c>
      <c r="F20" s="92">
        <v>11749.5</v>
      </c>
      <c r="G20" s="93">
        <v>1400.5735039999997</v>
      </c>
      <c r="H20" s="54">
        <f t="shared" si="0"/>
        <v>5793.6390532544374</v>
      </c>
      <c r="I20" s="54">
        <f t="shared" si="1"/>
        <v>690.6180986193292</v>
      </c>
      <c r="J20" s="54"/>
      <c r="K20" s="54"/>
      <c r="L20" s="54">
        <f t="shared" si="3"/>
        <v>5103.020954635108</v>
      </c>
      <c r="M20" s="36"/>
      <c r="N20" s="97"/>
    </row>
    <row r="21" spans="2:14" ht="24.95" customHeight="1" x14ac:dyDescent="0.2">
      <c r="B21" s="21" t="s">
        <v>305</v>
      </c>
      <c r="C21" s="21" t="s">
        <v>300</v>
      </c>
      <c r="D21" s="72"/>
      <c r="E21" s="72" t="s">
        <v>154</v>
      </c>
      <c r="F21" s="92">
        <v>11749.5</v>
      </c>
      <c r="G21" s="93">
        <v>1400.5735039999997</v>
      </c>
      <c r="H21" s="54">
        <f t="shared" si="0"/>
        <v>5793.6390532544374</v>
      </c>
      <c r="I21" s="54">
        <f t="shared" si="1"/>
        <v>690.6180986193292</v>
      </c>
      <c r="J21" s="54"/>
      <c r="K21" s="54"/>
      <c r="L21" s="54">
        <f t="shared" si="3"/>
        <v>5103.020954635108</v>
      </c>
      <c r="M21" s="36"/>
      <c r="N21" s="97"/>
    </row>
    <row r="22" spans="2:14" ht="21.95" customHeight="1" x14ac:dyDescent="0.2">
      <c r="B22" s="21" t="s">
        <v>306</v>
      </c>
      <c r="C22" s="21" t="s">
        <v>301</v>
      </c>
      <c r="D22" s="72"/>
      <c r="E22" s="72" t="s">
        <v>154</v>
      </c>
      <c r="F22" s="92">
        <v>11749.5</v>
      </c>
      <c r="G22" s="93">
        <v>1400.5735039999997</v>
      </c>
      <c r="H22" s="54">
        <f t="shared" si="0"/>
        <v>5793.6390532544374</v>
      </c>
      <c r="I22" s="54">
        <f t="shared" si="1"/>
        <v>690.6180986193292</v>
      </c>
      <c r="J22" s="54"/>
      <c r="K22" s="54"/>
      <c r="L22" s="54">
        <f t="shared" si="3"/>
        <v>5103.020954635108</v>
      </c>
      <c r="M22" s="36"/>
      <c r="N22" s="97"/>
    </row>
    <row r="23" spans="2:14" ht="21.95" customHeight="1" x14ac:dyDescent="0.2">
      <c r="B23" s="21" t="s">
        <v>307</v>
      </c>
      <c r="C23" s="21" t="s">
        <v>308</v>
      </c>
      <c r="D23" s="72"/>
      <c r="E23" s="72" t="s">
        <v>154</v>
      </c>
      <c r="F23" s="92">
        <v>11749.5</v>
      </c>
      <c r="G23" s="93">
        <v>1400.5735039999997</v>
      </c>
      <c r="H23" s="54">
        <f t="shared" si="0"/>
        <v>5793.6390532544374</v>
      </c>
      <c r="I23" s="54">
        <f t="shared" si="1"/>
        <v>690.6180986193292</v>
      </c>
      <c r="J23" s="54"/>
      <c r="K23" s="54"/>
      <c r="L23" s="54">
        <f t="shared" si="3"/>
        <v>5103.020954635108</v>
      </c>
      <c r="M23" s="36"/>
      <c r="N23" s="97"/>
    </row>
    <row r="24" spans="2:14" ht="25.5" customHeight="1" x14ac:dyDescent="0.2">
      <c r="B24" s="21" t="s">
        <v>287</v>
      </c>
      <c r="C24" s="21" t="s">
        <v>284</v>
      </c>
      <c r="D24" s="72"/>
      <c r="E24" s="72" t="s">
        <v>154</v>
      </c>
      <c r="F24" s="92">
        <v>11749.5</v>
      </c>
      <c r="G24" s="93">
        <v>1400.5735039999997</v>
      </c>
      <c r="H24" s="54">
        <f t="shared" si="0"/>
        <v>5793.6390532544374</v>
      </c>
      <c r="I24" s="54">
        <f t="shared" si="1"/>
        <v>690.6180986193292</v>
      </c>
      <c r="J24" s="54"/>
      <c r="K24" s="54"/>
      <c r="L24" s="54">
        <f t="shared" si="3"/>
        <v>5103.020954635108</v>
      </c>
      <c r="M24" s="36"/>
      <c r="N24" s="97"/>
    </row>
    <row r="25" spans="2:14" ht="24.75" customHeight="1" x14ac:dyDescent="0.2">
      <c r="B25" s="138"/>
      <c r="C25" s="21" t="s">
        <v>526</v>
      </c>
      <c r="D25" s="72"/>
      <c r="E25" s="72" t="s">
        <v>121</v>
      </c>
      <c r="F25" s="92">
        <v>6306.07</v>
      </c>
      <c r="G25" s="93">
        <v>222.07</v>
      </c>
      <c r="H25" s="54">
        <f t="shared" si="0"/>
        <v>3109.5019723865876</v>
      </c>
      <c r="I25" s="54">
        <f t="shared" si="1"/>
        <v>109.50197238658777</v>
      </c>
      <c r="J25" s="54"/>
      <c r="K25" s="54"/>
      <c r="L25" s="54">
        <f t="shared" si="3"/>
        <v>3000</v>
      </c>
      <c r="M25" s="36"/>
      <c r="N25" s="97"/>
    </row>
    <row r="26" spans="2:14" ht="24.75" customHeight="1" x14ac:dyDescent="0.2">
      <c r="B26" s="25" t="s">
        <v>288</v>
      </c>
      <c r="C26" s="21" t="s">
        <v>285</v>
      </c>
      <c r="D26" s="72"/>
      <c r="E26" s="72" t="s">
        <v>154</v>
      </c>
      <c r="F26" s="92">
        <v>11749.5</v>
      </c>
      <c r="G26" s="93">
        <v>1400.5735039999997</v>
      </c>
      <c r="H26" s="54">
        <f t="shared" si="0"/>
        <v>5793.6390532544374</v>
      </c>
      <c r="I26" s="54">
        <f t="shared" si="1"/>
        <v>690.6180986193292</v>
      </c>
      <c r="J26" s="54"/>
      <c r="K26" s="54">
        <v>4</v>
      </c>
      <c r="L26" s="54">
        <f t="shared" si="3"/>
        <v>5099.020954635108</v>
      </c>
      <c r="M26" s="36"/>
      <c r="N26" s="97"/>
    </row>
    <row r="27" spans="2:14" ht="18.75" customHeight="1" x14ac:dyDescent="0.2">
      <c r="B27" s="91" t="s">
        <v>421</v>
      </c>
      <c r="C27" s="21" t="s">
        <v>416</v>
      </c>
      <c r="D27" s="91"/>
      <c r="E27" s="72" t="s">
        <v>246</v>
      </c>
      <c r="F27" s="92">
        <v>11749.5</v>
      </c>
      <c r="G27" s="93">
        <v>1400.5735039999997</v>
      </c>
      <c r="H27" s="54">
        <f t="shared" si="0"/>
        <v>5793.6390532544374</v>
      </c>
      <c r="I27" s="54">
        <f t="shared" si="1"/>
        <v>690.6180986193292</v>
      </c>
      <c r="J27" s="91"/>
      <c r="K27" s="91"/>
      <c r="L27" s="54">
        <f t="shared" si="3"/>
        <v>5103.020954635108</v>
      </c>
      <c r="M27" s="36"/>
      <c r="N27" s="97"/>
    </row>
    <row r="28" spans="2:14" x14ac:dyDescent="0.2">
      <c r="B28" s="91"/>
      <c r="C28" s="91"/>
      <c r="D28" s="91"/>
      <c r="E28" s="139" t="s">
        <v>91</v>
      </c>
      <c r="F28" s="140">
        <f>SUM(F7:F27)</f>
        <v>286204.43</v>
      </c>
      <c r="G28" s="140">
        <f>SUM(G7:G27)</f>
        <v>38127.55528</v>
      </c>
      <c r="H28" s="141">
        <f t="shared" ref="H28:I28" si="5">SUM(H7:H27)</f>
        <v>141126.44477317549</v>
      </c>
      <c r="I28" s="141">
        <f t="shared" si="5"/>
        <v>18800.569664694267</v>
      </c>
      <c r="J28" s="141">
        <f t="shared" ref="J28" si="6">SUM(J7:J27)</f>
        <v>0</v>
      </c>
      <c r="K28" s="141">
        <f>SUM(K7:K27)</f>
        <v>20</v>
      </c>
      <c r="L28" s="141">
        <f>SUM(L7:L27)</f>
        <v>122305.87510848128</v>
      </c>
      <c r="M28" s="91"/>
    </row>
    <row r="29" spans="2:14" x14ac:dyDescent="0.2">
      <c r="E29" s="59"/>
      <c r="F29" s="98"/>
      <c r="G29" s="98"/>
      <c r="H29" s="60"/>
      <c r="I29" s="60"/>
      <c r="J29" s="60">
        <f>SUM(J17:J28)</f>
        <v>0</v>
      </c>
      <c r="K29" s="60"/>
      <c r="L29" s="60"/>
    </row>
    <row r="30" spans="2:14" x14ac:dyDescent="0.2">
      <c r="F30" s="90"/>
      <c r="G30" s="90"/>
    </row>
  </sheetData>
  <phoneticPr fontId="0" type="noConversion"/>
  <pageMargins left="0.11811023622047245" right="7.874015748031496E-2" top="0.39370078740157483" bottom="0.23622047244094491" header="0" footer="0"/>
  <pageSetup scale="8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B1:R17"/>
  <sheetViews>
    <sheetView zoomScale="90" zoomScaleNormal="90" workbookViewId="0">
      <pane ySplit="5" topLeftCell="A6" activePane="bottomLeft" state="frozen"/>
      <selection activeCell="F18" sqref="F18"/>
      <selection pane="bottomLeft" activeCell="I7" sqref="I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J1" s="44"/>
      <c r="M1" s="46" t="s">
        <v>1</v>
      </c>
    </row>
    <row r="2" spans="2:18" ht="15" x14ac:dyDescent="0.25">
      <c r="F2" s="47" t="s">
        <v>311</v>
      </c>
      <c r="J2" s="47"/>
      <c r="M2" s="48" t="s">
        <v>528</v>
      </c>
    </row>
    <row r="3" spans="2:18" x14ac:dyDescent="0.2">
      <c r="F3" s="100" t="s">
        <v>527</v>
      </c>
      <c r="J3" s="101"/>
    </row>
    <row r="4" spans="2:18" x14ac:dyDescent="0.2">
      <c r="F4" s="101" t="s">
        <v>200</v>
      </c>
      <c r="J4" s="101"/>
    </row>
    <row r="5" spans="2:18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211</v>
      </c>
      <c r="H5" s="50" t="s">
        <v>4</v>
      </c>
      <c r="I5" s="50" t="s">
        <v>211</v>
      </c>
      <c r="J5" s="103" t="s">
        <v>265</v>
      </c>
      <c r="K5" s="50" t="s">
        <v>199</v>
      </c>
      <c r="L5" s="50" t="s">
        <v>5</v>
      </c>
      <c r="M5" s="49" t="s">
        <v>6</v>
      </c>
    </row>
    <row r="6" spans="2:18" x14ac:dyDescent="0.2">
      <c r="B6" s="104"/>
      <c r="C6" s="104"/>
      <c r="D6" s="104"/>
      <c r="E6" s="104"/>
      <c r="F6" s="105"/>
      <c r="G6" s="105"/>
      <c r="H6" s="105"/>
      <c r="I6" s="105"/>
      <c r="J6" s="105"/>
      <c r="K6" s="105"/>
      <c r="L6" s="105"/>
      <c r="M6" s="104"/>
    </row>
    <row r="7" spans="2:18" ht="24.95" customHeight="1" x14ac:dyDescent="0.2">
      <c r="B7" s="38" t="s">
        <v>364</v>
      </c>
      <c r="C7" s="41" t="s">
        <v>363</v>
      </c>
      <c r="D7" s="53"/>
      <c r="E7" s="70" t="s">
        <v>117</v>
      </c>
      <c r="F7" s="18">
        <v>67351.399999999994</v>
      </c>
      <c r="G7" s="18">
        <v>16623.400000000001</v>
      </c>
      <c r="H7" s="18">
        <f>F7/30.42*15</f>
        <v>33210.749506903347</v>
      </c>
      <c r="I7" s="18">
        <f>+G7/30.42*15</f>
        <v>8196.9428007889546</v>
      </c>
      <c r="J7" s="18"/>
      <c r="K7" s="18">
        <v>0</v>
      </c>
      <c r="L7" s="18">
        <f>H7-I7+J7-K7</f>
        <v>25013.806706114392</v>
      </c>
      <c r="M7" s="36"/>
      <c r="N7" s="58"/>
      <c r="O7" s="60"/>
      <c r="P7" s="60"/>
      <c r="Q7" s="60"/>
      <c r="R7" s="60"/>
    </row>
    <row r="8" spans="2:18" ht="24.95" customHeight="1" x14ac:dyDescent="0.2">
      <c r="B8" s="38" t="s">
        <v>371</v>
      </c>
      <c r="C8" s="41" t="s">
        <v>367</v>
      </c>
      <c r="D8" s="53"/>
      <c r="E8" s="70" t="s">
        <v>212</v>
      </c>
      <c r="F8" s="65">
        <v>17948.73</v>
      </c>
      <c r="G8" s="65">
        <v>2724.73</v>
      </c>
      <c r="H8" s="18">
        <f t="shared" ref="H8:H13" si="0">F8/30.42*15</f>
        <v>8850.4585798816552</v>
      </c>
      <c r="I8" s="18">
        <f t="shared" ref="I8:I13" si="1">+G8/30.42*15</f>
        <v>1343.5552268244576</v>
      </c>
      <c r="J8" s="18"/>
      <c r="K8" s="18">
        <v>0</v>
      </c>
      <c r="L8" s="18">
        <f t="shared" ref="L8:L13" si="2">H8-I8+J8-K8</f>
        <v>7506.9033530571978</v>
      </c>
      <c r="M8" s="36"/>
      <c r="N8" s="58"/>
      <c r="O8" s="45"/>
      <c r="Q8" s="45"/>
      <c r="R8" s="45"/>
    </row>
    <row r="9" spans="2:18" ht="24.95" customHeight="1" x14ac:dyDescent="0.2">
      <c r="B9" s="38" t="s">
        <v>9</v>
      </c>
      <c r="C9" s="41" t="s">
        <v>10</v>
      </c>
      <c r="D9" s="53"/>
      <c r="E9" s="70" t="s">
        <v>122</v>
      </c>
      <c r="F9" s="65">
        <v>11483</v>
      </c>
      <c r="G9" s="65">
        <v>1343</v>
      </c>
      <c r="H9" s="18">
        <f t="shared" si="0"/>
        <v>5662.2287968441806</v>
      </c>
      <c r="I9" s="18">
        <f t="shared" si="1"/>
        <v>662.22879684418149</v>
      </c>
      <c r="J9" s="18"/>
      <c r="K9" s="18"/>
      <c r="L9" s="18">
        <f t="shared" si="2"/>
        <v>4999.9999999999991</v>
      </c>
      <c r="M9" s="36"/>
      <c r="N9" s="58"/>
      <c r="O9" s="45"/>
      <c r="Q9" s="45"/>
      <c r="R9" s="45"/>
    </row>
    <row r="10" spans="2:18" ht="24.95" customHeight="1" x14ac:dyDescent="0.2">
      <c r="B10" s="34" t="s">
        <v>372</v>
      </c>
      <c r="C10" s="35" t="s">
        <v>365</v>
      </c>
      <c r="D10" s="53"/>
      <c r="E10" s="70" t="s">
        <v>366</v>
      </c>
      <c r="F10" s="65">
        <v>16659.310000000001</v>
      </c>
      <c r="G10" s="65">
        <v>2449.31</v>
      </c>
      <c r="H10" s="18">
        <f t="shared" si="0"/>
        <v>8214.6499013806715</v>
      </c>
      <c r="I10" s="18">
        <f t="shared" si="1"/>
        <v>1207.7465483234714</v>
      </c>
      <c r="J10" s="18"/>
      <c r="K10" s="18">
        <v>0</v>
      </c>
      <c r="L10" s="18">
        <f t="shared" si="2"/>
        <v>7006.9033530571996</v>
      </c>
      <c r="M10" s="36"/>
      <c r="N10" s="58"/>
      <c r="O10" s="45"/>
      <c r="Q10" s="45"/>
      <c r="R10" s="45"/>
    </row>
    <row r="11" spans="2:18" ht="24.95" customHeight="1" x14ac:dyDescent="0.2">
      <c r="B11" s="38" t="s">
        <v>238</v>
      </c>
      <c r="C11" s="41" t="s">
        <v>237</v>
      </c>
      <c r="D11" s="53"/>
      <c r="E11" s="70" t="s">
        <v>236</v>
      </c>
      <c r="F11" s="65">
        <v>25806</v>
      </c>
      <c r="G11" s="65">
        <v>4512</v>
      </c>
      <c r="H11" s="18">
        <f t="shared" si="0"/>
        <v>12724.852071005917</v>
      </c>
      <c r="I11" s="18">
        <f t="shared" si="1"/>
        <v>2224.8520710059174</v>
      </c>
      <c r="J11" s="18"/>
      <c r="K11" s="18">
        <v>0</v>
      </c>
      <c r="L11" s="18">
        <f t="shared" si="2"/>
        <v>10500</v>
      </c>
      <c r="M11" s="36"/>
      <c r="N11" s="58"/>
      <c r="O11" s="45"/>
      <c r="Q11" s="45"/>
      <c r="R11" s="45"/>
    </row>
    <row r="12" spans="2:18" ht="24.95" customHeight="1" x14ac:dyDescent="0.2">
      <c r="B12" s="38" t="s">
        <v>373</v>
      </c>
      <c r="C12" s="41" t="s">
        <v>368</v>
      </c>
      <c r="D12" s="53"/>
      <c r="E12" s="70" t="s">
        <v>369</v>
      </c>
      <c r="F12" s="65">
        <v>11483</v>
      </c>
      <c r="G12" s="65">
        <v>1343</v>
      </c>
      <c r="H12" s="18">
        <f t="shared" si="0"/>
        <v>5662.2287968441806</v>
      </c>
      <c r="I12" s="18">
        <f t="shared" si="1"/>
        <v>662.22879684418149</v>
      </c>
      <c r="J12" s="18"/>
      <c r="K12" s="18"/>
      <c r="L12" s="18">
        <f t="shared" si="2"/>
        <v>4999.9999999999991</v>
      </c>
      <c r="M12" s="36"/>
      <c r="N12" s="58"/>
      <c r="O12" s="45"/>
      <c r="Q12" s="45"/>
      <c r="R12" s="45"/>
    </row>
    <row r="13" spans="2:18" ht="24.95" customHeight="1" x14ac:dyDescent="0.2">
      <c r="B13" s="38" t="s">
        <v>374</v>
      </c>
      <c r="C13" s="41" t="s">
        <v>470</v>
      </c>
      <c r="D13" s="53"/>
      <c r="E13" s="70" t="s">
        <v>370</v>
      </c>
      <c r="F13" s="65">
        <v>12791.05</v>
      </c>
      <c r="G13" s="65">
        <v>1623.05</v>
      </c>
      <c r="H13" s="18">
        <f t="shared" si="0"/>
        <v>6307.2238658777114</v>
      </c>
      <c r="I13" s="18">
        <f t="shared" si="1"/>
        <v>800.32051282051282</v>
      </c>
      <c r="J13" s="18"/>
      <c r="K13" s="18"/>
      <c r="L13" s="18">
        <f t="shared" si="2"/>
        <v>5506.9033530571987</v>
      </c>
      <c r="M13" s="36"/>
      <c r="N13" s="58"/>
      <c r="O13" s="60"/>
      <c r="P13" s="60"/>
      <c r="Q13" s="60"/>
      <c r="R13" s="60"/>
    </row>
    <row r="14" spans="2:18" ht="21.95" customHeight="1" x14ac:dyDescent="0.2">
      <c r="B14" s="41"/>
      <c r="C14" s="35"/>
      <c r="D14" s="35"/>
      <c r="E14" s="107"/>
      <c r="F14" s="94"/>
      <c r="G14" s="94"/>
      <c r="H14" s="94"/>
      <c r="I14" s="94"/>
      <c r="J14" s="94"/>
      <c r="K14" s="94" t="s">
        <v>200</v>
      </c>
      <c r="L14" s="18"/>
      <c r="M14" s="106"/>
      <c r="O14" s="45"/>
      <c r="Q14" s="45"/>
      <c r="R14" s="45"/>
    </row>
    <row r="15" spans="2:18" ht="21.95" customHeight="1" x14ac:dyDescent="0.2">
      <c r="B15" s="41"/>
      <c r="C15" s="35"/>
      <c r="D15" s="35"/>
      <c r="E15" s="59" t="s">
        <v>91</v>
      </c>
      <c r="F15" s="60">
        <f t="shared" ref="F15:K15" si="3">SUM(F7:F14)</f>
        <v>163522.49</v>
      </c>
      <c r="G15" s="60">
        <f t="shared" si="3"/>
        <v>30618.49</v>
      </c>
      <c r="H15" s="60">
        <f>SUM(H7:H14)</f>
        <v>80632.391518737655</v>
      </c>
      <c r="I15" s="60">
        <f>SUM(I7:I14)</f>
        <v>15097.874753451679</v>
      </c>
      <c r="J15" s="60">
        <f t="shared" si="3"/>
        <v>0</v>
      </c>
      <c r="K15" s="60">
        <f t="shared" si="3"/>
        <v>0</v>
      </c>
      <c r="L15" s="60">
        <f>SUM(L7:L14)</f>
        <v>65534.516765285982</v>
      </c>
      <c r="M15" s="106"/>
      <c r="N15" s="60"/>
    </row>
    <row r="17" spans="3:12" x14ac:dyDescent="0.2">
      <c r="C17" s="37" t="s">
        <v>200</v>
      </c>
      <c r="E17" s="59"/>
      <c r="F17" s="60"/>
      <c r="G17" s="60"/>
      <c r="H17" s="60"/>
      <c r="I17" s="60"/>
      <c r="J17" s="60"/>
      <c r="K17" s="60"/>
      <c r="L17" s="60"/>
    </row>
  </sheetData>
  <phoneticPr fontId="0" type="noConversion"/>
  <pageMargins left="0.11811023622047245" right="0.19685039370078741" top="1.0629921259842521" bottom="0.98425196850393704" header="0" footer="0"/>
  <pageSetup scale="94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B050"/>
    <pageSetUpPr fitToPage="1"/>
  </sheetPr>
  <dimension ref="B1:O31"/>
  <sheetViews>
    <sheetView workbookViewId="0">
      <selection activeCell="H1" sqref="H1"/>
    </sheetView>
  </sheetViews>
  <sheetFormatPr baseColWidth="10" defaultRowHeight="12.75" x14ac:dyDescent="0.2"/>
  <cols>
    <col min="1" max="1" width="1.7109375" style="37" customWidth="1"/>
    <col min="2" max="2" width="13.5703125" style="37" bestFit="1" customWidth="1"/>
    <col min="3" max="3" width="30.42578125" style="37" customWidth="1"/>
    <col min="4" max="4" width="0.7109375" style="37" customWidth="1"/>
    <col min="5" max="5" width="15.140625" style="37" customWidth="1"/>
    <col min="6" max="6" width="1.85546875" style="37" customWidth="1"/>
    <col min="7" max="7" width="1.7109375" style="37" customWidth="1"/>
    <col min="8" max="9" width="11.140625" style="37" customWidth="1"/>
    <col min="10" max="10" width="10.85546875" style="37" bestFit="1" customWidth="1"/>
    <col min="11" max="11" width="6.7109375" style="37" bestFit="1" customWidth="1"/>
    <col min="12" max="12" width="11.28515625" style="37" bestFit="1" customWidth="1"/>
    <col min="13" max="13" width="28.5703125" style="37" customWidth="1"/>
    <col min="14" max="16384" width="11.42578125" style="37"/>
  </cols>
  <sheetData>
    <row r="1" spans="2:15" ht="18" x14ac:dyDescent="0.25">
      <c r="F1" s="44" t="s">
        <v>0</v>
      </c>
      <c r="G1" s="83"/>
      <c r="H1" s="83"/>
      <c r="I1" s="83"/>
      <c r="J1" s="83"/>
      <c r="K1" s="83"/>
      <c r="L1" s="83"/>
      <c r="M1" s="46" t="s">
        <v>1</v>
      </c>
    </row>
    <row r="2" spans="2:15" ht="15" x14ac:dyDescent="0.25">
      <c r="F2" s="47" t="s">
        <v>96</v>
      </c>
      <c r="G2" s="83"/>
      <c r="H2" s="83"/>
      <c r="I2" s="83"/>
      <c r="J2" s="83"/>
      <c r="K2" s="83"/>
      <c r="L2" s="83"/>
      <c r="M2" s="48" t="str">
        <f>PRESIDENCIA!M2</f>
        <v>30 DE ABRIL DE 2016</v>
      </c>
    </row>
    <row r="3" spans="2:15" x14ac:dyDescent="0.2">
      <c r="F3" s="48" t="str">
        <f>PRESIDENCIA!F3</f>
        <v>SEGUNDA QUINCENA DE ABRIL DE 2016</v>
      </c>
      <c r="G3" s="83"/>
      <c r="H3" s="83"/>
      <c r="I3" s="83"/>
      <c r="J3" s="83"/>
      <c r="K3" s="83"/>
      <c r="L3" s="83"/>
    </row>
    <row r="4" spans="2:15" x14ac:dyDescent="0.2">
      <c r="F4" s="84"/>
      <c r="G4" s="83"/>
      <c r="H4" s="83"/>
      <c r="I4" s="83"/>
      <c r="J4" s="83"/>
      <c r="K4" s="83"/>
      <c r="L4" s="83"/>
    </row>
    <row r="5" spans="2:15" x14ac:dyDescent="0.2">
      <c r="B5" s="49" t="s">
        <v>2</v>
      </c>
      <c r="C5" s="49" t="s">
        <v>3</v>
      </c>
      <c r="D5" s="49"/>
      <c r="E5" s="49" t="s">
        <v>116</v>
      </c>
      <c r="F5" s="85" t="s">
        <v>4</v>
      </c>
      <c r="G5" s="86" t="s">
        <v>211</v>
      </c>
      <c r="H5" s="87" t="s">
        <v>4</v>
      </c>
      <c r="I5" s="88" t="s">
        <v>211</v>
      </c>
      <c r="J5" s="89" t="s">
        <v>265</v>
      </c>
      <c r="K5" s="52" t="s">
        <v>199</v>
      </c>
      <c r="L5" s="89" t="s">
        <v>5</v>
      </c>
      <c r="M5" s="49" t="s">
        <v>6</v>
      </c>
    </row>
    <row r="6" spans="2:15" ht="3.75" customHeight="1" x14ac:dyDescent="0.2">
      <c r="F6" s="90"/>
      <c r="G6" s="90"/>
      <c r="J6" s="91"/>
      <c r="K6" s="91"/>
    </row>
    <row r="7" spans="2:15" ht="24.95" customHeight="1" x14ac:dyDescent="0.2">
      <c r="B7" s="35" t="s">
        <v>332</v>
      </c>
      <c r="C7" s="42" t="s">
        <v>309</v>
      </c>
      <c r="D7" s="34"/>
      <c r="E7" s="34" t="s">
        <v>154</v>
      </c>
      <c r="F7" s="92">
        <v>11749.5</v>
      </c>
      <c r="G7" s="93">
        <v>1400.5735039999997</v>
      </c>
      <c r="H7" s="94">
        <f>+F7/30.42*15</f>
        <v>5793.6390532544374</v>
      </c>
      <c r="I7" s="94">
        <f>+G7/30.42*15</f>
        <v>690.6180986193292</v>
      </c>
      <c r="J7" s="95">
        <v>0</v>
      </c>
      <c r="K7" s="95"/>
      <c r="L7" s="94">
        <f>H7-I7+J7-K7</f>
        <v>5103.020954635108</v>
      </c>
      <c r="M7" s="36"/>
    </row>
    <row r="8" spans="2:15" ht="24.95" customHeight="1" x14ac:dyDescent="0.2">
      <c r="B8" s="34" t="s">
        <v>178</v>
      </c>
      <c r="C8" s="35" t="s">
        <v>179</v>
      </c>
      <c r="D8" s="34"/>
      <c r="E8" s="34" t="s">
        <v>289</v>
      </c>
      <c r="F8" s="92">
        <v>11749.5</v>
      </c>
      <c r="G8" s="93">
        <v>1400.5735039999997</v>
      </c>
      <c r="H8" s="94">
        <f t="shared" ref="H8:H28" si="0">+F8/30.42*15</f>
        <v>5793.6390532544374</v>
      </c>
      <c r="I8" s="94">
        <f t="shared" ref="I8:I28" si="1">+G8/30.42*15</f>
        <v>690.6180986193292</v>
      </c>
      <c r="J8" s="95"/>
      <c r="K8" s="95">
        <v>4</v>
      </c>
      <c r="L8" s="94">
        <f t="shared" ref="L8:L18" si="2">H8-I8+J8-K8</f>
        <v>5099.020954635108</v>
      </c>
      <c r="M8" s="36"/>
    </row>
    <row r="9" spans="2:15" ht="24.95" customHeight="1" x14ac:dyDescent="0.2">
      <c r="B9" s="34" t="s">
        <v>180</v>
      </c>
      <c r="C9" s="35" t="s">
        <v>181</v>
      </c>
      <c r="D9" s="34"/>
      <c r="E9" s="34" t="s">
        <v>154</v>
      </c>
      <c r="F9" s="92">
        <v>11749.5</v>
      </c>
      <c r="G9" s="93">
        <v>1400.5735039999997</v>
      </c>
      <c r="H9" s="94">
        <f t="shared" si="0"/>
        <v>5793.6390532544374</v>
      </c>
      <c r="I9" s="94">
        <f t="shared" si="1"/>
        <v>690.6180986193292</v>
      </c>
      <c r="J9" s="95"/>
      <c r="K9" s="95">
        <v>4</v>
      </c>
      <c r="L9" s="94">
        <f t="shared" si="2"/>
        <v>5099.020954635108</v>
      </c>
      <c r="M9" s="36"/>
    </row>
    <row r="10" spans="2:15" ht="24.95" customHeight="1" x14ac:dyDescent="0.2">
      <c r="B10" s="42" t="s">
        <v>182</v>
      </c>
      <c r="C10" s="42" t="s">
        <v>476</v>
      </c>
      <c r="D10" s="34"/>
      <c r="E10" s="34" t="s">
        <v>154</v>
      </c>
      <c r="F10" s="92">
        <v>11749.5</v>
      </c>
      <c r="G10" s="93">
        <v>1400.5735039999997</v>
      </c>
      <c r="H10" s="94">
        <f t="shared" si="0"/>
        <v>5793.6390532544374</v>
      </c>
      <c r="I10" s="94">
        <f t="shared" si="1"/>
        <v>690.6180986193292</v>
      </c>
      <c r="J10" s="95"/>
      <c r="K10" s="95">
        <v>4</v>
      </c>
      <c r="L10" s="94">
        <f t="shared" si="2"/>
        <v>5099.020954635108</v>
      </c>
      <c r="M10" s="36"/>
      <c r="O10" s="37" t="s">
        <v>210</v>
      </c>
    </row>
    <row r="11" spans="2:15" ht="24.95" customHeight="1" x14ac:dyDescent="0.2">
      <c r="B11" s="42" t="s">
        <v>329</v>
      </c>
      <c r="C11" s="42" t="s">
        <v>481</v>
      </c>
      <c r="D11" s="34"/>
      <c r="E11" s="34" t="s">
        <v>154</v>
      </c>
      <c r="F11" s="92">
        <v>11749.5</v>
      </c>
      <c r="G11" s="93">
        <v>1400.5735039999997</v>
      </c>
      <c r="H11" s="94">
        <f t="shared" si="0"/>
        <v>5793.6390532544374</v>
      </c>
      <c r="I11" s="94">
        <f t="shared" si="1"/>
        <v>690.6180986193292</v>
      </c>
      <c r="J11" s="95"/>
      <c r="K11" s="95"/>
      <c r="L11" s="94">
        <f t="shared" si="2"/>
        <v>5103.020954635108</v>
      </c>
      <c r="M11" s="36"/>
    </row>
    <row r="12" spans="2:15" ht="24.95" customHeight="1" x14ac:dyDescent="0.2">
      <c r="B12" s="42" t="s">
        <v>330</v>
      </c>
      <c r="C12" s="42" t="s">
        <v>328</v>
      </c>
      <c r="D12" s="34"/>
      <c r="E12" s="34" t="s">
        <v>422</v>
      </c>
      <c r="F12" s="92">
        <v>11749.5</v>
      </c>
      <c r="G12" s="93">
        <v>1400.5735039999997</v>
      </c>
      <c r="H12" s="94">
        <f t="shared" si="0"/>
        <v>5793.6390532544374</v>
      </c>
      <c r="I12" s="94">
        <f t="shared" si="1"/>
        <v>690.6180986193292</v>
      </c>
      <c r="J12" s="95"/>
      <c r="K12" s="95"/>
      <c r="L12" s="94">
        <f t="shared" si="2"/>
        <v>5103.020954635108</v>
      </c>
      <c r="M12" s="36"/>
    </row>
    <row r="13" spans="2:15" ht="24.95" customHeight="1" x14ac:dyDescent="0.2">
      <c r="B13" s="42" t="s">
        <v>185</v>
      </c>
      <c r="C13" s="35" t="s">
        <v>184</v>
      </c>
      <c r="D13" s="34"/>
      <c r="E13" s="34" t="s">
        <v>423</v>
      </c>
      <c r="F13" s="92">
        <v>13087.2</v>
      </c>
      <c r="G13" s="93">
        <v>1686.3062239999999</v>
      </c>
      <c r="H13" s="94">
        <f t="shared" si="0"/>
        <v>6453.2544378698221</v>
      </c>
      <c r="I13" s="94">
        <f t="shared" si="1"/>
        <v>831.5119447731754</v>
      </c>
      <c r="J13" s="95"/>
      <c r="K13" s="95">
        <v>4</v>
      </c>
      <c r="L13" s="94">
        <f t="shared" si="2"/>
        <v>5617.7424930966463</v>
      </c>
      <c r="M13" s="36"/>
    </row>
    <row r="14" spans="2:15" ht="24.95" customHeight="1" x14ac:dyDescent="0.2">
      <c r="B14" s="42" t="s">
        <v>85</v>
      </c>
      <c r="C14" s="35" t="s">
        <v>86</v>
      </c>
      <c r="D14" s="34"/>
      <c r="E14" s="34" t="s">
        <v>154</v>
      </c>
      <c r="F14" s="92">
        <v>11749.5</v>
      </c>
      <c r="G14" s="93">
        <v>1400.5735039999997</v>
      </c>
      <c r="H14" s="94">
        <f t="shared" si="0"/>
        <v>5793.6390532544374</v>
      </c>
      <c r="I14" s="94">
        <f t="shared" si="1"/>
        <v>690.6180986193292</v>
      </c>
      <c r="J14" s="95"/>
      <c r="K14" s="95"/>
      <c r="L14" s="94">
        <f t="shared" si="2"/>
        <v>5103.020954635108</v>
      </c>
      <c r="M14" s="36"/>
    </row>
    <row r="15" spans="2:15" ht="24.95" customHeight="1" x14ac:dyDescent="0.2">
      <c r="B15" s="42" t="s">
        <v>340</v>
      </c>
      <c r="C15" s="35" t="s">
        <v>341</v>
      </c>
      <c r="D15" s="34"/>
      <c r="E15" s="34" t="s">
        <v>424</v>
      </c>
      <c r="F15" s="92">
        <v>11749.5</v>
      </c>
      <c r="G15" s="93">
        <v>1400.5735039999997</v>
      </c>
      <c r="H15" s="94">
        <f t="shared" si="0"/>
        <v>5793.6390532544374</v>
      </c>
      <c r="I15" s="94">
        <f t="shared" si="1"/>
        <v>690.6180986193292</v>
      </c>
      <c r="J15" s="95"/>
      <c r="K15" s="95"/>
      <c r="L15" s="94">
        <f t="shared" si="2"/>
        <v>5103.020954635108</v>
      </c>
      <c r="M15" s="36"/>
    </row>
    <row r="16" spans="2:15" ht="24.95" customHeight="1" x14ac:dyDescent="0.2">
      <c r="B16" s="42" t="s">
        <v>335</v>
      </c>
      <c r="C16" s="35" t="s">
        <v>336</v>
      </c>
      <c r="D16" s="34"/>
      <c r="E16" s="34" t="s">
        <v>154</v>
      </c>
      <c r="F16" s="92">
        <v>11749.5</v>
      </c>
      <c r="G16" s="93">
        <v>1400.5735039999997</v>
      </c>
      <c r="H16" s="94">
        <f t="shared" ref="H16" si="3">+F16/30.42*15</f>
        <v>5793.6390532544374</v>
      </c>
      <c r="I16" s="94">
        <f t="shared" ref="I16" si="4">+G16/30.42*15</f>
        <v>690.6180986193292</v>
      </c>
      <c r="J16" s="95"/>
      <c r="K16" s="95"/>
      <c r="L16" s="94">
        <f t="shared" ref="L16" si="5">H16-I16+J16-K16</f>
        <v>5103.020954635108</v>
      </c>
      <c r="M16" s="36"/>
    </row>
    <row r="17" spans="2:15" ht="24.95" customHeight="1" x14ac:dyDescent="0.2">
      <c r="B17" s="81" t="s">
        <v>263</v>
      </c>
      <c r="C17" s="96" t="s">
        <v>242</v>
      </c>
      <c r="D17" s="34"/>
      <c r="E17" s="34" t="s">
        <v>425</v>
      </c>
      <c r="F17" s="92"/>
      <c r="G17" s="93"/>
      <c r="H17" s="94">
        <f t="shared" si="0"/>
        <v>0</v>
      </c>
      <c r="I17" s="94">
        <f t="shared" si="1"/>
        <v>0</v>
      </c>
      <c r="J17" s="95"/>
      <c r="K17" s="95"/>
      <c r="L17" s="94">
        <f t="shared" si="2"/>
        <v>0</v>
      </c>
      <c r="M17" s="36"/>
    </row>
    <row r="18" spans="2:15" ht="21.95" customHeight="1" x14ac:dyDescent="0.2">
      <c r="B18" s="42" t="s">
        <v>266</v>
      </c>
      <c r="C18" s="35" t="s">
        <v>268</v>
      </c>
      <c r="D18" s="34"/>
      <c r="E18" s="34" t="s">
        <v>154</v>
      </c>
      <c r="F18" s="92">
        <v>11749.5</v>
      </c>
      <c r="G18" s="93">
        <v>1400.5735039999997</v>
      </c>
      <c r="H18" s="94">
        <f t="shared" si="0"/>
        <v>5793.6390532544374</v>
      </c>
      <c r="I18" s="94">
        <f t="shared" si="1"/>
        <v>690.6180986193292</v>
      </c>
      <c r="J18" s="95"/>
      <c r="K18" s="95"/>
      <c r="L18" s="94">
        <f t="shared" si="2"/>
        <v>5103.020954635108</v>
      </c>
      <c r="M18" s="36"/>
      <c r="O18" s="60"/>
    </row>
    <row r="19" spans="2:15" ht="21.95" customHeight="1" x14ac:dyDescent="0.2">
      <c r="B19" s="42" t="s">
        <v>267</v>
      </c>
      <c r="C19" s="35" t="s">
        <v>269</v>
      </c>
      <c r="D19" s="34"/>
      <c r="E19" s="34" t="s">
        <v>422</v>
      </c>
      <c r="F19" s="92">
        <v>11749.5</v>
      </c>
      <c r="G19" s="93">
        <v>1400.5735039999997</v>
      </c>
      <c r="H19" s="94">
        <f t="shared" si="0"/>
        <v>5793.6390532544374</v>
      </c>
      <c r="I19" s="94">
        <f t="shared" si="1"/>
        <v>690.6180986193292</v>
      </c>
      <c r="J19" s="95"/>
      <c r="K19" s="95"/>
      <c r="L19" s="94">
        <f>H19-I19+J19-K19</f>
        <v>5103.020954635108</v>
      </c>
      <c r="M19" s="36"/>
      <c r="O19" s="45"/>
    </row>
    <row r="20" spans="2:15" ht="21.95" customHeight="1" x14ac:dyDescent="0.2">
      <c r="B20" s="42" t="s">
        <v>338</v>
      </c>
      <c r="C20" s="35" t="s">
        <v>337</v>
      </c>
      <c r="D20" s="34"/>
      <c r="E20" s="34" t="s">
        <v>289</v>
      </c>
      <c r="F20" s="92">
        <v>11820</v>
      </c>
      <c r="G20" s="93">
        <v>1415.63</v>
      </c>
      <c r="H20" s="94">
        <f t="shared" si="0"/>
        <v>5828.4023668639047</v>
      </c>
      <c r="I20" s="94">
        <f t="shared" si="1"/>
        <v>698.04240631163714</v>
      </c>
      <c r="J20" s="95"/>
      <c r="K20" s="95"/>
      <c r="L20" s="94">
        <f>H20-I20+J20-K20</f>
        <v>5130.3599605522677</v>
      </c>
      <c r="M20" s="36"/>
      <c r="O20" s="45"/>
    </row>
    <row r="21" spans="2:15" ht="21.95" customHeight="1" x14ac:dyDescent="0.2">
      <c r="B21" s="42" t="s">
        <v>433</v>
      </c>
      <c r="C21" s="35" t="s">
        <v>426</v>
      </c>
      <c r="D21" s="34"/>
      <c r="E21" s="34" t="s">
        <v>154</v>
      </c>
      <c r="F21" s="92">
        <v>11749.5</v>
      </c>
      <c r="G21" s="93">
        <v>1400.5735039999997</v>
      </c>
      <c r="H21" s="94">
        <f t="shared" si="0"/>
        <v>5793.6390532544374</v>
      </c>
      <c r="I21" s="94">
        <f t="shared" si="1"/>
        <v>690.6180986193292</v>
      </c>
      <c r="J21" s="95"/>
      <c r="K21" s="95"/>
      <c r="L21" s="94">
        <f t="shared" ref="L21:L25" si="6">H21-I21+J21-K21</f>
        <v>5103.020954635108</v>
      </c>
      <c r="M21" s="36"/>
      <c r="O21" s="45"/>
    </row>
    <row r="22" spans="2:15" ht="21.95" customHeight="1" x14ac:dyDescent="0.2">
      <c r="B22" s="42" t="s">
        <v>434</v>
      </c>
      <c r="C22" s="35" t="s">
        <v>427</v>
      </c>
      <c r="D22" s="34"/>
      <c r="E22" s="34" t="s">
        <v>482</v>
      </c>
      <c r="F22" s="92">
        <v>15369.89</v>
      </c>
      <c r="G22" s="93">
        <v>2173.89</v>
      </c>
      <c r="H22" s="94">
        <f t="shared" si="0"/>
        <v>7578.8412228796842</v>
      </c>
      <c r="I22" s="94">
        <f t="shared" si="1"/>
        <v>1071.937869822485</v>
      </c>
      <c r="J22" s="95"/>
      <c r="K22" s="95"/>
      <c r="L22" s="94">
        <f t="shared" si="6"/>
        <v>6506.9033530571996</v>
      </c>
      <c r="M22" s="36"/>
      <c r="N22" s="97"/>
      <c r="O22" s="45"/>
    </row>
    <row r="23" spans="2:15" ht="21.95" customHeight="1" x14ac:dyDescent="0.2">
      <c r="B23" s="42" t="s">
        <v>435</v>
      </c>
      <c r="C23" s="35" t="s">
        <v>428</v>
      </c>
      <c r="D23" s="34"/>
      <c r="E23" s="34" t="s">
        <v>431</v>
      </c>
      <c r="F23" s="92">
        <v>11749.5</v>
      </c>
      <c r="G23" s="93">
        <v>1400.5735039999997</v>
      </c>
      <c r="H23" s="94">
        <f t="shared" si="0"/>
        <v>5793.6390532544374</v>
      </c>
      <c r="I23" s="94">
        <f t="shared" si="1"/>
        <v>690.6180986193292</v>
      </c>
      <c r="J23" s="95"/>
      <c r="K23" s="95"/>
      <c r="L23" s="94">
        <f t="shared" si="6"/>
        <v>5103.020954635108</v>
      </c>
      <c r="M23" s="36"/>
      <c r="O23" s="45"/>
    </row>
    <row r="24" spans="2:15" ht="21.95" customHeight="1" x14ac:dyDescent="0.2">
      <c r="B24" s="42" t="s">
        <v>436</v>
      </c>
      <c r="C24" s="35" t="s">
        <v>429</v>
      </c>
      <c r="D24" s="34"/>
      <c r="E24" s="34" t="s">
        <v>432</v>
      </c>
      <c r="F24" s="92">
        <v>11749.5</v>
      </c>
      <c r="G24" s="93">
        <v>1400.5735039999997</v>
      </c>
      <c r="H24" s="94">
        <f t="shared" si="0"/>
        <v>5793.6390532544374</v>
      </c>
      <c r="I24" s="94">
        <f t="shared" si="1"/>
        <v>690.6180986193292</v>
      </c>
      <c r="J24" s="95"/>
      <c r="K24" s="95"/>
      <c r="L24" s="94">
        <f t="shared" si="6"/>
        <v>5103.020954635108</v>
      </c>
      <c r="M24" s="36"/>
      <c r="O24" s="60"/>
    </row>
    <row r="25" spans="2:15" ht="21.95" customHeight="1" x14ac:dyDescent="0.2">
      <c r="B25" s="42" t="s">
        <v>437</v>
      </c>
      <c r="C25" s="35" t="s">
        <v>430</v>
      </c>
      <c r="D25" s="34"/>
      <c r="E25" s="34" t="s">
        <v>432</v>
      </c>
      <c r="F25" s="92">
        <v>11749.5</v>
      </c>
      <c r="G25" s="93">
        <v>1400.5735039999997</v>
      </c>
      <c r="H25" s="94">
        <f t="shared" si="0"/>
        <v>5793.6390532544374</v>
      </c>
      <c r="I25" s="94">
        <f t="shared" si="1"/>
        <v>690.6180986193292</v>
      </c>
      <c r="J25" s="95"/>
      <c r="K25" s="95"/>
      <c r="L25" s="94">
        <f t="shared" si="6"/>
        <v>5103.020954635108</v>
      </c>
      <c r="M25" s="36"/>
      <c r="O25" s="45"/>
    </row>
    <row r="26" spans="2:15" ht="21.95" customHeight="1" x14ac:dyDescent="0.2">
      <c r="B26" s="42"/>
      <c r="C26" s="35" t="s">
        <v>472</v>
      </c>
      <c r="D26" s="34"/>
      <c r="E26" s="34" t="s">
        <v>154</v>
      </c>
      <c r="F26" s="92">
        <v>11749.5</v>
      </c>
      <c r="G26" s="93">
        <v>1400.5735039999997</v>
      </c>
      <c r="H26" s="94">
        <f t="shared" si="0"/>
        <v>5793.6390532544374</v>
      </c>
      <c r="I26" s="94">
        <f t="shared" si="1"/>
        <v>690.6180986193292</v>
      </c>
      <c r="J26" s="95"/>
      <c r="K26" s="95"/>
      <c r="L26" s="94">
        <f t="shared" ref="L26:L27" si="7">H26-I26+J26-K26</f>
        <v>5103.020954635108</v>
      </c>
      <c r="M26" s="36"/>
    </row>
    <row r="27" spans="2:15" ht="21.95" customHeight="1" x14ac:dyDescent="0.2">
      <c r="B27" s="42"/>
      <c r="C27" s="35" t="s">
        <v>473</v>
      </c>
      <c r="D27" s="34"/>
      <c r="E27" s="34" t="s">
        <v>154</v>
      </c>
      <c r="F27" s="92">
        <v>11749.5</v>
      </c>
      <c r="G27" s="93">
        <v>1400.5735039999997</v>
      </c>
      <c r="H27" s="94">
        <f t="shared" si="0"/>
        <v>5793.6390532544374</v>
      </c>
      <c r="I27" s="94">
        <f t="shared" si="1"/>
        <v>690.6180986193292</v>
      </c>
      <c r="J27" s="95"/>
      <c r="K27" s="95"/>
      <c r="L27" s="94">
        <f t="shared" si="7"/>
        <v>5103.020954635108</v>
      </c>
      <c r="M27" s="36"/>
    </row>
    <row r="28" spans="2:15" ht="21.95" customHeight="1" x14ac:dyDescent="0.2">
      <c r="B28" s="42" t="s">
        <v>493</v>
      </c>
      <c r="C28" s="35" t="s">
        <v>486</v>
      </c>
      <c r="D28" s="34"/>
      <c r="E28" s="34" t="s">
        <v>154</v>
      </c>
      <c r="F28" s="92">
        <v>11749.5</v>
      </c>
      <c r="G28" s="93">
        <v>1400.5735039999997</v>
      </c>
      <c r="H28" s="94">
        <f t="shared" si="0"/>
        <v>5793.6390532544374</v>
      </c>
      <c r="I28" s="94">
        <f t="shared" si="1"/>
        <v>690.6180986193292</v>
      </c>
      <c r="J28" s="95"/>
      <c r="K28" s="95"/>
      <c r="L28" s="94">
        <f t="shared" ref="L28" si="8">H28-I28+J28-K28</f>
        <v>5103.020954635108</v>
      </c>
      <c r="M28" s="36"/>
    </row>
    <row r="29" spans="2:15" x14ac:dyDescent="0.2">
      <c r="E29" s="59" t="s">
        <v>91</v>
      </c>
      <c r="F29" s="98">
        <f>SUM(F7:F20)</f>
        <v>154151.70000000001</v>
      </c>
      <c r="G29" s="98">
        <f>SUM(G7:G20)</f>
        <v>18508.244767999997</v>
      </c>
      <c r="H29" s="60">
        <f>SUM(H7:H28)</f>
        <v>124146.00098619325</v>
      </c>
      <c r="I29" s="60">
        <f t="shared" ref="I29:K29" si="9">SUM(I7:I28)</f>
        <v>15032.617996055218</v>
      </c>
      <c r="J29" s="60">
        <f t="shared" si="9"/>
        <v>0</v>
      </c>
      <c r="K29" s="60">
        <f t="shared" si="9"/>
        <v>16</v>
      </c>
      <c r="L29" s="60">
        <f>SUM(L7:L28)</f>
        <v>109097.3829901381</v>
      </c>
    </row>
    <row r="30" spans="2:15" x14ac:dyDescent="0.2">
      <c r="F30" s="90"/>
      <c r="G30" s="90"/>
      <c r="J30" s="91"/>
      <c r="K30" s="99" t="s">
        <v>200</v>
      </c>
    </row>
    <row r="31" spans="2:15" x14ac:dyDescent="0.2">
      <c r="F31" s="90"/>
      <c r="G31" s="90"/>
    </row>
  </sheetData>
  <phoneticPr fontId="0" type="noConversion"/>
  <pageMargins left="7.874015748031496E-2" right="0.11811023622047245" top="0.19685039370078741" bottom="0.19685039370078741" header="0" footer="0"/>
  <pageSetup scale="96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topLeftCell="C8" workbookViewId="0">
      <selection activeCell="B34" sqref="B34"/>
    </sheetView>
  </sheetViews>
  <sheetFormatPr baseColWidth="10" defaultRowHeight="12.75" x14ac:dyDescent="0.2"/>
  <cols>
    <col min="1" max="1" width="22.42578125" bestFit="1" customWidth="1"/>
    <col min="2" max="2" width="12.85546875" style="2" bestFit="1" customWidth="1"/>
    <col min="3" max="5" width="11.42578125" style="2"/>
    <col min="6" max="6" width="12.85546875" style="2" bestFit="1" customWidth="1"/>
  </cols>
  <sheetData>
    <row r="1" spans="1:6" s="31" customFormat="1" x14ac:dyDescent="0.2">
      <c r="B1" s="16"/>
      <c r="C1" s="16"/>
      <c r="D1" s="16"/>
      <c r="E1" s="16"/>
      <c r="F1" s="16"/>
    </row>
    <row r="2" spans="1:6" s="31" customFormat="1" x14ac:dyDescent="0.2">
      <c r="A2" s="142" t="str">
        <f>+PRESIDENCIA!F1</f>
        <v>MUNICIPIO IXTLAHUACAN DEL RIO, JALISCO.</v>
      </c>
      <c r="B2" s="142"/>
      <c r="C2" s="142"/>
      <c r="D2" s="142"/>
      <c r="E2" s="142"/>
      <c r="F2" s="142"/>
    </row>
    <row r="3" spans="1:6" s="31" customFormat="1" x14ac:dyDescent="0.2">
      <c r="B3" s="16"/>
      <c r="C3" s="16"/>
      <c r="D3" s="16"/>
      <c r="E3" s="16"/>
      <c r="F3" s="16"/>
    </row>
    <row r="4" spans="1:6" s="31" customFormat="1" x14ac:dyDescent="0.2">
      <c r="A4" s="142" t="str">
        <f>+PRESIDENCIA!F3</f>
        <v>SEGUNDA QUINCENA DE ABRIL DE 2016</v>
      </c>
      <c r="B4" s="142"/>
      <c r="C4" s="142"/>
      <c r="D4" s="142"/>
      <c r="E4" s="142"/>
      <c r="F4" s="142"/>
    </row>
    <row r="5" spans="1:6" s="31" customFormat="1" x14ac:dyDescent="0.2">
      <c r="B5" s="16"/>
      <c r="C5" s="16"/>
      <c r="D5" s="16"/>
      <c r="E5" s="16"/>
      <c r="F5" s="16"/>
    </row>
    <row r="6" spans="1:6" s="31" customFormat="1" x14ac:dyDescent="0.2">
      <c r="B6" s="16"/>
      <c r="C6" s="16"/>
      <c r="D6" s="16"/>
      <c r="E6" s="16"/>
      <c r="F6" s="16"/>
    </row>
    <row r="8" spans="1:6" s="73" customFormat="1" x14ac:dyDescent="0.2">
      <c r="A8" s="74" t="s">
        <v>515</v>
      </c>
      <c r="B8" s="75" t="s">
        <v>4</v>
      </c>
      <c r="C8" s="75" t="s">
        <v>211</v>
      </c>
      <c r="D8" s="75" t="s">
        <v>265</v>
      </c>
      <c r="E8" s="75" t="s">
        <v>199</v>
      </c>
      <c r="F8" s="75" t="s">
        <v>5</v>
      </c>
    </row>
    <row r="9" spans="1:6" x14ac:dyDescent="0.2">
      <c r="A9" s="76" t="s">
        <v>494</v>
      </c>
      <c r="B9" s="77">
        <f>+DIETAS!H17</f>
        <v>127351.88856015779</v>
      </c>
      <c r="C9" s="77">
        <f>+DIETAS!I17</f>
        <v>22457.239999999998</v>
      </c>
      <c r="D9" s="77">
        <f>+DIETAS!J17</f>
        <v>0</v>
      </c>
      <c r="E9" s="77">
        <f>+DIETAS!K17</f>
        <v>0</v>
      </c>
      <c r="F9" s="77">
        <f>B9-C9+D9-E9</f>
        <v>104894.6485601578</v>
      </c>
    </row>
    <row r="10" spans="1:6" x14ac:dyDescent="0.2">
      <c r="A10" s="76" t="s">
        <v>495</v>
      </c>
      <c r="B10" s="77">
        <f>+PRESIDENCIA!H15</f>
        <v>80632.391518737655</v>
      </c>
      <c r="C10" s="77">
        <f>+PRESIDENCIA!I15</f>
        <v>15097.874753451679</v>
      </c>
      <c r="D10" s="77">
        <f>+PRESIDENCIA!J15</f>
        <v>0</v>
      </c>
      <c r="E10" s="77">
        <f>+PRESIDENCIA!K15</f>
        <v>0</v>
      </c>
      <c r="F10" s="77">
        <f t="shared" ref="F10:F30" si="0">B10-C10+D10-E10</f>
        <v>65534.516765285975</v>
      </c>
    </row>
    <row r="11" spans="1:6" x14ac:dyDescent="0.2">
      <c r="A11" s="76" t="s">
        <v>496</v>
      </c>
      <c r="B11" s="77">
        <f>+'SECRETARIA GENERAL'!H9</f>
        <v>22552.618343195267</v>
      </c>
      <c r="C11" s="77">
        <f>+'SECRETARIA GENERAL'!I9</f>
        <v>4045.7149901380667</v>
      </c>
      <c r="D11" s="77">
        <f>+'SECRETARIA GENERAL'!J9</f>
        <v>0</v>
      </c>
      <c r="E11" s="77">
        <f>+'SECRETARIA GENERAL'!K9</f>
        <v>0</v>
      </c>
      <c r="F11" s="77">
        <f t="shared" si="0"/>
        <v>18506.903353057201</v>
      </c>
    </row>
    <row r="12" spans="1:6" x14ac:dyDescent="0.2">
      <c r="A12" s="76" t="s">
        <v>497</v>
      </c>
      <c r="B12" s="77">
        <f>+'OFICIALIA MAYOR'!H9</f>
        <v>15335.364891518737</v>
      </c>
      <c r="C12" s="77">
        <f>+'OFICIALIA MAYOR'!I9</f>
        <v>2260.0591715976329</v>
      </c>
      <c r="D12" s="77">
        <f>+'OFICIALIA MAYOR'!J9</f>
        <v>0</v>
      </c>
      <c r="E12" s="77">
        <f>+'OFICIALIA MAYOR'!K9</f>
        <v>0</v>
      </c>
      <c r="F12" s="77">
        <f t="shared" si="0"/>
        <v>13075.305719921103</v>
      </c>
    </row>
    <row r="13" spans="1:6" x14ac:dyDescent="0.2">
      <c r="A13" s="76" t="s">
        <v>498</v>
      </c>
      <c r="B13" s="77">
        <f>+'REGISTRO CIVIL'!I13</f>
        <v>19922.682445759368</v>
      </c>
      <c r="C13" s="77">
        <f>+'REGISTRO CIVIL'!J13</f>
        <v>1520.4191321499013</v>
      </c>
      <c r="D13" s="77">
        <f>+'REGISTRO CIVIL'!K13</f>
        <v>0</v>
      </c>
      <c r="E13" s="77">
        <f>+'REGISTRO CIVIL'!L13</f>
        <v>0</v>
      </c>
      <c r="F13" s="77">
        <f t="shared" si="0"/>
        <v>18402.263313609466</v>
      </c>
    </row>
    <row r="14" spans="1:6" x14ac:dyDescent="0.2">
      <c r="A14" s="76" t="s">
        <v>499</v>
      </c>
      <c r="B14" s="77">
        <f>+DEL!I20</f>
        <v>27033.875739644969</v>
      </c>
      <c r="C14" s="77">
        <f>+DEL!J20</f>
        <v>433.09543195266269</v>
      </c>
      <c r="D14" s="77">
        <f>+DEL!K20</f>
        <v>569.47770414201182</v>
      </c>
      <c r="E14" s="77">
        <f>+DEL!L20</f>
        <v>0</v>
      </c>
      <c r="F14" s="77">
        <f t="shared" si="0"/>
        <v>27170.258011834321</v>
      </c>
    </row>
    <row r="15" spans="1:6" x14ac:dyDescent="0.2">
      <c r="A15" s="76" t="s">
        <v>500</v>
      </c>
      <c r="B15" s="77">
        <f>+H.MPAL!H19</f>
        <v>75718.594674556196</v>
      </c>
      <c r="C15" s="77">
        <f>+H.MPAL!I19</f>
        <v>10639.649238658778</v>
      </c>
      <c r="D15" s="77">
        <f>+H.MPAL!J19</f>
        <v>0</v>
      </c>
      <c r="E15" s="77">
        <f>+H.MPAL!K19</f>
        <v>7</v>
      </c>
      <c r="F15" s="77">
        <f t="shared" si="0"/>
        <v>65071.945435897418</v>
      </c>
    </row>
    <row r="16" spans="1:6" x14ac:dyDescent="0.2">
      <c r="A16" s="76" t="s">
        <v>501</v>
      </c>
      <c r="B16" s="77">
        <f>+O.PUB!H25</f>
        <v>106933.0473372781</v>
      </c>
      <c r="C16" s="77">
        <f>+O.PUB!I25</f>
        <v>13670.745641025642</v>
      </c>
      <c r="D16" s="77">
        <f>+O.PUB!J25</f>
        <v>0</v>
      </c>
      <c r="E16" s="77">
        <f>+O.PUB!K25</f>
        <v>13</v>
      </c>
      <c r="F16" s="77">
        <f t="shared" si="0"/>
        <v>93249.301696252456</v>
      </c>
    </row>
    <row r="17" spans="1:6" x14ac:dyDescent="0.2">
      <c r="A17" s="76" t="s">
        <v>502</v>
      </c>
      <c r="B17" s="77">
        <f>+O.PUB2!H21</f>
        <v>67459.368836291906</v>
      </c>
      <c r="C17" s="77">
        <f>+O.PUB2!I21</f>
        <v>6858.1733333333323</v>
      </c>
      <c r="D17" s="77">
        <f>+O.PUB2!J21</f>
        <v>0</v>
      </c>
      <c r="E17" s="77">
        <f>+O.PUB2!K21</f>
        <v>4</v>
      </c>
      <c r="F17" s="77">
        <f t="shared" si="0"/>
        <v>60597.195502958573</v>
      </c>
    </row>
    <row r="18" spans="1:6" x14ac:dyDescent="0.2">
      <c r="A18" s="76" t="s">
        <v>503</v>
      </c>
      <c r="B18" s="77">
        <f>+'DESARROLLO SOCIAL'!H9</f>
        <v>6481.7011834319519</v>
      </c>
      <c r="C18" s="77">
        <f>+'DESARROLLO SOCIAL'!I9</f>
        <v>837.58875739644975</v>
      </c>
      <c r="D18" s="77">
        <f>+'DESARROLLO SOCIAL'!J9</f>
        <v>0</v>
      </c>
      <c r="E18" s="77">
        <f>+'DESARROLLO SOCIAL'!K9</f>
        <v>0</v>
      </c>
      <c r="F18" s="77">
        <f t="shared" si="0"/>
        <v>5644.1124260355018</v>
      </c>
    </row>
    <row r="19" spans="1:6" x14ac:dyDescent="0.2">
      <c r="A19" s="76" t="s">
        <v>504</v>
      </c>
      <c r="B19" s="77">
        <f>+'SERVICIOS PUBLICOS'!I31</f>
        <v>104453.01282051281</v>
      </c>
      <c r="C19" s="77">
        <f>+'SERVICIOS PUBLICOS'!J31</f>
        <v>8277.1948402366834</v>
      </c>
      <c r="D19" s="77">
        <f>+'SERVICIOS PUBLICOS'!K31</f>
        <v>40.021230769230769</v>
      </c>
      <c r="E19" s="77">
        <f>+'SERVICIOS PUBLICOS'!L31</f>
        <v>1</v>
      </c>
      <c r="F19" s="77">
        <f t="shared" si="0"/>
        <v>96214.839211045357</v>
      </c>
    </row>
    <row r="20" spans="1:6" x14ac:dyDescent="0.2">
      <c r="A20" s="76" t="s">
        <v>505</v>
      </c>
      <c r="B20" s="77">
        <f>+'s.p. rastro'!H8</f>
        <v>10490.655818540432</v>
      </c>
      <c r="C20" s="77">
        <f>+'s.p. rastro'!I8</f>
        <v>1178.8911242603549</v>
      </c>
      <c r="D20" s="77">
        <f>+'s.p. rastro'!J8</f>
        <v>0</v>
      </c>
      <c r="E20" s="77">
        <f>+'s.p. rastro'!K8</f>
        <v>0</v>
      </c>
      <c r="F20" s="77">
        <f t="shared" si="0"/>
        <v>9311.7646942800766</v>
      </c>
    </row>
    <row r="21" spans="1:6" x14ac:dyDescent="0.2">
      <c r="A21" s="76" t="s">
        <v>506</v>
      </c>
      <c r="B21" s="77">
        <f>+'AGUA POTABLE'!I18</f>
        <v>61315.251479289953</v>
      </c>
      <c r="C21" s="77">
        <f>+'AGUA POTABLE'!J18</f>
        <v>6692.000749506904</v>
      </c>
      <c r="D21" s="77">
        <f>+'AGUA POTABLE'!K18</f>
        <v>0</v>
      </c>
      <c r="E21" s="77">
        <f>+'AGUA POTABLE'!L18</f>
        <v>1</v>
      </c>
      <c r="F21" s="77">
        <f t="shared" si="0"/>
        <v>54622.250729783045</v>
      </c>
    </row>
    <row r="22" spans="1:6" x14ac:dyDescent="0.2">
      <c r="A22" s="76" t="s">
        <v>507</v>
      </c>
      <c r="B22" s="77">
        <f>+'PROTECCION CIVIL'!I10</f>
        <v>18993.639053254436</v>
      </c>
      <c r="C22" s="77">
        <f>+'PROTECCION CIVIL'!J10</f>
        <v>1929.8191321499012</v>
      </c>
      <c r="D22" s="77">
        <f>+'PROTECCION CIVIL'!K10</f>
        <v>0</v>
      </c>
      <c r="E22" s="77">
        <f>+'PROTECCION CIVIL'!L10</f>
        <v>0</v>
      </c>
      <c r="F22" s="77">
        <f t="shared" si="0"/>
        <v>17063.819921104536</v>
      </c>
    </row>
    <row r="23" spans="1:6" x14ac:dyDescent="0.2">
      <c r="A23" s="76" t="s">
        <v>508</v>
      </c>
      <c r="B23" s="77">
        <f>+'DEPARTAMENTO AGROPECUARIO'!I13</f>
        <v>32990.014792899405</v>
      </c>
      <c r="C23" s="77">
        <f>+'DEPARTAMENTO AGROPECUARIO'!J13</f>
        <v>3288.8324654832345</v>
      </c>
      <c r="D23" s="77">
        <f>+'DEPARTAMENTO AGROPECUARIO'!K13</f>
        <v>0</v>
      </c>
      <c r="E23" s="77">
        <f>+'DEPARTAMENTO AGROPECUARIO'!L13</f>
        <v>0</v>
      </c>
      <c r="F23" s="77">
        <f t="shared" si="0"/>
        <v>29701.182327416169</v>
      </c>
    </row>
    <row r="24" spans="1:6" x14ac:dyDescent="0.2">
      <c r="A24" s="76" t="s">
        <v>509</v>
      </c>
      <c r="B24" s="77">
        <f>+CULTURA!I11</f>
        <v>28592.514792899405</v>
      </c>
      <c r="C24" s="77">
        <f>+CULTURA!J11</f>
        <v>3441.499013806706</v>
      </c>
      <c r="D24" s="77">
        <f>+CULTURA!K11</f>
        <v>0</v>
      </c>
      <c r="E24" s="77">
        <f>+CULTURA!L11</f>
        <v>0</v>
      </c>
      <c r="F24" s="77">
        <f t="shared" si="0"/>
        <v>25151.015779092697</v>
      </c>
    </row>
    <row r="25" spans="1:6" x14ac:dyDescent="0.2">
      <c r="A25" s="76" t="s">
        <v>510</v>
      </c>
      <c r="B25" s="77">
        <f>+DEPORTE!I11</f>
        <v>22033.185404339245</v>
      </c>
      <c r="C25" s="77">
        <f>+DEPORTE!J11</f>
        <v>2095.0403786982251</v>
      </c>
      <c r="D25" s="77">
        <f>+DEPORTE!K11</f>
        <v>0</v>
      </c>
      <c r="E25" s="77">
        <f>+DEPORTE!L11</f>
        <v>0</v>
      </c>
      <c r="F25" s="77">
        <f t="shared" si="0"/>
        <v>19938.145025641021</v>
      </c>
    </row>
    <row r="26" spans="1:6" x14ac:dyDescent="0.2">
      <c r="A26" s="78" t="s">
        <v>517</v>
      </c>
      <c r="B26" s="79">
        <f>SUM(B9:B25)</f>
        <v>828289.80769230751</v>
      </c>
      <c r="C26" s="79">
        <f t="shared" ref="C26:F26" si="1">SUM(C9:C25)</f>
        <v>104723.83815384615</v>
      </c>
      <c r="D26" s="79">
        <f t="shared" si="1"/>
        <v>609.4989349112426</v>
      </c>
      <c r="E26" s="79">
        <f t="shared" si="1"/>
        <v>26</v>
      </c>
      <c r="F26" s="79">
        <f t="shared" si="1"/>
        <v>724149.46847337286</v>
      </c>
    </row>
    <row r="27" spans="1:6" x14ac:dyDescent="0.2">
      <c r="A27" s="76" t="s">
        <v>518</v>
      </c>
      <c r="B27" s="77">
        <f>+jubilados!F16</f>
        <v>15833.79</v>
      </c>
      <c r="C27" s="77"/>
      <c r="D27" s="77"/>
      <c r="E27" s="77"/>
      <c r="F27" s="77">
        <f t="shared" si="0"/>
        <v>15833.79</v>
      </c>
    </row>
    <row r="28" spans="1:6" x14ac:dyDescent="0.2">
      <c r="A28" s="78" t="s">
        <v>513</v>
      </c>
      <c r="B28" s="79">
        <f>+B26+B27</f>
        <v>844123.59769230755</v>
      </c>
      <c r="C28" s="79">
        <f t="shared" ref="C28:F28" si="2">+C26+C27</f>
        <v>104723.83815384615</v>
      </c>
      <c r="D28" s="79">
        <f t="shared" si="2"/>
        <v>609.4989349112426</v>
      </c>
      <c r="E28" s="79">
        <f t="shared" si="2"/>
        <v>26</v>
      </c>
      <c r="F28" s="79">
        <f t="shared" si="2"/>
        <v>739983.2584733729</v>
      </c>
    </row>
    <row r="29" spans="1:6" x14ac:dyDescent="0.2">
      <c r="A29" s="76" t="s">
        <v>511</v>
      </c>
      <c r="B29" s="77">
        <f>+SEG.P.!H28</f>
        <v>141126.44477317549</v>
      </c>
      <c r="C29" s="77">
        <f>+SEG.P.!I28</f>
        <v>18800.569664694267</v>
      </c>
      <c r="D29" s="77">
        <f>+SEG.P.!J28</f>
        <v>0</v>
      </c>
      <c r="E29" s="77">
        <f>+SEG.P.!K28</f>
        <v>20</v>
      </c>
      <c r="F29" s="77">
        <f t="shared" si="0"/>
        <v>122305.87510848122</v>
      </c>
    </row>
    <row r="30" spans="1:6" x14ac:dyDescent="0.2">
      <c r="A30" s="76" t="s">
        <v>512</v>
      </c>
      <c r="B30" s="77">
        <f>+SEG.P.2!H29</f>
        <v>124146.00098619325</v>
      </c>
      <c r="C30" s="77">
        <f>+SEG.P.2!I29</f>
        <v>15032.617996055218</v>
      </c>
      <c r="D30" s="77">
        <f>+SEG.P.2!J29</f>
        <v>0</v>
      </c>
      <c r="E30" s="77">
        <f>+SEG.P.2!K29</f>
        <v>16</v>
      </c>
      <c r="F30" s="77">
        <f t="shared" si="0"/>
        <v>109097.38299013802</v>
      </c>
    </row>
    <row r="31" spans="1:6" x14ac:dyDescent="0.2">
      <c r="A31" s="78" t="s">
        <v>514</v>
      </c>
      <c r="B31" s="79">
        <f>SUM(B29:B30)</f>
        <v>265272.44575936871</v>
      </c>
      <c r="C31" s="79">
        <f t="shared" ref="C31:F31" si="3">SUM(C29:C30)</f>
        <v>33833.187660749485</v>
      </c>
      <c r="D31" s="79">
        <f t="shared" si="3"/>
        <v>0</v>
      </c>
      <c r="E31" s="79">
        <f t="shared" si="3"/>
        <v>36</v>
      </c>
      <c r="F31" s="79">
        <f t="shared" si="3"/>
        <v>231403.25809861923</v>
      </c>
    </row>
    <row r="32" spans="1:6" x14ac:dyDescent="0.2">
      <c r="A32" s="80"/>
      <c r="B32" s="77"/>
      <c r="C32" s="77"/>
      <c r="D32" s="77"/>
      <c r="E32" s="77"/>
      <c r="F32" s="77"/>
    </row>
    <row r="33" spans="1:6" x14ac:dyDescent="0.2">
      <c r="A33" s="78" t="s">
        <v>516</v>
      </c>
      <c r="B33" s="79">
        <f>+B28+B31</f>
        <v>1109396.0434516761</v>
      </c>
      <c r="C33" s="79">
        <f t="shared" ref="C33:F33" si="4">+C28+C31</f>
        <v>138557.02581459563</v>
      </c>
      <c r="D33" s="79">
        <f t="shared" si="4"/>
        <v>609.4989349112426</v>
      </c>
      <c r="E33" s="79">
        <f t="shared" si="4"/>
        <v>62</v>
      </c>
      <c r="F33" s="79">
        <f t="shared" si="4"/>
        <v>971386.51657199208</v>
      </c>
    </row>
  </sheetData>
  <mergeCells count="2">
    <mergeCell ref="A2:F2"/>
    <mergeCell ref="A4:F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23"/>
  <sheetViews>
    <sheetView zoomScale="80" zoomScaleNormal="80" workbookViewId="0">
      <selection activeCell="I8" sqref="I8"/>
    </sheetView>
  </sheetViews>
  <sheetFormatPr baseColWidth="10" defaultRowHeight="12.75" x14ac:dyDescent="0.2"/>
  <cols>
    <col min="1" max="1" width="1.7109375" style="37" customWidth="1"/>
    <col min="2" max="2" width="11.7109375" style="37" customWidth="1"/>
    <col min="3" max="3" width="33.5703125" style="37" customWidth="1"/>
    <col min="4" max="4" width="6.710937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6384" width="11.42578125" style="37"/>
  </cols>
  <sheetData>
    <row r="1" spans="1:15" ht="18" x14ac:dyDescent="0.25">
      <c r="A1" s="37" t="s">
        <v>209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5" ht="15" x14ac:dyDescent="0.25">
      <c r="F2" s="47" t="s">
        <v>312</v>
      </c>
      <c r="G2" s="45"/>
      <c r="H2" s="45"/>
      <c r="I2" s="45"/>
      <c r="J2" s="47"/>
      <c r="K2" s="45"/>
      <c r="L2" s="45"/>
      <c r="M2" s="48" t="str">
        <f>PRESIDENCIA!M2</f>
        <v>30 DE ABRIL DE 2016</v>
      </c>
    </row>
    <row r="3" spans="1:15" x14ac:dyDescent="0.2">
      <c r="F3" s="101" t="str">
        <f>PRESIDENCIA!F3</f>
        <v>SEGUNDA QUINCENA DE ABRIL DE 2016</v>
      </c>
      <c r="G3" s="45"/>
      <c r="H3" s="45"/>
      <c r="I3" s="45"/>
      <c r="J3" s="101"/>
      <c r="K3" s="45"/>
      <c r="L3" s="45"/>
    </row>
    <row r="4" spans="1:15" x14ac:dyDescent="0.2">
      <c r="F4" s="101"/>
      <c r="G4" s="45"/>
      <c r="H4" s="45"/>
      <c r="I4" s="45"/>
      <c r="J4" s="101"/>
      <c r="K4" s="45"/>
      <c r="L4" s="45"/>
    </row>
    <row r="5" spans="1:15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211</v>
      </c>
      <c r="H5" s="50" t="s">
        <v>4</v>
      </c>
      <c r="I5" s="50" t="s">
        <v>211</v>
      </c>
      <c r="J5" s="103" t="s">
        <v>265</v>
      </c>
      <c r="K5" s="50" t="s">
        <v>199</v>
      </c>
      <c r="L5" s="50" t="s">
        <v>5</v>
      </c>
      <c r="M5" s="49" t="s">
        <v>6</v>
      </c>
    </row>
    <row r="6" spans="1:15" x14ac:dyDescent="0.2">
      <c r="B6" s="38"/>
      <c r="C6" s="41"/>
      <c r="F6" s="65"/>
      <c r="G6" s="65"/>
      <c r="H6" s="18"/>
      <c r="I6" s="18"/>
      <c r="J6" s="18"/>
      <c r="L6" s="18"/>
    </row>
    <row r="7" spans="1:15" ht="24.95" customHeight="1" x14ac:dyDescent="0.2">
      <c r="B7" s="38" t="s">
        <v>394</v>
      </c>
      <c r="C7" s="41" t="s">
        <v>393</v>
      </c>
      <c r="D7" s="53"/>
      <c r="E7" s="70" t="s">
        <v>123</v>
      </c>
      <c r="F7" s="65">
        <v>36772.71</v>
      </c>
      <c r="G7" s="65">
        <v>7352.71</v>
      </c>
      <c r="H7" s="18">
        <f>F7/30.42*15</f>
        <v>18132.5</v>
      </c>
      <c r="I7" s="18">
        <f>+G7/30.42*15</f>
        <v>3625.5966469428004</v>
      </c>
      <c r="J7" s="18"/>
      <c r="K7" s="18"/>
      <c r="L7" s="18">
        <f>H7-I7+J7-K7</f>
        <v>14506.9033530572</v>
      </c>
      <c r="M7" s="36"/>
      <c r="O7" s="55"/>
    </row>
    <row r="8" spans="1:15" ht="24.95" customHeight="1" x14ac:dyDescent="0.2">
      <c r="B8" s="38" t="s">
        <v>97</v>
      </c>
      <c r="C8" s="41" t="s">
        <v>7</v>
      </c>
      <c r="D8" s="53"/>
      <c r="E8" s="108" t="s">
        <v>120</v>
      </c>
      <c r="F8" s="65">
        <v>8964</v>
      </c>
      <c r="G8" s="65">
        <v>852</v>
      </c>
      <c r="H8" s="18">
        <f>F8/30.42*15</f>
        <v>4420.1183431952659</v>
      </c>
      <c r="I8" s="18">
        <f>+G8/30.42*15</f>
        <v>420.11834319526628</v>
      </c>
      <c r="J8" s="18"/>
      <c r="K8" s="18"/>
      <c r="L8" s="18">
        <f t="shared" ref="L8" si="0">H8-I8+J8-K8</f>
        <v>3999.9999999999995</v>
      </c>
      <c r="M8" s="36"/>
      <c r="O8" s="55"/>
    </row>
    <row r="9" spans="1:15" ht="21.95" customHeight="1" x14ac:dyDescent="0.2">
      <c r="E9" s="59" t="s">
        <v>91</v>
      </c>
      <c r="F9" s="98">
        <f t="shared" ref="F9:L9" si="1">SUM(F7:F8)</f>
        <v>45736.71</v>
      </c>
      <c r="G9" s="98">
        <f t="shared" si="1"/>
        <v>8204.7099999999991</v>
      </c>
      <c r="H9" s="60">
        <f t="shared" si="1"/>
        <v>22552.618343195267</v>
      </c>
      <c r="I9" s="60">
        <f t="shared" si="1"/>
        <v>4045.7149901380667</v>
      </c>
      <c r="J9" s="60">
        <f t="shared" si="1"/>
        <v>0</v>
      </c>
      <c r="K9" s="60">
        <f t="shared" si="1"/>
        <v>0</v>
      </c>
      <c r="L9" s="60">
        <f t="shared" si="1"/>
        <v>18506.903353057198</v>
      </c>
    </row>
    <row r="10" spans="1:15" ht="21.95" customHeight="1" x14ac:dyDescent="0.2">
      <c r="B10" s="38"/>
      <c r="C10" s="35"/>
      <c r="D10" s="35"/>
      <c r="E10" s="38"/>
      <c r="F10" s="18"/>
      <c r="J10" s="18"/>
    </row>
    <row r="11" spans="1:15" x14ac:dyDescent="0.2">
      <c r="B11" s="38"/>
      <c r="C11" s="35"/>
      <c r="D11" s="35"/>
      <c r="E11" s="38"/>
      <c r="F11" s="18"/>
      <c r="J11" s="18"/>
    </row>
    <row r="12" spans="1:15" x14ac:dyDescent="0.2">
      <c r="B12" s="38"/>
      <c r="C12" s="35"/>
      <c r="D12" s="35"/>
      <c r="E12" s="38"/>
      <c r="F12" s="18"/>
      <c r="J12" s="18"/>
    </row>
    <row r="13" spans="1:15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5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5" x14ac:dyDescent="0.2">
      <c r="B15" s="38"/>
      <c r="C15" s="35"/>
      <c r="D15" s="35"/>
      <c r="E15" s="38"/>
      <c r="F15" s="18"/>
      <c r="J15" s="18"/>
    </row>
    <row r="16" spans="1:15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9"/>
    </row>
  </sheetData>
  <pageMargins left="0.11811023622047245" right="0.23622047244094491" top="0.9055118110236221" bottom="0.98425196850393704" header="0" footer="0"/>
  <pageSetup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23"/>
  <sheetViews>
    <sheetView zoomScale="80" zoomScaleNormal="80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5.85546875" style="37" bestFit="1" customWidth="1"/>
    <col min="3" max="3" width="33.5703125" style="37" customWidth="1"/>
    <col min="4" max="4" width="4.14062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5" width="11.42578125" style="37"/>
    <col min="16" max="16" width="11.42578125" style="45"/>
    <col min="17" max="16384" width="11.42578125" style="37"/>
  </cols>
  <sheetData>
    <row r="1" spans="1:16" ht="18" x14ac:dyDescent="0.25">
      <c r="A1" s="37" t="s">
        <v>209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6" ht="15" x14ac:dyDescent="0.25">
      <c r="F2" s="47" t="s">
        <v>313</v>
      </c>
      <c r="G2" s="45"/>
      <c r="H2" s="45"/>
      <c r="I2" s="45"/>
      <c r="J2" s="47"/>
      <c r="K2" s="45"/>
      <c r="L2" s="45"/>
      <c r="M2" s="48" t="str">
        <f>PRESIDENCIA!M2</f>
        <v>30 DE ABRIL DE 2016</v>
      </c>
    </row>
    <row r="3" spans="1:16" x14ac:dyDescent="0.2">
      <c r="F3" s="101" t="str">
        <f>PRESIDENCIA!F3</f>
        <v>SEGUNDA QUINCENA DE ABRIL DE 2016</v>
      </c>
      <c r="G3" s="45"/>
      <c r="H3" s="45"/>
      <c r="I3" s="45"/>
      <c r="J3" s="101"/>
      <c r="K3" s="45"/>
      <c r="L3" s="45"/>
    </row>
    <row r="4" spans="1:16" x14ac:dyDescent="0.2">
      <c r="F4" s="101"/>
      <c r="G4" s="45"/>
      <c r="H4" s="45"/>
      <c r="I4" s="45"/>
      <c r="J4" s="101"/>
      <c r="K4" s="45"/>
      <c r="L4" s="45"/>
    </row>
    <row r="5" spans="1:16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211</v>
      </c>
      <c r="H5" s="50" t="s">
        <v>4</v>
      </c>
      <c r="I5" s="50" t="s">
        <v>211</v>
      </c>
      <c r="J5" s="103" t="s">
        <v>265</v>
      </c>
      <c r="K5" s="50" t="s">
        <v>199</v>
      </c>
      <c r="L5" s="50" t="s">
        <v>5</v>
      </c>
      <c r="M5" s="49" t="s">
        <v>6</v>
      </c>
      <c r="O5" s="60">
        <v>7764.65</v>
      </c>
      <c r="P5" s="60">
        <v>23335.47</v>
      </c>
    </row>
    <row r="6" spans="1:16" x14ac:dyDescent="0.2">
      <c r="B6" s="38"/>
      <c r="C6" s="41"/>
      <c r="F6" s="65"/>
      <c r="G6" s="65"/>
      <c r="H6" s="18"/>
      <c r="I6" s="18"/>
      <c r="J6" s="18"/>
      <c r="L6" s="18"/>
      <c r="O6" s="45">
        <v>7399.43</v>
      </c>
      <c r="P6" s="45">
        <v>20770.3</v>
      </c>
    </row>
    <row r="7" spans="1:16" ht="24.95" customHeight="1" x14ac:dyDescent="0.2">
      <c r="B7" s="38" t="s">
        <v>489</v>
      </c>
      <c r="C7" s="41" t="s">
        <v>409</v>
      </c>
      <c r="D7" s="53"/>
      <c r="E7" s="38" t="s">
        <v>125</v>
      </c>
      <c r="F7" s="65">
        <v>23335.47</v>
      </c>
      <c r="G7" s="65">
        <v>3930.75</v>
      </c>
      <c r="H7" s="18">
        <f>F7/30.42*15</f>
        <v>11506.642011834319</v>
      </c>
      <c r="I7" s="18">
        <f>+G7/30.42*15</f>
        <v>1938.239644970414</v>
      </c>
      <c r="J7" s="18"/>
      <c r="K7" s="18"/>
      <c r="L7" s="18">
        <f t="shared" ref="L7:L8" si="0">H7-I7+J7-K7</f>
        <v>9568.4023668639056</v>
      </c>
      <c r="M7" s="36"/>
      <c r="N7" s="58">
        <v>20404.72</v>
      </c>
      <c r="O7" s="45">
        <f>O5-O6</f>
        <v>365.21999999999935</v>
      </c>
      <c r="P7" s="45">
        <f>P5-P6</f>
        <v>2565.1700000000019</v>
      </c>
    </row>
    <row r="8" spans="1:16" ht="24.95" customHeight="1" x14ac:dyDescent="0.2">
      <c r="B8" s="38" t="s">
        <v>488</v>
      </c>
      <c r="C8" s="41" t="s">
        <v>410</v>
      </c>
      <c r="D8" s="53"/>
      <c r="E8" s="38" t="s">
        <v>120</v>
      </c>
      <c r="F8" s="65">
        <v>7764.65</v>
      </c>
      <c r="G8" s="65">
        <v>652.65</v>
      </c>
      <c r="H8" s="18">
        <f>F8/30.42*15</f>
        <v>3828.7228796844179</v>
      </c>
      <c r="I8" s="18">
        <f>+G8/30.42*15</f>
        <v>321.81952662721886</v>
      </c>
      <c r="J8" s="18"/>
      <c r="K8" s="18"/>
      <c r="L8" s="18">
        <f t="shared" si="0"/>
        <v>3506.9033530571992</v>
      </c>
      <c r="M8" s="36"/>
      <c r="N8" s="58">
        <v>8112</v>
      </c>
      <c r="O8" s="45">
        <v>0.16</v>
      </c>
      <c r="P8" s="45">
        <v>0.23519999999999999</v>
      </c>
    </row>
    <row r="9" spans="1:16" ht="21.95" customHeight="1" x14ac:dyDescent="0.2">
      <c r="E9" s="59" t="s">
        <v>91</v>
      </c>
      <c r="F9" s="98">
        <f t="shared" ref="F9:L9" si="1">SUM(F7:F8)</f>
        <v>31100.120000000003</v>
      </c>
      <c r="G9" s="98">
        <f t="shared" si="1"/>
        <v>4583.3999999999996</v>
      </c>
      <c r="H9" s="60">
        <f t="shared" si="1"/>
        <v>15335.364891518737</v>
      </c>
      <c r="I9" s="60">
        <f t="shared" si="1"/>
        <v>2260.0591715976329</v>
      </c>
      <c r="J9" s="60">
        <f t="shared" si="1"/>
        <v>0</v>
      </c>
      <c r="K9" s="60">
        <f t="shared" si="1"/>
        <v>0</v>
      </c>
      <c r="L9" s="60">
        <f t="shared" si="1"/>
        <v>13075.305719921105</v>
      </c>
      <c r="O9" s="45">
        <f>O7*O8</f>
        <v>58.435199999999895</v>
      </c>
      <c r="P9" s="45">
        <f>P7*P8</f>
        <v>603.32798400000047</v>
      </c>
    </row>
    <row r="10" spans="1:16" ht="21.95" customHeight="1" x14ac:dyDescent="0.2">
      <c r="B10" s="38"/>
      <c r="C10" s="35"/>
      <c r="D10" s="35"/>
      <c r="E10" s="38"/>
      <c r="F10" s="18"/>
      <c r="J10" s="18"/>
      <c r="O10" s="45">
        <v>594.21</v>
      </c>
      <c r="P10" s="45">
        <v>3327.42</v>
      </c>
    </row>
    <row r="11" spans="1:16" x14ac:dyDescent="0.2">
      <c r="B11" s="38"/>
      <c r="C11" s="35"/>
      <c r="D11" s="35"/>
      <c r="E11" s="38"/>
      <c r="F11" s="18"/>
      <c r="J11" s="18"/>
      <c r="O11" s="60">
        <f>O9+O10</f>
        <v>652.64519999999993</v>
      </c>
      <c r="P11" s="60">
        <f>P9+P10</f>
        <v>3930.7479840000005</v>
      </c>
    </row>
    <row r="12" spans="1:16" x14ac:dyDescent="0.2">
      <c r="B12" s="38"/>
      <c r="C12" s="35"/>
      <c r="D12" s="35"/>
      <c r="E12" s="38"/>
      <c r="F12" s="18"/>
      <c r="J12" s="18"/>
      <c r="O12" s="45">
        <f>O5-O11</f>
        <v>7112.0047999999997</v>
      </c>
      <c r="P12" s="45">
        <f>P5-P11</f>
        <v>19404.722016</v>
      </c>
    </row>
    <row r="13" spans="1:16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6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6" x14ac:dyDescent="0.2">
      <c r="B15" s="38"/>
      <c r="C15" s="35"/>
      <c r="D15" s="35"/>
      <c r="E15" s="38"/>
      <c r="F15" s="18"/>
      <c r="J15" s="18"/>
    </row>
    <row r="16" spans="1:16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9"/>
    </row>
  </sheetData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Q15"/>
  <sheetViews>
    <sheetView zoomScale="80" zoomScaleNormal="80" workbookViewId="0">
      <selection activeCell="J7" sqref="J7"/>
    </sheetView>
  </sheetViews>
  <sheetFormatPr baseColWidth="10" defaultRowHeight="12.75" x14ac:dyDescent="0.2"/>
  <cols>
    <col min="1" max="1" width="1.7109375" style="37" customWidth="1"/>
    <col min="2" max="2" width="15.28515625" style="37" bestFit="1" customWidth="1"/>
    <col min="3" max="3" width="34.28515625" style="37" customWidth="1"/>
    <col min="4" max="4" width="4" style="37" customWidth="1"/>
    <col min="5" max="5" width="16.140625" style="37" customWidth="1"/>
    <col min="6" max="6" width="1.5703125" style="37" customWidth="1"/>
    <col min="7" max="7" width="1.85546875" style="37" customWidth="1"/>
    <col min="8" max="8" width="1.42578125" style="37" customWidth="1"/>
    <col min="9" max="9" width="11" style="37" customWidth="1"/>
    <col min="10" max="12" width="9.85546875" style="37" customWidth="1"/>
    <col min="13" max="13" width="11.85546875" style="37" customWidth="1"/>
    <col min="14" max="14" width="23.85546875" style="37" customWidth="1"/>
    <col min="15" max="16" width="11.42578125" style="37"/>
    <col min="17" max="17" width="11.42578125" style="45"/>
    <col min="18" max="16384" width="11.42578125" style="37"/>
  </cols>
  <sheetData>
    <row r="1" spans="2:17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7" ht="15" x14ac:dyDescent="0.25">
      <c r="F2" s="47" t="s">
        <v>314</v>
      </c>
      <c r="G2" s="45"/>
      <c r="H2" s="45"/>
      <c r="I2" s="45"/>
      <c r="J2" s="45"/>
      <c r="K2" s="45"/>
      <c r="L2" s="45"/>
      <c r="M2" s="45"/>
      <c r="N2" s="48" t="str">
        <f>PRESIDENCIA!M2</f>
        <v>30 DE ABRIL DE 2016</v>
      </c>
    </row>
    <row r="3" spans="2:17" x14ac:dyDescent="0.2">
      <c r="F3" s="48" t="str">
        <f>PRESIDENCIA!F3</f>
        <v>SEGUNDA QUINCENA DE ABRIL DE 2016</v>
      </c>
      <c r="G3" s="45"/>
      <c r="H3" s="45"/>
      <c r="I3" s="45"/>
      <c r="J3" s="45"/>
      <c r="K3" s="45"/>
      <c r="L3" s="45"/>
      <c r="M3" s="45"/>
    </row>
    <row r="4" spans="2:17" x14ac:dyDescent="0.2">
      <c r="F4" s="101"/>
      <c r="G4" s="45"/>
      <c r="H4" s="45"/>
      <c r="I4" s="45"/>
      <c r="J4" s="45"/>
      <c r="K4" s="45"/>
      <c r="L4" s="45"/>
      <c r="M4" s="45"/>
    </row>
    <row r="5" spans="2:17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211</v>
      </c>
      <c r="H5" s="102" t="s">
        <v>265</v>
      </c>
      <c r="I5" s="50" t="s">
        <v>4</v>
      </c>
      <c r="J5" s="50" t="s">
        <v>211</v>
      </c>
      <c r="K5" s="103" t="s">
        <v>265</v>
      </c>
      <c r="L5" s="52" t="s">
        <v>199</v>
      </c>
      <c r="M5" s="50" t="s">
        <v>5</v>
      </c>
      <c r="N5" s="49" t="s">
        <v>6</v>
      </c>
    </row>
    <row r="6" spans="2:17" ht="2.25" customHeight="1" x14ac:dyDescent="0.2">
      <c r="F6" s="90"/>
      <c r="G6" s="90"/>
      <c r="H6" s="90"/>
    </row>
    <row r="7" spans="2:17" ht="24.95" customHeight="1" x14ac:dyDescent="0.2">
      <c r="B7" s="38" t="s">
        <v>490</v>
      </c>
      <c r="C7" s="41" t="s">
        <v>480</v>
      </c>
      <c r="D7" s="53"/>
      <c r="E7" s="70" t="s">
        <v>126</v>
      </c>
      <c r="F7" s="65">
        <v>12521.2</v>
      </c>
      <c r="G7" s="65">
        <v>1565.41</v>
      </c>
      <c r="H7" s="65"/>
      <c r="I7" s="18">
        <f>+F7/30.42*15</f>
        <v>6174.1617357001978</v>
      </c>
      <c r="J7" s="18">
        <f>+G7/30.42*15</f>
        <v>771.89842209072981</v>
      </c>
      <c r="K7" s="18">
        <f>+H7/30.42*16</f>
        <v>0</v>
      </c>
      <c r="L7" s="18"/>
      <c r="M7" s="18">
        <f>I7-J7+K7-L7</f>
        <v>5402.2633136094682</v>
      </c>
      <c r="N7" s="36"/>
      <c r="O7" s="58">
        <f>F7-G7</f>
        <v>10955.79</v>
      </c>
      <c r="Q7" s="60">
        <v>12521.2</v>
      </c>
    </row>
    <row r="8" spans="2:17" ht="24.95" customHeight="1" x14ac:dyDescent="0.2">
      <c r="B8" s="38" t="s">
        <v>214</v>
      </c>
      <c r="C8" s="41" t="s">
        <v>213</v>
      </c>
      <c r="D8" s="53"/>
      <c r="E8" s="70" t="s">
        <v>120</v>
      </c>
      <c r="F8" s="65">
        <v>8964</v>
      </c>
      <c r="G8" s="65">
        <v>852</v>
      </c>
      <c r="H8" s="65"/>
      <c r="I8" s="18">
        <f t="shared" ref="I8:I11" si="0">+F8/30.42*15</f>
        <v>4420.1183431952659</v>
      </c>
      <c r="J8" s="18">
        <f t="shared" ref="J8:J11" si="1">+G8/30.42*15</f>
        <v>420.11834319526628</v>
      </c>
      <c r="K8" s="18">
        <f t="shared" ref="K8:K11" si="2">+H8/30.42*16</f>
        <v>0</v>
      </c>
      <c r="L8" s="18"/>
      <c r="M8" s="18">
        <f t="shared" ref="M8:M11" si="3">I8-J8+K8-L8</f>
        <v>3999.9999999999995</v>
      </c>
      <c r="N8" s="36"/>
      <c r="Q8" s="45">
        <v>10298.36</v>
      </c>
    </row>
    <row r="9" spans="2:17" ht="24.95" customHeight="1" x14ac:dyDescent="0.2">
      <c r="B9" s="57" t="s">
        <v>183</v>
      </c>
      <c r="C9" s="110" t="s">
        <v>175</v>
      </c>
      <c r="D9" s="53"/>
      <c r="E9" s="70" t="s">
        <v>315</v>
      </c>
      <c r="F9" s="65">
        <v>6306</v>
      </c>
      <c r="G9" s="65">
        <v>222</v>
      </c>
      <c r="H9" s="65"/>
      <c r="I9" s="18">
        <f t="shared" si="0"/>
        <v>3109.4674556213013</v>
      </c>
      <c r="J9" s="18">
        <f t="shared" si="1"/>
        <v>109.46745562130178</v>
      </c>
      <c r="K9" s="18">
        <f t="shared" si="2"/>
        <v>0</v>
      </c>
      <c r="L9" s="18"/>
      <c r="M9" s="18">
        <f t="shared" si="3"/>
        <v>2999.9999999999995</v>
      </c>
      <c r="N9" s="36"/>
      <c r="Q9" s="45">
        <f>Q7-Q8</f>
        <v>2222.84</v>
      </c>
    </row>
    <row r="10" spans="2:17" ht="24.95" customHeight="1" x14ac:dyDescent="0.2">
      <c r="B10" s="38" t="s">
        <v>360</v>
      </c>
      <c r="C10" s="41" t="s">
        <v>358</v>
      </c>
      <c r="D10" s="53"/>
      <c r="E10" s="70" t="s">
        <v>316</v>
      </c>
      <c r="F10" s="65">
        <v>6306</v>
      </c>
      <c r="G10" s="65">
        <v>222</v>
      </c>
      <c r="H10" s="65"/>
      <c r="I10" s="18">
        <f t="shared" si="0"/>
        <v>3109.4674556213013</v>
      </c>
      <c r="J10" s="18">
        <f t="shared" si="1"/>
        <v>109.46745562130178</v>
      </c>
      <c r="K10" s="18">
        <f t="shared" si="2"/>
        <v>0</v>
      </c>
      <c r="L10" s="18"/>
      <c r="M10" s="18">
        <f t="shared" si="3"/>
        <v>2999.9999999999995</v>
      </c>
      <c r="N10" s="36"/>
      <c r="Q10" s="45">
        <v>0.21360000000000001</v>
      </c>
    </row>
    <row r="11" spans="2:17" ht="24.95" customHeight="1" x14ac:dyDescent="0.2">
      <c r="B11" s="38" t="s">
        <v>361</v>
      </c>
      <c r="C11" s="41" t="s">
        <v>359</v>
      </c>
      <c r="D11" s="53"/>
      <c r="E11" s="70" t="s">
        <v>317</v>
      </c>
      <c r="F11" s="65">
        <v>6306</v>
      </c>
      <c r="G11" s="65">
        <v>222</v>
      </c>
      <c r="H11" s="65"/>
      <c r="I11" s="18">
        <f t="shared" si="0"/>
        <v>3109.4674556213013</v>
      </c>
      <c r="J11" s="18">
        <f t="shared" si="1"/>
        <v>109.46745562130178</v>
      </c>
      <c r="K11" s="18">
        <f t="shared" si="2"/>
        <v>0</v>
      </c>
      <c r="L11" s="18"/>
      <c r="M11" s="18">
        <f t="shared" si="3"/>
        <v>2999.9999999999995</v>
      </c>
      <c r="N11" s="36"/>
      <c r="Q11" s="45">
        <f>Q9*Q10</f>
        <v>474.79862400000007</v>
      </c>
    </row>
    <row r="12" spans="2:17" ht="24.95" customHeight="1" x14ac:dyDescent="0.2">
      <c r="B12" s="38"/>
      <c r="C12" s="41"/>
      <c r="D12" s="53"/>
      <c r="E12" s="38"/>
      <c r="F12" s="65"/>
      <c r="G12" s="65"/>
      <c r="H12" s="65"/>
      <c r="I12" s="18"/>
      <c r="J12" s="18"/>
      <c r="K12" s="18"/>
      <c r="L12" s="18"/>
      <c r="M12" s="18"/>
      <c r="Q12" s="45">
        <v>1090.6099999999999</v>
      </c>
    </row>
    <row r="13" spans="2:17" ht="21.95" customHeight="1" x14ac:dyDescent="0.2">
      <c r="E13" s="59" t="s">
        <v>91</v>
      </c>
      <c r="F13" s="98">
        <f t="shared" ref="F13:M13" si="4">SUM(F6:F12)</f>
        <v>40403.199999999997</v>
      </c>
      <c r="G13" s="98">
        <f t="shared" si="4"/>
        <v>3083.41</v>
      </c>
      <c r="H13" s="98">
        <f t="shared" si="4"/>
        <v>0</v>
      </c>
      <c r="I13" s="60">
        <f>SUM(I6:I12)</f>
        <v>19922.682445759368</v>
      </c>
      <c r="J13" s="60">
        <f t="shared" si="4"/>
        <v>1520.4191321499013</v>
      </c>
      <c r="K13" s="60">
        <f t="shared" si="4"/>
        <v>0</v>
      </c>
      <c r="L13" s="60">
        <f t="shared" si="4"/>
        <v>0</v>
      </c>
      <c r="M13" s="60">
        <f t="shared" si="4"/>
        <v>18402.263313609466</v>
      </c>
      <c r="Q13" s="60">
        <f>Q11+Q12</f>
        <v>1565.4086239999999</v>
      </c>
    </row>
    <row r="14" spans="2:17" ht="21.95" customHeight="1" x14ac:dyDescent="0.2">
      <c r="E14" s="59"/>
      <c r="F14" s="60"/>
      <c r="G14" s="60"/>
      <c r="H14" s="60"/>
      <c r="I14" s="60"/>
      <c r="J14" s="60"/>
      <c r="K14" s="60"/>
      <c r="L14" s="60"/>
      <c r="M14" s="60"/>
      <c r="Q14" s="45">
        <f>Q7-Q13</f>
        <v>10955.791376000001</v>
      </c>
    </row>
    <row r="15" spans="2:17" ht="21.95" customHeight="1" x14ac:dyDescent="0.2"/>
  </sheetData>
  <pageMargins left="0.15748031496062992" right="0.11811023622047245" top="0.74803149606299213" bottom="0.98425196850393704" header="0" footer="0"/>
  <pageSetup scale="9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249977111117893"/>
    <pageSetUpPr fitToPage="1"/>
  </sheetPr>
  <dimension ref="B1:N22"/>
  <sheetViews>
    <sheetView zoomScale="70" zoomScaleNormal="70" workbookViewId="0">
      <selection activeCell="K18" sqref="K18"/>
    </sheetView>
  </sheetViews>
  <sheetFormatPr baseColWidth="10" defaultRowHeight="12.75" x14ac:dyDescent="0.2"/>
  <cols>
    <col min="1" max="1" width="1.7109375" customWidth="1"/>
    <col min="2" max="2" width="15.140625" bestFit="1" customWidth="1"/>
    <col min="3" max="3" width="34.28515625" customWidth="1"/>
    <col min="4" max="4" width="3.42578125" customWidth="1"/>
    <col min="5" max="5" width="16.140625" customWidth="1"/>
    <col min="6" max="6" width="1.5703125" customWidth="1"/>
    <col min="7" max="7" width="1.85546875" customWidth="1"/>
    <col min="8" max="8" width="1.42578125" customWidth="1"/>
    <col min="9" max="9" width="13.140625" bestFit="1" customWidth="1"/>
    <col min="10" max="12" width="9.85546875" customWidth="1"/>
    <col min="13" max="13" width="12.85546875" bestFit="1" customWidth="1"/>
    <col min="14" max="14" width="23.85546875" customWidth="1"/>
  </cols>
  <sheetData>
    <row r="1" spans="2:14" ht="18" x14ac:dyDescent="0.25"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2:14" ht="15" x14ac:dyDescent="0.25">
      <c r="F2" s="4" t="s">
        <v>92</v>
      </c>
      <c r="G2" s="2"/>
      <c r="H2" s="2"/>
      <c r="I2" s="2"/>
      <c r="J2" s="2"/>
      <c r="K2" s="2"/>
      <c r="L2" s="2"/>
      <c r="M2" s="2"/>
      <c r="N2" s="17" t="str">
        <f>PRESIDENCIA!M2</f>
        <v>30 DE ABRIL DE 2016</v>
      </c>
    </row>
    <row r="3" spans="2:14" x14ac:dyDescent="0.2">
      <c r="F3" s="17" t="str">
        <f>PRESIDENCIA!F3</f>
        <v>SEGUNDA QUINCENA DE ABRIL DE 2016</v>
      </c>
      <c r="G3" s="2"/>
      <c r="H3" s="2"/>
      <c r="I3" s="2"/>
      <c r="J3" s="2"/>
      <c r="K3" s="2"/>
      <c r="L3" s="2"/>
      <c r="M3" s="2"/>
    </row>
    <row r="4" spans="2:14" x14ac:dyDescent="0.2">
      <c r="F4" s="5"/>
      <c r="G4" s="2"/>
      <c r="H4" s="2"/>
      <c r="I4" s="2"/>
      <c r="J4" s="2"/>
      <c r="K4" s="2"/>
      <c r="L4" s="2"/>
      <c r="M4" s="2"/>
    </row>
    <row r="5" spans="2:14" x14ac:dyDescent="0.2">
      <c r="B5" s="6" t="s">
        <v>2</v>
      </c>
      <c r="C5" s="6" t="s">
        <v>3</v>
      </c>
      <c r="D5" s="6"/>
      <c r="E5" s="6" t="s">
        <v>116</v>
      </c>
      <c r="F5" s="61" t="s">
        <v>4</v>
      </c>
      <c r="G5" s="61" t="s">
        <v>211</v>
      </c>
      <c r="H5" s="61" t="s">
        <v>265</v>
      </c>
      <c r="I5" s="7" t="s">
        <v>4</v>
      </c>
      <c r="J5" s="7" t="s">
        <v>211</v>
      </c>
      <c r="K5" s="39" t="s">
        <v>265</v>
      </c>
      <c r="L5" s="24" t="s">
        <v>199</v>
      </c>
      <c r="M5" s="7" t="s">
        <v>5</v>
      </c>
      <c r="N5" s="6" t="s">
        <v>6</v>
      </c>
    </row>
    <row r="6" spans="2:14" ht="2.25" customHeight="1" x14ac:dyDescent="0.2">
      <c r="F6" s="64"/>
      <c r="G6" s="64"/>
      <c r="H6" s="64"/>
    </row>
    <row r="7" spans="2:14" ht="24.95" customHeight="1" x14ac:dyDescent="0.2">
      <c r="B7" s="9" t="s">
        <v>406</v>
      </c>
      <c r="C7" s="8" t="s">
        <v>403</v>
      </c>
      <c r="D7" s="13"/>
      <c r="E7" s="71" t="s">
        <v>256</v>
      </c>
      <c r="F7" s="62">
        <v>4725</v>
      </c>
      <c r="G7" s="62"/>
      <c r="H7" s="62">
        <v>21.643695999999998</v>
      </c>
      <c r="I7" s="11">
        <f>+F7/30.42*15</f>
        <v>2329.8816568047337</v>
      </c>
      <c r="J7" s="11">
        <f>+G7/30.42*15</f>
        <v>0</v>
      </c>
      <c r="K7" s="11">
        <f>+H7/30.42*15</f>
        <v>10.672433925049308</v>
      </c>
      <c r="L7" s="11"/>
      <c r="M7" s="11">
        <f>I7-J7+K7-L7</f>
        <v>2340.5540907297832</v>
      </c>
      <c r="N7" s="12"/>
    </row>
    <row r="8" spans="2:14" ht="24.95" customHeight="1" x14ac:dyDescent="0.2">
      <c r="B8" s="9" t="s">
        <v>407</v>
      </c>
      <c r="C8" s="10" t="s">
        <v>404</v>
      </c>
      <c r="D8" s="13"/>
      <c r="E8" s="71" t="s">
        <v>257</v>
      </c>
      <c r="F8" s="62">
        <v>4725</v>
      </c>
      <c r="G8" s="62"/>
      <c r="H8" s="62">
        <v>21.643695999999998</v>
      </c>
      <c r="I8" s="11">
        <f t="shared" ref="I8:I18" si="0">+F8/30.42*15</f>
        <v>2329.8816568047337</v>
      </c>
      <c r="J8" s="11">
        <f t="shared" ref="J8:J18" si="1">+G8/30.42*15</f>
        <v>0</v>
      </c>
      <c r="K8" s="11">
        <f t="shared" ref="K8:K18" si="2">+H8/30.42*15</f>
        <v>10.672433925049308</v>
      </c>
      <c r="L8" s="11"/>
      <c r="M8" s="11">
        <f t="shared" ref="M8:M18" si="3">I8-J8+K8-L8</f>
        <v>2340.5540907297832</v>
      </c>
      <c r="N8" s="12"/>
    </row>
    <row r="9" spans="2:14" ht="24.95" customHeight="1" x14ac:dyDescent="0.2">
      <c r="B9" s="9" t="s">
        <v>408</v>
      </c>
      <c r="C9" s="8" t="s">
        <v>405</v>
      </c>
      <c r="D9" s="13"/>
      <c r="E9" s="71" t="s">
        <v>258</v>
      </c>
      <c r="F9" s="62">
        <v>4725</v>
      </c>
      <c r="G9" s="62"/>
      <c r="H9" s="62">
        <v>21.643695999999998</v>
      </c>
      <c r="I9" s="11">
        <f t="shared" si="0"/>
        <v>2329.8816568047337</v>
      </c>
      <c r="J9" s="11">
        <f t="shared" si="1"/>
        <v>0</v>
      </c>
      <c r="K9" s="11">
        <f t="shared" si="2"/>
        <v>10.672433925049308</v>
      </c>
      <c r="L9" s="11"/>
      <c r="M9" s="11">
        <f t="shared" si="3"/>
        <v>2340.5540907297832</v>
      </c>
      <c r="N9" s="12"/>
    </row>
    <row r="10" spans="2:14" ht="24.95" customHeight="1" x14ac:dyDescent="0.2">
      <c r="B10" s="9" t="s">
        <v>11</v>
      </c>
      <c r="C10" s="8" t="s">
        <v>12</v>
      </c>
      <c r="D10" s="13"/>
      <c r="E10" s="71" t="s">
        <v>128</v>
      </c>
      <c r="F10" s="62">
        <v>4863.6000000000004</v>
      </c>
      <c r="G10" s="62"/>
      <c r="H10" s="62">
        <v>6.5640159999999801</v>
      </c>
      <c r="I10" s="11">
        <f t="shared" si="0"/>
        <v>2398.2248520710059</v>
      </c>
      <c r="J10" s="11">
        <f t="shared" si="1"/>
        <v>0</v>
      </c>
      <c r="K10" s="11">
        <f t="shared" si="2"/>
        <v>3.2366942800788854</v>
      </c>
      <c r="L10" s="11"/>
      <c r="M10" s="11">
        <f t="shared" si="3"/>
        <v>2401.461546351085</v>
      </c>
      <c r="N10" s="12"/>
    </row>
    <row r="11" spans="2:14" ht="24.95" customHeight="1" x14ac:dyDescent="0.2">
      <c r="B11" s="9" t="s">
        <v>13</v>
      </c>
      <c r="C11" s="8" t="s">
        <v>14</v>
      </c>
      <c r="D11" s="13"/>
      <c r="E11" s="71" t="s">
        <v>128</v>
      </c>
      <c r="F11" s="62">
        <v>2415</v>
      </c>
      <c r="G11" s="62"/>
      <c r="H11" s="62">
        <v>274.49912</v>
      </c>
      <c r="I11" s="11">
        <f t="shared" si="0"/>
        <v>1190.8284023668639</v>
      </c>
      <c r="J11" s="11">
        <f t="shared" si="1"/>
        <v>0</v>
      </c>
      <c r="K11" s="11">
        <f t="shared" si="2"/>
        <v>135.35459566074951</v>
      </c>
      <c r="L11" s="11"/>
      <c r="M11" s="11">
        <f t="shared" si="3"/>
        <v>1326.1829980276134</v>
      </c>
      <c r="N11" s="12"/>
    </row>
    <row r="12" spans="2:14" ht="24.95" customHeight="1" x14ac:dyDescent="0.2">
      <c r="B12" s="9" t="s">
        <v>15</v>
      </c>
      <c r="C12" s="8" t="s">
        <v>16</v>
      </c>
      <c r="D12" s="13"/>
      <c r="E12" s="71" t="s">
        <v>128</v>
      </c>
      <c r="F12" s="62">
        <v>2415</v>
      </c>
      <c r="G12" s="62"/>
      <c r="H12" s="62">
        <v>274.49912</v>
      </c>
      <c r="I12" s="11">
        <f t="shared" si="0"/>
        <v>1190.8284023668639</v>
      </c>
      <c r="J12" s="11">
        <f t="shared" si="1"/>
        <v>0</v>
      </c>
      <c r="K12" s="11">
        <f t="shared" si="2"/>
        <v>135.35459566074951</v>
      </c>
      <c r="L12" s="11"/>
      <c r="M12" s="11">
        <f t="shared" si="3"/>
        <v>1326.1829980276134</v>
      </c>
      <c r="N12" s="12"/>
    </row>
    <row r="13" spans="2:14" ht="24.95" customHeight="1" x14ac:dyDescent="0.2">
      <c r="B13" s="20" t="s">
        <v>17</v>
      </c>
      <c r="C13" s="10" t="s">
        <v>18</v>
      </c>
      <c r="D13" s="13"/>
      <c r="E13" s="71" t="s">
        <v>129</v>
      </c>
      <c r="F13" s="62">
        <v>7066.5</v>
      </c>
      <c r="G13" s="62">
        <v>304.44150400000001</v>
      </c>
      <c r="H13" s="62"/>
      <c r="I13" s="11">
        <f t="shared" si="0"/>
        <v>3484.4674556213013</v>
      </c>
      <c r="J13" s="11">
        <f t="shared" si="1"/>
        <v>150.11908481262327</v>
      </c>
      <c r="K13" s="11">
        <f t="shared" si="2"/>
        <v>0</v>
      </c>
      <c r="L13" s="11"/>
      <c r="M13" s="11">
        <f t="shared" si="3"/>
        <v>3334.3483708086778</v>
      </c>
      <c r="N13" s="12"/>
    </row>
    <row r="14" spans="2:14" ht="24.95" customHeight="1" x14ac:dyDescent="0.2">
      <c r="B14" s="9" t="s">
        <v>19</v>
      </c>
      <c r="C14" s="8" t="s">
        <v>20</v>
      </c>
      <c r="D14" s="13"/>
      <c r="E14" s="71" t="s">
        <v>130</v>
      </c>
      <c r="F14" s="62">
        <v>5884.2</v>
      </c>
      <c r="G14" s="62">
        <v>134.717264</v>
      </c>
      <c r="H14" s="62"/>
      <c r="I14" s="11">
        <f t="shared" si="0"/>
        <v>2901.479289940828</v>
      </c>
      <c r="J14" s="11">
        <f t="shared" si="1"/>
        <v>66.428631163708076</v>
      </c>
      <c r="K14" s="11">
        <f t="shared" si="2"/>
        <v>0</v>
      </c>
      <c r="L14" s="11"/>
      <c r="M14" s="11">
        <f t="shared" si="3"/>
        <v>2835.0506587771201</v>
      </c>
      <c r="N14" s="12"/>
    </row>
    <row r="15" spans="2:14" ht="24.95" customHeight="1" x14ac:dyDescent="0.2">
      <c r="B15" s="9" t="s">
        <v>21</v>
      </c>
      <c r="C15" s="8" t="s">
        <v>22</v>
      </c>
      <c r="D15" s="13"/>
      <c r="E15" s="71" t="s">
        <v>129</v>
      </c>
      <c r="F15" s="62">
        <v>7066.5</v>
      </c>
      <c r="G15" s="62">
        <v>304.44150400000001</v>
      </c>
      <c r="H15" s="62"/>
      <c r="I15" s="11">
        <f t="shared" si="0"/>
        <v>3484.4674556213013</v>
      </c>
      <c r="J15" s="11">
        <f t="shared" si="1"/>
        <v>150.11908481262327</v>
      </c>
      <c r="K15" s="11">
        <f t="shared" si="2"/>
        <v>0</v>
      </c>
      <c r="L15" s="11"/>
      <c r="M15" s="11">
        <f t="shared" si="3"/>
        <v>3334.3483708086778</v>
      </c>
      <c r="N15" s="12"/>
    </row>
    <row r="16" spans="2:14" ht="24.95" customHeight="1" x14ac:dyDescent="0.2">
      <c r="B16" s="9" t="s">
        <v>23</v>
      </c>
      <c r="C16" s="8" t="s">
        <v>24</v>
      </c>
      <c r="D16" s="13"/>
      <c r="E16" s="71" t="s">
        <v>130</v>
      </c>
      <c r="F16" s="62">
        <v>5884.2</v>
      </c>
      <c r="G16" s="62">
        <v>134.717264</v>
      </c>
      <c r="H16" s="62"/>
      <c r="I16" s="11">
        <f t="shared" si="0"/>
        <v>2901.479289940828</v>
      </c>
      <c r="J16" s="11">
        <f t="shared" si="1"/>
        <v>66.428631163708076</v>
      </c>
      <c r="K16" s="11">
        <f t="shared" si="2"/>
        <v>0</v>
      </c>
      <c r="L16" s="11"/>
      <c r="M16" s="11">
        <f t="shared" si="3"/>
        <v>2835.0506587771201</v>
      </c>
      <c r="N16" s="12"/>
    </row>
    <row r="17" spans="2:14" ht="24.95" customHeight="1" x14ac:dyDescent="0.2">
      <c r="B17" s="9"/>
      <c r="C17" s="8" t="s">
        <v>478</v>
      </c>
      <c r="D17" s="13"/>
      <c r="E17" s="71" t="s">
        <v>259</v>
      </c>
      <c r="F17" s="62">
        <v>2929.5</v>
      </c>
      <c r="G17" s="62"/>
      <c r="H17" s="62">
        <v>241.36112</v>
      </c>
      <c r="I17" s="11">
        <f t="shared" si="0"/>
        <v>1444.5266272189349</v>
      </c>
      <c r="J17" s="11">
        <f t="shared" si="1"/>
        <v>0</v>
      </c>
      <c r="K17" s="11">
        <f t="shared" si="2"/>
        <v>119.01435897435897</v>
      </c>
      <c r="L17" s="11"/>
      <c r="M17" s="11">
        <f t="shared" si="3"/>
        <v>1563.540986193294</v>
      </c>
      <c r="N17" s="12"/>
    </row>
    <row r="18" spans="2:14" ht="24.95" customHeight="1" x14ac:dyDescent="0.2">
      <c r="B18" s="9" t="s">
        <v>27</v>
      </c>
      <c r="C18" s="8" t="s">
        <v>28</v>
      </c>
      <c r="D18" s="13"/>
      <c r="E18" s="71" t="s">
        <v>132</v>
      </c>
      <c r="F18" s="62">
        <v>2125.1999999999998</v>
      </c>
      <c r="G18" s="62"/>
      <c r="H18" s="62">
        <v>293.04631999999998</v>
      </c>
      <c r="I18" s="11">
        <f t="shared" si="0"/>
        <v>1047.9289940828401</v>
      </c>
      <c r="J18" s="11">
        <f t="shared" si="1"/>
        <v>0</v>
      </c>
      <c r="K18" s="11">
        <f t="shared" si="2"/>
        <v>144.50015779092701</v>
      </c>
      <c r="L18" s="11"/>
      <c r="M18" s="11">
        <f t="shared" si="3"/>
        <v>1192.4291518737671</v>
      </c>
      <c r="N18" s="12"/>
    </row>
    <row r="19" spans="2:14" ht="24.95" customHeight="1" x14ac:dyDescent="0.2">
      <c r="B19" s="9"/>
      <c r="C19" s="8"/>
      <c r="D19" s="13"/>
      <c r="E19" s="9"/>
      <c r="F19" s="62"/>
      <c r="G19" s="62"/>
      <c r="H19" s="62"/>
      <c r="I19" s="11"/>
      <c r="J19" s="11"/>
      <c r="K19" s="11"/>
      <c r="L19" s="11"/>
      <c r="M19" s="11"/>
    </row>
    <row r="20" spans="2:14" ht="21.95" customHeight="1" x14ac:dyDescent="0.2">
      <c r="E20" s="15" t="s">
        <v>91</v>
      </c>
      <c r="F20" s="63">
        <f t="shared" ref="F20:L20" si="4">SUM(F6:F19)</f>
        <v>54824.69999999999</v>
      </c>
      <c r="G20" s="63">
        <f t="shared" si="4"/>
        <v>878.31753600000002</v>
      </c>
      <c r="H20" s="63">
        <f t="shared" si="4"/>
        <v>1154.9007839999999</v>
      </c>
      <c r="I20" s="16">
        <f t="shared" si="4"/>
        <v>27033.875739644969</v>
      </c>
      <c r="J20" s="16">
        <f t="shared" si="4"/>
        <v>433.09543195266269</v>
      </c>
      <c r="K20" s="16">
        <f t="shared" si="4"/>
        <v>569.47770414201182</v>
      </c>
      <c r="L20" s="16">
        <f t="shared" si="4"/>
        <v>0</v>
      </c>
      <c r="M20" s="16">
        <f>SUM(M6:M19)</f>
        <v>27170.258011834318</v>
      </c>
    </row>
    <row r="21" spans="2:14" ht="21.95" customHeight="1" x14ac:dyDescent="0.2">
      <c r="E21" s="15"/>
      <c r="F21" s="16"/>
      <c r="G21" s="16"/>
      <c r="H21" s="16"/>
      <c r="I21" s="16"/>
      <c r="J21" s="16"/>
      <c r="K21" s="16"/>
      <c r="L21" s="16"/>
      <c r="M21" s="16"/>
    </row>
    <row r="22" spans="2:14" ht="21.95" customHeight="1" x14ac:dyDescent="0.2"/>
  </sheetData>
  <phoneticPr fontId="0" type="noConversion"/>
  <pageMargins left="0.15748031496062992" right="0.11811023622047245" top="0.74803149606299213" bottom="0.98425196850393704" header="0" footer="0"/>
  <pageSetup scale="8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  <pageSetUpPr fitToPage="1"/>
  </sheetPr>
  <dimension ref="A1:V21"/>
  <sheetViews>
    <sheetView zoomScale="80" zoomScaleNormal="80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9.5703125" style="37" bestFit="1" customWidth="1"/>
    <col min="4" max="4" width="3.140625" style="37" customWidth="1"/>
    <col min="5" max="5" width="16.42578125" style="37" customWidth="1"/>
    <col min="6" max="6" width="2.140625" style="37" customWidth="1"/>
    <col min="7" max="7" width="1.7109375" style="37" customWidth="1"/>
    <col min="8" max="8" width="15.140625" style="37" customWidth="1"/>
    <col min="9" max="10" width="10.85546875" style="37" customWidth="1"/>
    <col min="11" max="11" width="7.5703125" style="37" customWidth="1"/>
    <col min="12" max="12" width="11.42578125" style="37"/>
    <col min="13" max="13" width="26" style="37" customWidth="1"/>
    <col min="14" max="16384" width="11.42578125" style="37"/>
  </cols>
  <sheetData>
    <row r="1" spans="2:22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22" ht="15" x14ac:dyDescent="0.25">
      <c r="F2" s="47" t="s">
        <v>93</v>
      </c>
      <c r="G2" s="45"/>
      <c r="H2" s="45"/>
      <c r="I2" s="45"/>
      <c r="J2" s="45"/>
      <c r="K2" s="45"/>
      <c r="L2" s="45"/>
      <c r="M2" s="48" t="str">
        <f>PRESIDENCIA!M2</f>
        <v>30 DE ABRIL DE 2016</v>
      </c>
    </row>
    <row r="3" spans="2:22" x14ac:dyDescent="0.2">
      <c r="F3" s="48" t="str">
        <f>PRESIDENCIA!F3</f>
        <v>SEGUNDA QUINCENA DE ABRIL DE 2016</v>
      </c>
      <c r="G3" s="45"/>
      <c r="H3" s="45"/>
      <c r="I3" s="45"/>
      <c r="J3" s="45"/>
      <c r="K3" s="45"/>
      <c r="L3" s="45"/>
    </row>
    <row r="4" spans="2:22" x14ac:dyDescent="0.2">
      <c r="F4" s="101"/>
      <c r="G4" s="45"/>
      <c r="H4" s="45"/>
      <c r="I4" s="45"/>
      <c r="J4" s="45"/>
      <c r="K4" s="45"/>
      <c r="L4" s="45"/>
      <c r="O4" s="111"/>
    </row>
    <row r="5" spans="2:22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211</v>
      </c>
      <c r="H5" s="50" t="s">
        <v>4</v>
      </c>
      <c r="I5" s="50" t="s">
        <v>211</v>
      </c>
      <c r="J5" s="103" t="s">
        <v>265</v>
      </c>
      <c r="K5" s="50" t="s">
        <v>199</v>
      </c>
      <c r="L5" s="50" t="s">
        <v>5</v>
      </c>
      <c r="M5" s="49" t="s">
        <v>6</v>
      </c>
      <c r="O5" s="82"/>
      <c r="S5" s="112"/>
    </row>
    <row r="6" spans="2:22" x14ac:dyDescent="0.2">
      <c r="F6" s="90"/>
      <c r="G6" s="90"/>
    </row>
    <row r="7" spans="2:22" ht="24.95" customHeight="1" x14ac:dyDescent="0.2">
      <c r="B7" s="38" t="s">
        <v>397</v>
      </c>
      <c r="C7" s="41" t="s">
        <v>395</v>
      </c>
      <c r="D7" s="53"/>
      <c r="E7" s="113" t="s">
        <v>133</v>
      </c>
      <c r="F7" s="65">
        <v>36772.71</v>
      </c>
      <c r="G7" s="65">
        <v>7352.71</v>
      </c>
      <c r="H7" s="18">
        <f>+F7/30.42*15</f>
        <v>18132.5</v>
      </c>
      <c r="I7" s="18">
        <f>+G7/30.42*15</f>
        <v>3625.5966469428004</v>
      </c>
      <c r="J7" s="18"/>
      <c r="K7" s="18">
        <v>0</v>
      </c>
      <c r="L7" s="18">
        <f>H7-I7+J7-K7</f>
        <v>14506.9033530572</v>
      </c>
      <c r="M7" s="36"/>
      <c r="N7" s="60"/>
      <c r="O7" s="60"/>
      <c r="P7" s="60"/>
      <c r="Q7" s="60"/>
      <c r="R7" s="114"/>
      <c r="S7" s="45"/>
      <c r="T7" s="45"/>
      <c r="U7" s="45"/>
      <c r="V7" s="45"/>
    </row>
    <row r="8" spans="2:22" ht="24.95" customHeight="1" x14ac:dyDescent="0.2">
      <c r="B8" s="38" t="s">
        <v>398</v>
      </c>
      <c r="C8" s="41" t="s">
        <v>465</v>
      </c>
      <c r="D8" s="53"/>
      <c r="E8" s="113" t="s">
        <v>296</v>
      </c>
      <c r="F8" s="18">
        <v>11514.3</v>
      </c>
      <c r="G8" s="18">
        <v>1350.3347839999997</v>
      </c>
      <c r="H8" s="18">
        <f t="shared" ref="H8:H17" si="0">+F8/30.42*15</f>
        <v>5677.6627218934909</v>
      </c>
      <c r="I8" s="18">
        <f t="shared" ref="I8:I17" si="1">+G8/30.42*15</f>
        <v>665.84555424063092</v>
      </c>
      <c r="J8" s="18"/>
      <c r="K8" s="18"/>
      <c r="L8" s="18">
        <f t="shared" ref="L8:L17" si="2">H8-I8+J8-K8</f>
        <v>5011.81716765286</v>
      </c>
      <c r="M8" s="36"/>
      <c r="N8" s="45"/>
      <c r="O8" s="45"/>
      <c r="P8" s="45"/>
      <c r="Q8" s="45"/>
      <c r="S8" s="45"/>
      <c r="T8" s="45"/>
      <c r="U8" s="45"/>
      <c r="V8" s="45"/>
    </row>
    <row r="9" spans="2:22" ht="24.95" customHeight="1" x14ac:dyDescent="0.2">
      <c r="B9" s="38" t="s">
        <v>29</v>
      </c>
      <c r="C9" s="41" t="s">
        <v>30</v>
      </c>
      <c r="D9" s="53"/>
      <c r="E9" s="113" t="s">
        <v>120</v>
      </c>
      <c r="F9" s="65">
        <v>8964</v>
      </c>
      <c r="G9" s="65">
        <v>852</v>
      </c>
      <c r="H9" s="18">
        <f t="shared" si="0"/>
        <v>4420.1183431952659</v>
      </c>
      <c r="I9" s="18">
        <f t="shared" si="1"/>
        <v>420.11834319526628</v>
      </c>
      <c r="J9" s="18"/>
      <c r="K9" s="18"/>
      <c r="L9" s="18">
        <f t="shared" si="2"/>
        <v>3999.9999999999995</v>
      </c>
      <c r="M9" s="36"/>
      <c r="N9" s="45"/>
      <c r="O9" s="45"/>
      <c r="P9" s="45"/>
      <c r="Q9" s="45"/>
      <c r="S9" s="45"/>
      <c r="T9" s="45"/>
      <c r="U9" s="45"/>
      <c r="V9" s="45"/>
    </row>
    <row r="10" spans="2:22" ht="24.95" customHeight="1" x14ac:dyDescent="0.2">
      <c r="B10" s="38" t="s">
        <v>37</v>
      </c>
      <c r="C10" s="41" t="s">
        <v>38</v>
      </c>
      <c r="D10" s="53"/>
      <c r="E10" s="113" t="s">
        <v>120</v>
      </c>
      <c r="F10" s="65">
        <v>8964</v>
      </c>
      <c r="G10" s="65">
        <v>852</v>
      </c>
      <c r="H10" s="18">
        <f t="shared" si="0"/>
        <v>4420.1183431952659</v>
      </c>
      <c r="I10" s="18">
        <f t="shared" si="1"/>
        <v>420.11834319526628</v>
      </c>
      <c r="J10" s="18"/>
      <c r="K10" s="18"/>
      <c r="L10" s="18">
        <f t="shared" si="2"/>
        <v>3999.9999999999995</v>
      </c>
      <c r="M10" s="36"/>
      <c r="N10" s="45"/>
      <c r="O10" s="45"/>
      <c r="P10" s="45"/>
      <c r="Q10" s="45"/>
      <c r="S10" s="45"/>
      <c r="T10" s="45"/>
      <c r="U10" s="45"/>
      <c r="V10" s="45"/>
    </row>
    <row r="11" spans="2:22" ht="24.95" customHeight="1" x14ac:dyDescent="0.2">
      <c r="B11" s="38" t="s">
        <v>399</v>
      </c>
      <c r="C11" s="41" t="s">
        <v>400</v>
      </c>
      <c r="D11" s="53"/>
      <c r="E11" s="113" t="s">
        <v>135</v>
      </c>
      <c r="F11" s="65">
        <v>8964</v>
      </c>
      <c r="G11" s="65">
        <v>852</v>
      </c>
      <c r="H11" s="18">
        <f t="shared" si="0"/>
        <v>4420.1183431952659</v>
      </c>
      <c r="I11" s="18">
        <f t="shared" si="1"/>
        <v>420.11834319526628</v>
      </c>
      <c r="J11" s="18"/>
      <c r="K11" s="18">
        <v>0</v>
      </c>
      <c r="L11" s="18">
        <f t="shared" si="2"/>
        <v>3999.9999999999995</v>
      </c>
      <c r="M11" s="36"/>
      <c r="N11" s="45"/>
      <c r="O11" s="45"/>
      <c r="P11" s="45"/>
      <c r="Q11" s="45"/>
      <c r="S11" s="45"/>
      <c r="T11" s="45"/>
      <c r="U11" s="45"/>
      <c r="V11" s="45"/>
    </row>
    <row r="12" spans="2:22" ht="24.95" customHeight="1" x14ac:dyDescent="0.2">
      <c r="B12" s="38" t="s">
        <v>31</v>
      </c>
      <c r="C12" s="41" t="s">
        <v>32</v>
      </c>
      <c r="D12" s="53"/>
      <c r="E12" s="113" t="s">
        <v>134</v>
      </c>
      <c r="F12" s="65">
        <v>23719.5</v>
      </c>
      <c r="G12" s="65">
        <v>4021.0718400000001</v>
      </c>
      <c r="H12" s="18">
        <f t="shared" si="0"/>
        <v>11696.005917159762</v>
      </c>
      <c r="I12" s="18">
        <f t="shared" si="1"/>
        <v>1982.7770414201184</v>
      </c>
      <c r="J12" s="18"/>
      <c r="K12" s="18">
        <v>4</v>
      </c>
      <c r="L12" s="18">
        <f t="shared" si="2"/>
        <v>9709.2288757396436</v>
      </c>
      <c r="M12" s="36"/>
      <c r="N12" s="45"/>
      <c r="O12" s="45"/>
      <c r="P12" s="45"/>
      <c r="Q12" s="45"/>
      <c r="S12" s="45"/>
      <c r="T12" s="45"/>
      <c r="U12" s="45"/>
      <c r="V12" s="45"/>
    </row>
    <row r="13" spans="2:22" ht="24.95" customHeight="1" x14ac:dyDescent="0.2">
      <c r="B13" s="38" t="s">
        <v>33</v>
      </c>
      <c r="C13" s="41" t="s">
        <v>34</v>
      </c>
      <c r="D13" s="53"/>
      <c r="E13" s="113" t="s">
        <v>161</v>
      </c>
      <c r="F13" s="65">
        <v>15361.5</v>
      </c>
      <c r="G13" s="65">
        <v>2172.0967039999996</v>
      </c>
      <c r="H13" s="18">
        <f t="shared" si="0"/>
        <v>7574.7041420118339</v>
      </c>
      <c r="I13" s="18">
        <f t="shared" si="1"/>
        <v>1071.0536015779089</v>
      </c>
      <c r="J13" s="18"/>
      <c r="K13" s="18">
        <v>3</v>
      </c>
      <c r="L13" s="18">
        <f t="shared" si="2"/>
        <v>6500.650540433925</v>
      </c>
      <c r="M13" s="36"/>
      <c r="N13" s="45"/>
      <c r="O13" s="60"/>
      <c r="P13" s="60"/>
      <c r="Q13" s="60"/>
      <c r="S13" s="60"/>
      <c r="T13" s="60"/>
      <c r="U13" s="60"/>
      <c r="V13" s="45"/>
    </row>
    <row r="14" spans="2:22" ht="24.95" customHeight="1" x14ac:dyDescent="0.2">
      <c r="B14" s="38" t="s">
        <v>35</v>
      </c>
      <c r="C14" s="41" t="s">
        <v>36</v>
      </c>
      <c r="D14" s="53"/>
      <c r="E14" s="113" t="s">
        <v>136</v>
      </c>
      <c r="F14" s="65">
        <v>9777.6</v>
      </c>
      <c r="G14" s="65">
        <v>997.29532799999993</v>
      </c>
      <c r="H14" s="18">
        <f t="shared" si="0"/>
        <v>4821.3017751479292</v>
      </c>
      <c r="I14" s="18">
        <f t="shared" si="1"/>
        <v>491.76298224852064</v>
      </c>
      <c r="J14" s="18"/>
      <c r="K14" s="18">
        <v>0</v>
      </c>
      <c r="L14" s="18">
        <f t="shared" si="2"/>
        <v>4329.5387928994087</v>
      </c>
      <c r="M14" s="36"/>
      <c r="N14" s="45"/>
      <c r="O14" s="45"/>
      <c r="P14" s="45"/>
      <c r="Q14" s="45"/>
      <c r="S14" s="45"/>
      <c r="T14" s="45"/>
      <c r="U14" s="45"/>
      <c r="V14" s="45"/>
    </row>
    <row r="15" spans="2:22" ht="19.5" customHeight="1" x14ac:dyDescent="0.2">
      <c r="B15" s="38" t="s">
        <v>261</v>
      </c>
      <c r="C15" s="41" t="s">
        <v>264</v>
      </c>
      <c r="D15" s="53"/>
      <c r="E15" s="113" t="s">
        <v>120</v>
      </c>
      <c r="F15" s="65">
        <v>8964</v>
      </c>
      <c r="G15" s="65">
        <v>852</v>
      </c>
      <c r="H15" s="18">
        <f t="shared" si="0"/>
        <v>4420.1183431952659</v>
      </c>
      <c r="I15" s="18">
        <f t="shared" si="1"/>
        <v>420.11834319526628</v>
      </c>
      <c r="J15" s="18"/>
      <c r="K15" s="18"/>
      <c r="L15" s="18">
        <f t="shared" si="2"/>
        <v>3999.9999999999995</v>
      </c>
      <c r="M15" s="36"/>
      <c r="N15" s="55"/>
      <c r="O15" s="55"/>
    </row>
    <row r="16" spans="2:22" ht="19.5" customHeight="1" x14ac:dyDescent="0.2">
      <c r="B16" s="38" t="s">
        <v>401</v>
      </c>
      <c r="C16" s="41" t="s">
        <v>396</v>
      </c>
      <c r="D16" s="53"/>
      <c r="E16" s="115" t="s">
        <v>120</v>
      </c>
      <c r="F16" s="65">
        <v>7764.65</v>
      </c>
      <c r="G16" s="65">
        <v>652.65</v>
      </c>
      <c r="H16" s="18">
        <f t="shared" si="0"/>
        <v>3828.7228796844179</v>
      </c>
      <c r="I16" s="18">
        <f t="shared" si="1"/>
        <v>321.81952662721886</v>
      </c>
      <c r="J16" s="18"/>
      <c r="K16" s="18"/>
      <c r="L16" s="18">
        <f t="shared" ref="L16" si="3">H16-I16+J16-K16</f>
        <v>3506.9033530571992</v>
      </c>
      <c r="M16" s="36"/>
      <c r="N16" s="55"/>
      <c r="O16" s="55"/>
    </row>
    <row r="17" spans="1:15" ht="24.75" customHeight="1" x14ac:dyDescent="0.2">
      <c r="B17" s="38" t="s">
        <v>402</v>
      </c>
      <c r="C17" s="41" t="s">
        <v>471</v>
      </c>
      <c r="D17" s="53"/>
      <c r="E17" s="113" t="s">
        <v>239</v>
      </c>
      <c r="F17" s="65">
        <v>12791.05</v>
      </c>
      <c r="G17" s="65">
        <v>1623.05</v>
      </c>
      <c r="H17" s="18">
        <f t="shared" si="0"/>
        <v>6307.2238658777114</v>
      </c>
      <c r="I17" s="18">
        <f t="shared" si="1"/>
        <v>800.32051282051282</v>
      </c>
      <c r="J17" s="18"/>
      <c r="K17" s="18"/>
      <c r="L17" s="18">
        <f t="shared" si="2"/>
        <v>5506.9033530571987</v>
      </c>
      <c r="M17" s="36"/>
      <c r="N17" s="55"/>
      <c r="O17" s="55"/>
    </row>
    <row r="18" spans="1:15" ht="21.95" customHeight="1" x14ac:dyDescent="0.2">
      <c r="F18" s="90"/>
      <c r="G18" s="90"/>
    </row>
    <row r="19" spans="1:15" ht="21.95" customHeight="1" x14ac:dyDescent="0.2">
      <c r="E19" s="59" t="s">
        <v>91</v>
      </c>
      <c r="F19" s="98">
        <f t="shared" ref="F19:L19" si="4">SUM(F7:F17)</f>
        <v>153557.30999999997</v>
      </c>
      <c r="G19" s="98">
        <f t="shared" si="4"/>
        <v>21577.208655999999</v>
      </c>
      <c r="H19" s="60">
        <f t="shared" si="4"/>
        <v>75718.594674556196</v>
      </c>
      <c r="I19" s="60">
        <f t="shared" si="4"/>
        <v>10639.649238658778</v>
      </c>
      <c r="J19" s="60">
        <f t="shared" si="4"/>
        <v>0</v>
      </c>
      <c r="K19" s="60">
        <f t="shared" si="4"/>
        <v>7</v>
      </c>
      <c r="L19" s="60">
        <f t="shared" si="4"/>
        <v>65071.945435897433</v>
      </c>
    </row>
    <row r="20" spans="1:15" ht="21.95" customHeight="1" x14ac:dyDescent="0.2"/>
    <row r="21" spans="1:15" x14ac:dyDescent="0.2">
      <c r="A21" s="116"/>
    </row>
  </sheetData>
  <phoneticPr fontId="0" type="noConversion"/>
  <pageMargins left="0.11811023622047245" right="0.11811023622047245" top="0.98425196850393704" bottom="0.98425196850393704" header="0" footer="0"/>
  <pageSetup scale="87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249977111117893"/>
    <pageSetUpPr fitToPage="1"/>
  </sheetPr>
  <dimension ref="B1:R29"/>
  <sheetViews>
    <sheetView topLeftCell="A3" zoomScale="80" zoomScaleNormal="80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140625" style="37" bestFit="1" customWidth="1"/>
    <col min="4" max="4" width="5" style="37" customWidth="1"/>
    <col min="5" max="5" width="15.42578125" style="37" customWidth="1"/>
    <col min="6" max="7" width="1.28515625" style="37" customWidth="1"/>
    <col min="8" max="8" width="12.42578125" style="37" customWidth="1"/>
    <col min="9" max="9" width="11.28515625" style="37" bestFit="1" customWidth="1"/>
    <col min="10" max="10" width="11.28515625" style="37" customWidth="1"/>
    <col min="11" max="11" width="8.85546875" style="37" customWidth="1"/>
    <col min="12" max="12" width="12.28515625" style="37" bestFit="1" customWidth="1"/>
    <col min="13" max="13" width="24.14062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8" ht="15" x14ac:dyDescent="0.25">
      <c r="F2" s="47" t="s">
        <v>94</v>
      </c>
      <c r="G2" s="45"/>
      <c r="H2" s="45"/>
      <c r="I2" s="45"/>
      <c r="J2" s="47"/>
      <c r="K2" s="45"/>
      <c r="L2" s="45"/>
      <c r="M2" s="48" t="str">
        <f>PRESIDENCIA!M2</f>
        <v>30 DE ABRIL DE 2016</v>
      </c>
    </row>
    <row r="3" spans="2:18" x14ac:dyDescent="0.2">
      <c r="F3" s="48" t="str">
        <f>PRESIDENCIA!F3</f>
        <v>SEGUNDA QUINCENA DE ABRIL DE 2016</v>
      </c>
      <c r="G3" s="45"/>
      <c r="H3" s="45"/>
      <c r="I3" s="45"/>
      <c r="J3" s="48"/>
      <c r="K3" s="45"/>
      <c r="L3" s="45"/>
    </row>
    <row r="4" spans="2:18" ht="1.5" customHeight="1" x14ac:dyDescent="0.2">
      <c r="F4" s="101"/>
      <c r="G4" s="45"/>
      <c r="H4" s="45"/>
      <c r="I4" s="45"/>
      <c r="J4" s="101"/>
      <c r="K4" s="45"/>
      <c r="L4" s="45"/>
    </row>
    <row r="5" spans="2:18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211</v>
      </c>
      <c r="H5" s="50" t="s">
        <v>4</v>
      </c>
      <c r="I5" s="50" t="s">
        <v>211</v>
      </c>
      <c r="J5" s="103" t="s">
        <v>265</v>
      </c>
      <c r="K5" s="50" t="s">
        <v>199</v>
      </c>
      <c r="L5" s="50" t="s">
        <v>5</v>
      </c>
      <c r="M5" s="49" t="s">
        <v>6</v>
      </c>
    </row>
    <row r="6" spans="2:18" ht="1.5" customHeight="1" x14ac:dyDescent="0.2">
      <c r="F6" s="90"/>
      <c r="G6" s="90"/>
    </row>
    <row r="7" spans="2:18" ht="19.5" customHeight="1" x14ac:dyDescent="0.2">
      <c r="B7" s="37" t="s">
        <v>443</v>
      </c>
      <c r="C7" s="41" t="s">
        <v>466</v>
      </c>
      <c r="D7" s="117"/>
      <c r="E7" s="118" t="s">
        <v>153</v>
      </c>
      <c r="F7" s="65">
        <v>23172.400000000001</v>
      </c>
      <c r="G7" s="65">
        <v>3892.39</v>
      </c>
      <c r="H7" s="18">
        <f>+F7/30.42*15</f>
        <v>11426.232741617358</v>
      </c>
      <c r="I7" s="18">
        <f>+G7/30.42*15</f>
        <v>1919.3244575936881</v>
      </c>
      <c r="J7" s="18"/>
      <c r="K7" s="18">
        <v>0</v>
      </c>
      <c r="L7" s="18">
        <f>H7-I7+J7-K7</f>
        <v>9506.9082840236697</v>
      </c>
      <c r="M7" s="36"/>
      <c r="N7" s="58"/>
      <c r="O7" s="60"/>
      <c r="P7" s="60"/>
    </row>
    <row r="8" spans="2:18" ht="58.5" customHeight="1" x14ac:dyDescent="0.2">
      <c r="B8" s="38" t="s">
        <v>444</v>
      </c>
      <c r="C8" s="41" t="s">
        <v>438</v>
      </c>
      <c r="D8" s="117"/>
      <c r="E8" s="118" t="s">
        <v>327</v>
      </c>
      <c r="F8" s="65">
        <v>17304.02</v>
      </c>
      <c r="G8" s="65">
        <v>2587.02</v>
      </c>
      <c r="H8" s="18">
        <f t="shared" ref="H8:H23" si="0">+F8/30.42*15</f>
        <v>8532.5542406311633</v>
      </c>
      <c r="I8" s="18">
        <f t="shared" ref="I8:I23" si="1">+G8/30.42*15</f>
        <v>1275.6508875739644</v>
      </c>
      <c r="J8" s="18"/>
      <c r="K8" s="18"/>
      <c r="L8" s="18">
        <f>H8-I8+J8-K8</f>
        <v>7256.9033530571987</v>
      </c>
      <c r="M8" s="36"/>
      <c r="N8" s="58"/>
      <c r="O8" s="45"/>
    </row>
    <row r="9" spans="2:18" ht="24.75" customHeight="1" x14ac:dyDescent="0.2">
      <c r="B9" s="38" t="s">
        <v>41</v>
      </c>
      <c r="C9" s="41" t="s">
        <v>42</v>
      </c>
      <c r="D9" s="117"/>
      <c r="E9" s="118" t="s">
        <v>138</v>
      </c>
      <c r="F9" s="65">
        <v>19626.599999999999</v>
      </c>
      <c r="G9" s="65">
        <v>3083.1220639999997</v>
      </c>
      <c r="H9" s="18">
        <f t="shared" si="0"/>
        <v>9677.8106508875717</v>
      </c>
      <c r="I9" s="18">
        <f t="shared" si="1"/>
        <v>1520.277151873767</v>
      </c>
      <c r="J9" s="18"/>
      <c r="K9" s="18"/>
      <c r="L9" s="18">
        <f>H9-I9+J9-K9</f>
        <v>8157.5334990138044</v>
      </c>
      <c r="M9" s="36"/>
      <c r="O9" s="45"/>
    </row>
    <row r="10" spans="2:18" ht="24.95" customHeight="1" x14ac:dyDescent="0.2">
      <c r="B10" s="38" t="s">
        <v>39</v>
      </c>
      <c r="C10" s="41" t="s">
        <v>40</v>
      </c>
      <c r="D10" s="117"/>
      <c r="E10" s="118" t="s">
        <v>138</v>
      </c>
      <c r="F10" s="65">
        <v>19626.599999999999</v>
      </c>
      <c r="G10" s="65">
        <v>3083.1220639999997</v>
      </c>
      <c r="H10" s="18">
        <f t="shared" si="0"/>
        <v>9677.8106508875717</v>
      </c>
      <c r="I10" s="18">
        <f t="shared" si="1"/>
        <v>1520.277151873767</v>
      </c>
      <c r="J10" s="18"/>
      <c r="K10" s="18">
        <v>9</v>
      </c>
      <c r="L10" s="18">
        <f t="shared" ref="L10:L18" si="2">H10-I10+J10-K10</f>
        <v>8148.5334990138044</v>
      </c>
      <c r="M10" s="36"/>
      <c r="O10" s="45"/>
    </row>
    <row r="11" spans="2:18" ht="24.95" customHeight="1" x14ac:dyDescent="0.2">
      <c r="B11" s="37" t="s">
        <v>445</v>
      </c>
      <c r="C11" s="41" t="s">
        <v>467</v>
      </c>
      <c r="D11" s="117"/>
      <c r="E11" s="118" t="s">
        <v>120</v>
      </c>
      <c r="F11" s="65">
        <v>7764.65</v>
      </c>
      <c r="G11" s="65">
        <v>652.65</v>
      </c>
      <c r="H11" s="18">
        <f t="shared" si="0"/>
        <v>3828.7228796844179</v>
      </c>
      <c r="I11" s="18">
        <f t="shared" si="1"/>
        <v>321.81952662721886</v>
      </c>
      <c r="J11" s="18"/>
      <c r="K11" s="18">
        <v>0</v>
      </c>
      <c r="L11" s="18">
        <f t="shared" si="2"/>
        <v>3506.9033530571992</v>
      </c>
      <c r="M11" s="36"/>
      <c r="O11" s="45"/>
    </row>
    <row r="12" spans="2:18" ht="24.95" customHeight="1" x14ac:dyDescent="0.2">
      <c r="B12" s="38" t="s">
        <v>43</v>
      </c>
      <c r="C12" s="41" t="s">
        <v>44</v>
      </c>
      <c r="D12" s="117"/>
      <c r="E12" s="118" t="s">
        <v>139</v>
      </c>
      <c r="F12" s="65">
        <v>12826.8</v>
      </c>
      <c r="G12" s="65">
        <v>1630.6847839999996</v>
      </c>
      <c r="H12" s="18">
        <f t="shared" si="0"/>
        <v>6324.8520710059165</v>
      </c>
      <c r="I12" s="18">
        <f t="shared" si="1"/>
        <v>804.08519921104505</v>
      </c>
      <c r="J12" s="18"/>
      <c r="K12" s="18">
        <v>2</v>
      </c>
      <c r="L12" s="18">
        <f t="shared" si="2"/>
        <v>5518.7668717948718</v>
      </c>
      <c r="M12" s="36"/>
      <c r="O12" s="45"/>
    </row>
    <row r="13" spans="2:18" ht="24.95" customHeight="1" x14ac:dyDescent="0.2">
      <c r="B13" s="38" t="s">
        <v>45</v>
      </c>
      <c r="C13" s="41" t="s">
        <v>113</v>
      </c>
      <c r="D13" s="117"/>
      <c r="E13" s="118" t="s">
        <v>139</v>
      </c>
      <c r="F13" s="65">
        <v>12826.8</v>
      </c>
      <c r="G13" s="65">
        <v>1630.6847839999996</v>
      </c>
      <c r="H13" s="18">
        <f t="shared" si="0"/>
        <v>6324.8520710059165</v>
      </c>
      <c r="I13" s="18">
        <f t="shared" si="1"/>
        <v>804.08519921104505</v>
      </c>
      <c r="J13" s="18"/>
      <c r="K13" s="18">
        <v>2</v>
      </c>
      <c r="L13" s="18">
        <f t="shared" si="2"/>
        <v>5518.7668717948718</v>
      </c>
      <c r="M13" s="36"/>
      <c r="O13" s="60"/>
      <c r="P13" s="60"/>
    </row>
    <row r="14" spans="2:18" ht="24.95" customHeight="1" x14ac:dyDescent="0.2">
      <c r="B14" s="41" t="s">
        <v>166</v>
      </c>
      <c r="C14" s="41" t="s">
        <v>165</v>
      </c>
      <c r="D14" s="117"/>
      <c r="E14" s="118" t="s">
        <v>139</v>
      </c>
      <c r="F14" s="65">
        <v>9819.6</v>
      </c>
      <c r="G14" s="65">
        <v>1004.821728</v>
      </c>
      <c r="H14" s="18">
        <f t="shared" si="0"/>
        <v>4842.0118343195263</v>
      </c>
      <c r="I14" s="18">
        <f t="shared" si="1"/>
        <v>495.47422485207102</v>
      </c>
      <c r="J14" s="18"/>
      <c r="K14" s="18">
        <v>0</v>
      </c>
      <c r="L14" s="18">
        <f t="shared" si="2"/>
        <v>4346.5376094674557</v>
      </c>
      <c r="M14" s="36"/>
      <c r="O14" s="45"/>
    </row>
    <row r="15" spans="2:18" ht="24.95" customHeight="1" x14ac:dyDescent="0.2">
      <c r="B15" s="41" t="s">
        <v>168</v>
      </c>
      <c r="C15" s="41" t="s">
        <v>167</v>
      </c>
      <c r="D15" s="117"/>
      <c r="E15" s="118" t="s">
        <v>139</v>
      </c>
      <c r="F15" s="65">
        <v>9819.6</v>
      </c>
      <c r="G15" s="65">
        <v>1004.821728</v>
      </c>
      <c r="H15" s="18">
        <f t="shared" si="0"/>
        <v>4842.0118343195263</v>
      </c>
      <c r="I15" s="18">
        <f t="shared" si="1"/>
        <v>495.47422485207102</v>
      </c>
      <c r="J15" s="18"/>
      <c r="K15" s="18">
        <v>0</v>
      </c>
      <c r="L15" s="18">
        <f t="shared" si="2"/>
        <v>4346.5376094674557</v>
      </c>
      <c r="M15" s="36"/>
      <c r="O15" s="55"/>
    </row>
    <row r="16" spans="2:18" ht="24.95" customHeight="1" x14ac:dyDescent="0.2">
      <c r="B16" s="38" t="s">
        <v>46</v>
      </c>
      <c r="C16" s="41" t="s">
        <v>47</v>
      </c>
      <c r="D16" s="117"/>
      <c r="E16" s="118" t="s">
        <v>121</v>
      </c>
      <c r="F16" s="65">
        <v>7816.2</v>
      </c>
      <c r="G16" s="65">
        <v>660.89319999999998</v>
      </c>
      <c r="H16" s="18">
        <f t="shared" si="0"/>
        <v>3854.1420118343194</v>
      </c>
      <c r="I16" s="18">
        <f t="shared" si="1"/>
        <v>325.88422090729779</v>
      </c>
      <c r="J16" s="18"/>
      <c r="K16" s="18">
        <v>0</v>
      </c>
      <c r="L16" s="18">
        <f t="shared" si="2"/>
        <v>3528.2577909270217</v>
      </c>
      <c r="M16" s="36"/>
      <c r="O16" s="55"/>
      <c r="Q16" s="60"/>
      <c r="R16" s="58"/>
    </row>
    <row r="17" spans="2:18" ht="24.95" customHeight="1" x14ac:dyDescent="0.2">
      <c r="B17" s="38" t="s">
        <v>50</v>
      </c>
      <c r="C17" s="41" t="s">
        <v>51</v>
      </c>
      <c r="D17" s="117"/>
      <c r="E17" s="118" t="s">
        <v>121</v>
      </c>
      <c r="F17" s="65">
        <v>7236.6</v>
      </c>
      <c r="G17" s="65">
        <v>358.87838399999998</v>
      </c>
      <c r="H17" s="18">
        <f t="shared" si="0"/>
        <v>3568.3431952662722</v>
      </c>
      <c r="I17" s="18">
        <f t="shared" si="1"/>
        <v>176.96172781065087</v>
      </c>
      <c r="J17" s="18"/>
      <c r="K17" s="18">
        <v>0</v>
      </c>
      <c r="L17" s="18">
        <f t="shared" si="2"/>
        <v>3391.3814674556215</v>
      </c>
      <c r="M17" s="36"/>
      <c r="O17" s="55"/>
      <c r="Q17" s="45"/>
    </row>
    <row r="18" spans="2:18" ht="21.95" customHeight="1" x14ac:dyDescent="0.2">
      <c r="B18" s="38" t="s">
        <v>206</v>
      </c>
      <c r="C18" s="41" t="s">
        <v>207</v>
      </c>
      <c r="D18" s="117"/>
      <c r="E18" s="118" t="s">
        <v>140</v>
      </c>
      <c r="F18" s="65">
        <v>10714.2</v>
      </c>
      <c r="G18" s="65">
        <v>1179.4334239999998</v>
      </c>
      <c r="H18" s="18">
        <f t="shared" si="0"/>
        <v>5283.1360946745563</v>
      </c>
      <c r="I18" s="18">
        <f t="shared" si="1"/>
        <v>581.57466666666653</v>
      </c>
      <c r="J18" s="18"/>
      <c r="K18" s="18">
        <v>0</v>
      </c>
      <c r="L18" s="18">
        <f t="shared" si="2"/>
        <v>4701.5614280078898</v>
      </c>
      <c r="M18" s="119"/>
      <c r="O18" s="55"/>
      <c r="Q18" s="45"/>
    </row>
    <row r="19" spans="2:18" ht="21.95" customHeight="1" x14ac:dyDescent="0.2">
      <c r="B19" s="38" t="s">
        <v>446</v>
      </c>
      <c r="C19" s="41" t="s">
        <v>447</v>
      </c>
      <c r="D19" s="117"/>
      <c r="E19" s="118" t="s">
        <v>120</v>
      </c>
      <c r="F19" s="65">
        <v>8964</v>
      </c>
      <c r="G19" s="65">
        <v>852</v>
      </c>
      <c r="H19" s="18">
        <f t="shared" si="0"/>
        <v>4420.1183431952659</v>
      </c>
      <c r="I19" s="18">
        <f t="shared" si="1"/>
        <v>420.11834319526628</v>
      </c>
      <c r="J19" s="18"/>
      <c r="K19" s="18"/>
      <c r="L19" s="18">
        <f t="shared" ref="L19:L23" si="3">H19-I19+J19-K19</f>
        <v>3999.9999999999995</v>
      </c>
      <c r="M19" s="119"/>
      <c r="O19" s="55"/>
      <c r="Q19" s="45"/>
    </row>
    <row r="20" spans="2:18" ht="21.95" customHeight="1" x14ac:dyDescent="0.2">
      <c r="B20" s="38" t="s">
        <v>519</v>
      </c>
      <c r="C20" s="41" t="s">
        <v>453</v>
      </c>
      <c r="D20" s="117"/>
      <c r="E20" s="118" t="s">
        <v>475</v>
      </c>
      <c r="F20" s="65">
        <v>12791.05</v>
      </c>
      <c r="G20" s="65">
        <v>1623.05</v>
      </c>
      <c r="H20" s="18">
        <f t="shared" si="0"/>
        <v>6307.2238658777114</v>
      </c>
      <c r="I20" s="18">
        <f t="shared" si="1"/>
        <v>800.32051282051282</v>
      </c>
      <c r="J20" s="18"/>
      <c r="K20" s="18"/>
      <c r="L20" s="18">
        <f t="shared" si="3"/>
        <v>5506.9033530571987</v>
      </c>
      <c r="M20" s="119"/>
      <c r="O20" s="55"/>
      <c r="Q20" s="45"/>
    </row>
    <row r="21" spans="2:18" ht="21.95" customHeight="1" x14ac:dyDescent="0.2">
      <c r="B21" s="38" t="s">
        <v>448</v>
      </c>
      <c r="C21" s="41" t="s">
        <v>449</v>
      </c>
      <c r="D21" s="117"/>
      <c r="E21" s="118" t="s">
        <v>440</v>
      </c>
      <c r="F21" s="65">
        <v>12791.05</v>
      </c>
      <c r="G21" s="65">
        <v>1623.05</v>
      </c>
      <c r="H21" s="18">
        <f t="shared" si="0"/>
        <v>6307.2238658777114</v>
      </c>
      <c r="I21" s="18">
        <f t="shared" si="1"/>
        <v>800.32051282051282</v>
      </c>
      <c r="J21" s="18"/>
      <c r="K21" s="18"/>
      <c r="L21" s="18">
        <f t="shared" si="3"/>
        <v>5506.9033530571987</v>
      </c>
      <c r="M21" s="119"/>
      <c r="O21" s="55"/>
      <c r="Q21" s="45"/>
    </row>
    <row r="22" spans="2:18" ht="21.95" customHeight="1" x14ac:dyDescent="0.2">
      <c r="B22" s="38" t="s">
        <v>450</v>
      </c>
      <c r="C22" s="41" t="s">
        <v>451</v>
      </c>
      <c r="D22" s="117"/>
      <c r="E22" s="118" t="s">
        <v>441</v>
      </c>
      <c r="F22" s="65">
        <v>10969</v>
      </c>
      <c r="G22" s="65">
        <v>1234.5999999999999</v>
      </c>
      <c r="H22" s="18">
        <f t="shared" si="0"/>
        <v>5408.7771203155817</v>
      </c>
      <c r="I22" s="18">
        <f t="shared" si="1"/>
        <v>608.77712031558178</v>
      </c>
      <c r="J22" s="18"/>
      <c r="K22" s="18"/>
      <c r="L22" s="18">
        <f t="shared" si="3"/>
        <v>4800</v>
      </c>
      <c r="M22" s="119"/>
      <c r="N22" s="58"/>
      <c r="O22" s="55"/>
      <c r="Q22" s="60"/>
      <c r="R22" s="58"/>
    </row>
    <row r="23" spans="2:18" ht="21.95" customHeight="1" x14ac:dyDescent="0.2">
      <c r="B23" s="38" t="s">
        <v>452</v>
      </c>
      <c r="C23" s="41" t="s">
        <v>439</v>
      </c>
      <c r="D23" s="117"/>
      <c r="E23" s="118" t="s">
        <v>442</v>
      </c>
      <c r="F23" s="65">
        <v>12791.05</v>
      </c>
      <c r="G23" s="65">
        <v>1623.05</v>
      </c>
      <c r="H23" s="18">
        <f t="shared" si="0"/>
        <v>6307.2238658777114</v>
      </c>
      <c r="I23" s="18">
        <f t="shared" si="1"/>
        <v>800.32051282051282</v>
      </c>
      <c r="J23" s="18"/>
      <c r="K23" s="18"/>
      <c r="L23" s="18">
        <f t="shared" si="3"/>
        <v>5506.9033530571987</v>
      </c>
      <c r="M23" s="119"/>
      <c r="O23" s="55"/>
      <c r="Q23" s="45"/>
      <c r="R23" s="58"/>
    </row>
    <row r="24" spans="2:18" ht="21.95" customHeight="1" x14ac:dyDescent="0.2">
      <c r="B24" s="38"/>
      <c r="C24" s="41"/>
      <c r="D24" s="117"/>
      <c r="E24" s="120"/>
      <c r="F24" s="65"/>
      <c r="G24" s="65"/>
      <c r="H24" s="18"/>
      <c r="I24" s="18"/>
      <c r="J24" s="18"/>
      <c r="K24" s="18"/>
      <c r="L24" s="18"/>
      <c r="M24" s="91"/>
      <c r="O24" s="55"/>
    </row>
    <row r="25" spans="2:18" ht="21.95" customHeight="1" x14ac:dyDescent="0.2">
      <c r="E25" s="59" t="s">
        <v>91</v>
      </c>
      <c r="F25" s="98">
        <f>SUM(F7:F18)</f>
        <v>158554.07000000004</v>
      </c>
      <c r="G25" s="98">
        <f>SUM(G7:G18)</f>
        <v>20768.522159999993</v>
      </c>
      <c r="H25" s="60">
        <f>SUM(H7:H23)</f>
        <v>106933.0473372781</v>
      </c>
      <c r="I25" s="60">
        <f>SUM(I7:I23)</f>
        <v>13670.745641025642</v>
      </c>
      <c r="J25" s="60">
        <f>SUM(J7:J23)</f>
        <v>0</v>
      </c>
      <c r="K25" s="60">
        <f>SUM(K7:K23)</f>
        <v>13</v>
      </c>
      <c r="L25" s="60">
        <f>SUM(L7:L23)</f>
        <v>93249.301696252471</v>
      </c>
    </row>
    <row r="26" spans="2:18" x14ac:dyDescent="0.2">
      <c r="B26" s="38"/>
      <c r="C26" s="41"/>
      <c r="D26" s="41"/>
      <c r="E26" s="53"/>
      <c r="F26" s="18"/>
      <c r="G26" s="18"/>
      <c r="H26" s="18"/>
      <c r="I26" s="18"/>
      <c r="J26" s="18"/>
      <c r="K26" s="18"/>
      <c r="L26" s="18"/>
    </row>
    <row r="27" spans="2:18" x14ac:dyDescent="0.2">
      <c r="B27" s="38"/>
      <c r="C27" s="41"/>
      <c r="D27" s="41"/>
      <c r="E27" s="53"/>
      <c r="F27" s="18"/>
      <c r="G27" s="18"/>
      <c r="H27" s="18"/>
      <c r="I27" s="18"/>
      <c r="J27" s="18"/>
      <c r="K27" s="18"/>
      <c r="L27" s="18"/>
    </row>
    <row r="28" spans="2:18" x14ac:dyDescent="0.2">
      <c r="B28" s="38"/>
      <c r="C28" s="41"/>
      <c r="D28" s="41"/>
      <c r="E28" s="53"/>
      <c r="F28" s="18"/>
      <c r="G28" s="18"/>
      <c r="H28" s="18"/>
      <c r="I28" s="18"/>
      <c r="J28" s="18"/>
      <c r="K28" s="18"/>
      <c r="L28" s="18"/>
    </row>
    <row r="29" spans="2:18" x14ac:dyDescent="0.2">
      <c r="B29" s="38"/>
      <c r="C29" s="41"/>
      <c r="D29" s="41"/>
      <c r="E29" s="53"/>
      <c r="F29" s="18"/>
      <c r="G29" s="18"/>
      <c r="H29" s="18"/>
      <c r="I29" s="18"/>
      <c r="J29" s="18"/>
      <c r="K29" s="18"/>
      <c r="L29" s="18"/>
    </row>
  </sheetData>
  <phoneticPr fontId="0" type="noConversion"/>
  <pageMargins left="0.15748031496062992" right="0.27559055118110237" top="0.19685039370078741" bottom="0.51181102362204722" header="0.11811023622047245" footer="0"/>
  <pageSetup scale="9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249977111117893"/>
    <pageSetUpPr fitToPage="1"/>
  </sheetPr>
  <dimension ref="B1:M22"/>
  <sheetViews>
    <sheetView topLeftCell="A6" workbookViewId="0">
      <selection activeCell="I7" sqref="I7"/>
    </sheetView>
  </sheetViews>
  <sheetFormatPr baseColWidth="10" defaultRowHeight="12.75" x14ac:dyDescent="0.2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" customWidth="1"/>
    <col min="7" max="7" width="1.42578125" customWidth="1"/>
    <col min="8" max="8" width="11.7109375" customWidth="1"/>
    <col min="9" max="9" width="10.140625" customWidth="1"/>
    <col min="10" max="10" width="10" customWidth="1"/>
    <col min="11" max="11" width="8.85546875" customWidth="1"/>
    <col min="12" max="12" width="11.28515625" bestFit="1" customWidth="1"/>
    <col min="13" max="13" width="32" customWidth="1"/>
  </cols>
  <sheetData>
    <row r="1" spans="2:13" ht="18" x14ac:dyDescent="0.25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3" ht="15" x14ac:dyDescent="0.25">
      <c r="F2" s="4" t="s">
        <v>94</v>
      </c>
      <c r="G2" s="2"/>
      <c r="H2" s="2"/>
      <c r="I2" s="2"/>
      <c r="J2" s="4"/>
      <c r="K2" s="2"/>
      <c r="L2" s="2"/>
      <c r="M2" s="17" t="str">
        <f>+O.PUB!M2</f>
        <v>30 DE ABRIL DE 2016</v>
      </c>
    </row>
    <row r="3" spans="2:13" x14ac:dyDescent="0.2">
      <c r="F3" s="17" t="str">
        <f>+O.PUB!F3</f>
        <v>SEGUNDA QUINCENA DE ABRIL DE 2016</v>
      </c>
      <c r="G3" s="2"/>
      <c r="H3" s="2"/>
      <c r="I3" s="2"/>
      <c r="J3" s="17"/>
      <c r="K3" s="2"/>
      <c r="L3" s="2"/>
    </row>
    <row r="4" spans="2:13" x14ac:dyDescent="0.2">
      <c r="F4" s="5"/>
      <c r="G4" s="2"/>
      <c r="H4" s="2"/>
      <c r="I4" s="2"/>
      <c r="J4" s="5"/>
      <c r="K4" s="2"/>
      <c r="L4" s="2"/>
    </row>
    <row r="5" spans="2:13" x14ac:dyDescent="0.2">
      <c r="B5" s="6" t="s">
        <v>2</v>
      </c>
      <c r="C5" s="6" t="s">
        <v>3</v>
      </c>
      <c r="D5" s="6"/>
      <c r="E5" s="6" t="s">
        <v>116</v>
      </c>
      <c r="F5" s="61" t="s">
        <v>4</v>
      </c>
      <c r="G5" s="61" t="s">
        <v>211</v>
      </c>
      <c r="H5" s="7" t="s">
        <v>4</v>
      </c>
      <c r="I5" s="7" t="s">
        <v>211</v>
      </c>
      <c r="J5" s="39" t="s">
        <v>265</v>
      </c>
      <c r="K5" s="7" t="s">
        <v>199</v>
      </c>
      <c r="L5" s="7" t="s">
        <v>5</v>
      </c>
      <c r="M5" s="6" t="s">
        <v>6</v>
      </c>
    </row>
    <row r="6" spans="2:13" x14ac:dyDescent="0.2">
      <c r="F6" s="64"/>
      <c r="G6" s="64"/>
    </row>
    <row r="7" spans="2:13" ht="24.95" customHeight="1" x14ac:dyDescent="0.2">
      <c r="B7" s="9" t="s">
        <v>262</v>
      </c>
      <c r="C7" s="8" t="s">
        <v>260</v>
      </c>
      <c r="D7" s="13"/>
      <c r="E7" s="71" t="s">
        <v>140</v>
      </c>
      <c r="F7" s="62">
        <v>8828</v>
      </c>
      <c r="G7" s="62">
        <v>828</v>
      </c>
      <c r="H7" s="11">
        <f>+F7/30.42*15</f>
        <v>4353.0571992110454</v>
      </c>
      <c r="I7" s="11">
        <f>+G7/30.42*15</f>
        <v>408.28402366863901</v>
      </c>
      <c r="J7" s="11"/>
      <c r="K7" s="11"/>
      <c r="L7" s="11">
        <f>H7-I7+J7-K7</f>
        <v>3944.7731755424065</v>
      </c>
      <c r="M7" s="12"/>
    </row>
    <row r="8" spans="2:13" ht="24.95" customHeight="1" x14ac:dyDescent="0.2">
      <c r="B8" s="9" t="s">
        <v>202</v>
      </c>
      <c r="C8" s="8" t="s">
        <v>203</v>
      </c>
      <c r="D8" s="13"/>
      <c r="E8" s="71" t="s">
        <v>141</v>
      </c>
      <c r="F8" s="62">
        <v>12087.6</v>
      </c>
      <c r="G8" s="62">
        <v>1472.7916639999999</v>
      </c>
      <c r="H8" s="11">
        <f t="shared" ref="H8:H20" si="0">+F8/30.42*15</f>
        <v>5960.3550295857985</v>
      </c>
      <c r="I8" s="11">
        <f t="shared" ref="I8:I20" si="1">+G8/30.42*15</f>
        <v>726.22863116370797</v>
      </c>
      <c r="J8" s="11"/>
      <c r="K8" s="11">
        <v>1</v>
      </c>
      <c r="L8" s="11">
        <f t="shared" ref="L8:L18" si="2">H8-I8+J8-K8</f>
        <v>5233.1263984220905</v>
      </c>
      <c r="M8" s="12"/>
    </row>
    <row r="9" spans="2:13" ht="24.95" customHeight="1" x14ac:dyDescent="0.2">
      <c r="B9" s="8" t="s">
        <v>56</v>
      </c>
      <c r="C9" s="8" t="s">
        <v>57</v>
      </c>
      <c r="D9" s="13"/>
      <c r="E9" s="71" t="s">
        <v>141</v>
      </c>
      <c r="F9" s="62">
        <v>12087.6</v>
      </c>
      <c r="G9" s="62">
        <v>1472.7916639999999</v>
      </c>
      <c r="H9" s="11">
        <f t="shared" si="0"/>
        <v>5960.3550295857985</v>
      </c>
      <c r="I9" s="11">
        <f t="shared" si="1"/>
        <v>726.22863116370797</v>
      </c>
      <c r="J9" s="11"/>
      <c r="K9" s="11">
        <v>0</v>
      </c>
      <c r="L9" s="11">
        <f t="shared" si="2"/>
        <v>5234.1263984220905</v>
      </c>
      <c r="M9" s="12"/>
    </row>
    <row r="10" spans="2:13" ht="24.95" customHeight="1" x14ac:dyDescent="0.2">
      <c r="B10" s="9" t="s">
        <v>112</v>
      </c>
      <c r="C10" s="8" t="s">
        <v>111</v>
      </c>
      <c r="D10" s="13"/>
      <c r="E10" s="71" t="s">
        <v>141</v>
      </c>
      <c r="F10" s="62">
        <v>8748.6</v>
      </c>
      <c r="G10" s="62">
        <v>812.89852799999994</v>
      </c>
      <c r="H10" s="11">
        <f t="shared" si="0"/>
        <v>4313.9053254437868</v>
      </c>
      <c r="I10" s="11">
        <f t="shared" si="1"/>
        <v>400.83753846153843</v>
      </c>
      <c r="J10" s="11"/>
      <c r="K10" s="11"/>
      <c r="L10" s="11">
        <f t="shared" si="2"/>
        <v>3913.0677869822484</v>
      </c>
      <c r="M10" s="12"/>
    </row>
    <row r="11" spans="2:13" ht="24.95" customHeight="1" x14ac:dyDescent="0.2">
      <c r="B11" s="9" t="s">
        <v>58</v>
      </c>
      <c r="C11" s="8" t="s">
        <v>59</v>
      </c>
      <c r="D11" s="13"/>
      <c r="E11" s="71" t="s">
        <v>141</v>
      </c>
      <c r="F11" s="62">
        <v>12087.6</v>
      </c>
      <c r="G11" s="62">
        <v>1472.7916639999999</v>
      </c>
      <c r="H11" s="11">
        <f t="shared" si="0"/>
        <v>5960.3550295857985</v>
      </c>
      <c r="I11" s="11">
        <f t="shared" si="1"/>
        <v>726.22863116370797</v>
      </c>
      <c r="J11" s="11"/>
      <c r="K11" s="11">
        <v>1</v>
      </c>
      <c r="L11" s="11">
        <f t="shared" si="2"/>
        <v>5233.1263984220905</v>
      </c>
      <c r="M11" s="12"/>
    </row>
    <row r="12" spans="2:13" ht="24.95" customHeight="1" x14ac:dyDescent="0.2">
      <c r="B12" s="25" t="s">
        <v>204</v>
      </c>
      <c r="C12" s="8" t="s">
        <v>205</v>
      </c>
      <c r="D12" s="13"/>
      <c r="E12" s="71" t="s">
        <v>141</v>
      </c>
      <c r="F12" s="62">
        <v>12087.6</v>
      </c>
      <c r="G12" s="62">
        <v>1472.7916639999999</v>
      </c>
      <c r="H12" s="11">
        <f t="shared" si="0"/>
        <v>5960.3550295857985</v>
      </c>
      <c r="I12" s="11">
        <f t="shared" si="1"/>
        <v>726.22863116370797</v>
      </c>
      <c r="J12" s="11"/>
      <c r="K12" s="11">
        <v>2</v>
      </c>
      <c r="L12" s="11">
        <f t="shared" si="2"/>
        <v>5232.1263984220905</v>
      </c>
      <c r="M12" s="12"/>
    </row>
    <row r="13" spans="2:13" ht="24.95" customHeight="1" x14ac:dyDescent="0.2">
      <c r="B13" s="25" t="s">
        <v>215</v>
      </c>
      <c r="C13" s="8" t="s">
        <v>190</v>
      </c>
      <c r="D13" s="13"/>
      <c r="E13" s="71" t="s">
        <v>141</v>
      </c>
      <c r="F13" s="62">
        <v>6757.8</v>
      </c>
      <c r="G13" s="62">
        <v>270.85494400000005</v>
      </c>
      <c r="H13" s="11">
        <f t="shared" si="0"/>
        <v>3332.248520710059</v>
      </c>
      <c r="I13" s="11">
        <f t="shared" si="1"/>
        <v>133.55766469428011</v>
      </c>
      <c r="J13" s="11"/>
      <c r="K13" s="11"/>
      <c r="L13" s="11">
        <f t="shared" si="2"/>
        <v>3198.690856015779</v>
      </c>
      <c r="M13" s="12"/>
    </row>
    <row r="14" spans="2:13" ht="24.95" customHeight="1" x14ac:dyDescent="0.2">
      <c r="B14" s="25" t="s">
        <v>271</v>
      </c>
      <c r="C14" s="8" t="s">
        <v>270</v>
      </c>
      <c r="D14" s="13"/>
      <c r="E14" s="71" t="s">
        <v>141</v>
      </c>
      <c r="F14" s="62">
        <v>8635.2000000000007</v>
      </c>
      <c r="G14" s="62">
        <v>792.57724800000005</v>
      </c>
      <c r="H14" s="11">
        <f t="shared" si="0"/>
        <v>4257.9881656804737</v>
      </c>
      <c r="I14" s="11">
        <f t="shared" si="1"/>
        <v>390.81718343195269</v>
      </c>
      <c r="J14" s="11"/>
      <c r="K14" s="11"/>
      <c r="L14" s="11">
        <f t="shared" si="2"/>
        <v>3867.1709822485209</v>
      </c>
      <c r="M14" s="12"/>
    </row>
    <row r="15" spans="2:13" ht="24.95" customHeight="1" x14ac:dyDescent="0.2">
      <c r="B15" s="25" t="s">
        <v>273</v>
      </c>
      <c r="C15" s="8" t="s">
        <v>272</v>
      </c>
      <c r="D15" s="13"/>
      <c r="E15" s="71" t="s">
        <v>141</v>
      </c>
      <c r="F15" s="62">
        <v>8635.2000000000007</v>
      </c>
      <c r="G15" s="62">
        <v>792.57724800000005</v>
      </c>
      <c r="H15" s="11">
        <f t="shared" si="0"/>
        <v>4257.9881656804737</v>
      </c>
      <c r="I15" s="11">
        <f t="shared" si="1"/>
        <v>390.81718343195269</v>
      </c>
      <c r="J15" s="11"/>
      <c r="K15" s="11"/>
      <c r="L15" s="11">
        <f t="shared" si="2"/>
        <v>3867.1709822485209</v>
      </c>
      <c r="M15" s="12"/>
    </row>
    <row r="16" spans="2:13" ht="24.95" customHeight="1" x14ac:dyDescent="0.2">
      <c r="B16" s="25" t="s">
        <v>274</v>
      </c>
      <c r="C16" s="8" t="s">
        <v>275</v>
      </c>
      <c r="D16" s="13"/>
      <c r="E16" s="71" t="s">
        <v>141</v>
      </c>
      <c r="F16" s="62">
        <v>9853</v>
      </c>
      <c r="G16" s="62">
        <v>1010.81</v>
      </c>
      <c r="H16" s="11">
        <f t="shared" si="0"/>
        <v>4858.4812623274156</v>
      </c>
      <c r="I16" s="11">
        <f t="shared" si="1"/>
        <v>498.42702169625238</v>
      </c>
      <c r="J16" s="11"/>
      <c r="K16" s="11"/>
      <c r="L16" s="11">
        <f t="shared" si="2"/>
        <v>4360.0542406311633</v>
      </c>
      <c r="M16" s="12"/>
    </row>
    <row r="17" spans="2:13" ht="24.95" customHeight="1" x14ac:dyDescent="0.2">
      <c r="B17" s="25" t="s">
        <v>196</v>
      </c>
      <c r="C17" s="8" t="s">
        <v>197</v>
      </c>
      <c r="D17" s="13"/>
      <c r="E17" s="71" t="s">
        <v>216</v>
      </c>
      <c r="F17" s="62">
        <v>10117.799999999999</v>
      </c>
      <c r="G17" s="62">
        <v>1058.2591679999998</v>
      </c>
      <c r="H17" s="11">
        <f t="shared" si="0"/>
        <v>4989.0532544378693</v>
      </c>
      <c r="I17" s="11">
        <f t="shared" si="1"/>
        <v>521.82404733727799</v>
      </c>
      <c r="J17" s="11"/>
      <c r="K17" s="11"/>
      <c r="L17" s="11">
        <f t="shared" si="2"/>
        <v>4467.2292071005913</v>
      </c>
      <c r="M17" s="12"/>
    </row>
    <row r="18" spans="2:13" ht="24.95" customHeight="1" x14ac:dyDescent="0.2">
      <c r="B18" s="9" t="s">
        <v>234</v>
      </c>
      <c r="C18" s="8" t="s">
        <v>235</v>
      </c>
      <c r="D18" s="13"/>
      <c r="E18" s="71" t="s">
        <v>139</v>
      </c>
      <c r="F18" s="62">
        <v>9819.6</v>
      </c>
      <c r="G18" s="62">
        <v>1004.821728</v>
      </c>
      <c r="H18" s="11">
        <f t="shared" si="0"/>
        <v>4842.0118343195263</v>
      </c>
      <c r="I18" s="11">
        <f t="shared" si="1"/>
        <v>495.47422485207102</v>
      </c>
      <c r="J18" s="11"/>
      <c r="K18" s="11"/>
      <c r="L18" s="11">
        <f t="shared" si="2"/>
        <v>4346.5376094674557</v>
      </c>
      <c r="M18" s="12"/>
    </row>
    <row r="19" spans="2:13" ht="21.95" customHeight="1" x14ac:dyDescent="0.2">
      <c r="B19" s="9" t="s">
        <v>173</v>
      </c>
      <c r="C19" s="8" t="s">
        <v>174</v>
      </c>
      <c r="D19" s="13"/>
      <c r="E19" s="71" t="s">
        <v>124</v>
      </c>
      <c r="F19" s="62">
        <v>8964</v>
      </c>
      <c r="G19" s="62">
        <v>852</v>
      </c>
      <c r="H19" s="11">
        <f t="shared" si="0"/>
        <v>4420.1183431952659</v>
      </c>
      <c r="I19" s="11">
        <f t="shared" si="1"/>
        <v>420.11834319526628</v>
      </c>
      <c r="J19" s="11"/>
      <c r="K19" s="11"/>
      <c r="L19" s="11">
        <f t="shared" ref="L19" si="3">H19-I19+J19-K19</f>
        <v>3999.9999999999995</v>
      </c>
      <c r="M19" s="12"/>
    </row>
    <row r="20" spans="2:13" ht="21.95" customHeight="1" x14ac:dyDescent="0.2">
      <c r="B20" s="9" t="s">
        <v>520</v>
      </c>
      <c r="C20" s="8" t="s">
        <v>242</v>
      </c>
      <c r="D20" s="13"/>
      <c r="E20" s="71" t="s">
        <v>124</v>
      </c>
      <c r="F20" s="62">
        <v>8098</v>
      </c>
      <c r="G20" s="62">
        <v>594.41</v>
      </c>
      <c r="H20" s="11">
        <f t="shared" si="0"/>
        <v>3993.0966469428004</v>
      </c>
      <c r="I20" s="11">
        <f t="shared" si="1"/>
        <v>293.10157790927019</v>
      </c>
      <c r="J20" s="11"/>
      <c r="K20" s="11"/>
      <c r="L20" s="11">
        <f t="shared" ref="L20" si="4">H20-I20+J20-K20</f>
        <v>3699.9950690335299</v>
      </c>
      <c r="M20" s="12"/>
    </row>
    <row r="21" spans="2:13" ht="21.95" customHeight="1" x14ac:dyDescent="0.2">
      <c r="E21" s="15" t="s">
        <v>91</v>
      </c>
      <c r="F21" s="63">
        <f t="shared" ref="F21:G21" si="5">SUM(F7:F19)</f>
        <v>128709.6</v>
      </c>
      <c r="G21" s="63">
        <f t="shared" si="5"/>
        <v>13313.96552</v>
      </c>
      <c r="H21" s="16">
        <f>SUM(H7:H20)</f>
        <v>67459.368836291906</v>
      </c>
      <c r="I21" s="16">
        <f t="shared" ref="I21:K21" si="6">SUM(I7:I20)</f>
        <v>6858.1733333333323</v>
      </c>
      <c r="J21" s="16">
        <f t="shared" si="6"/>
        <v>0</v>
      </c>
      <c r="K21" s="16">
        <f t="shared" si="6"/>
        <v>4</v>
      </c>
      <c r="L21" s="16">
        <f>SUM(L7:L20)</f>
        <v>60597.195502958588</v>
      </c>
    </row>
    <row r="22" spans="2:13" ht="21.95" customHeight="1" x14ac:dyDescent="0.2"/>
  </sheetData>
  <phoneticPr fontId="0" type="noConversion"/>
  <pageMargins left="0.11811023622047245" right="7.874015748031496E-2" top="0.59055118110236227" bottom="0.98425196850393704" header="0" footer="0"/>
  <pageSetup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19</vt:i4>
      </vt:variant>
    </vt:vector>
  </HeadingPairs>
  <TitlesOfParts>
    <vt:vector size="40" baseType="lpstr">
      <vt:lpstr>DIETAS</vt:lpstr>
      <vt:lpstr>PRESIDENCIA</vt:lpstr>
      <vt:lpstr>SECRETARIA GENERAL</vt:lpstr>
      <vt:lpstr>OFICIALIA MAYOR</vt:lpstr>
      <vt:lpstr>REGISTRO CIVIL</vt:lpstr>
      <vt:lpstr>DEL</vt:lpstr>
      <vt:lpstr>H.MPAL</vt:lpstr>
      <vt:lpstr>O.PUB</vt:lpstr>
      <vt:lpstr>O.PUB2</vt:lpstr>
      <vt:lpstr>DESARROLLO SOCIAL</vt:lpstr>
      <vt:lpstr>SERVICIOS PUBLICOS</vt:lpstr>
      <vt:lpstr>s.p. rastro</vt:lpstr>
      <vt:lpstr>AGUA POTABLE</vt:lpstr>
      <vt:lpstr>PROTECCION CIVIL</vt:lpstr>
      <vt:lpstr>DEPARTAMENTO AGROPECUARIO</vt:lpstr>
      <vt:lpstr>CULTURA</vt:lpstr>
      <vt:lpstr>DEPORTE</vt:lpstr>
      <vt:lpstr>jubilados</vt:lpstr>
      <vt:lpstr>SEG.P.</vt:lpstr>
      <vt:lpstr>SEG.P.2</vt:lpstr>
      <vt:lpstr>Hoja1</vt:lpstr>
      <vt:lpstr>'AGUA POTABLE'!Área_de_impresión</vt:lpstr>
      <vt:lpstr>CULTURA!Área_de_impresión</vt:lpstr>
      <vt:lpstr>DEL!Área_de_impresión</vt:lpstr>
      <vt:lpstr>'DEPARTAMENTO AGROPECUARIO'!Área_de_impresión</vt:lpstr>
      <vt:lpstr>DEPORTE!Área_de_impresión</vt:lpstr>
      <vt:lpstr>'DESARROLLO SOCIAL'!Área_de_impresión</vt:lpstr>
      <vt:lpstr>DIETAS!Área_de_impresión</vt:lpstr>
      <vt:lpstr>H.MPAL!Área_de_impresión</vt:lpstr>
      <vt:lpstr>O.PUB!Área_de_impresión</vt:lpstr>
      <vt:lpstr>O.PUB2!Área_de_impresión</vt:lpstr>
      <vt:lpstr>'OFICIALIA MAYOR'!Área_de_impresión</vt:lpstr>
      <vt:lpstr>PRESIDENCIA!Área_de_impresión</vt:lpstr>
      <vt:lpstr>'PROTECCION CIVIL'!Área_de_impresión</vt:lpstr>
      <vt:lpstr>'REGISTRO CIVIL'!Área_de_impresión</vt:lpstr>
      <vt:lpstr>'s.p. rastro'!Área_de_impresión</vt:lpstr>
      <vt:lpstr>'SECRETARIA GENERAL'!Área_de_impresión</vt:lpstr>
      <vt:lpstr>SEG.P.!Área_de_impresión</vt:lpstr>
      <vt:lpstr>SEG.P.2!Área_de_impresión</vt:lpstr>
      <vt:lpstr>'SERVICIOS PUBLICOS'!Área_de_impresión</vt:lpstr>
    </vt:vector>
  </TitlesOfParts>
  <Company>H. Ayuntamiento d Iztlahuacan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j</cp:lastModifiedBy>
  <cp:lastPrinted>2016-04-25T16:55:35Z</cp:lastPrinted>
  <dcterms:created xsi:type="dcterms:W3CDTF">2004-03-09T14:35:28Z</dcterms:created>
  <dcterms:modified xsi:type="dcterms:W3CDTF">2016-04-25T17:00:07Z</dcterms:modified>
</cp:coreProperties>
</file>