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JAM-PC-016\Desktop\"/>
    </mc:Choice>
  </mc:AlternateContent>
  <bookViews>
    <workbookView xWindow="0" yWindow="0" windowWidth="20490" windowHeight="7740"/>
  </bookViews>
  <sheets>
    <sheet name="Calendario MIR 2015" sheetId="15" r:id="rId1"/>
    <sheet name="Agregar-Eliminar" sheetId="16" r:id="rId2"/>
  </sheets>
  <definedNames>
    <definedName name="_xlnm._FilterDatabase" localSheetId="1" hidden="1">'Agregar-Eliminar'!$A$7:$BH$86</definedName>
    <definedName name="_xlnm._FilterDatabase" localSheetId="0" hidden="1">'Calendario MIR 2015'!$A$7:$BK$153</definedName>
  </definedNames>
  <calcPr calcId="152511"/>
</workbook>
</file>

<file path=xl/calcChain.xml><?xml version="1.0" encoding="utf-8"?>
<calcChain xmlns="http://schemas.openxmlformats.org/spreadsheetml/2006/main">
  <c r="BK92" i="15" l="1"/>
  <c r="BK93" i="15"/>
  <c r="BK94" i="15"/>
  <c r="BK91" i="15"/>
  <c r="BK96" i="15"/>
  <c r="AU4" i="15"/>
  <c r="AZ89" i="15"/>
  <c r="BK85" i="15"/>
  <c r="AZ85" i="15"/>
  <c r="AJ85" i="15"/>
  <c r="BB89" i="15"/>
  <c r="BK68" i="15"/>
  <c r="BK69" i="15"/>
  <c r="BK70" i="15"/>
  <c r="BK71" i="15"/>
  <c r="BK72" i="15"/>
  <c r="BK73" i="15"/>
  <c r="BK74" i="15"/>
  <c r="BK75" i="15"/>
  <c r="BK76" i="15"/>
  <c r="BK77" i="15"/>
  <c r="BK78" i="15"/>
  <c r="BK79" i="15"/>
  <c r="BK80" i="15"/>
  <c r="BK81" i="15"/>
  <c r="BK82" i="15"/>
  <c r="BK83" i="15"/>
  <c r="BK84" i="15"/>
  <c r="BK67" i="15"/>
  <c r="BG107" i="15"/>
  <c r="AU90" i="16"/>
  <c r="AV90" i="16"/>
  <c r="AW90" i="16"/>
  <c r="AX90" i="16"/>
  <c r="AY90" i="16"/>
  <c r="AZ90" i="16"/>
  <c r="BA90" i="16"/>
  <c r="BB90" i="16"/>
  <c r="BC90" i="16"/>
  <c r="BD90" i="16"/>
  <c r="BE90" i="16"/>
  <c r="BF90" i="16"/>
  <c r="BG90" i="16"/>
  <c r="BE89" i="16"/>
  <c r="BF89" i="16"/>
  <c r="BD89" i="16"/>
  <c r="BC89" i="16"/>
  <c r="BB89" i="16"/>
  <c r="BA89" i="16"/>
  <c r="AZ89" i="16"/>
  <c r="AY89" i="16"/>
  <c r="AX89" i="16"/>
  <c r="AW89" i="16"/>
  <c r="AV89" i="16"/>
  <c r="AU89" i="16"/>
  <c r="AJ89" i="16"/>
  <c r="AU88" i="16"/>
  <c r="AV88" i="16"/>
  <c r="AW88" i="16"/>
  <c r="AX88" i="16"/>
  <c r="AY88" i="16"/>
  <c r="AZ88" i="16"/>
  <c r="BA88" i="16"/>
  <c r="BB88" i="16"/>
  <c r="BC88" i="16"/>
  <c r="BD88" i="16"/>
  <c r="BE88" i="16"/>
  <c r="BF88" i="16"/>
  <c r="BG88" i="16"/>
  <c r="BI113" i="15"/>
  <c r="BJ113" i="15"/>
  <c r="BH113" i="15"/>
  <c r="BG113" i="15"/>
  <c r="BF113" i="15"/>
  <c r="BE113" i="15"/>
  <c r="BD113" i="15"/>
  <c r="BC113" i="15"/>
  <c r="BA113" i="15"/>
  <c r="AY113" i="15"/>
  <c r="AW113" i="15"/>
  <c r="AU113" i="15"/>
  <c r="AU112" i="15"/>
  <c r="AW112" i="15"/>
  <c r="AY112" i="15"/>
  <c r="BA112" i="15"/>
  <c r="BC112" i="15"/>
  <c r="BD112" i="15"/>
  <c r="BE112" i="15"/>
  <c r="BF112" i="15"/>
  <c r="BG112" i="15"/>
  <c r="BH112" i="15"/>
  <c r="BI112" i="15"/>
  <c r="BJ112" i="15"/>
  <c r="BK112" i="15"/>
  <c r="BI111" i="15"/>
  <c r="BJ111" i="15"/>
  <c r="BH111" i="15"/>
  <c r="BG111" i="15"/>
  <c r="BF111" i="15"/>
  <c r="BE111" i="15"/>
  <c r="BD111" i="15"/>
  <c r="BC111" i="15"/>
  <c r="BA111" i="15"/>
  <c r="AY111" i="15"/>
  <c r="AW111" i="15"/>
  <c r="AU111" i="15"/>
  <c r="BJ109" i="15"/>
  <c r="BI109" i="15"/>
  <c r="BH109" i="15"/>
  <c r="BG109" i="15"/>
  <c r="BF109" i="15"/>
  <c r="BE109" i="15"/>
  <c r="BD109" i="15"/>
  <c r="BC109" i="15"/>
  <c r="BA109" i="15"/>
  <c r="AY109" i="15"/>
  <c r="AW109" i="15"/>
  <c r="AU109" i="15"/>
  <c r="BK109" i="15"/>
  <c r="AU108" i="15"/>
  <c r="AW108" i="15"/>
  <c r="AY108" i="15"/>
  <c r="BA108" i="15"/>
  <c r="BC108" i="15"/>
  <c r="BD108" i="15"/>
  <c r="BE108" i="15"/>
  <c r="BF108" i="15"/>
  <c r="BG108" i="15"/>
  <c r="BH108" i="15"/>
  <c r="BI108" i="15"/>
  <c r="BJ108" i="15"/>
  <c r="BK108" i="15"/>
  <c r="BJ107" i="15"/>
  <c r="BI107" i="15"/>
  <c r="BH107" i="15"/>
  <c r="BF107" i="15"/>
  <c r="BE107" i="15"/>
  <c r="BD107" i="15"/>
  <c r="BC107" i="15"/>
  <c r="BA107" i="15"/>
  <c r="AY107" i="15"/>
  <c r="AW107" i="15"/>
  <c r="AU107" i="15"/>
  <c r="BK107" i="15"/>
  <c r="AU106" i="15"/>
  <c r="AW106" i="15"/>
  <c r="AY106" i="15"/>
  <c r="BA106" i="15"/>
  <c r="BC106" i="15"/>
  <c r="BD106" i="15"/>
  <c r="BE106" i="15"/>
  <c r="BF106" i="15"/>
  <c r="BG106" i="15"/>
  <c r="BH106" i="15"/>
  <c r="BI106" i="15"/>
  <c r="BJ106" i="15"/>
  <c r="BK106" i="15"/>
  <c r="AU103" i="15"/>
  <c r="AW103" i="15"/>
  <c r="AY103" i="15"/>
  <c r="BA103" i="15"/>
  <c r="BC103" i="15"/>
  <c r="BD103" i="15"/>
  <c r="BE103" i="15"/>
  <c r="BF103" i="15"/>
  <c r="BG103" i="15"/>
  <c r="BH103" i="15"/>
  <c r="BI103" i="15"/>
  <c r="BJ103" i="15"/>
  <c r="BK103" i="15"/>
  <c r="BK102" i="15"/>
  <c r="BK101" i="15"/>
  <c r="BK100" i="15"/>
  <c r="BK99" i="15"/>
  <c r="BK113" i="15"/>
  <c r="BK111" i="15"/>
  <c r="AJ133" i="16"/>
  <c r="BG87" i="16"/>
  <c r="BK97" i="15"/>
  <c r="BK95" i="15"/>
  <c r="AJ89" i="15"/>
  <c r="BK86" i="15"/>
  <c r="AJ86" i="15"/>
  <c r="BK89" i="15"/>
</calcChain>
</file>

<file path=xl/sharedStrings.xml><?xml version="1.0" encoding="utf-8"?>
<sst xmlns="http://schemas.openxmlformats.org/spreadsheetml/2006/main" count="6906" uniqueCount="1134">
  <si>
    <t>id_mir</t>
  </si>
  <si>
    <t>S</t>
  </si>
  <si>
    <t>Clave_UP</t>
  </si>
  <si>
    <t>UP</t>
  </si>
  <si>
    <t>UR</t>
  </si>
  <si>
    <t>Clave_FI</t>
  </si>
  <si>
    <t>FI</t>
  </si>
  <si>
    <t>Clave_F</t>
  </si>
  <si>
    <t>F</t>
  </si>
  <si>
    <t>Clave_SF</t>
  </si>
  <si>
    <t>SF</t>
  </si>
  <si>
    <t>Clave_D</t>
  </si>
  <si>
    <t>D</t>
  </si>
  <si>
    <t>Clave_TS</t>
  </si>
  <si>
    <t>TS</t>
  </si>
  <si>
    <t>Clave_AR</t>
  </si>
  <si>
    <t>AR</t>
  </si>
  <si>
    <t>Clave_PP</t>
  </si>
  <si>
    <t>PP</t>
  </si>
  <si>
    <t>Clave_COMP</t>
  </si>
  <si>
    <t>COMP</t>
  </si>
  <si>
    <t>id_indi</t>
  </si>
  <si>
    <t>Indicador</t>
  </si>
  <si>
    <t>Formula</t>
  </si>
  <si>
    <t>Frec_med</t>
  </si>
  <si>
    <t>Nivel</t>
  </si>
  <si>
    <t>Clave_UEG</t>
  </si>
  <si>
    <t>UEG</t>
  </si>
  <si>
    <t>Resumen</t>
  </si>
  <si>
    <t>Medios</t>
  </si>
  <si>
    <t>Supuestos</t>
  </si>
  <si>
    <t>Fuente_inf</t>
  </si>
  <si>
    <t>Unidad_med</t>
  </si>
  <si>
    <t>Desarrollo Social</t>
  </si>
  <si>
    <t>Equidad de oportunidades</t>
  </si>
  <si>
    <t/>
  </si>
  <si>
    <t>Anual</t>
  </si>
  <si>
    <t>Fin</t>
  </si>
  <si>
    <t>P</t>
  </si>
  <si>
    <t>Porcentaje</t>
  </si>
  <si>
    <t>E</t>
  </si>
  <si>
    <t>Prestación de Servicios Públicos</t>
  </si>
  <si>
    <t>Trimestral</t>
  </si>
  <si>
    <t>M</t>
  </si>
  <si>
    <t>Apoyo al proceso presupuestario y para mejorar la eficiencia institucional</t>
  </si>
  <si>
    <t>Semestral</t>
  </si>
  <si>
    <t>Mensual</t>
  </si>
  <si>
    <t>Bianual</t>
  </si>
  <si>
    <t>Posición</t>
  </si>
  <si>
    <t>Secretaría de Desarrollo e Integración Social</t>
  </si>
  <si>
    <t>Protección Social</t>
  </si>
  <si>
    <t>Otros Grupos Vulnerables</t>
  </si>
  <si>
    <t>Pobreza y cohesión social</t>
  </si>
  <si>
    <t>Sexenal</t>
  </si>
  <si>
    <t>Grupos prioritarios</t>
  </si>
  <si>
    <t>Familia e Hijos</t>
  </si>
  <si>
    <t>Alimentación y Nutrición</t>
  </si>
  <si>
    <t>Recreación, Cultura y Otras Manifestaciones Sociales</t>
  </si>
  <si>
    <t>Comunidad y calidad de vida</t>
  </si>
  <si>
    <t>Bimestral</t>
  </si>
  <si>
    <t>Cuatrimestral</t>
  </si>
  <si>
    <t>Persona</t>
  </si>
  <si>
    <t>Atención</t>
  </si>
  <si>
    <t>Recreación y esparcimiento</t>
  </si>
  <si>
    <t>Deporte y Recreación</t>
  </si>
  <si>
    <t>Renovación</t>
  </si>
  <si>
    <t>Número de renovación y mantenimiento de las salas</t>
  </si>
  <si>
    <t>Renovaciones sugeridas por usuariosRenovaciones  adecuadas a proyectos educativos/Renovaciones ejecutadas aún proyecto educativo</t>
  </si>
  <si>
    <t>Trompo Mágico, Museo Interactivo</t>
  </si>
  <si>
    <t>Contribuir a la Renovación de espacios culturales, educativos y de ciencia a través de la implementación de proyectos que impacten en el desarrollo y conocimiento de las familias enfocados a la niñez jalisciense</t>
  </si>
  <si>
    <t>Dirección de Servicios Generales (Proyecto )</t>
  </si>
  <si>
    <t>Existen programas autorizados para la renovación de salas</t>
  </si>
  <si>
    <t>Museo Trompo Mágico, DIF</t>
  </si>
  <si>
    <t>Salas</t>
  </si>
  <si>
    <t>Actividades Educativas y Culturales</t>
  </si>
  <si>
    <t>Número de personas por el gusto a las ciencias y el arte.</t>
  </si>
  <si>
    <t>(Visitantes por el gusto de la ciencia+Visitante por el gusto del arte)</t>
  </si>
  <si>
    <t>Contribuir a fomentar el arte y las ciencias mediante actividades educativas y culturales para la población infantil de Jalisco  y sus alrededores</t>
  </si>
  <si>
    <t>Dirección Educativa</t>
  </si>
  <si>
    <t>Existen encuestas elaboradas dirigidas al visitante para el diseño de nuevas actividades de el arte y la ciencia</t>
  </si>
  <si>
    <t>Dir. Educativa del Museo Trompo Mágico</t>
  </si>
  <si>
    <t>Encuestas realizadas</t>
  </si>
  <si>
    <t>Hogar y cohesión comunitaria</t>
  </si>
  <si>
    <t xml:space="preserve">Bienestar de las familias </t>
  </si>
  <si>
    <t>Índice de vulnerabilidad social</t>
  </si>
  <si>
    <t>IVS=B1P1+B2P2+B3P3+B4P4+B5P5</t>
  </si>
  <si>
    <t>Sistema para el Desarrollo Integral de la Familia Jalisco (DIF)</t>
  </si>
  <si>
    <t>Registros de la fórmula desarrollada en el depto. de Evaluación.</t>
  </si>
  <si>
    <t>Bienestar alimentario y desarrollo comunitario</t>
  </si>
  <si>
    <t>Inclusión para el bienestar de los grupos vulnerables</t>
  </si>
  <si>
    <t>Producción y Operación General del Trompo Mágico Museo Interactivo</t>
  </si>
  <si>
    <t>Propósito</t>
  </si>
  <si>
    <t>Tasa de variación</t>
  </si>
  <si>
    <t>Actividad</t>
  </si>
  <si>
    <t>Solicitudes /Solicitudes solventadas</t>
  </si>
  <si>
    <t>Número de mejora en las salas interactivas</t>
  </si>
  <si>
    <t>Renovaciones sugeridas por usuarios/Número de renovaciones de exhibiciones</t>
  </si>
  <si>
    <t>La oferta de un espacio de innovación  de la ciencia y tecnología mediante la implementación de programas, exhibiciones  del gusto de la población jalisciense, siempre encaminado a ofrecer un desarrollo del bienestar social</t>
  </si>
  <si>
    <t>Dirección Educativa ( Proyectos educativos)</t>
  </si>
  <si>
    <t>Existe demanda por el diseño de programas educativos nuevos.</t>
  </si>
  <si>
    <t>Dirección Educativa, Museo Trompo Mágico, Dif.</t>
  </si>
  <si>
    <t xml:space="preserve">Proyecto </t>
  </si>
  <si>
    <t>Número de programas que se implementaran</t>
  </si>
  <si>
    <t>(Número de Programas implementados/Número de Programas creados)</t>
  </si>
  <si>
    <t xml:space="preserve">El Museo enriquece la oferta de proyectos artísticos y científicos para niños, en el estado.  </t>
  </si>
  <si>
    <t>Dir. Educativa, ( Director )</t>
  </si>
  <si>
    <t>Existen programas artísticos y científicos</t>
  </si>
  <si>
    <t xml:space="preserve">Dir. Educativa </t>
  </si>
  <si>
    <t>Encuestas sobre programas</t>
  </si>
  <si>
    <t xml:space="preserve">Proporcionar una familia estable y calificada a los niños, niñas, adolescentes e incapaces, pupilos del Consejo Estatal de Familia, cuya situación jurídica así lo permita, mediante la adopción; sin violentar el marco jurídico establecido. </t>
  </si>
  <si>
    <t xml:space="preserve">Atender los casos de violencia intrafamiliar, así como a hombres que ejercen violencia en su familia proporcionándoles servicios de manera integral ; además    de salvaguardar la integridad física, emocional y de derechos los  humanos de las mujeres y sus familias que viven violencia extrema . </t>
  </si>
  <si>
    <t>Componente</t>
  </si>
  <si>
    <t>Insumos y suministros adquiridos mediante la adjudicación oportuna para el funcionamiento de las instalaciones del museo</t>
  </si>
  <si>
    <t>Número de materiales e insumos</t>
  </si>
  <si>
    <t xml:space="preserve">Adquisición de materiales, insumos /Número de mantenimientos realizados </t>
  </si>
  <si>
    <t>Encargado de compras, Dirección Administrativa</t>
  </si>
  <si>
    <t>Existen condiciones de control en el programa de adquisiciones.</t>
  </si>
  <si>
    <t>Sistema interno de compras, Reporte de ordenes de compra del SEA</t>
  </si>
  <si>
    <t>Solicitudes  completas</t>
  </si>
  <si>
    <t xml:space="preserve">Adquisición y servicios para la restauración y renovación de mobiliario de exhibiciones mediante requisiciones para prestar servicios de primera calidad </t>
  </si>
  <si>
    <t>Número de renovación de salas</t>
  </si>
  <si>
    <t>Renovaciones sugeridas por usuarios/Renovaciones ejecutadas aún proyecto educativo</t>
  </si>
  <si>
    <t>Dirección de Museografía, y Dirección Educativa</t>
  </si>
  <si>
    <t>Existen autorizaciones de servicios de restauración de exhibiciones.</t>
  </si>
  <si>
    <t>Dir. Operativa de las exhibiciones renovadas y restauradas en pabellón</t>
  </si>
  <si>
    <t xml:space="preserve">Renovaciones </t>
  </si>
  <si>
    <t>Mantenimientos al edificio principal del museo realizados</t>
  </si>
  <si>
    <t>Número de mantenimiento realizados</t>
  </si>
  <si>
    <t xml:space="preserve">Número de Planos de Producción/Número de mantenimientos realizados </t>
  </si>
  <si>
    <t>Coordinación de Servicios Generales, Coordinación de Mantenimiento Museográfico</t>
  </si>
  <si>
    <t>Existen solicitudes autorizadas de servicios para la maquinaria y equipo del museo</t>
  </si>
  <si>
    <t>Dir.de Museografía y Dir. Administrativa del Museo Trompo Mágico</t>
  </si>
  <si>
    <t xml:space="preserve">Servicio realizados </t>
  </si>
  <si>
    <t xml:space="preserve"> Servicios a la maquinaria y equipo industrial del museo realizados a través de las requisiciones de las Dirección del museo para un adecuado funcionamiento del equipo</t>
  </si>
  <si>
    <t>Número de servicios de maquinaria</t>
  </si>
  <si>
    <t xml:space="preserve">Solicitudes /Número de mantenimientos realizados </t>
  </si>
  <si>
    <t>Existen solicitudes realizadas de manera preventiva para evitar el deterioro de la maquinaria</t>
  </si>
  <si>
    <t>Museo Trompo Mágico (Coord. Servicios Generales y Coord.  Mantenimiento Museográfico), Informes Subsría. de Admón.</t>
  </si>
  <si>
    <t xml:space="preserve">Solicitudes realizadas </t>
  </si>
  <si>
    <t>Renovación de salas</t>
  </si>
  <si>
    <t>Número de renovacion de salas</t>
  </si>
  <si>
    <t>Renovaciones realizadas a petición del usuario/Renovaciones  adecuadas a proyectos educativos</t>
  </si>
  <si>
    <t>Contar con salas renovadas</t>
  </si>
  <si>
    <t>Se autoriza la implementación del programa.</t>
  </si>
  <si>
    <t>Módulos reestructurados mediante la realización de gráficos para la ambientación de las actividades educativas y culturales</t>
  </si>
  <si>
    <t>Número de módulos a reestructurar</t>
  </si>
  <si>
    <t>(Número de modulos a reestructurar/Número de nuevos modulos)</t>
  </si>
  <si>
    <t>Existe autorización para la publicación de gráficos</t>
  </si>
  <si>
    <t>Dirección de Museografía del Museo Trompo Mágico, DIF</t>
  </si>
  <si>
    <t>Gráficos realizados e instalados</t>
  </si>
  <si>
    <t xml:space="preserve">Proyectos incluyentes de arte y ciencia dirigidos a la niñez.  </t>
  </si>
  <si>
    <t>(Número de talleres en exposiciones/Talleres realizados)</t>
  </si>
  <si>
    <t xml:space="preserve">Talleres realizados </t>
  </si>
  <si>
    <t>Levantamiento de muros para delimitar espacios interiores realizados.</t>
  </si>
  <si>
    <t>Número de planos de producción elaborados.</t>
  </si>
  <si>
    <t>(Número de Planos de Producción/Renovaciones  adecuadas a proyectos educativos)</t>
  </si>
  <si>
    <t>Coordinación de Servicios Generales</t>
  </si>
  <si>
    <t>Existen planos autorizados para su implementación</t>
  </si>
  <si>
    <t xml:space="preserve">Planos implementados </t>
  </si>
  <si>
    <t>Exhibiciones itinerantes rentadas del museo a otros museos del país</t>
  </si>
  <si>
    <t>Número de reproducción, impresión y montaje de imágenes a gran formato.</t>
  </si>
  <si>
    <t>(Adquisición de materiales, insumos /Solicitudes solventadas)</t>
  </si>
  <si>
    <t>Dirección Museográfica, consulta de archivos</t>
  </si>
  <si>
    <t>Existen demanda por el diseño de impresos nuevos de las exhibiciones</t>
  </si>
  <si>
    <t>Dirección Museográfica, del Museo Trompo Mágico, DIF, Otros museos que renten las exhibiciones</t>
  </si>
  <si>
    <t xml:space="preserve">Exhibiciones </t>
  </si>
  <si>
    <t>Fomento de la ciencia y la tecnología en actividades del museo</t>
  </si>
  <si>
    <t>Número de talleres, conferencias y programas para fomento de la ciencia y tecnología.</t>
  </si>
  <si>
    <t>(Número de Foros para la divulgación científica/Talleres realizados)</t>
  </si>
  <si>
    <t>Dirección Educativa, Dirección Operativa</t>
  </si>
  <si>
    <t xml:space="preserve">Existen espacios  adecuados para la implementación de talleres, conferencias </t>
  </si>
  <si>
    <t xml:space="preserve"> Página  www.trompomagico.com.mx/,  instituciones beneficiadas </t>
  </si>
  <si>
    <t>Talleres, conferencias y programas</t>
  </si>
  <si>
    <t>Publicidad y Promociones realizadas y entregadas</t>
  </si>
  <si>
    <t>Número de publicaciones y promociones</t>
  </si>
  <si>
    <t>(Número de spot publicitarios/Número de públicidad pagada)</t>
  </si>
  <si>
    <t>Coordinación de Comercialización, Coordinación de Comunicación Social del Museo Trompo Mágico</t>
  </si>
  <si>
    <t>Existen promociones autorizadas para el publico y la participación de instituciones</t>
  </si>
  <si>
    <t xml:space="preserve"> Página www.trompomagico.com.mx/,instituciones contratadas, Coordinación Jurídica </t>
  </si>
  <si>
    <t>Número de publicaciones y promociones contratadas y realizadas</t>
  </si>
  <si>
    <t xml:space="preserve"> Exhibiciones contemplativas e interactivas.</t>
  </si>
  <si>
    <t>Número de producción de Exposiciones de Gran Formato</t>
  </si>
  <si>
    <t>Número de Programas implementados/Número de Planos de Producción</t>
  </si>
  <si>
    <t>Existen proyectos  desarrollados de exposiciones de gran formato</t>
  </si>
  <si>
    <t xml:space="preserve"> Página del Museo Trompo Mágico www.trompomagico.com.mx/, Coord. Jurídica Museo Trompo Mágico</t>
  </si>
  <si>
    <t>Proyecto desarrollados y montados</t>
  </si>
  <si>
    <t xml:space="preserve">Módulos del Pabellón Mágico actualizados </t>
  </si>
  <si>
    <t>Número de reestructuración y actualización módulos pabellón</t>
  </si>
  <si>
    <t>Número de modulos fijos/Número de modulos a reestructurar</t>
  </si>
  <si>
    <t>Existen espacios renovados, en ambientación en apego a los  proyecto educativos</t>
  </si>
  <si>
    <t>Dir. Operativa y Dir. Educativa y Museográfica del Museo Trompo Mágico</t>
  </si>
  <si>
    <t>Renovación de módulos del pabellón mágico</t>
  </si>
  <si>
    <t>Imzomnia (talleres en las exposiciones realizados e impartidos).</t>
  </si>
  <si>
    <t>Número de talleres en cada exposición</t>
  </si>
  <si>
    <t>Reporte de número de visitantes  Dirección Operativa Trompo Mágico</t>
  </si>
  <si>
    <t>Existen los espacios adecuados para la implantación de los talleres</t>
  </si>
  <si>
    <t>Dirección Operativa, Dirección  Educativa Museo trompo Mágico</t>
  </si>
  <si>
    <t>Programa de fomento a la lectura implementado</t>
  </si>
  <si>
    <t>Número de impresos</t>
  </si>
  <si>
    <t>Existen las condiciones para la elaboración de materiales que fomenten la lectura.</t>
  </si>
  <si>
    <t xml:space="preserve">Dirección Educativa, del Museo Trompo Mágico </t>
  </si>
  <si>
    <t xml:space="preserve">Impresos realizados </t>
  </si>
  <si>
    <t>Familias en el estado de Jalisco prevenidas y atendidas integralmente con perspectiva de género que sufrieron casos de violencia intrafamiliar,  o que carecían de su derecho a la identidad a través de programas y acciones que salvaguardan sus derechos.</t>
  </si>
  <si>
    <t>Menores de edad, adultos mayores e incapaces del estado de Jalisco que han sido víctimas de algún delito, integrados o reintegrados a su familia de origen o extensa y cuando no sea posible, se contribuye a ser restituido su derecho a vivir en familia a través de la adopción.</t>
  </si>
  <si>
    <t>Derivaciones del Ministerio Público</t>
  </si>
  <si>
    <t>Informe de registros extemporáneos, padrones y expedientes de seguimiento. Datos de COEPO.</t>
  </si>
  <si>
    <t>Atender los casos de violencia intrafamiliar y de quienes carecen de su derecho a la identidad que se presenten mediante  asesoría,  intervención y orientación integral; jurídica, social y psicológica,  a fin de salvaguardar la integridad física, emocional y de derechos humanos de las mujeres y sus familias y demás sujetos vulnerables.</t>
  </si>
  <si>
    <t>Proporcionar las herramientas de información para  prevención de la violencia intrafamiliar a través de la capacitación a padres de familia</t>
  </si>
  <si>
    <t>Autoridades de DIF Municipales tienen la disposición de entregar los apoyos alimentarios a la población objetivo</t>
  </si>
  <si>
    <t>INEGI, COEPO. Índice de vulnerabilidad del estado</t>
  </si>
  <si>
    <t>Demanda de atención para la rehabilitación de las personas con discapacidad,   Informes en tiempo y forma,</t>
  </si>
  <si>
    <t>Fortalecer por medio de los DIF Municipales a los niños, niñas y adolescentes y sus familias  del estado de Jalisco  habilidades de protección  que disminuyan sus riesgos psicosociales, mediante  la aplicación de modelos preventivos y fomentando  el uso positivo  del tiempo libre para lograr su  bienestar familiar e inclusión social.</t>
  </si>
  <si>
    <t>Contribuir en la prevención del embarazo adolescente y su reincidencia, brindando atención integral continua y sistematizada con calidad en la atención a los adolescentes. propiciando la reflexión basada en decisiones fundamentadas, en valores, proyecto de vida y estilos de vida saludables.</t>
  </si>
  <si>
    <t>Expediente del caso con su nota de seguimiento  y cierre del caso</t>
  </si>
  <si>
    <t>Institución</t>
  </si>
  <si>
    <t>Número de programas desarrollados y  de visitantes</t>
  </si>
  <si>
    <t>Número de Programas creados/Número de Programas implementados</t>
  </si>
  <si>
    <t>Contribuir a solventar las necesidades de los programas dirigidos a los visitantes a través de la operatividad del museo</t>
  </si>
  <si>
    <t>Dirección Educativa y Dir. Operativa</t>
  </si>
  <si>
    <t>Existen condiciones de interés del público. El personal esta capacitado para su labor.</t>
  </si>
  <si>
    <t>Dir. Operativa y Dir. Educativa del Museo Trompo Mágico</t>
  </si>
  <si>
    <t xml:space="preserve">Programas implementados </t>
  </si>
  <si>
    <t>Seguimiento del proyecto del Museo</t>
  </si>
  <si>
    <t>Existe programas autorizados para la renovación de salas</t>
  </si>
  <si>
    <t>Renovación  de salas</t>
  </si>
  <si>
    <t xml:space="preserve">Diseño de experimentos, talleres y exhibir interactivos que le permitan al niño experimentar la ciencia y tecnología a través de las cosas cotidianas.  </t>
  </si>
  <si>
    <t>Dirección Operativa, Dirección Educativa</t>
  </si>
  <si>
    <t>Existe demanda por el diseño de nuevos talleres y exhibit interactivos</t>
  </si>
  <si>
    <t>Dir. Operativa y Dir. Educativa y Museográfica -Museo Trompo Mágico</t>
  </si>
  <si>
    <t>Talleres y exhibir realizados</t>
  </si>
  <si>
    <t>Número de Custodias con control para asegurar los derechos de los niños</t>
  </si>
  <si>
    <t>Número de custodias en seguimiento de periodos actuales y anteriores/Total de custodias otorgadas en el periodo*100</t>
  </si>
  <si>
    <t>Velar por que se respeten los intereses de los niños, niñas, adolescentes, adultos mayores, incapaces, víctimas de delito, mediante la asesoría e intervención judicial con el fin de obtener la custodia.</t>
  </si>
  <si>
    <t>Visitas domiciliarias, fichas informativas, citatorios, constancia de llamada,  Supervisión  Existen familias viables para el seguimiento de las custodias,  se cuenta con los recursos necesarios para la supervisión.</t>
  </si>
  <si>
    <t>Familias viables para el seguimiento de las custodias,  Recursos necesarios para la supervisión.</t>
  </si>
  <si>
    <t>Custodias</t>
  </si>
  <si>
    <t>Porcentaje de población capacitada que modificó su percepción de la violencia intrafamiliar.</t>
  </si>
  <si>
    <t>(Número de personas que modificaron  la percepción de violencia intrafamiliar /Total de personas capacitadas y sensibilizadas en el tema de violencia intrafamiliar)*100</t>
  </si>
  <si>
    <t>Prevenir la violencia intrafamiliar a través de estrategias de capacitación y difusión que permitan coadyuvar al bienestar en las familias en el estado de Jalisco.</t>
  </si>
  <si>
    <t>Registros del pos-test de Percepción de violencia intrafamiliar   La población asiste a la capacitación o a la plática programada.  2. Los asistentes llenan con veracidad el formato de encuesta de salida.</t>
  </si>
  <si>
    <t>1. La población asiste a la capacitación o a la plática programada.  2. Los asistentes llenan con veracidad el formato de encuesta de salida.</t>
  </si>
  <si>
    <t>Porcentaje de juicios promovidos para liberación jurídica de los menores de edad</t>
  </si>
  <si>
    <t>No. de juicios promovidos de pérdida de patria potestad y jurisdicciones voluntarias/No. de pupilos del Consejo Estatal de Familia*100</t>
  </si>
  <si>
    <t xml:space="preserve"> Ejercer las acciones legales tendientes a obtener sentencia judicial que declare la tutela institucional de los pupilos del Consejo Estatal de Familia.</t>
  </si>
  <si>
    <t>Reporte, expedientes, informes, convenios  El juez dicta sentencia en favor al Consejo Estatal de Familia.  La familia es viable para el proceso.</t>
  </si>
  <si>
    <t>El juez dicta sentencia en favor al Consejo Estatal de Familia.  La familia es viable para el proceso.</t>
  </si>
  <si>
    <t>Tasa de incidencia de violencia intrafamiliar</t>
  </si>
  <si>
    <t>(Número de casos de violencia atendidos/Total de familias en el Estado)*100</t>
  </si>
  <si>
    <t>Reporte y estadísticas , Base de datos MISVI.  Las familias muestran interés por recibir las herramientas necesarias para romper ciclos de violencia.  2. Los usuarias (os) acuden a solicitar el servicio.  3 Las empresas empleadoras otorgan permisos de salidas a los usuarios para acudir al servicio.  4 Los usuarias (os) informan su cambio de domicilio para su pronta localización.</t>
  </si>
  <si>
    <t>1.Las familias muestran interés por recibir las herramientas necesarias para romper ciclos de violencia.  2. Los usuarias (os) acuden a solicitar el servicio.  3 Las empresas empleadoras otorgan permisos de salidas a los usuarios para acudir al servicio.  4 Los usuarias (os) informan su cambio de domicilio para su pronta localización.</t>
  </si>
  <si>
    <t>Tasa de incidencia</t>
  </si>
  <si>
    <t>Atención brindada a adolescentes en riesgo fomentando la educación sexual y reproductiva y generando proyectos de vida</t>
  </si>
  <si>
    <t>No. de tutelas conferidas x el juez/Número de menores de edad puestos a disposición del Consejo Estatal de Familia*100</t>
  </si>
  <si>
    <t>Lista de asistencia a las pláticas informativas, Cuestionarios aplicados antes y posterior a la plática.  Entidades públicas y familias viables y constantes para y en los procesos de difusión, prevención y atención.</t>
  </si>
  <si>
    <t>Familias viables para la adopción.  Existe conformidad expresa de la Secretaria Ejecutiva del Consejo Estatal de Familia ante el juez familiar respectivo.</t>
  </si>
  <si>
    <t>Porcentaje de reintegración de niños repatriados a sus hogares</t>
  </si>
  <si>
    <t>No. de personas que resultaron idóneas para la asignación de la adopción/No. de personas atendidas que solicitaron la asignación de la adopción*100</t>
  </si>
  <si>
    <t>Prevenir y atender la migración infantil no acompañada mediante la conformación de grupos de líderes comunitarios, desarrollando planes de acción donde se genere arraigo y se logre prevenir los riesgos a los que se enfrentan las Niñas, Niños y Adolescentes Migrantes No Acompañados</t>
  </si>
  <si>
    <t>Informes  de actividades, padrón de beneficiarios  Se cuenta con el apoyo de personal operativo en municipios que colabore en el programa, y el recurso para los gastos de repatriación</t>
  </si>
  <si>
    <t>Población con demanda de adopción</t>
  </si>
  <si>
    <t>Porcentaje de cobertura con el programa de niños, niñas y adolescentes  trabajadores</t>
  </si>
  <si>
    <t>No. de niños, niñas y adolescentes con consentimiento de adopción/No. de niños, niñas y adolescentes liberados jurídicamente*100</t>
  </si>
  <si>
    <t>Contribuir Prevenir el trabajo infantil mediante la promoción de redes comunitarias, el fortalecimiento de las capacidades familiares e individuales y la revaloración del papel de la escuela como generadora de capacidades. Además busca retener a niñas, niños y adolescentes en esos espacios como los ámbitos idóneos para su desarrollo integral, buscando así también de manera indirecta el arraigo en los lugares de origen y la prevención a la migración.</t>
  </si>
  <si>
    <t>Padrón de beneficiarios  Se cuenta con el apoyo de personal operativo en municipios que opere el programa</t>
  </si>
  <si>
    <t>Porcentaje de personas que lograron desarrollar habilidades productivas</t>
  </si>
  <si>
    <t>(No. de casos de violencia atendidos/Total de familias en el Estado )*100</t>
  </si>
  <si>
    <t xml:space="preserve">  Fortalecer a las familias vulnerables a través de capacitación para el desarrollo de habilidades productivas y elaboración de Proyectos comunitarios sustentables.  </t>
  </si>
  <si>
    <t>Perfiles Técnicos, convenios firmados con las SMDIF y documentos de recepción del proyecto por el beneficiario  Informes del personal de campo, fotografías.  Presupuesto para la implementación de los proyectos. Que se presenten las propuestas en tiempo y forma.  Las personas identifican las habilidades que podrían poner en practica de acuerdo a los elementos favorables y desfavorables de sus comunidades.</t>
  </si>
  <si>
    <t>Porcentaje de impacto de los talleres implementados</t>
  </si>
  <si>
    <t>Número de personas que  previnieron la violencia intrafamiliar  con el curso de Escuela de Padres/No. de personas que fueron evaluadas al término del curso escuela de padres *100</t>
  </si>
  <si>
    <t>Brindar las herramientas necesarias a las familias y grupos vulnerables a través de la implementación de los procesos formativos socio-educativos por ámbito de atención: educación, salud, alimentación, vivienda y economía con perspectiva de genero</t>
  </si>
  <si>
    <t>Instrumento de evaluación de impacto.  Las familias y personas implementan los conocimientos construidos en acciones comunitarias</t>
  </si>
  <si>
    <t>Familias constantes en los procesos  Falta de seguimiento por parte de los involucrados en el proceso  Carencia de compromiso por parte de las personas a la formación familiar</t>
  </si>
  <si>
    <t>Porcentaje de  becas escolares otorgadas</t>
  </si>
  <si>
    <t xml:space="preserve">Número de personas que previnieron la violencia intrafamiliar con la terapia otorgada en los Centros de Atención Especializada en Terapia Familiar/otal de personas  que reciben terapia en los Centros </t>
  </si>
  <si>
    <t>Coadyuvar con subsidios para la educación básica de niñas, niños y adolescentes que tienen condiciones de vulnerabilidad social.</t>
  </si>
  <si>
    <t>Padrones    Se cuenta el recurso necesario para Se cuenta con las becas suficientes.</t>
  </si>
  <si>
    <t>Población con demanda de atención psicológica</t>
  </si>
  <si>
    <t>Porcentaje de las acciones y/o gestiones comunitarias realizadas exitosamente por los grupos comunitarios</t>
  </si>
  <si>
    <t>(Número de niñas, niños y adolescentes que desarrollan habilidades  de protección/Total de niñas, niños y adolescentes  que asisten a los talleres preventivos)*100</t>
  </si>
  <si>
    <t>Contribuir a la conformación de Grupos comunitarios organizados y autogestivos.</t>
  </si>
  <si>
    <t>Informes de actividades y sistematización de cada proceso comunitario.  Las personas y familias vulnerables participan activamente en las asambleas para la toma de decisiones ejecutando acciones que beneficien a su comunidad.</t>
  </si>
  <si>
    <t>Contar con el apoyo de personal operativo en municipios que apliquen los modelos preventivos y asistan a los campamentos, eventos culturales y deportivos.</t>
  </si>
  <si>
    <t>Porcentaje de familias atendidas con el programa que recibió apoyos asistenciales</t>
  </si>
  <si>
    <t>(Número de adolescentes embarazadas atendidas por PAIDEA que concluyeron la escuela/Total de adolescentes embarazadas atendidas por PAIDEA)*100</t>
  </si>
  <si>
    <t>Mejorar las condiciones de vida de las familias vulnerables a través de la entrega de apoyos asistenciales.</t>
  </si>
  <si>
    <t>Registro de las familias atendidas con acciones de comunidad diferente y familias beneficiadas con apoyos otorgados.  Las personas y familias vulnerables hacen buen uso de los apoyos asistenciales entregados.</t>
  </si>
  <si>
    <t>Contar con la participación activa de la población atendida</t>
  </si>
  <si>
    <t>Porcentaje de sujetos con carencia de acceso a la alimentación  que disminuyen sus condiciones de riesgo y mejoraron sus hábitos alimenticios  al hacer uso correcto del apoyo alimentario con base a las capacitaciones otorgadas (Despensas).</t>
  </si>
  <si>
    <t>(Adolescentes que hacen su proyecto de vida/Núm. de adolescentes que asistieron a las pláticas preventivas)*100</t>
  </si>
  <si>
    <t>Promover una alimentación correcta en sujetos en condiciones de riesgo y vulnerabilidad en el estado de Jalisco, mediante la entrega de apoyos alimentarios diseñados bajo criterios de calidad nutricia, acompañados de acciones de orientación alimentaria, aseguramiento de la calidad y de desarrollo comunitario, que contribuyan a satisfacer otras necesidades básicas para su bienestar social.</t>
  </si>
  <si>
    <t>Encuesta a una muestra del 5% de la población beneficiada  La disposición de los sujetos con carencia alimentaria de acceso a la alimentación a asistir a las capacitaciones.</t>
  </si>
  <si>
    <t xml:space="preserve">Contar con el apoyo de personal operativo en municipios que aplique los modelos </t>
  </si>
  <si>
    <t>Porcentaje de las niñas y niños de 1 a 4 años 11 meses de edad que mejoraron su estado nutricional al recibir apoyos alimentarios en el programa Nutrición Extraescolar</t>
  </si>
  <si>
    <t>(Número de niños repatriados y reintegrados al ámbito familiar /Total de niños jaliscienses repatriados por el programa))*100</t>
  </si>
  <si>
    <t>Promover  y contribuir a la seguridad alimentaria de las niñas y niños de 1 a 4 años 11 meses, del estado de Jalisco, que se encuentran en condiciones de malnutrición y vulnerabilidad, mediante la entrega de apoyos alimenticios de calidad nutricia, adecuados a su edad y acompañados de acciones de orientación alimentaria y aseguramiento de la calidad.</t>
  </si>
  <si>
    <t>Padrón global de beneficiarios./Determinación inicial y final de peso y talla  Padres de familia dispuestos a llevar a sus hijos a la determinación antropométrica de peso y talla</t>
  </si>
  <si>
    <t>Contar con el apoyo de personal operativo en municipios que colabore en el programa, y el recurso para los gastos de repatriación</t>
  </si>
  <si>
    <t>Porcentaje de niñas y niños en el programa de Nutrición Extraescolar que recibieron el apoyo alimentario</t>
  </si>
  <si>
    <t>(Número de niños repatriados y reintegrados al ámbito familiar/Total de niños jaliscienses repatriados por el programa )*100</t>
  </si>
  <si>
    <t>Promover y contribuir a la seguridad alimentaria de la población escolar del estado de Jalisco sujeta de asistencia social mediante la entrega de alimentos diseñados con base en los criterios de calidad nutricia y acompañados de acciones de orientación alimentaria, aseguramiento de la calidad y desarrollo comunitario que contribuyan en su bienestar social.</t>
  </si>
  <si>
    <t>Padrón de beneficiarios/ Determinación antropométrica  Padres de familia dispuestos a llevar a sus hijos a la determinación antropométrica de peso y talla</t>
  </si>
  <si>
    <t>Contar con el apoyo de personal operativo en municipios que opere el programa</t>
  </si>
  <si>
    <t>Porcentaje de la población escolar sujeta de asistencia social atendida con el programa de Desayunos Escolares</t>
  </si>
  <si>
    <t>No. de personas que lograron desarrollar acciones o proyectos con las habilidades adquiridas/No. de personas capacitadas en los talleres para el desarrollo de habilidades productivas*100</t>
  </si>
  <si>
    <t>Padrón de beneficiarios/registro de inscripciones de la SEP  Padres de familia y directivos de las escuelas dispuestos a recibir el apoyo del programa de desayunos escolares</t>
  </si>
  <si>
    <t>Presupuesto para la implementación de los proyectos. Que se presenten las propuestas en tiempo y forma.  Las personas identifican las habilidades que podrían poner en practica de acuerdo a los elementos favorables y desfavorables de sus comunidades.</t>
  </si>
  <si>
    <t>Porcentaje de Unidades básicas de rehabilitación beneficiadas con equipamientos  en el estado</t>
  </si>
  <si>
    <t>(Número de niños atendidos por el programa que terminaron ciclo escolar)/Total de niños apoyados por el programa para su incorporación a la escuela)**100</t>
  </si>
  <si>
    <t>Brindar atención integral y médica rehabilitadora a las personas con discapacidad para facilitar su inclusión familiar, deportiva educativa y laboral en CAE, CRI Y UBR.</t>
  </si>
  <si>
    <t>Convenio/Informes   El municipio cuente con los recursos necesarios   contar con el recurso económico en tiempo y forma</t>
  </si>
  <si>
    <t>Porcentaje de personas que lograron bienestar con los apoyos funcionales recibidos</t>
  </si>
  <si>
    <t>N° de acciones comunitarias implementadas por ámbito de atención derivadas de los conocimientos adquiridos/N° de talleres realizados por ámbito de atención *100</t>
  </si>
  <si>
    <t>Otorgar apoyos asistenciales a las personas con discapacidad para facilitar su inclusión social</t>
  </si>
  <si>
    <t>Reporte Estatales (Encuesta satisfacción, Cuestionario uso)   Se cuenta con el recurso económico para la adquisición de los apoyos asistenciales</t>
  </si>
  <si>
    <t>Las familias y personas implementan los conocimientos construidos en acciones comunitarias</t>
  </si>
  <si>
    <t>Porcentaje de personas con discapacidad intelectual incluidas laboralmente,  que recibieron capacitación en el CDHV</t>
  </si>
  <si>
    <t>(Número de becas escolares otorgadas el presente año por los programas de protección a la infancia /Número niños y adolescentes atendidos por los programas de protección a la infancia)**100</t>
  </si>
  <si>
    <t>Brindar capacitación para las personas con discapacidad intelectual en el Centro para el Desarrollo de Habilidades para la Vida (CDHV), para su inclusión laboral.</t>
  </si>
  <si>
    <t>Reporte interno (Hojas de registro, Lista de asistencia)   Se cuenta con la participación activa de los usuarios y su familia.</t>
  </si>
  <si>
    <t>Contar el recurso necesario para contar con las becas suficientes.</t>
  </si>
  <si>
    <t>Porcentaje de Unidades básicas de rehabilitación beneficiadas con  reequipamientos en el estado</t>
  </si>
  <si>
    <t>Número de gestiones Y acciones  implementadas por los grupos comunitarios exitosamente/ Total de acciones gestionadas por los grupos comunitarios*100</t>
  </si>
  <si>
    <t>Las personas y familias vulnerables participan activamente en las asambleas para la toma de decisiones ejecutando acciones que beneficien a su comunidad.</t>
  </si>
  <si>
    <t>Porcentaje de personas con discapacidad atendidas que concluyeron el proceso de rehabilitación</t>
  </si>
  <si>
    <t>Número de familias beneficiadas con apoyos asistenciales/Total de familias atendidas con acciones de desarrollo comunitario *100</t>
  </si>
  <si>
    <t>Informes Municipales y Reporte Estatales   El paciente y/o familiar participen de manera responsable en el proceso de rehabilitación</t>
  </si>
  <si>
    <t>Las personas y familias vulnerables hacen buen uso de los apoyos asistenciales entregados.</t>
  </si>
  <si>
    <t>Porcentaje de personas que declararon comprometerse a practicar los conocimientos adquiridos en la capacitación recibida sobre inclusión de personas con discapacidad</t>
  </si>
  <si>
    <t>Número de beneficiarios que recibieron capacitaciones y  mejoraron su hábitos alimenticios al final del año/Total de beneficiarios que recibieron capacitaciones *100</t>
  </si>
  <si>
    <t>Capacitar a la población en temas que faciliten la comunicación y convivencia con las personas con discapacidad, con el fin de promover su inclusión social.</t>
  </si>
  <si>
    <t>Reporte  Se cuenta con el recurso humano y financiero para la realización de las capacitaciones</t>
  </si>
  <si>
    <t>La disposición de los sujetos con carencia alimentaria de acceso a la alimentación a asistir a las capacitaciones.</t>
  </si>
  <si>
    <t>Porcentaje de personas en pobreza extrema reportadas que recibieron atención integral</t>
  </si>
  <si>
    <t>Número de beneficiarios con inseguridad alimentaria  /Total de la población del estado de Jalisco en condiciones de inseguridad alimentaria*100</t>
  </si>
  <si>
    <t>Atender a las necesidades básicas, socioculturales y de salud a los adultos mayores en situación de pobreza extrema y abandono  a través de la entrega de apoyos asistenciales, atención médica psicológica y de trabajo social, así como el fortalecimiento de sus redes de apoyo, para que vivan con dignidad y calidad el resto de su vida.</t>
  </si>
  <si>
    <t>Registro de Reporte recibidos y atendidos  Expedientes de casos de personas Adultas Mayores en condiciones de desamparo  La institución cuenta con acuerdos y/o convenios de colaboración interinstitucional para la prestación de servicios a las personas Adultas Mayores.</t>
  </si>
  <si>
    <t>La disposición de los sujetos con carencia de acceso a la alimentación, para mejorar su condición de vulnerabilidad al hacer uso correcto del apoyo alimentario</t>
  </si>
  <si>
    <t>Porcentaje de la población adulta mayor beneficiada a través de los centros de día estatales y municipales</t>
  </si>
  <si>
    <t>Número de niñas y niños que mejoraron sus indicadores de peso y talla  al recibir apoyos alimentarios con el programa de Nutrición Extraescolar/Número de niñas y niños que recibieron apoyo alimentario</t>
  </si>
  <si>
    <t>Promoción de una cultura de conocimiento, aprecio y respeto de la vejez a través de actividades formativas, educativas, y culturales implementadas por la UNI3 y Centros de Día.</t>
  </si>
  <si>
    <t>Estadísticas CONAPO, COEPO, INEGI respecto de la situación familiar, laboral, económica, educativa de las personas Adultas Mayores.  Fotografías, listas de asistencia, Reporte de supervisión y padrones de beneficiarios.  Las familias y comunidad se corresponsabilizan en el fomento y práctica de una cultura de respeto a las personas adultas mayores.   La institución cuenta con acuerdos y/o convenios de colaboración interinstitucional para la prestación de servicios a las personas Adultas Mayores.</t>
  </si>
  <si>
    <t>Padres de familia dispuestos a llevar a sus hijos a la determinación antropométrica de peso y talla</t>
  </si>
  <si>
    <t>Porcentaje de la población adulta mayor beneficiada a través de los grupos comunitarios afiliados a la UNI3</t>
  </si>
  <si>
    <t>Número de niñas y niños que recibieron apoyo alimentario en el programa Nutrición Extraescolar /Número de niñas y niños en condiciones de malnutrición y vulnerabilidad en el estado de Jalisco *100</t>
  </si>
  <si>
    <t>Estadísticas CONAPO, COEPO, INEGI respecto de la situación familiar, laboral, económica, educativa de las personas Adultas Mayores. Listas de asistencia.  Las familias y comunidad se corresponsabilizan en el fomento y práctica de una cultura de respeto a las personas Adultas Mayores.</t>
  </si>
  <si>
    <t>Los padres de familia están dispuestos a recibir el apoyo .</t>
  </si>
  <si>
    <t>Porcentaje de la población adulta mayor que se encuentra en circunstancias de inseguridad alimentaria atendida en los Comedores Asistenciales</t>
  </si>
  <si>
    <t>No. de niños que mejoraron sus indicadores de peso y talla al recibir los apoyos alimenticios/Total de niños que recibieron el apoyo alimenticio*100</t>
  </si>
  <si>
    <t>Brindar servicios de atención a las necesidades básicas, socioculturales y de salud primaria a los adultos mayores que acuden a Centros de atención y desarrollo integral de las personas Adultas Mayores, para mejorar su calidad de vida.</t>
  </si>
  <si>
    <t>Padrón de beneficiarios. Reporte de población beneficiada en los Comedores Asistenciales.  La institución cuenta con acuerdos y/o convenios de colaboración interinstitucional para la prestación de servicios a las personas Adultas Mayores.</t>
  </si>
  <si>
    <t>Porcentaje de cobertura de comedores asistenciales en el estado.</t>
  </si>
  <si>
    <t>No. de niños inscritos en el programa que recibieron apoyo alimentario/Total de niños inscritos en planteles públicos de educación básica sujetos de asistencia social*100</t>
  </si>
  <si>
    <t>Padres de familia y directivos de las escuelas dispuestos a recibir el apoyo del programa de desayunos escolares</t>
  </si>
  <si>
    <t>Promedio de años de sobrevida de las mujeres adultas mayores atendidas en la Casa Hogar</t>
  </si>
  <si>
    <t>(No. De unidades básicas de rehabilitación con equipamiento/Total de Municipios que no cuentan con Unidades básicas de rehabilitación en el Estado)*100</t>
  </si>
  <si>
    <t>Atender las necesidades básicas de alimentación, salud, recreativas y  formativas de Mujeres Adultas Mayores residentes en Casa Hogar con el fin de brindarles un ambiente saludable, independiente y digno en la última etapa de su vida.</t>
  </si>
  <si>
    <t>Expediente personal de las usuarias; padrón de beneficiarias.  Las mujeres adultas mayores residentes en la casa hogar participan activamente en la procuración de su bienestar.</t>
  </si>
  <si>
    <t>Que el municipio cuente con los recursos necesarios   Contar con el recurso económico en tiempo y forma</t>
  </si>
  <si>
    <t>Promedio de atención</t>
  </si>
  <si>
    <t>Porcentaje de familias atendidas por comprobada condición sujeta de asistencia social</t>
  </si>
  <si>
    <t>(Número de personas con discapcidad satisfechas con el apoyo funcional recibido/Total de personas que recibieron apoyos funcionales en los centros de rehabilitación en el Estado )**100</t>
  </si>
  <si>
    <t>Brindar atención expedita y/o integral a familias que viven en condición de vulnerabilidad social, con el fin de coadyuvar en su bienestar familiar.</t>
  </si>
  <si>
    <t>Base de datos de la Unidad de Registro y Seguimiento de Casos.  Las personas o familias que soliciten algún tipo de apoyo y/o servicio, cubra el perfil de sujeto de asistencia social y presenten todos los documentos de soporte requeridos.</t>
  </si>
  <si>
    <t>Contar con el recurso económico para la adquisición de los apoyos asistenciales</t>
  </si>
  <si>
    <t>Tasa de variación en apoyos asistenciales otorgados a Instituciones y Asociaciones civiles</t>
  </si>
  <si>
    <t>(No. De personas con discapacidad que concluyeron su proceso de rehabilitació/Total de Personas con discapcidad atendidas en los centros de rehabilitación en el Estado)*100</t>
  </si>
  <si>
    <t>Brindar apoyos asistenciales a Instituciones y Asociaciones civiles del estado de Jalisco, carentes de recursos económicos para cubrir las necesidades básicas de la población que atienden, a fin de coadyuvar en su desarrollo integral y bienestar.</t>
  </si>
  <si>
    <t>Expediente del caso con su nota de seguimiento  y recibo de apoyo   Las personas atendidas en las Instituciones o Asociaciones civiles que requieren el apoyo y/o servicio asistencial cubran el perfil de sujeto de asistencia social, siendo con esto acreedores a los mismos.</t>
  </si>
  <si>
    <t>Que el paciente y/o familiar participen de manera responsable en el proceso de rehabilitación</t>
  </si>
  <si>
    <t>Porcentaje de niñas y niños detectados con desnutrición que lograron el estado de nutrición normal en los CAI de DIF Jalisco</t>
  </si>
  <si>
    <t>(Número de personas de 60 y más años de edad en situación de pobreza extrema y abandono atendidas/Total de personas adultas mayores en situación de pobreza extrema en el Edo)*100</t>
  </si>
  <si>
    <t>Propiciar que los Centros de atención de desarrollo infantil de DIF Jalisco brinden espacios seguros y un servicio asistencial formativo que garantice su integridad física y emocional.</t>
  </si>
  <si>
    <t xml:space="preserve">Expedientes de los becarios  Diagnóstico Inicial  Los niños reportados con mala nutrición dentro de los CADI aceptan el tratamiento médico nutricional otorgado. La familia colabora en la continuidad de los tratamientos médico nutricional proporcionados para sus hijos. </t>
  </si>
  <si>
    <t>La institución cuenta con acuerdos y/o convenios de colaboración interinstitucional para la prestación de servicios a las personas Adultas Mayores.</t>
  </si>
  <si>
    <t>Porcentaje de niñas y niños detectados con desnutrición que lograron estar dentro de su rango de peso y talla en los CAI de los Sistemas DIF Municipales</t>
  </si>
  <si>
    <t>(Número de personas atendidas a través de los grupos comunitarios de la UNI3 /Población total de 60 y más años en los municipios con centros de día)*100</t>
  </si>
  <si>
    <t>Propiciar que los Centros de atención de desarrollo infantil y Centros de atención infantil comunitario del interior del estado brinden espacios seguros y un servicio asistencial formativo que garantice su integridad física y emocional.</t>
  </si>
  <si>
    <t>Las familias y comunidad se corresponsabilizan en el fomento y práctica de una cultura de respeto a las personas Adultas Mayores.</t>
  </si>
  <si>
    <t>(Número de personas adultas mayores atendidas en los comedores asistenciales/Población adulta mayor en desamparo en los municipios con comedores asistenciales)*100</t>
  </si>
  <si>
    <t>(Total de municipios con comedores asistenciales/Total de municipios en el estado )*100</t>
  </si>
  <si>
    <t>Tasa de variación en apoyos asistenciales otorgados</t>
  </si>
  <si>
    <t>(Total de apoyos asistenciales  otorgados en el presente año/Total de apoyos asistenciales otorgados en el año anterior  -1)*100</t>
  </si>
  <si>
    <t xml:space="preserve">Base de datos de la Unidad de Registro y Seguimiento de Casos.  Mayor presupuesto para la otorgación de apoyos en DIF Jalisco y los Sistemas DIF Municipales, además que exista la flexibilidad de las Instituciones de Asistencia Social para otorgar los apoyos. </t>
  </si>
  <si>
    <t xml:space="preserve">Mayor presupuesto para la otorgación de apoyos en DIF Jalisco y los Sistemas DIF Municipales, además que exista la flexibilidad de las Instituciones de Asistencia Social para otorgar los apoyos. </t>
  </si>
  <si>
    <t xml:space="preserve">Tasa   </t>
  </si>
  <si>
    <t>(Número de Apoyos asistenciales otorgados a las Instituciones y Asociaciones civiles en quienes procedió brindarles el apoyo/Total de apoyos asistenciales otorgados en el año anterior  -1)*100</t>
  </si>
  <si>
    <t>(Número de niñas y niños inscritos en los CAI de DIF Jalisco con diagnóstico de desnutrición/Total de Niñas y Níños inscritos en los CAI de DIF Jalisco  )*100</t>
  </si>
  <si>
    <t xml:space="preserve">Los niños reportados con mala nutrición dentro de los CADI aceptan el tratamiento médico nutricional otorgado. La familia colabora en la continuidad de los tratamientos médico nutricional proporcionados para sus hijos. </t>
  </si>
  <si>
    <t>(Número de niñas y niños de los CAI de los SIDIF Municipales con diagnóstico de desnutrición/Total de Niñas y Níños inscritos en los CAI de los Sistemas DIF Municipales )*1100</t>
  </si>
  <si>
    <t>SECTOR</t>
  </si>
  <si>
    <t>Clave_UR</t>
  </si>
  <si>
    <t>Otras Entidades Paraestatales y Organismos</t>
  </si>
  <si>
    <t xml:space="preserve">La familia de los niños derivados por mala nutrición colabora en la continuidad de los tratamientos médico nutricional proporcionados para sus hijos. </t>
  </si>
  <si>
    <t>Las personas atendidas en las Instituciones o Asociaciones civiles que requieren el apoyo y/o servicio asistencial cubran el perfil de sujeto de asistencia social, siendo con esto acreedores a los mismos.</t>
  </si>
  <si>
    <t>Ademdum a convenios de colaboración y coordinación firmados y orden de salida de almacén firmada   El municipio cuente con los recursos necesarios   contar con el recurso económico en tiempo y forma</t>
  </si>
  <si>
    <t xml:space="preserve">Expedientes de los becarios   Diagnóstico Inicial  La familia de los niños derivados por malnutrición colabora en la continuidad de los tratamientos médico nutricional proporcionados para sus hijos. </t>
  </si>
  <si>
    <t xml:space="preserve">Dirección del área Museográfica, Dirección de publicaciones </t>
  </si>
  <si>
    <t>Linea_base</t>
  </si>
  <si>
    <t>Cobertura</t>
  </si>
  <si>
    <t>LIR</t>
  </si>
  <si>
    <t>LSR</t>
  </si>
  <si>
    <t>LIA</t>
  </si>
  <si>
    <t>LSA</t>
  </si>
  <si>
    <t>LIV</t>
  </si>
  <si>
    <t>LSV</t>
  </si>
  <si>
    <t>Estatal</t>
  </si>
  <si>
    <t>Regional</t>
  </si>
  <si>
    <t>N</t>
  </si>
  <si>
    <t>I</t>
  </si>
  <si>
    <t>TV</t>
  </si>
  <si>
    <t>Ascendente</t>
  </si>
  <si>
    <t>Descendente</t>
  </si>
  <si>
    <t>Tipo de Indicador</t>
  </si>
  <si>
    <t>DIRECCIÓN DE PROGRAMACIÓN</t>
  </si>
  <si>
    <t>Meta 2015</t>
  </si>
  <si>
    <t>Programado</t>
  </si>
  <si>
    <t>Enero</t>
  </si>
  <si>
    <t>Febrero</t>
  </si>
  <si>
    <t>Marzo</t>
  </si>
  <si>
    <t>Abril</t>
  </si>
  <si>
    <t>Mayo</t>
  </si>
  <si>
    <t>Junio</t>
  </si>
  <si>
    <t>Julio</t>
  </si>
  <si>
    <t>Agosto</t>
  </si>
  <si>
    <t>Septiembre</t>
  </si>
  <si>
    <t>Octubre</t>
  </si>
  <si>
    <t>Noviembre</t>
  </si>
  <si>
    <t>Diciembre</t>
  </si>
  <si>
    <t xml:space="preserve">CUMPLIMIENTO </t>
  </si>
  <si>
    <t>Referencia para la medición del Indicador</t>
  </si>
  <si>
    <t>Porcentaje de avance para la semaforización del indicador</t>
  </si>
  <si>
    <r>
      <t>Matriz de Indicadores para Resultados</t>
    </r>
    <r>
      <rPr>
        <b/>
        <sz val="20"/>
        <color rgb="FFC00000"/>
        <rFont val="Georgia"/>
        <family val="1"/>
      </rPr>
      <t xml:space="preserve"> 2015</t>
    </r>
  </si>
  <si>
    <t>Clasificación Administrativa</t>
  </si>
  <si>
    <t>Identificador</t>
  </si>
  <si>
    <t>Clasificación Funcional-Programática</t>
  </si>
  <si>
    <t>Matriz de Indicadores para Resultados (MIR´s)</t>
  </si>
  <si>
    <t>Sentido del Indicador</t>
  </si>
  <si>
    <t>Agregar</t>
  </si>
  <si>
    <t>Eliminar</t>
  </si>
  <si>
    <t xml:space="preserve">Proteger y restituir derechos a la niñez, instrumentando políticas, programas y servicios que garanticen la atención de niñas, niños y adolescentes según lo enmarcado en la Convención de los Derechos de la Niñez (CND), en el Estado de Jalisco. </t>
  </si>
  <si>
    <t xml:space="preserve">Políticas, programas y servicios de atención implementados que protegen y restituyen los derechos de las niñas, niños y adolescentes, según lo enmarcado en la Convención de los Derechos de la Niñez (CND). </t>
  </si>
  <si>
    <t>Documento oficial de la escuela (constancia de inscripción, constancia de permanencia, boleta de calificaciones)</t>
  </si>
  <si>
    <t>Los niños, niñas y adolescentes en el Estado de Jalisco que sean violentados en su derecho a la educación sean detectados y acepten la atención.</t>
  </si>
  <si>
    <t>Informes y padrones del año anterior</t>
  </si>
  <si>
    <t xml:space="preserve">Porcentaje de niñas, niños y adolescentes a quienes se restituyó su derecho de acceso a la educación </t>
  </si>
  <si>
    <t xml:space="preserve">Núm. de niñas, niños y adolescentes atendidos atendidos por el Programa de Atención de la   Niñez y la Adolescencia en Situación de Riesgo en el  estado de Jalisco  / Total de niños, niñas y adolescentes en el estado de Jalisco inscritos en planteles educativos, primaria y secundaria ciclo escolar 2014-2015 x 100 (1,238,107)
</t>
  </si>
  <si>
    <t>Porcentaje de cobertura de niñas, niños y adolescentes atendidos por el Programa de Atención de la   Niñez y la Adolescencia en Situación de Riesgo en el  estado de Jalisco</t>
  </si>
  <si>
    <t xml:space="preserve">Los niños, niñas y adolescentes en el Estado de Jalisco que sean violentados en su derecho a la educación sean detectados y acepten la atención.
</t>
  </si>
  <si>
    <t>Núm. de niñas, niños y adolescentes a quienesse restituyó su derecho de acceso a la educación / Niños, niñas y adolescentes atendidos con el programa de Protección a la Infancia x 100</t>
  </si>
  <si>
    <t>Fortalecer en las Familias y comunidades del Estado de Jalisco sus habilidades y capacidad autogestiva para contribuir a su seguridad alimentaria</t>
  </si>
  <si>
    <t>Familias y comunidades del Estado de Jalisco con seguridad alimentaria, fortalecidas en sus habilidades y capacidades autogestivas.</t>
  </si>
  <si>
    <t xml:space="preserve">Padrón único de beneficiarios (Despensas VIVE, Mujeres Avanzando)
</t>
  </si>
  <si>
    <t>Padrón de beneficiarios, CONEVAL,2010</t>
  </si>
  <si>
    <t>Porcentaje de personas con carencia de acceso a la alimentación beneficiados con apoyos alimenticios en el Edo. de Jalisco</t>
  </si>
  <si>
    <t>Número de personas que recibieron apoyos alimenticios/Total de la población del estado de Jalisco con carencia de acceso a la alimentación x 100</t>
  </si>
  <si>
    <t>Listado de las comunidades  atendidas</t>
  </si>
  <si>
    <t xml:space="preserve">Recursos suficientes y medios adecuados para brindar atención puntual en cada comunidad, así como el  personal cuenta con conocimientos, habilidades y capacidades para el trabajo con población de alta marginación.
</t>
  </si>
  <si>
    <t xml:space="preserve"> CONAPO 2010</t>
  </si>
  <si>
    <t>Porcentaje de comunidades atendidas de alto o muy alto grado de marginación con procesos de desarrollo comunitario en el Edo. de Jalisco</t>
  </si>
  <si>
    <t xml:space="preserve">Número de comunidades atendidas de alta o muy alta grado de marginación con procesos de desarrollo comunitario/ Total de comunidades  de alto o muy alto grado de marginación en el estado de Jalisco 
</t>
  </si>
  <si>
    <t xml:space="preserve">ENHINA Inicial + ENHINA Final </t>
  </si>
  <si>
    <t>En el estado de Jalisco existen sujetos vulnerables convencidos de que al recibir el apoyo alimentario mejorará su Bienestar</t>
  </si>
  <si>
    <t xml:space="preserve">Padrón de beneficiarios, </t>
  </si>
  <si>
    <t>Porcentaje de personas con carencia de acceso a la alimentación que  mejoraron su percepción y disminuyeron su inseguridad alimentaria</t>
  </si>
  <si>
    <t xml:space="preserve">  Número de personas que  mejoraron su percepción y disminuyeron su inseguridad alimentaria  (5% del padrón de despensas vive + mujeres avanzando) / Total de personas con inseguridad alimentaria que recibieron apoyos en el estado de Jalisco x 100 (Padrón de VIVE y Mujeres Avanzando)</t>
  </si>
  <si>
    <t>Promover una alimentación correcta en los sujetos con carencia de acceso a la alimentación,  a través de la entrega de apoyos asistenciales y capacitaciones que contribuyan a la mejora de su estado nutricional, de salud, y a disminuir la inseguridad alimentaria en el Estado de Jalisco.</t>
  </si>
  <si>
    <t xml:space="preserve">Entrega de apoyos asistenciales,  capacitaciones y promoción de una alimentación correcta a sujetos con carencia de acceso a la alimentación contribuyendo a la mejora de su estado nutricional y de salud.  </t>
  </si>
  <si>
    <t xml:space="preserve">Padrón único de beneficiarios (Nutrición extraescolar y desayunos escolares)
</t>
  </si>
  <si>
    <t>Padrón de beneficiarios,
SEJ, 2014-2015, Población con prevalencia de desnutrición ENSANUT 2012</t>
  </si>
  <si>
    <t>Porcentaje de cobertura de niñas, niños y adolescentes beneficiados con apoyos alimenticios otorgados por los programas de Nutrición Extraescolar y Desayunos Escolares en el Edo de Jal.</t>
  </si>
  <si>
    <t>Número de niñas, niños y adolescentes beneficiados con apoyos alimenticios otorgados por los programas de Nutrición Extraescolar y Desayunos Escolares en el Edo de Jal./Total de niños, niñas y adolescentes en el estado de Jalisco inscritos en planteles educativos, preescolar, primaria y secundaria  del   ciclo escolar 2014-2015 x 100 (1,499,837 )</t>
  </si>
  <si>
    <t>Padrón único de beneficiarios (ayuda alimentaria directa + comedores comunitarios + comedores Cáritas)</t>
  </si>
  <si>
    <t>Porcentaje de personas con carencia de acceso a la alimentación beneficiados con apoyos alimenticios en el Edo. de Jal.</t>
  </si>
  <si>
    <t>CONAPO, 2010</t>
  </si>
  <si>
    <t>Porcentaje de comunidades atendidas de alto o muy alto grado de marginación para el bienestar alimentario en el Edo. de Jal.</t>
  </si>
  <si>
    <t>Número de comunidades atendidas de alta o muy alta grado de marginación/ Total de comunidades de alto o muy alto grado de marginación en el Edo. de Jalisco</t>
  </si>
  <si>
    <t>En el estado de Jalisco existen personas con carencia de acceso a la alimentación  convencidos de que al recibir el apoyo alimentario mejorará su inseguridad alimentaria</t>
  </si>
  <si>
    <t xml:space="preserve">Porcentaje de personas con carencia de acceso a la alimentación que  mejoraron su percepción y disminuyeron su inseguridad alimentaria </t>
  </si>
  <si>
    <t xml:space="preserve"> Número de personas que  mejoraron su percepción y disminuyeron su inseguridad alimentaria (5% del padrón de ayuda alimentaria directa)  / Núm.. de personas con inseguridad alimentaria que recibieron apoyos con el estado de Jalisco x 100 (Padrón de PAAD, Comedores Comunitarios)</t>
  </si>
  <si>
    <t>Comunidad</t>
  </si>
  <si>
    <t>Contribuir a la integridad física y emocional de los menores de edad, adultos mayores e incapaces del Estado de Jalisco que han sido víctimas de algún delito; buscando la integración o reintegración a su familia de origen o extensa y cuando no sea posible procurar se restituya su derecho a vivir en familia a través de la adopción.</t>
  </si>
  <si>
    <t>Pupilos  que han sido víctimas de algún delito, integrados o reintegrados a su familia de origen o extensa y cuando no sea posible, se contribuye a ser restituído su derecho a vivir en familia a través de la adopción.</t>
  </si>
  <si>
    <t>Padrón Único de Beneficiarios</t>
  </si>
  <si>
    <t>Contar con la suficiente información y personal para la atención de las víctimas por parte de las áreas involucradas.
El Ministerio Público canaliza adecuadamente los casos al Consejo Estatal de Familia y los Consejos Municipales..</t>
  </si>
  <si>
    <t>Reporte de cierre del año anterior
Derivaciones del Ministerio público
Padrón de Beneficiarios  del Consejo Estatal de Familia y Consejos Municipales
Instituto Cabañas y albergue: sueños y esperanzas
Fuente denominador: Consejo Estatal de Familia del Estado de Jalisco</t>
  </si>
  <si>
    <t>Porcentaje de pupilos atendidos por el Consejo Estatal de Familia, Consejos Municipales o Delegados Institucionales del estado de Jalisco</t>
  </si>
  <si>
    <t>Número de pupilos atendidos por el Consejo Estatal de Familia, Consejos Municipales o Delegados Institucionales / Total de pupilos bajo tutela de Consejos de Familia Estatal y Municipales o Delegados Institucionales * 100</t>
  </si>
  <si>
    <t>persona</t>
  </si>
  <si>
    <t>Contribuir al bienestar de las familias en el estado de Jalisco que sufren casos de violencia intrafamiliar,  a través de programas y acciones  para la atención integral, capacitación y prevención, con perspectiva de género, que salvaguarden sus derechos.</t>
  </si>
  <si>
    <t>Familias, niñas, niños y adolescentes en el Estado de Jalisco prevenidas y atendidas integralmente con perspectiva de género que sufrieron casos de violencia intrafamiliar, maltrato infantil,  violación a sus derechos de alimentación, convivencia o  identidad, a través de programas y acciones que los salvaguarden.</t>
  </si>
  <si>
    <t xml:space="preserve">Número de casos atendidos por violencia intrafamiliar   y por posible maltrato infantil </t>
  </si>
  <si>
    <t>Brindar atención integral a las personas con discapacidad y/o en riesgo de padecerla, que les permita lograr su inclusión y bienestar social y familiar</t>
  </si>
  <si>
    <t>Atención integral a las personas con discapacidad y/o en riesgo de padecerla, que les permita lograr su inclusión y bienestar social y familiar.</t>
  </si>
  <si>
    <t>Padrón Único de Beneficiario</t>
  </si>
  <si>
    <t>INEGI, Sistema de información, DIF Jalisco y SMDIF</t>
  </si>
  <si>
    <t>Porcentaje de personas con discapcidad sujetas de asistencia social atendidas en los Centros de Rehabilitación del Sistema DIF y las UBR  en el Estado de Jalisco.</t>
  </si>
  <si>
    <t>No. De personas con discapcidad  atendidas en los Centros de Rehabilitación del Sistema DIF  y las UBR en  en el Estado de Jalisco / Total de personas con discapcidad en el Estado  x 100</t>
  </si>
  <si>
    <t>Brindar apoyos y servicios asistenciales a familias que presenten una o más condiciones de vulnerabilidad, a través de una atención integral, en corresponsabilidad con las familias, los Sistemas DIF municipales e instituciones de asistencia social del estado de Jalisco, generando el bienestar de las familias.</t>
  </si>
  <si>
    <t>Coadyuvar en la disminución de las situaciones que ponen en riesgo la integridad física y emocional de niñas y niños menores de 6 años, durante la jornada laboral de madres trabajadoras y/o padres solos trabajadores.</t>
  </si>
  <si>
    <t>Certificar al personal de Centros Asistenciales de Desarrollo Infantil del Sistema DIF Jalisco y otros para que el pesonal cuente con los conocimentos con validez</t>
  </si>
  <si>
    <t>Registro de Constancias de alineación</t>
  </si>
  <si>
    <t>Que el personal capacitado cumpla con el estándar de competencia en el que será alienado</t>
  </si>
  <si>
    <t>Certificado expedido por el CONOCER
Plantillas de personal</t>
  </si>
  <si>
    <t xml:space="preserve">Porcentaje de Personas alineadas en los estándares de competencia de los Centros Asistenciales de Desarrollo Infantil de DIF Jalisco, CAI de los Sistemas DIF Municipales y otros. </t>
  </si>
  <si>
    <t>Número de Personas alineadas en los estándares de competencia en la preparación de alimentos y atención en salas de los CAI de DIF Jalisco, CAI de los Sistemas DIF Municipales y otros.  / Número de personal de cocina y de atención en salas de los CAI de DIF Jalisco, CAI de los Sistemas DIF Municipales y otros x 100</t>
  </si>
  <si>
    <t>Coadyuvar en la disminución de las condiciones de vulnerabilidad social de las personas Adultas Mayores en Jalisco, mejorando su bienestar, desarrollo y calidad de vida.</t>
  </si>
  <si>
    <t>Promoción, prevención y/o atención integral a personas adultas mayores en Jalisco, mejorando su bienestar, desarrollo y calidad de vida.</t>
  </si>
  <si>
    <t>Padrón único de beneficiarios</t>
  </si>
  <si>
    <t>Instituciones públicas colaboran y participan activamente en el seguimiento de la atención  y servicios otorgados a las personas Adultas Mayores.</t>
  </si>
  <si>
    <t>Padrón de beneficiarios
Reportes de centros y de DIF Municipales</t>
  </si>
  <si>
    <t>Porcentaje de personas de 60 y más años de edad atendidas con  estrategias de Desarrollo del Adulto Mayor en el Sistema DIF Jalisco y Sistemas DIF Municipales</t>
  </si>
  <si>
    <t>Número de personas de 60 y más años de edad atendidas por el Sistema DIF Jalisco y Sistemas DIF Municipales / Número de población de 60 años y más de edad del estado de Jalisco x 100</t>
  </si>
  <si>
    <t>Convenio de custodia.</t>
  </si>
  <si>
    <t>Número de pupilos  reintegrados/ Total de puplios en tutela del Consejo Estatal de Familia y Consejos Municipales y  x 100</t>
  </si>
  <si>
    <t>Informe mensual del CRI y CAE</t>
  </si>
  <si>
    <t>Contar con la participación de los diferentes sectores de la sociedad para el logro de la inclusión.</t>
  </si>
  <si>
    <t>Informe mensual en los centros de Rehabilitación del  Sistema DIF Jalisco
(CRI y CAE)</t>
  </si>
  <si>
    <t>Sumatoria  de personas con discapacidad  incluídas socialmente(escuela+el trabajo+ deporte) /Total de Personas con discapacidad atendidas en los centros de Rehabilitación del  Sistema DIF Jalisco x 100</t>
  </si>
  <si>
    <t>Que los participantes en el proceso de certificaciónresulten competentes</t>
  </si>
  <si>
    <t>Encuesta de percepción sobre la integración al envejecimiento activo (al inicio y al final de la atención)</t>
  </si>
  <si>
    <t xml:space="preserve">Las familias, comunidades, la sociedad en general y las instituciones apoyan  en la integración de los adultos mayores en la práctica del envejecimiento activo, </t>
  </si>
  <si>
    <t>Padrón de beneficiarios
Reportes de cierre de actividades
expediente de integraciones</t>
  </si>
  <si>
    <t>Porcentaje de  personas  de 60 y más años de edad que fueron integradas a acciones que les permiten vivir un envejecimiento activo</t>
  </si>
  <si>
    <t>Número de personas de 60 y más años de edad que fueron integradas a acciones que les permiten vivir un envejecimiento activo / Número de personas de 60 y más años de edad atendidas con las estrategias de Desarrollo del Adulto Mayor x 100</t>
  </si>
  <si>
    <t>Instrumeto de empoderamiento Base de datos MISVI</t>
  </si>
  <si>
    <t>Porcentaje de personas que incrementaron su empoderamiento a través de un proceso psicoeducativo</t>
  </si>
  <si>
    <t>Número de personas que incrmentan su empoderamiento al participan en el proceso psicoeducativo                                                                                                                                                                           / Total de personas a las que se les aplicó el test de empoderamiento x 100*</t>
  </si>
  <si>
    <t>Número de personas atendidas por violencia intrafamiliar en las UAVIS en el estado de Jalisco</t>
  </si>
  <si>
    <t>Reporte de Casos y personas MISVI</t>
  </si>
  <si>
    <t>Los casos de violencia intrafamiliar  son reportados por diversos medios, vía correo electrónico, telefónico o personalmente.  Personal de UAVI  y DAMA acude a verificar la veracidad del reporte.                     
En caso afirmativo las familias muestran interés por recibir las herramientas necesarias para romper el ciclo de violencia. Las empresas empleadoras otorgan permisos de salidas a los usuarios para acudir al servicio. Cumplimiento de acuerdos por parte de los involucrados.                                     
Que las(os)  usuarias(os) informan su cambio de domicilio o número telefónico para el seguimiento.</t>
  </si>
  <si>
    <t>Registro MISVI respecto a las UAVI
Expedientes, informe bimestral</t>
  </si>
  <si>
    <t>Número de Casos atendidos por Violencia Intrafamiliar en las UAVI  y posible  maltrato infantil el Estado de Jalisco</t>
  </si>
  <si>
    <t>Los casos de violencia intrafamiliar  son reportados por diversos medios, via correo electrónico, telefonico o personalmente.  Personal de UAVI acude a verificar la veracidad del reporte.                            
En caso afirmativo las familias muestran interés por recibir las herramientas necesarias para romper el ciclo de violencia. - En el caso de atención para hombres depende de los permisos que otorguen para asistir a los servicios de la UAVI.   Cumplimiento de acuerdos por parte de los involucrados.  Que las(os)  usuarias(os) informan su cambio de domicilio o número telefónico para el seguimiento.</t>
  </si>
  <si>
    <t xml:space="preserve">Registro MISVI respecto a las UAVI . Expedientes </t>
  </si>
  <si>
    <t>Número de Niñas, niños, adolescentes,  personas y familias atendidas por Violenci a Intrafamiliar en las UAVIS  o que sufrieron maltrato infantil o vulneración en sus derechos de alimentos, convivencia o identidada,   en el Edo. de Jalisco</t>
  </si>
  <si>
    <t>Padrón  único de beneficiarios</t>
  </si>
  <si>
    <t>Familias constantes 
Seguimiento por parte de los involucrados en el proceso
Compromiso por parte de las personas a la formación familiar</t>
  </si>
  <si>
    <t>Reportes de los Sistemas DIF Municipales,
Reportes internos
INEGI, (Encuesta Nacional sobre la dinámica de las relaciones en los hogares ENDIRE)  2010</t>
  </si>
  <si>
    <t>Porcentaje de familias atendidas a través de acciones de prevención y atención para la mejora de sus relaciones familiares en el Edo. de Jalisco</t>
  </si>
  <si>
    <t>Asistencia por parte de los usuarios para recibir la atención.  Cumplimiento de acuerdos por parte de los involucrados.</t>
  </si>
  <si>
    <t xml:space="preserve">1.Interés de las instituciones y de los usuarios para continuar con el proceso de atención.      
2. Asistencia por parte de los usuarios para recibir la atención.
3. Cumplimiento de acuerdos por parte de los involucrados.
4. Las autoridades de los Municipios realizan acciones de difusión de los servicios.        </t>
  </si>
  <si>
    <t>Porcentaje de niñas, niños y adolescentes que sufrieron maltrato infantil, vulneración en sus derechos de alimentos, convivencia o identidad, y que perciben haber mejorado su situación actual</t>
  </si>
  <si>
    <t>Niñas, niños y adolescentes que sufrieron maltrato infantil, vulneración en sus derechos de alimentos, convivencia o identidad, y que perciben haber mejorado su situación actual / Total de niñas, niños y adolescentes atendidos con las estrategias de la Dirección de Atencón al Maltrato  x 100</t>
  </si>
  <si>
    <t>Evaluación de percepción de la mejora de las relaciones familiares (inicial y final)</t>
  </si>
  <si>
    <t xml:space="preserve">Reportes de los Sistemas DIF Municipales,
Reportes internos
</t>
  </si>
  <si>
    <t>Porcentaje de  familias que mejoraron su percepción sobre sus  relaciones familiares mediante la orientación</t>
  </si>
  <si>
    <t>Número familias que mejoraron su percepción sobre sus relaciones familiares mediante la orientación / No. de familias intervenidas a través de acciones de prevención y atención para la mejora de sus relaciones familiares</t>
  </si>
  <si>
    <t>Brindar apoyos y servicios asistenciales a sujetos o familias que presenten una o más condiciones de vulnerabilidad, en corresponsabilidad con ellos, con los sistemas DIF municipales o con instituciones de asistencia social del estado de Jalisco.</t>
  </si>
  <si>
    <t>Padrón de Beneficiarios.
Formato de Justificación de Apoyos Entregados</t>
  </si>
  <si>
    <t>Las personas o familias que soliciten algún tipo de apoyo y/o servicio, cubra el perfil de sujeto de asistencia social y presenten todos los documentos de soporte requeridos.
Que se identifique el nivel de incidencia en la vulnerabilidad social que presentan.</t>
  </si>
  <si>
    <t>Base de datos de la Unidad de Registro y Seguimiento de Casos.
nformes del Delegado o Coordinador APCE en el Municipio o Informes de los Sistemas DIF Municipales nformes del Delegado o Coordinador APCE en el Municipio o Informes de los Sistemas DIF Municipales 
Índice de vulnerabilidad social</t>
  </si>
  <si>
    <t>Porcentaje de personas atendidas por comprobada condición sujeta de asistencia social en el estado de Jalisco</t>
  </si>
  <si>
    <t>Número de personas atendidas por comprobada condición sujeta de asistencia social / Población vulnerable de Jalisco con base en el Índice de vulnerabilidad social  de DIF Nacional x 100</t>
  </si>
  <si>
    <t xml:space="preserve">Nota de seguimiento  con motivo del  cierre del caso. Formato de Justificación de Apoyos Entregados </t>
  </si>
  <si>
    <t xml:space="preserve">Las personas  que presentaron una solicitud de apoyo, se les compruebe mediate nota de seguimiento  con motivo del  cierre del caso,  y se compruebe que se les otorgó el apoyo.
 </t>
  </si>
  <si>
    <t>Porcentaje de personas a las que se contribuye a mejorar sus condiciones con el apoyo asistencial otorgado</t>
  </si>
  <si>
    <t>Número de personas a las  que se contribuye a mejorar sus condiciones con el apoyo asistencial otorgado / Número de personas atendidas por comprobada condición sujeta de asistencia social x 100</t>
  </si>
  <si>
    <t>Porcentaje de pupilos reintegrados a la familia de origen o extensa</t>
  </si>
  <si>
    <t>Porcentaje de personas con discapacidad incluídas socialmente(escuela ,  trabajo, deporte)</t>
  </si>
  <si>
    <t>La oferta del museo es de buena calidad y con temas de interés para los visitantes. Hay una buena estrategia de difusión y promoción del espacio.</t>
  </si>
  <si>
    <t>Registro de visitantes
(INEGI 2010, tabulador básico,nva. regionalización)</t>
  </si>
  <si>
    <t>Porcentaje de niñas, niños y adolescentes que son atendidos por el "Museo Trompo Mágico"</t>
  </si>
  <si>
    <t>Número de niñas, niños y adolescentes que son atendidos por el "Museo Trompo Mágico"/Total de niñas, niños y adolescentes de 0 a 17 años de la región 12 del  estado de Jalisco x 100</t>
  </si>
  <si>
    <t>p</t>
  </si>
  <si>
    <t>mensual</t>
  </si>
  <si>
    <t>Reporte del boletaje infantil</t>
  </si>
  <si>
    <t>Fortalecimiento  a los sistemas Dif Municipales que impacte en la práctica respecto a las acciones dirigidas a la  niñez en  cumplimiento al derecho del educación.</t>
  </si>
  <si>
    <t>.
Las niñas, niños y adolescentes detectados aceptan su incorporación y se comprometen a concluir el ciclo escolar.</t>
  </si>
  <si>
    <t>El municipio detecta a las niñas, niños y adolescentes violentados en su derecho a la educación y  cuenta con la capacidad de atención.</t>
  </si>
  <si>
    <t>Las niñas y adolescentes atendidas aceptan su incorporación y se comprometen a concluir el ciclo escolar.</t>
  </si>
  <si>
    <t>El municipio detecta a las niñas y adolescentes violentadas en su derecho a la educación y  cuenta con la capacidad de atención.</t>
  </si>
  <si>
    <t>Las niñas, niños y adolescentes que presentan situaciones de violencia y/o acoso escolar son detectados, aceptan su incorporación y se comprometen a concluir el ciclo escolar.</t>
  </si>
  <si>
    <t>El municipio detecta a las niñas, niños y adolescentes que presentan situaciones de violencia y/o acoso escolar, violentados en su derecho a la educación y  cuenta con la capacidad de atención.</t>
  </si>
  <si>
    <t>Las niñas, niños y adolescentes que pertenecen al grupo de participación infantil, aceptan su incorporación y se comprometen a concluir el ciclo escolar.</t>
  </si>
  <si>
    <t>Las niñas, niños y adolescentes que pertenecen al grupo de participación infantil, violentados en su derecho a al la educación aceptan la atención.</t>
  </si>
  <si>
    <t>.
Las niñas, niños y adolescentes atendidos con prevención de adicciones, aceptan su incorporación y se comprometen a concluir el ciclo escolar.</t>
  </si>
  <si>
    <t>El municipio detecta y atiende a las niñas, niños y adolescentes en prevención de adicciones, violentados en su derecho a la educación y  cuenta con la capacidad de atención.</t>
  </si>
  <si>
    <t>Las niñas, niños y adolescentes migrantes atendidos, aceptan su incorporación y se comprometen a concluir el ciclo escolar.</t>
  </si>
  <si>
    <t>El municipio detecta y atiende a las niñas, niños y adolescentes migrantes, violentados en su derecho a la educación y  cuenta con la capacidad de atención.</t>
  </si>
  <si>
    <t>Las niñas, niños y adolescentes en conflicto con la Ley atendidos, aceptan su incorporación y se comprometen a concluir el ciclo escolar.</t>
  </si>
  <si>
    <t>El municipio detecta y atiende a las niñas, niños y adolescentes en conflicto con la Ley, violentados en su derecho a la educación y  cuenta con la capacidad de atención.</t>
  </si>
  <si>
    <t>Padrón de beneficiarios</t>
  </si>
  <si>
    <t>Informes y padrones</t>
  </si>
  <si>
    <t>Informe de la SEJ de los casos de violencia detectados</t>
  </si>
  <si>
    <t>Informe del Jurídico de niñas, niños y adolescentes en conflicto con la Ley</t>
  </si>
  <si>
    <t>Núm. de niñas, niños y adolescentes  trabajadores atendidos que terminaron el ciclo escolar</t>
  </si>
  <si>
    <t xml:space="preserve">Núm. de niñas, niños y adolescentes  trabajadores atendidos </t>
  </si>
  <si>
    <t>Núm. De niñas y adolescentes embarazadas atendidas y continuaron con sus estudios y /o  terminaron el ciclo escolar.</t>
  </si>
  <si>
    <t>Núm. De niñas y adolescentes embarazadas que fueron atendidas</t>
  </si>
  <si>
    <t>Núm. de niñas, niños y adolescentes  que presentan situaciones de violencia y/o acoso escolar que concluyeron el ciclo escolar.</t>
  </si>
  <si>
    <t>Núm. de niñas, niños y adolescentes  que presentan situaciones de violencia y/o acoso escolar que fueron  atendidos.</t>
  </si>
  <si>
    <t>Núm. de niñas, niños y adolescentes  que pertenecen al grupo de participación infantil y que terminaron el ciclo escolar.</t>
  </si>
  <si>
    <t>Núm. de niñas, niños y adolescentes  que pertenecen al grupo de participación infantil y que fueron atendidos.</t>
  </si>
  <si>
    <t>Núm. de niñas, niños y adolescentes  que son atendidos con acciones de prevención de adicciones y que concluyeron el ciclo escolar.</t>
  </si>
  <si>
    <t>Núm. de niñas, niños y adolescentes  que son atendidos con acciones de prevención de adicciones.</t>
  </si>
  <si>
    <t>Núm. de niñas, niños y adolescentes  migrantes atendidos que concluyen el ciclo escolar.</t>
  </si>
  <si>
    <t>Núm. de niñas, niños y adolescentes  migrantes atendidos.</t>
  </si>
  <si>
    <t>Núm. de niñas, niños y adolescentes en conflicto con la ley y que terminaron el ciclo escolar</t>
  </si>
  <si>
    <t>Núm. de niñas, niños y adolescentes en conflicto con la ley atendidos.</t>
  </si>
  <si>
    <t>Núm. de niñas, niños y adolescentes  trabajadores atendidos</t>
  </si>
  <si>
    <t>Núm. De niñas y adolescentes embarazadas  atendidas y continuaron con sus estudios y /o  terminaron el ciclo escolar</t>
  </si>
  <si>
    <t>Núm. De niñas y adolescentes embarazadas que fueron atendidas.</t>
  </si>
  <si>
    <t>Núm. de niñas, niños y adolescentes  que presentan situaciones de violencia y/o acoso escolar que fueron  atendidos y que terminaron el ciclo escolar.</t>
  </si>
  <si>
    <t>En el estado de Jalisco existen mujeres convencidas de que al recibir el apoyo alimentario y servicios, mejorará su Bienestar</t>
  </si>
  <si>
    <t>Mejorar las condiciones de vida de las familias vulnerables a través de la entrega de apoyos alimenticios.</t>
  </si>
  <si>
    <t>Reconocer e incentivar la participación de las mujeres, brindando capacitación en procesos autogestivos de alimentación, producción, salud y empoderamiento, así como la  de entrega de apoyos.</t>
  </si>
  <si>
    <t>Número de personas con carencia de acceso a la alimentación que  mejoraron su percepción y disminuyeron su inseguridad alimentaria con las despensas VIVE entregadas</t>
  </si>
  <si>
    <t xml:space="preserve">Número de Mujeres que mejoraron su percepción y disminuyeron su inseguridad alimentaria con los apoyos y servicios  otorgados con el proyecto de Mujeres Avanzando en el Estado de Jalisco </t>
  </si>
  <si>
    <t>Listado de entrega de apoyos alimentarios VIVE</t>
  </si>
  <si>
    <t>Registro de las familias atendidas con acciones de comunidad diferente y familias beneficiadas con apoyos alimenticios otorgados.</t>
  </si>
  <si>
    <t>Número de familias atendidas  que recibieron despensas VIVE</t>
  </si>
  <si>
    <t>Número de familias beneficiadas con despensas VIVE</t>
  </si>
  <si>
    <t>Número de mujeres atendidas de 14 a 49 años en el estado de Jalisco mediante el proyecto de mujeres avanzando</t>
  </si>
  <si>
    <t xml:space="preserve">Padrón único  beneficiarios </t>
  </si>
  <si>
    <t>Las mujeres de 14 a 49 años, se registran mediante las carabanas o bien pertenecen a padrones de otros programas operativos que estan incluidos en la estratégia</t>
  </si>
  <si>
    <t xml:space="preserve">Padrón de beneficiarios </t>
  </si>
  <si>
    <t>Promover una alimentación correcta en las personas vulnerables en el estado de Jalisco, mediante la entrega de apoyos alimenticios, acompañados de acciones de orientación alimentaria, que contribuyan a disminuir su inseguridad alimentaria.</t>
  </si>
  <si>
    <t>Padrón de único beneficiarios</t>
  </si>
  <si>
    <t>Disposición de los sujetos con inseguridad alimentaria para mejorar su condición de vulnerabilidad al hacer uso correcto del apoyo alimenticio</t>
  </si>
  <si>
    <t xml:space="preserve">
Número de personas con inseguridad alimentaria beneficiadas con despensas en el Edo. de Jal</t>
  </si>
  <si>
    <t>Brindar servicios de equipamiento, rehabilitación y construcción de "Espacios Alimentarios", así como la dotación de raciones alimenticias a personas que se encuentren en inseguridad alimentaria</t>
  </si>
  <si>
    <t xml:space="preserve">
Brindar servicios de equipamiento, rehabilitación y construcción de "Espacios Alimentarios", así como la dotación de raciones alimenticias a personas que se encuentren en inseguridad alimentaria
</t>
  </si>
  <si>
    <t xml:space="preserve">Padrón único de beneficiarios </t>
  </si>
  <si>
    <t>Que el municipio cuente con la disposición y documentación completa</t>
  </si>
  <si>
    <t>Número de personas que se encuentra en inseguridad alimentaria atendidas en los Comedores Comunitarios Edo. de Jal</t>
  </si>
  <si>
    <t>Número de personas que se encuentra en inseguridad alimentaria atendida en los Comedores Comunitarios Edo. de Jal</t>
  </si>
  <si>
    <t>Lista de asistencia</t>
  </si>
  <si>
    <t>La institución cuenta con acuerdos y/o convenios de colaboración interinstitucional para entrega de los apoyos</t>
  </si>
  <si>
    <t>Número de personas  atendidas en los Comedores de Cáritas en el Estado Jalisco</t>
  </si>
  <si>
    <t xml:space="preserve">Promover  y contribuir a la seguridad alimentaria de las niñas y niños de 1 a 4 años 11 meses, del estado de Jalisco, que se encuentran en condiciones de malnutrición y vulnerabilidad, mediante la entrega de apoyos alimenticios </t>
  </si>
  <si>
    <t xml:space="preserve">
Número de Niñas y niños de 1 a 4 años 11 meses de edad  que recibieron el apoyo alimenticio en el Edo. de Jal.</t>
  </si>
  <si>
    <t xml:space="preserve">
Número niñas y niños de 1 a 4 años 11 meses de edad  que recibieron el apoyo alimenticio en el Edo. de Jal.</t>
  </si>
  <si>
    <t>Promover y contribuir a la seguridad alimentaria de la población escolar del Estado de Jalisco sujeta de asistencia social mediante la entrega de alimentos acompañados de acciones de orientación alimentaria, que les permita mejorar su estado nutricional</t>
  </si>
  <si>
    <t xml:space="preserve">
Número de la población escolar sujeta de asistencia social atendida  con Desayunos Escolares  en el Edo. de Jal</t>
  </si>
  <si>
    <t xml:space="preserve">
Número de la población escolar sujeta de asistencia social atendida con Desayunos Escolares  en el Edo. de Jal</t>
  </si>
  <si>
    <t>Disposición de los sujetos con inseguridad alimentaria para asistir a las capacitaciones.</t>
  </si>
  <si>
    <t xml:space="preserve">ENHINA Inicial + ENHINA Final + Padrón de beneficiarios (del periodo anterior) </t>
  </si>
  <si>
    <t>Número de personas con inseguridad alimentaria que mejoraron sus hábitos alimenticios al hacer uso correcto del apoyo alimentario</t>
  </si>
  <si>
    <t>Número de personas que recibieron capacitaciones y  despensas y mejoraron su hábitos alimenticios al final del año</t>
  </si>
  <si>
    <t>Atender a las necesidades básicas y de salud a los adultos mayores en situación de pobreza extrema y abandono  a través de la entrega de apoyos asistenciales, atención médica psicológica y de trabajo social, así como el fortalecimiento de sus redes de apoyo, para mejorar su bienestar.</t>
  </si>
  <si>
    <t>Promoción del respeto de la vejez a través de actividades formativas, educativas, y culturales implementadas por la UNI3 y Centros de Día.</t>
  </si>
  <si>
    <t>Contribuir a mejorar las condiciones de vida de los adultos mayores, por medio de una alimentación adecuada para su bienestar.</t>
  </si>
  <si>
    <t>La institución cuenta con acuerdos y/o convenios de colaboración interinstitucional para la prestación de servicios a las personas Adultas Mayores en Desamparo.</t>
  </si>
  <si>
    <t xml:space="preserve">
Padrón  de beneficiarios
</t>
  </si>
  <si>
    <t>Número  de personas de 60 y más años de edad en Desamparo victimas de algún tipo de violencia que recibieron atención.</t>
  </si>
  <si>
    <t>Número de personas de 60 y más años de edad en desamparo  y victimas de algún tipo de violencia atendidas</t>
  </si>
  <si>
    <t>La familia apoya al Adulto Mayor para que asista a centros de día.  Existe interés interinstitucional para apoyar en la prestación de apoyos y servicios a las personas Adultas Mayores.</t>
  </si>
  <si>
    <t>INEGI, Listas de asistencia, Reportes de Supervisión.</t>
  </si>
  <si>
    <t>Número  de personas de 60 años y mas atendidas en los centros de día estatales y municipales</t>
  </si>
  <si>
    <t>Número  de personas de 60 y mas años de edad que se encuentran con carencia de acceso a la alimentación  atendidas en los Comedores Asistenciales</t>
  </si>
  <si>
    <t>Las mujeres adultas mayores residentes en la casa hogar participan activamente en la procuración de su bienestar.</t>
  </si>
  <si>
    <t>Registros de ingreso, Acta de nacimiento</t>
  </si>
  <si>
    <t xml:space="preserve">
Número de mujeres de 60 y más años que fueron atendidas en la Casa Hogar</t>
  </si>
  <si>
    <t>Porcentaje de  personas  de 60 y más años de edad que fueron integradas a acciones que les permiten vivir un envejecimiento activo en los Centros de Día</t>
  </si>
  <si>
    <t>Número de personas de 60 y más años de edad que fueron integradas a acciones que les permiten vivir un envejecimiento activo en los Centros de Día</t>
  </si>
  <si>
    <t>Velar por que se respeten los intereses de los niños, niñas, adolescentes, adultos mayores, incapaces, vÍctimas de delito, mediante la asesoría e intervención judicial con el fin de obtener la custodia.</t>
  </si>
  <si>
    <t>Contar con la suficiente información y personal para la atención de las víctimas por parte de las áreas involucradas.</t>
  </si>
  <si>
    <t>Consejo Estatal de Familia del Estado de Jalisco</t>
  </si>
  <si>
    <t>Puplios atendidos en tutela del Consejo Estatal de Familia del estado de Jalisco.</t>
  </si>
  <si>
    <t>Número de puplios en tutela atendidos por el  Consejo Estatal de Familia</t>
  </si>
  <si>
    <t xml:space="preserve">Contar con la suficiente información y personal para la atención de las víctimas por parte de los Consejos Municipales
El Ministerio Público canaliza adecuadamente los casos a los  Consejos Municipales </t>
  </si>
  <si>
    <t>Informes de los  Consejos Muniicpales Estado de Jalisco</t>
  </si>
  <si>
    <t>Puplios atendidos en tutela de los Consejos Municipales del Estado de Jalisco</t>
  </si>
  <si>
    <t>El Ministerio Público canaliza adecuadamente los casos al Consejo Estatal de Familia.</t>
  </si>
  <si>
    <t>Padrón de Beneficiarios del Consejo Estatal de Familia</t>
  </si>
  <si>
    <t>El juez dicta la sentencia a favor del Consejo Estatal de Familia.
Familiares viables para otorgar la custodia.</t>
  </si>
  <si>
    <t>Resolución judicial o administrativa
Padrón de Beneficiaros  del CEF</t>
  </si>
  <si>
    <t>Intervenciones Jurídicas del Consejo Estatal de Familia para el otorgamiento de Custodias en el estado de Jalisco</t>
  </si>
  <si>
    <t xml:space="preserve">Número de custodias otorgadas </t>
  </si>
  <si>
    <t>El juez dicta la sentencia a favor de los Consejos Muncipales.
Familiares viables para otorgar la custodia.</t>
  </si>
  <si>
    <t>Intervenciones Jurídicas de lols Consejos Municipales para el otorgamiento de Custodias en el estado de Jalisco</t>
  </si>
  <si>
    <t>Número de niñas, niños y adolescentes atendidos por maltrato infantil o voluneración en sus derechos</t>
  </si>
  <si>
    <t>Registro MISVI respecto a las UAVI</t>
  </si>
  <si>
    <t xml:space="preserve">Número de casos atendidos por violencia intrafamiliar  </t>
  </si>
  <si>
    <t>Expedientes, informe bimestral</t>
  </si>
  <si>
    <t xml:space="preserve">Número de casos atendidos por  posible maltrato infantil </t>
  </si>
  <si>
    <t>Número de familias en Jalisco orientadas a través del curso de Escuela para Madres y Padres</t>
  </si>
  <si>
    <t>Número de familias que mejoraron sus relaciones familiares con el curso de Escuela para Madres y  Padres</t>
  </si>
  <si>
    <t>Número de parejas capacitadas con el curso prematrimonial en el Edo. de Jalisco</t>
  </si>
  <si>
    <t>Número de parejas que recibieron el Curso Prematrimonial Civil</t>
  </si>
  <si>
    <t>Número de personas asesoradas con pláticas de avenencia</t>
  </si>
  <si>
    <t xml:space="preserve">Número de personas que incrmentan su empoderamiento al participan en el proceso psicoeducativo      </t>
  </si>
  <si>
    <t>Número de familias que mejoraron sus relaciones familiares con el curso de Escuela para Madres y Padres</t>
  </si>
  <si>
    <t>Número de familias en las se contribuyó a mejorar sus relaciones familiares con la terapia otorgada en los Centros de Atención Especializada en Terapia Familiar</t>
  </si>
  <si>
    <t xml:space="preserve">Formato de Justificación de Apoyos Entregados </t>
  </si>
  <si>
    <t>Reportes de Municipios
Proyectos Anteriores</t>
  </si>
  <si>
    <t xml:space="preserve">Número de personas atendidas por contingencia invernal con apoyos en especie </t>
  </si>
  <si>
    <t xml:space="preserve">Número de personas atendidas en contingencia invernal  con apoyos en especie </t>
  </si>
  <si>
    <t>perosna</t>
  </si>
  <si>
    <t>Formato de Justificación de Apoyos Entregados</t>
  </si>
  <si>
    <t>Presencia de contigencias.
La familia se encuentra en estado de vulnerabilidad al momento de la visita.</t>
  </si>
  <si>
    <t xml:space="preserve">Informes del Delegado o Coordinador APCE en el Municipio o Informes de los Sistemas DIF Municipales </t>
  </si>
  <si>
    <t xml:space="preserve">Número de personas atendidas en condiciones de contingencia  con apoyos en especie </t>
  </si>
  <si>
    <t xml:space="preserve">Número de personas atendidas por contingencia  con apoyos en especie </t>
  </si>
  <si>
    <t>Número de personas a las que se contribuye a mejorar sus condiciones con el apoyo asistencial otorgado</t>
  </si>
  <si>
    <t xml:space="preserve">Número de familias orientadas con el curso de Escuela de Madres y Padres </t>
  </si>
  <si>
    <t>Número de familias atendidas con terapia en los Centros de Atención Especializada en Terapia Familiar</t>
  </si>
  <si>
    <t>Número de personas atendidas con terapia psicológica otorgada en oficinas centrales de DIF Jalisco y la red de psicólogos</t>
  </si>
  <si>
    <t xml:space="preserve">Número de Personas alineadas en los estándares de competencia de los Centros atención infantil de DIF Jalisco, CAI de los Sistemas DIF Municipales y otros. </t>
  </si>
  <si>
    <t xml:space="preserve">Número de Personas alineadas en los estándares de competencia de los CAI de DIF Jalisco, CAI de los Sistemas DIF Municipales y otros. </t>
  </si>
  <si>
    <t xml:space="preserve">Número de  personas con procesos de certificación de los CAI  de DIF Jalisco, CAI de los Sistemas DIF Municipales y otros </t>
  </si>
  <si>
    <t>Actividades</t>
  </si>
  <si>
    <t xml:space="preserve">Niñas y Niños con trastornos de comportamiento  atendidas en la Clínica de Conducta </t>
  </si>
  <si>
    <t>Número de 
niñas y niños con trastornos de comportamiento atendidas en la Clínica de Conducta</t>
  </si>
  <si>
    <t xml:space="preserve">Personas con discapcidad sujetas de asistencia social atendidas en el CRI </t>
  </si>
  <si>
    <t>Número de 
Personas con discapcidad atendidas en el CRI</t>
  </si>
  <si>
    <t>Niños con Sindrome Down atendidos en  la Clínica Down</t>
  </si>
  <si>
    <t>Personas con discapcidad atendidas en la Clínica Down</t>
  </si>
  <si>
    <t>Personas con discapcidad Intelectutal  atendidas en el  Centro de Desarrollo de Habilidades para la Vida</t>
  </si>
  <si>
    <t>Personas con discapcidad intelectual   atendidas en el Centro de Desarrollo de Habilidades para la Vid</t>
  </si>
  <si>
    <t>Niñas y niños con discapcidad intelectual leve a moderada y  en estado de abandono  atendidas en el centro  100 Corazones</t>
  </si>
  <si>
    <t>Personas con discapcidad inetelectual leve a moderada  y en estado de abandono  atendidas en 100 Corazones</t>
  </si>
  <si>
    <t>Personas con discapcidad y en riesgio de paderla  atendidas en UBR y URR</t>
  </si>
  <si>
    <t>Personas con discapcidad sujetas de asistencia social atendidas en UBR y URR</t>
  </si>
  <si>
    <t xml:space="preserve">Personas atendidas en el CRI  con discapacidad incluídas socialmente </t>
  </si>
  <si>
    <t xml:space="preserve">Número de 
Personas atendidas en el CRI de la población con discapacidad incluídas socialmente </t>
  </si>
  <si>
    <t xml:space="preserve">Personas atendidas en la Clínia de Atención Especial   con discapacidad incluídas socialmente </t>
  </si>
  <si>
    <t xml:space="preserve">Número de </t>
  </si>
  <si>
    <t>Numero de Casos atendidos por posible maltrato infantil</t>
  </si>
  <si>
    <t>Número de Casos atendidos por Violencia Intrafamiliar en las UAVI  el Estado de Jalisco</t>
  </si>
  <si>
    <t>1. Los casos de violencia intrafamiliar  son reportados por diversos medios, via correo electrónico, telefonico o personalmente.
2. Personal de UAVI acude a verificar la veracidad del reporte.                                
3.- En caso afirmativo las familias muestran interés por recibir las herramientas necesarias para romper el ciclo de violencia.
4.- En el caso de atención para hombres depende de los permisos que otorguen para asistir a los servicios de la UAVI por su empleador.
5. Cumplimiento de acuerdos por parte de los involucrados.                                                   
6. Que las(os)  usuarias(os) informan su cambio de domicilio o número telefónico para el seguimiento.</t>
  </si>
  <si>
    <t xml:space="preserve">Número de personas atendidas por Violencia Intrafamiliar en las UAVI del Estado de Jalisco  </t>
  </si>
  <si>
    <t>Reporte de Casos y Personas MISVI</t>
  </si>
  <si>
    <t xml:space="preserve">Hoja de respuesta de instrumento de empoderamiento inicial y final
inicial  y final 
</t>
  </si>
  <si>
    <t xml:space="preserve">Hoja de respuesta de instrumento de empoderamiento inicial y final 
inicial  y final 
</t>
  </si>
  <si>
    <t>Número de familias atendidas con terapia psicológica otorgada en oficinas centrales de DIF Jalisco y la red de psicólogos</t>
  </si>
  <si>
    <t xml:space="preserve">Número de familias atendidas con terapia en los centros de atención especializada en terapia familiar </t>
  </si>
  <si>
    <t>Número de personas atendidas con terapia psicológica otorgada en DIF Jalisco y la red de psicólogos</t>
  </si>
  <si>
    <t xml:space="preserve"> Niñas, niños y adolescentes  que sufrieron posible maltrato infantil o vulneración en sus derechos de alimentos, convivencia o identidad y que fueron atendios</t>
  </si>
  <si>
    <t>Registro de constancias extendidas de asistencia al curso 
Reportes internos
INEGI, (Encuesta Nacional sobre la dinámica de las relaciones en los hogares ENDIRE)  2010</t>
  </si>
  <si>
    <t>Reporte de constancias otorgadas (SIEM)</t>
  </si>
  <si>
    <t>Parejas interesadas en cumplir con la normatividasd establecida para que se les otorgue la constancia para poder casarse
Seguimiento por parte de los involucrados en el proceso
Compromiso por parte de las personas a la formación familiar</t>
  </si>
  <si>
    <t>Número de parejas asesoradas con pláticas de avenencia</t>
  </si>
  <si>
    <t>Registro de pláticas de avenencia del perido anterior
Reportes internos
INEGI, (Encuesta Nacional sobre la dinámica de las relaciones en los hogares ENDIRE)  2010</t>
  </si>
  <si>
    <t xml:space="preserve">Constancia de Atención otorgada por el equipo interdisciplinario 
</t>
  </si>
  <si>
    <t>Padrón único de Beneficiarios.
Formato de Justificación de Apoyos Entregados</t>
  </si>
  <si>
    <t xml:space="preserve">Nota de seguimiento  con motivo del  cierre del caso. </t>
  </si>
  <si>
    <t xml:space="preserve">Trimestral </t>
  </si>
  <si>
    <t xml:space="preserve">Número de Personas con procesos de certificación  de los Centros de Atención infantil de DIF Jalisco, CAI de  Sistemas DIF Municipales y otros. </t>
  </si>
  <si>
    <t>Cedula de Evalaución o Certificado por el CONOCER</t>
  </si>
  <si>
    <t xml:space="preserve">Porcentaje de Personas con procesos de Certificación  de los Centros de Atención Infantil de DIF Jalisco, CAI de  Sistemas DIF Municipales y otros. </t>
  </si>
  <si>
    <t>Número de  personas con procesos de certificación  de los CAI  de DIF Jalisco, CAI de los Sistemas DIF Municipales y otros  /  Número de personal de cocina y de atención en salas de los Centros de Atención Infantil de DIF Jalisco, CAI de los Sistemas DIF Municipales y otros x 100</t>
  </si>
  <si>
    <t>Estándares EC0435 Y EC334  Y Plantillas de personal</t>
  </si>
  <si>
    <t xml:space="preserve">TRIMESTRAL </t>
  </si>
  <si>
    <t>COMENTARIOS</t>
  </si>
  <si>
    <t>Contribuir a la inclusión social de los grupos vulnerables considerados como prioritarios, mediante la promoción y restitución de sus derechos, el fomento de una cultura integral y el fortalecimiento de la atención y capacitación de las acciones de gobierno que permitan disminuir su vulnerabilidad.</t>
  </si>
  <si>
    <t>En el estado de Jalisco se promueven, salvaguardan y restituyen los derechos de los grupos vulnerados de adultos mayores, personas con discapacidad, población en situación crítica y niños y niñas de madres trabajadoras y padres solos sujetos de asistencia social, y se atienden y capacitan con enfoque autogestivo para disminuir su vulnerabilidad.</t>
  </si>
  <si>
    <t>Las niñas, niños y adolescentes del estado de Jalisco son conscientes sobre la importancia de su bienestar, son protegidos y restituídos en sus derechos y sus familias son fortalecidas mediante estrategias de difusión, prevención y atención, eficientando los procesos de intervención y corresponsabilidad.</t>
  </si>
  <si>
    <t>Sistemas de información DIF Jalisco, COEPO</t>
  </si>
  <si>
    <t>Contribuir al fortalecimiento y bienestar de las niñas, niños y adolescentes y sus familias del estado de Jalisco, salvaguardando los derechos de la niñez y cuidando su integridad física y emocional, mediante estrategias y acciones de difusión, prevención y atención que mitiguen los conflictos del maltrato infantil y de la violencia intrafmiliar, protejan y restituyan los derechos de la niñez con procesos claros de intervención corresponsable entre sociedad y gobierno.</t>
  </si>
  <si>
    <t>Registros de datos  en el depto. de Evaluación.</t>
  </si>
  <si>
    <t>Entidades públicas viables y constantes para y en los procesos de difusión, prevención y atención.
Niñas, niños, adolescentes y sus familias dispuestos y comprometidos a recibir todo el proceso de intervención.</t>
  </si>
  <si>
    <t>DIF Nacional, INEGI, COEPO, Censo de Población y Vivienda</t>
  </si>
  <si>
    <t>Padrón de beneficiarios y registros e informes del sistema de información</t>
  </si>
  <si>
    <t>Porcentaje de niñas, niños y adolescentes de 0 a 17 años de edad atendidos por los sistemas DIF en el estado</t>
  </si>
  <si>
    <t>Total de niñas, niños y adolescentes de 0 a 17 años atendidos por los sistemas DIF en el estado/Total de población  de 0 a 17 años del Censo de Población y Vivivenda INEGI, 2010</t>
  </si>
  <si>
    <t>Contribuir a la disminución de la inseguridad alimentaria en el estado de Jalisco y a la mejora del estado nutricional de los sujetos con carencia de acceso a la alimentación, a través de la entrega de apoyos alimenticios, la orientación y la capacitació que promuevan una alimentación correcta y fortalezcan sus habilidades y capacidades autogestivas.</t>
  </si>
  <si>
    <t>Entidades públicas viables y constantes para y en los procesos de difusión, prevención y atención.
Personas dispuestas y comprometidas a recibir todo el proceso de intervención.</t>
  </si>
  <si>
    <t>Sujetos y comunidades con carencia de acceso a la alimentación del estado de Jalisco con orientación sobre una alimentación correcta, que reciben apoyos alimenticios, mejoran su estado nutricional y de salud,  y que son fortalecidos en sus capacidades autogestivas.</t>
  </si>
  <si>
    <t>Padrón único de beneficiarios  ENHINA</t>
  </si>
  <si>
    <t>Padrón único de beneficiarios CONEVAL</t>
  </si>
  <si>
    <t>Porcentaje de personas atendidas con apoyos alimentarios por los Sistemas DIF en el estado, de la población con carencia de acceso a la alimentación</t>
  </si>
  <si>
    <t>Total de personas atendidas con apoyos alimentarios por los sitemas DIF en el estado/ Población con carencia por acceso a la alimentación, CONEVAL 2010</t>
  </si>
  <si>
    <t>Entidades públicas viables y constantes para y en los procesos de difusión, prevención y atención.
Personas y comunidades dispuestas y comprometidas a recibir todo el proceso de intervención.</t>
  </si>
  <si>
    <t>Padón único de beneficiarios
Base de datos del sistema de información
Informes y registros</t>
  </si>
  <si>
    <t>Porcentaje de personas con discapacidad atendidas por los sistemas DIF en el estado</t>
  </si>
  <si>
    <t>Total de personas con discapacidad atendida por los sitemas DIF en el estado/ Población con discapacidad en el estado, Censo de Población y Vivienda, INEGI 2010</t>
  </si>
  <si>
    <t>Trompo Mágico Museo Interactivo</t>
  </si>
  <si>
    <t>Total de niñas, niños y adolescentes de 0 a 17 años atendidos por los sistemas DIF en el estado/Total de población  de 0 a 17 años del Censo de Población y Vivivenda 2010</t>
  </si>
  <si>
    <t>Comisión Estatal Indígena</t>
  </si>
  <si>
    <t>Indígenas</t>
  </si>
  <si>
    <t>Planeación, seguimiento y evaluación de políticas públicas</t>
  </si>
  <si>
    <t>Programa de articulación de políticas públicas para beneficio a las comunidades indígenas (PABCI)</t>
  </si>
  <si>
    <t>Sistema de consulta y participación indígena fortalecido.</t>
  </si>
  <si>
    <t>Los grupos indígenas se organizan en contralorías sociales que ayuden a la supervisión de obras y acciones definidas dentro del Consejo Consultivo de la Comisión Estatal Indígena.</t>
  </si>
  <si>
    <t>Las obras y acciones programadas para el desarrollo de las regiones indígenas del Estado de Jalisco se priorizan a través de la Consulta y la planeación participativa de los Pueblos y Comunidades Indígenas.</t>
  </si>
  <si>
    <t>Resultados y publicaciones de las Consultas realizadas a las comunidades indígenas sobre acciones para el desarrollo de los Pueblos y Comunidades indígenas definidas dentro del Consejo Consultivo de la Comisión Estatal Indígena.</t>
  </si>
  <si>
    <t>Porcentaje de consultas realizadas a comunidades indígenas sobre acciones para el desarrollo de los Pueblos y Comunidades indígenas definidas dentro del Consejo Consultivo de la Comisión Estatal Indígena.</t>
  </si>
  <si>
    <t>(Consultas realizadas a comunidades indígenas definidas dentro del consejo Consultivo de la Comisión Estatal Indígena /Consultas programadas a comunidades Indígenas definidas dentro del Consejo Consultivo de la Comisión Estatal Indígena realizadas)*100</t>
  </si>
  <si>
    <t>Convocar sesiones con el Consejo Consultivo y Reunión periodicas con las comisiones de trabajo.</t>
  </si>
  <si>
    <t>Actas de las sesiones y Reunión y listas de asistencia</t>
  </si>
  <si>
    <t>Se sesiona trimestralmente  y se toman acuerdos.</t>
  </si>
  <si>
    <t>Porcentaje de sesiones del consejo consejo consultivo.</t>
  </si>
  <si>
    <t>(Sesiones realizadas por el Consultivo de la Comisión Estatal Indígena /Sesiones programadas por el Consejo Consultivo)*100</t>
  </si>
  <si>
    <t>Gestión pública coordinada para la concertación intersectorial en beneficio de los Pueblos y comunidades indígenas.</t>
  </si>
  <si>
    <t>Gestión pública coordinada para la concertación intersectorial en beneficio de los pueblos y comunidades indígenas.</t>
  </si>
  <si>
    <t>Convenios firmados y evidencias obtenidas en los actos, tareas y acciones publicas que se realicen para beneficio de la población indígena.</t>
  </si>
  <si>
    <t>Se coordinada con los tres ordenes de gobierno, con los municipios con presencia indígena y con los sectores social y privado para realizar acciones y tareas  en beneficio de los pueblos y comunidades indígenas.</t>
  </si>
  <si>
    <t>Convenios firmados y evidencias obtenidas en los actos, tareas y acciones públicas que se realicen para beneficio de la población indígena.</t>
  </si>
  <si>
    <t>Porcentaje de convenios celebrados para la coordinación intersectorial en beneficio de los Pueblos y Comunidades Indígenas.</t>
  </si>
  <si>
    <t>(Convenios para la coordinación intersectorial en beneficio de los pueblos  y comunidades indiígenas, celebrados./Convenios para la coordinación intersectorial en beneficio de los pueblos y comunidades indígenas, programados)*100</t>
  </si>
  <si>
    <t>Las comunidades indígenas cuentan con políticas públicas artículadas que las benefician integralmente.</t>
  </si>
  <si>
    <t>Convenios presentados a la Junta de Gobierno y autorizados por la misma</t>
  </si>
  <si>
    <t>La Comisión Estatal Indígena es la instancia de consulta para la elaboración, ejecución y evaluación de los planes, programas y proyectos que las dependencias y entidades de la administración pública estatal desarrollen en la materia, así como para los municipios que lo soliciten.</t>
  </si>
  <si>
    <t>Porcentaje de Politicas públicas artículadas que benefician integralmente a las Comunidades Indígenas</t>
  </si>
  <si>
    <t>Programa de fortalecimiento y desarrollo de los pueblos indígenas</t>
  </si>
  <si>
    <t>Asesorias otorgadas  a los miembros de los grupos indígenas en los procesos jurídicos ante autoridades administrativas y jurisdiccionales en los que tengan un interés jurídico.</t>
  </si>
  <si>
    <t>Apoyo brindado a los miembros de los grupos indígenas en los procesos jurídicos ante autoridades administrativas y jurisdiccionales en los que tengan un interés jurídico.</t>
  </si>
  <si>
    <t>Concentrado de las asesorías jurídicas que se otorgan, caso, y nombre del o los beneficiarios.</t>
  </si>
  <si>
    <t>Se brindan asesorías jurídicas a los miembros de los grupos indígenas en los procesos jurídicos ante autoridades administrativas y jurisdiccionales en los que tenga un interés jurídico y de ser necesario se brinda servicio de traducción.</t>
  </si>
  <si>
    <t>Porcentaje de asesorías brindadas</t>
  </si>
  <si>
    <t>(Asesorías brindadas/Asesorías programadas)*100</t>
  </si>
  <si>
    <t>Asesorias otorgadas en materia de multiculturalidad indígena.</t>
  </si>
  <si>
    <t>Concentrado de las asesorías en materia de multiculturalidad indígena que se otorgan, caso, y nombre del o los beneficiarios, así como evidencia de los actividades culturales que se realizan.</t>
  </si>
  <si>
    <t>Se brinda capacitación y asesorías a los miembros de comunidades indígenas para la elaboración y desarrollo de proyectos culturales, así como para la difusión de sus elementos culturales indígenas.</t>
  </si>
  <si>
    <t>Concentrado de las asesorías en materia de multiculturalidad indígena que se otorgan, caso, y nombre del o los beneficiarios, así como evidencia de los actividades culturales que se realizan</t>
  </si>
  <si>
    <t>Realización de asesorías  en materia de multiculturalidad indígena</t>
  </si>
  <si>
    <t>Porcentaje de asesoría brindadas</t>
  </si>
  <si>
    <t>Los miembros de los pueblos y localidades indígenas tienen interés por asistir a las asesorías.</t>
  </si>
  <si>
    <t>Listas de asistencias otorgadas en materia de multiculturalidad indígena</t>
  </si>
  <si>
    <t>Porcentaje de asesorias brindadas</t>
  </si>
  <si>
    <t>Miembros de comunidades indígenas trasladados</t>
  </si>
  <si>
    <t>Miembros de comunidades indígenas trasladados.</t>
  </si>
  <si>
    <t>Recibos de apoyos entregados, solicitud e identificación de los beneficiarios.</t>
  </si>
  <si>
    <t>Se brindan apoyos a los miembros de comunidades indígenas que requieran trasladarse fuera de su comunidad para recibir atención médica, jurídica y proyectar sus manifestaciones culturales.</t>
  </si>
  <si>
    <t>Porcentaje de personas trasladadas</t>
  </si>
  <si>
    <t>(Personas a las que se les brinda servicio de transporte/Personas que solicitan servicio de transporte)*100</t>
  </si>
  <si>
    <t>Transportación de personas de comunudades indígenas que requieran recibir atención médica, jurídica o proyectar sus manifestaciones culturales..</t>
  </si>
  <si>
    <t>Recibos de apoyo entregados, solicitud e identificación de los beneficiarios.</t>
  </si>
  <si>
    <t>Existe la confianza en los habitantes de las localidades indígenas para utilizar los servicios de transporte brindados.</t>
  </si>
  <si>
    <t>Administraciòn de la Comisión Estatal Indígena realizada.</t>
  </si>
  <si>
    <t>Sistema de Contabilidad</t>
  </si>
  <si>
    <t>Se ejecuta el gasto de acuerdo a los programado</t>
  </si>
  <si>
    <t>Porcentaje de Administraciòn de la Comisión Estatal Indígena</t>
  </si>
  <si>
    <t>(Presupuesto ejercido de la Comisión estatal Indígena/Presupuesto programado de la Comisión Estatal Indígena)*100</t>
  </si>
  <si>
    <t>Administración de la Comisión Nacional Indígena</t>
  </si>
  <si>
    <t>Sistema de contabiliada utilizado en la Comisión Nacional Indígena</t>
  </si>
  <si>
    <t>Los recursos son utilizados con eficacia, honradez y economía.</t>
  </si>
  <si>
    <t>Impartir talleres sobre vigencias de derechos indígenas y derechos humanos en las comunidades.</t>
  </si>
  <si>
    <t>Evidencias gráficas y listas de asistencias.</t>
  </si>
  <si>
    <t>Se difunden los derechos de los pueblos y comunidades indígenas a través de talleres en las comunidades indígenas.</t>
  </si>
  <si>
    <t xml:space="preserve">Padrón de Comunidades Indígenas y localidades Indígenas en el estado de Jalisco elaborado. </t>
  </si>
  <si>
    <t xml:space="preserve">Padrón inicial de Comunidades Indígenas y Localidades Indígenas en el Estado de Jalisco elaborado. </t>
  </si>
  <si>
    <t>Periódico Oficial del Estado de Jalisco</t>
  </si>
  <si>
    <t>Se desagregan los espacios comunitarios del territorio indígena del Estado de Jalisco en: Comunidades, Localidades y Rancherias, en coordinación y con validación de los integrantes de las comunidades indígenas y sus autoridades tradicionales.</t>
  </si>
  <si>
    <t>Porcentaje de Elaboración del Padrón de Comunidades y localidades Indígenas del estado de Jalisco.</t>
  </si>
  <si>
    <t>(Número de comunidades y localidades indígenas del Estado de Jalisco empadronadas/Número de comunidades y localidades indígenas del Estado de Jalisco consideradas en la Ley sobre los derechos y el Desarrollo de los Pueblos Indígenas del Estado de Jalisco)*100</t>
  </si>
  <si>
    <t>Sistema de base de datos desarrollado, que contenga el padrón de municipios con población indígena.</t>
  </si>
  <si>
    <t>Se presenta a la Junta de Gobierno el Sistema de Información de Población Indígena de Jalisco Funciona.</t>
  </si>
  <si>
    <t>Se analiza la información obtenida por parte del comité e instancias de la administración pública estatal para la programación del sistema de información y aprobación por parte de la Junta de Gobierno.</t>
  </si>
  <si>
    <t>Se presenta a la Junta de Gobierno el Sistema de Información de Población Indígena de Jalisco Funciona</t>
  </si>
  <si>
    <t>Porcentaje de desarrollo del Sistema de información de Población Indígena de Jalisco</t>
  </si>
  <si>
    <t>(Número de modulos funcionales del Sistema de base de datos  que contenga el padrón de municipios con población indígena/Número de modulos programados por desarrollar del Sistema de base de datos  que contenga el padrón de municipios con población indígena)*100</t>
  </si>
  <si>
    <t>Impulsar el Desarrollo Integral y Participativo de la Población Indígena</t>
  </si>
  <si>
    <t>Diagnósticos, fuentes de información COEPO, INEGI.</t>
  </si>
  <si>
    <t>Se cuenta con un Plan Estatal para el Desarrollo de los Pueblos Indígenas en Jalisco, el cual tiene sus propios indicadores de Desarrollo para Pueblos Indígenas.</t>
  </si>
  <si>
    <t>La población indígena cuenta con políticas públicas focalizadas para promover su desarrollo sustentable.</t>
  </si>
  <si>
    <t>Informes de Gobierno del Estado.</t>
  </si>
  <si>
    <t>Se aplican políticas públicas apegadas a las necesidades, demandas y   aspiraciones de los pueblos Indígenas</t>
  </si>
  <si>
    <t>Porcentaje de políticas públicas para atender necesidades, demandas y aspiraciones de la población indígena</t>
  </si>
  <si>
    <t>(Políticas públicas implementadas para atender las demadas de la población indígena/Políticas públicas diseñadas para atender las demandas  de la población indígena)*100</t>
  </si>
  <si>
    <t>(((Presupuesto asignado al programa en el año X / Presupuesto asignado al programa en el año base) Ʌ 1/Numero de peridos transcurridos desde el año base)-1)*100</t>
  </si>
  <si>
    <t>Inversión</t>
  </si>
  <si>
    <t>TC</t>
  </si>
  <si>
    <t>Documentación y bases de datos relacionadas con el programa en la Dirección General de Política Social y en la Comisión Estatal Indígena.</t>
  </si>
  <si>
    <t>Catálogo de localidades indígenas de la CDI y bases de datos de SDIS sobre el programa</t>
  </si>
  <si>
    <t>Las instancias federales, estatales y municipales convierten en obras en regiones indígenas.</t>
  </si>
  <si>
    <t>Tasa de crecimiento anual real de la inversion Estatal en el programa de infraestructura indigena (Año base 2013)</t>
  </si>
  <si>
    <t>Instituto Jalisciense del Adulto Mayor</t>
  </si>
  <si>
    <t>Edad Avanzada</t>
  </si>
  <si>
    <t>Promoción y Fomento</t>
  </si>
  <si>
    <t>Cultura de envejecimiento y respeto a los adultos mayores</t>
  </si>
  <si>
    <t>Sociedad y Gobierno capacitados  y sensibilizados en el tema de los Adultos Mayores</t>
  </si>
  <si>
    <t xml:space="preserve">Listas de Asistencias, Convenios de Colaboración,  fotografías  </t>
  </si>
  <si>
    <t xml:space="preserve"> Los adultos mayores y la ciudadanía participan en las capacitaciones.</t>
  </si>
  <si>
    <t>Instituto Jalisciense del Adulto Mayor, Subsecretaría de Planeación</t>
  </si>
  <si>
    <t>Porcentaje de Adultos Mayores Capacitados</t>
  </si>
  <si>
    <t>(Numero de Adultos Mayores Capacitados/Población de Adultos Mayores )*100</t>
  </si>
  <si>
    <t>Capacitar y sensibilizar a la sociedad y al gobierno en el tema de Adulto Mayor.</t>
  </si>
  <si>
    <t>Listas de asistencias, convenios de colaboración, fotografías</t>
  </si>
  <si>
    <t>Existe el interés del gobierno y la sociedad por conocer y atender las problemáticas de los Adultos Mayores.</t>
  </si>
  <si>
    <t>Campaña en medios de comunicación e impresos  para la dignificación del AM así como la  difusión de sus derechos</t>
  </si>
  <si>
    <t>Entrevistas, encuestas, estadísticas,publicaciones</t>
  </si>
  <si>
    <t>Existe interés y participación de la Ciudadanía</t>
  </si>
  <si>
    <t>Instituto Jalisciense del Adulto Mayor, Monitoreo en medios de comunicación</t>
  </si>
  <si>
    <t>Porcentaje de Población con información en relación a la  Cultura de Envejecimiento</t>
  </si>
  <si>
    <t>(Alcance de la Población  a la que llega la campaña /Población del Estado de Jalisco )*100</t>
  </si>
  <si>
    <t>Difusión en redes sociales e impresos</t>
  </si>
  <si>
    <t>Entrevistas, encuestas, estadísticas</t>
  </si>
  <si>
    <t>Contribuir a la promoción de  una sociedad incluyente que garantice el respeto a la diversidad social y los derechos de las personas en situación de vulnerabilidad a través de  campañas de comunicación y capacitación a la sociedad y gobierno.</t>
  </si>
  <si>
    <t>INEGI,Instituto Jalisciense del Adulto Mayor</t>
  </si>
  <si>
    <t>INEGI CENSO Población 2010, Instituto Jalisciense del Adulto Mayor</t>
  </si>
  <si>
    <t>Porcentaje de población capacitada</t>
  </si>
  <si>
    <t>(Número de personas capacitadas /Total de la población del Estado )*100</t>
  </si>
  <si>
    <t>En la población del Estado de Jalisco se redujo la vulnerabilidad de los Adultos Mayores</t>
  </si>
  <si>
    <t>Encuestas INEGI, Indicadores de Procuraduría Social, Derechos Humanos</t>
  </si>
  <si>
    <t>Las dependencias proporcionan información</t>
  </si>
  <si>
    <t>Instituto Jalisciense del Adulto Mayor , Fiscalía General, Derechos Humanos, Procuraduría Social</t>
  </si>
  <si>
    <t>Porcentaje de Disminución de Casos de Abusos en AM</t>
  </si>
  <si>
    <t>(Numero de casos de abuso a Adultos Mayores/Numero de casos de abuso Procuraduria Social)*100</t>
  </si>
  <si>
    <t>Diagnostico e investigación</t>
  </si>
  <si>
    <t>Diagnósticos e Investigaciones  de la situación actual los Adultos Mayores en el estado</t>
  </si>
  <si>
    <t>Publicaciones</t>
  </si>
  <si>
    <t>Existe participación de los municipios de la zona metropolitana.</t>
  </si>
  <si>
    <t>Municipios de la Zona Metropolitana de Guadalajara, Instituto Jalisciense del Adulto Mayor</t>
  </si>
  <si>
    <t>Porcentaje de Elaboración del Plan Estratégico 2da fase para convertir a la ZMG en una Ciudad Amigable con el Adulto Mayor</t>
  </si>
  <si>
    <t>(Aciones realizadas para la elaboración del plan estratégico 2da etapa para convertir la ZMG en ciudad amigable./Aciones programadas para la elaboración del plan estratégico 2da etapa para convertir la ZMG en ciudad amigable.)*100</t>
  </si>
  <si>
    <t>Elaboración del Plan Estratégico para convertir a la ZMG en una Ciudad Amigable con el Adulto Mayor.</t>
  </si>
  <si>
    <t>Encuestas entrevistas</t>
  </si>
  <si>
    <t>Existe participación por parte de las autoridades de los municipios que conforman la zona metropolitana de Guadalajara.</t>
  </si>
  <si>
    <t>Municipios de la Zona Metropolitana de Guadalajara,</t>
  </si>
  <si>
    <t>Contribuir a la promoción de una sociedad incluyente que garantice el respeto a la diversidad social y los derechos de las personas en situación de vulnerabilidad mediante el diagnósticos e investigaciones que nos ayuden a identificar de la situación actual de los Adultos Mayores en Jalisco</t>
  </si>
  <si>
    <t>Existe participación por parte de los municipios.</t>
  </si>
  <si>
    <t>Porcentaje de Elaboración del Plan Estratégico para convertir a la ZMG en una Ciudad Amable con los Adultos Mayores</t>
  </si>
  <si>
    <t>(Acciones realizadas para la elaboración del plan estratégico para convertir a la ZMG en ciudad amigable./Acciones programadas para la elaboración del plan estratégico para convertir a la ZMG en ciudad amigable.)*100</t>
  </si>
  <si>
    <t>El Estado de Jalisco cuenta con un catálogo de programas y servicios para sus Adultos Mayores.</t>
  </si>
  <si>
    <t>Existe participación de los municipios de la zona metropolitana</t>
  </si>
  <si>
    <t>Municipios del Estado de Jalisco, Instituto Jalisciense del Adulto Mayor</t>
  </si>
  <si>
    <t>Porcentaje de Avance en el Catalogo de Programas y Servicios Municipales, Estatales , Federales y de Asociaciones Civiles en Beneficio de los Adultos Mayores</t>
  </si>
  <si>
    <t>(Acciones realizadas para la elaboración del catálogo de programas y servicios municipales para adultos mayores/Acciones programadas para la elaboración del catálogo de programas y servicios municipales para adultos mayores)*100</t>
  </si>
  <si>
    <t>Vinculación con organismos públicos, académicos y privados</t>
  </si>
  <si>
    <t>Protocolo de atención de Adultos Mayores en situación de Vulnerabilidad</t>
  </si>
  <si>
    <t>Protocolo de atención de Adultos Mayores en situación de vulnerabilidda</t>
  </si>
  <si>
    <t>Puesta en marcha del protocolo</t>
  </si>
  <si>
    <t>Existe participación de las instancias involucradas</t>
  </si>
  <si>
    <t>Instituto Jalisciense del Adulto Mayor, Dependencias involucradas</t>
  </si>
  <si>
    <t xml:space="preserve">Porcentaje de resolución de casos de Adultos Mayores </t>
  </si>
  <si>
    <t>( Adultos Mayores que acuden a solicitar servicios/Solicitudes de Adultos Mayores con resolución)*100</t>
  </si>
  <si>
    <t>Protocolo de atención de Adultos Mayores en situación de maltrato implementado, así como del asilo transitorio</t>
  </si>
  <si>
    <t>Implementación del Asilo Transitorio</t>
  </si>
  <si>
    <t>Asilo Transitorio</t>
  </si>
  <si>
    <t>Instituto Jalisciense del Adulto Mayor, Asilos del estado, dependencias que atienden a los Adultos Mayores del estado</t>
  </si>
  <si>
    <t>Porcentaje de resolución de casos de Adultos Mayores como antecedente al Asilo Transitorio</t>
  </si>
  <si>
    <t>(Casos de Adultos Mayores ingresados/Solicitud de Casos de Adultos Mayores con resolución)*100</t>
  </si>
  <si>
    <t>Contribuir a la generación de una política integral que atienda las necesidades de los Adultos Mayores en Jalisco, a través de la vinculación y colaboración de los organismos que los atienden</t>
  </si>
  <si>
    <t>Convenios de colaboración, publicaciones</t>
  </si>
  <si>
    <t>Se cuenta con la participación de parte de las instancias involucradas.</t>
  </si>
  <si>
    <t>Instituto Jalisciense del Adulto Mayor , Medios de comunicación impresos</t>
  </si>
  <si>
    <t>Porcentaje de Participación de Instancias que atienden al AM</t>
  </si>
  <si>
    <t>(Número de autoridades que firman convenio/Número de autoridades que marca la Ley para el Desarrollo Integral del Adulto Mayor)*100</t>
  </si>
  <si>
    <t>Las dependencias federales, estatales, municipales y organismos se encuentran dentro de la red de apoyo a los Adultos Mayores</t>
  </si>
  <si>
    <t>Control de Convenios, Dirección Jurídica</t>
  </si>
  <si>
    <t xml:space="preserve">Existe participación activa de instancias </t>
  </si>
  <si>
    <t>Instituto Jalisciense del Adulto Mayor; dependencias federales, estatales y municipales que atienden al Adulto Mayor</t>
  </si>
  <si>
    <t>Porcentaje de aumento en la participación de Instancias que atienden al AM</t>
  </si>
  <si>
    <t>(Numero de Organismos que se integran a los convenios/Numero de organismos que tienen relación con el tema)*100</t>
  </si>
  <si>
    <t>Dependencias y servidores Públicos involucrados en el tema</t>
  </si>
  <si>
    <t>Instituto Jalisciense del Adulto Mayor, Dependencias,INEGI</t>
  </si>
  <si>
    <t>Porcentaje de Servidores Publicos estatales Capacitados</t>
  </si>
  <si>
    <t>(Numero de servidores publicos Capacitados/Servidores Públicos del Estado )*100</t>
  </si>
  <si>
    <t>Instituto Jalisciense de Asistencia Social</t>
  </si>
  <si>
    <t>Dependencias Directas IJAS</t>
  </si>
  <si>
    <t>Instalaciones del Instituto mejoradas.</t>
  </si>
  <si>
    <t>Avance de obra</t>
  </si>
  <si>
    <t>Se pueden tramitar los permisos para ejecutar la obra</t>
  </si>
  <si>
    <t>Expedientes internos</t>
  </si>
  <si>
    <t>Porcentaje de avance en las mejoras a las instalaciones del Instituto.</t>
  </si>
  <si>
    <t>(Avance en el mantenimiento de las instalaciones / Avance proyectado en el mantenimiento de las instalaciones )*100</t>
  </si>
  <si>
    <t>Mantenimiento</t>
  </si>
  <si>
    <t>Contribuir a mejorar la prestación de los servicios asistenciales directos mediante la mejora de las instalaciones del Instituto.</t>
  </si>
  <si>
    <t>Existen las condiciones para realizar las mejoras</t>
  </si>
  <si>
    <t>Número de instalaciones institucionales mejoradas</t>
  </si>
  <si>
    <t>(Instalacion con mantenimiento correctivo y preventivo  a bienes inmuebles ejecutado X + Instalacion con mantenimiento correctivo y preventivo  a bienes inmuebles ejecutado N)</t>
  </si>
  <si>
    <t>Instalación</t>
  </si>
  <si>
    <t>Usuarios de los servicios asistenciales directos reciben atención en instalaciones en optimas condiciones.</t>
  </si>
  <si>
    <t>Indicadores de avance de obra</t>
  </si>
  <si>
    <t>La Secretaría de Infraestructura y Obra Publica cuenta con personal capacitado para realizar las actividades de supervisión adecuada.</t>
  </si>
  <si>
    <t>Porcentaje de usuarios que reciben servicios asistenciales en instalaciones optimizadas</t>
  </si>
  <si>
    <t>(Número de usuarios que reciben servicios asistenciales en instalaciones optimizadas / Número total de usuarios que reciben servicios asistenciales)*100</t>
  </si>
  <si>
    <t>Usuario</t>
  </si>
  <si>
    <t>Seguimiento a los proyectos de mejora de instalaciones</t>
  </si>
  <si>
    <t>Existe personal capacitado para desarrollo de sus funciones</t>
  </si>
  <si>
    <t>Pocentaje de supervisiones a aproyectos de mejora realizadas</t>
  </si>
  <si>
    <t>(Número de supervisiones a proyectos de mejora realizadas / Número de supervisiones a proyectos planeadas)*100</t>
  </si>
  <si>
    <t>Supervisión</t>
  </si>
  <si>
    <t>Instituciones de Asistencia Social Privada apoyadas promovidas, coordinadas y supervisadas.</t>
  </si>
  <si>
    <t>Capacitación de Instituciones de Asistencia Social Privada.</t>
  </si>
  <si>
    <t>Constancias emitidas de la capacitación</t>
  </si>
  <si>
    <t>Instituciones con disposición para profesionalizarse</t>
  </si>
  <si>
    <t>Porcentaje de asociaciones capacitadas.</t>
  </si>
  <si>
    <t>(Número asociaciones capacitadas / Número asociaciones programadas para capacitación)*100</t>
  </si>
  <si>
    <t>Asociación</t>
  </si>
  <si>
    <t>Aplicación de recursos a las Asociaciones Civiles con insumos para que puedan desarrollar su trabajo de manera eficaz y eficiente</t>
  </si>
  <si>
    <t>Transferencias y/o cheques expedidos a las IASP.</t>
  </si>
  <si>
    <t>IASP que están en el proceso de ser sustentables económicamente</t>
  </si>
  <si>
    <t>Número de asociaciones apoyadas con recursos financieros para el desarrollo de sus actividades</t>
  </si>
  <si>
    <t>(Asociacion apoyada con recursos financieros para el desarrollo de sus actividades X + Asociacion apoyada con recursos financieros para el desarrollo de sus actividades N)</t>
  </si>
  <si>
    <t>Asesorías integrales en mataría legal, administrativa, contable, fiscal, entre otras, a Instituciones de Asistencia Social Privada</t>
  </si>
  <si>
    <t>Expedientes electrónicos y documentales</t>
  </si>
  <si>
    <t>Personal capacitado para desarrollo de sus funciones</t>
  </si>
  <si>
    <t>Número de asociaciones asesoradas para el cumplimiento de su objeto social</t>
  </si>
  <si>
    <t>(Asociacion asesorada para el cumplimiento de su objeto social X + Asociacion asesorada para el cumplimiento de su objeto social N)</t>
  </si>
  <si>
    <t>Canalización de donativos en efectivo y especie a IASP</t>
  </si>
  <si>
    <t>Gente con disposición para el apoyo de causas filantrópicas</t>
  </si>
  <si>
    <t>Porcentaje de donativos en efectivo canalizados a la IASP</t>
  </si>
  <si>
    <t>(Total de donativos en efectivo canalizados a la IASP / Total de donativos en efectivo proyectados de canalizar a la IASP)*100</t>
  </si>
  <si>
    <t>Donativo</t>
  </si>
  <si>
    <t>Atención integral a personas con problemáticas especificas.</t>
  </si>
  <si>
    <t>Indicadores de avance de gestión</t>
  </si>
  <si>
    <t>Se cuentan con los recursos mínimos necesarios para prestar los servicios</t>
  </si>
  <si>
    <t>Porcentaje de avance en los servicios asistenciales prestados a personas con problemáticas especificas.</t>
  </si>
  <si>
    <t>(Número de servicios asistenciales prestados a personas con problemáticas especificas / Número de servicios asistenciales programados a personas con problemáticas especificas)*100</t>
  </si>
  <si>
    <t>Servicio Asistencial</t>
  </si>
  <si>
    <t>Contribuir a mejorar la calidad de vida de la ciudadanía mediante la prestación de servicios asistenciales de las Dependencias del Instituto.</t>
  </si>
  <si>
    <t>Reportes mensuales de las Dependencias</t>
  </si>
  <si>
    <t>Existen las condiciones para realizar las actividades necesarias</t>
  </si>
  <si>
    <t>Número de servicios asistenciales prestados a la ciudadanía.</t>
  </si>
  <si>
    <t>(Persona apoyada con servicios asistenciales X + Persona apoyada con servicios asistenciales N)</t>
  </si>
  <si>
    <t>Los usuarios de los servicios asistenciales directos reciben atención integral con servicios con calidad, calidez y eficiencia.</t>
  </si>
  <si>
    <t>Expedientes personales</t>
  </si>
  <si>
    <t>La oferta de servicios se realiza con personal capacitado para el desarrollo de sus actividades.</t>
  </si>
  <si>
    <t>Porcentaje de avance en los servicios prestados en las Dependencias Directas del IJAS</t>
  </si>
  <si>
    <t>(Servicios prestados en las Dependencias Directas del IJAS / Servicios programados en las Dependencias Directas del IJAS)*100</t>
  </si>
  <si>
    <t>Servicio</t>
  </si>
  <si>
    <t>Prestación de servicios funerarios.</t>
  </si>
  <si>
    <t>Reporte de avance de gestión</t>
  </si>
  <si>
    <t>Número de familias beneficiadas con apoyos funerarios asistenciales.</t>
  </si>
  <si>
    <t>(Familia beneficiada con apoyo funerario asistencial X + Familia beneficiada con apoyo funerario asistencial N)</t>
  </si>
  <si>
    <t>Familia</t>
  </si>
  <si>
    <t>Atención integral a personas de la tercera edad, .</t>
  </si>
  <si>
    <t>Porcentaje de adultos mayores atendidos permanentemente  en asilos</t>
  </si>
  <si>
    <t>(Número de adultos mayores atendidos permanentmente en asilos / Número de adultos mayores programados para atención permanente)*100</t>
  </si>
  <si>
    <t>Adulto Mayor</t>
  </si>
  <si>
    <t>Prestación de Terapias individuales y/o grupales, que mejoran  la calidad de vida de las familias.</t>
  </si>
  <si>
    <t>Número de  personas atendidas con Terapias</t>
  </si>
  <si>
    <t>(Persona atendida con Terapias X + Persona atendida con Terapias N)</t>
  </si>
  <si>
    <t>Seguimiento al desarrollo de capacidades de autocuidado de los usuarios de la Unidad Asistencial Para Indigentes.</t>
  </si>
  <si>
    <t>Expediente único registro de escala de Barthel</t>
  </si>
  <si>
    <t>Número de personas atendidas integralmente intra y extra muros en la Unidad Asistencial Para Indigentes.</t>
  </si>
  <si>
    <t>(Persona en situación de calle atendida integralmente X + Persona en situación de calle atendida integralmente N)</t>
  </si>
  <si>
    <t>Contribuir a mejorar los servicios asistenciales que prestan las Instituciones de Asistencia Privada, mediante la profesionalización, desarrollo y apoyos directos .</t>
  </si>
  <si>
    <t>Expedientes</t>
  </si>
  <si>
    <t>Número de gestiones operativo administrativas realizadas.</t>
  </si>
  <si>
    <t>(Actividad administrativa que soporta las actividades de las áreas asistenciales ejecutada X + Actividad administrativa que soporta las actividades de las áreas asistenciales ejecutada N)</t>
  </si>
  <si>
    <t>Capacitaciones, asesorías y gestorías a Instituciones de Asistencia Social Privada entregadas.</t>
  </si>
  <si>
    <t>Se cuenta con los recursos financieros, humanos y materiales mínimos necesarios.</t>
  </si>
  <si>
    <t>Porcentaje de Capacitaciones, asesorías y gestorías a Instituciones de Asistencia Social Privada entregadas exitosamente.</t>
  </si>
  <si>
    <t>(Número de capacitaciones, asesorías y gestorías a Instituciones de Asistencia Social Privada entegadas exitosamente / Número de capacitaciones, asesorías y gestorías a Instituciones de Asistencia Social Privada programadas)*100</t>
  </si>
  <si>
    <t>Capacitación - Sesoría - Gestoría</t>
  </si>
  <si>
    <t>Las Instituciones de Asistencia Social Privada fortalecen sus capacidades operativas.</t>
  </si>
  <si>
    <t>Promover, coordinar, apoyar y supervisar a las Instituciones de Asistencia Social Privada</t>
  </si>
  <si>
    <t>Existen buenas relaciones institucionales</t>
  </si>
  <si>
    <t>Número de asociaciones que fortalecieron sus capacidades operativas</t>
  </si>
  <si>
    <t>(Asociacion civil privada con capacidad operativa fortalecida a través de la promoción, coordinación y supervisión de los servicios asistenciales que ofrece, X + Asociacion civil privada con capacidad operativa fortalecida a través de la promoción, coordinación y supervisión de los servicios asistenciales que ofrece, N)</t>
  </si>
  <si>
    <t>Hogar Cabañas</t>
  </si>
  <si>
    <t>Programa de Atención y Formación Integral del niño, niña o adolescente</t>
  </si>
  <si>
    <t>Necesidades de vivienda, vestido y salud de los niños, niñas y adolescentes atendidas</t>
  </si>
  <si>
    <t>Registros del Expediente Único, así como los archivos de las Coordinaciones Médica, Psicología y la responsable Nutricional.</t>
  </si>
  <si>
    <t>Permanencia de la población y disponibilidad presupuestal</t>
  </si>
  <si>
    <t>Porcentaje de niños, niñas y adolescentes atendidos en sus necesidades de vivienda, vestido y salud</t>
  </si>
  <si>
    <t>(Número de niños, niñas y adolescentes atendidos /Población total)*100</t>
  </si>
  <si>
    <t>Acompañamiento cotidiano de los niños, niñas y adolescentes.</t>
  </si>
  <si>
    <t>Registros de la Coordinación de Trabajo Social y Expediente Único</t>
  </si>
  <si>
    <t>Existencia de derivaciones al Hogar Cabañas</t>
  </si>
  <si>
    <t>Porcentaje de niños, niñas y adolescentes acompañados de forma cotidiana</t>
  </si>
  <si>
    <t>Realización de programa de actividades escolares, culturales, recreativas y humanas.</t>
  </si>
  <si>
    <t>Registros de la Subdirección Técnico Educativa</t>
  </si>
  <si>
    <t>Disponibilidad presupuestal o donativos.</t>
  </si>
  <si>
    <t>Porcentaje de cumplimiento del programa autorizado</t>
  </si>
  <si>
    <t>(Número de actividades realizadas /Número de actividades programadas )*100</t>
  </si>
  <si>
    <t>Formación integral de los niños, niñas y adolescentes lograda; incluyendo la escolar, cultural, recreativa y humana, a través del cuidado cotidiano.</t>
  </si>
  <si>
    <t>Programa de actividades de la Subdirección Técnico Educativa y los  registros escolares de la Coordinación de Trabajo Social</t>
  </si>
  <si>
    <t xml:space="preserve">Existen condiciones de tiempo y perfil psicológico para impactar en la formación de los niños, niñas y adolescentes. </t>
  </si>
  <si>
    <t>Porcentaje de avances formativos de los niños, niñas y adolescentes en su estadía</t>
  </si>
  <si>
    <t>(Número de parámetros formativos aplicados/Número de parámetros formativos predeterminados en cada caso )*100</t>
  </si>
  <si>
    <t>Atención y seguimiento médico, psicológico y nutricional con base a necesidades</t>
  </si>
  <si>
    <t>Permanencia de la población.</t>
  </si>
  <si>
    <t>Porcentaje de niños, niñas y adolescentes con atención y seguimiento médico, psicológico y nutricional</t>
  </si>
  <si>
    <t>Provisión de espacios e insumos para la vida cotidiana.</t>
  </si>
  <si>
    <t>Registros del departamento de compras y la Coordinación de Contabilidad</t>
  </si>
  <si>
    <t>Existencia de requerimientos</t>
  </si>
  <si>
    <t>Porcentaje de espacios e insumos proveídos</t>
  </si>
  <si>
    <t>(Número de espacios e insumos proveídos /Número de espacios e insumos requeridos)*100</t>
  </si>
  <si>
    <t>Contribuir al deber Estatal de garantizar la protección de la niñez que vive en condiciones de vulnerabilidad y riesgo, mediante la atención y formación integral de los niños, niñas y adolescentes derivados por las autoridades competentes al Hogar Cabañas.</t>
  </si>
  <si>
    <t>Revista Institucional y Expediente Único</t>
  </si>
  <si>
    <t>Se derivan niños, niñas y adolescentes en condiciones de vulnerabilidad y riesgo por autoridad competente al Hogar Cabañas.</t>
  </si>
  <si>
    <t>Porcentaje de niños, niñas y adolescentes en condiciones de vulnerabilidad y riesgo protegidos; habiendo sido derivados al Hogar Cabañas.</t>
  </si>
  <si>
    <t>(Número de niños, niñas y adolescentes protegidos /Número de niños, niñas y adolescentes derivados al Hogar Cabañas)*100</t>
  </si>
  <si>
    <t>Los niños, niñas y adolescentes en condiciones de vulnerabilidad y riesgo son atendidos y formados de manera integral.</t>
  </si>
  <si>
    <t>Box Score Institucional y Expediente Único</t>
  </si>
  <si>
    <t>Existen condiciones de tiempo para impactar en la formación de los niños, niñas y adolescentes recibidos en el Hogar Cabañas.</t>
  </si>
  <si>
    <t>Porcentaje de niños, niñas y adolescentes en condiciones de vulnerabilidad y riesgo atendidos y formados de manera integral; habiendo sido derivados al Hogar Cabañas.</t>
  </si>
  <si>
    <t>(Número de niños, niñas y adolescentes atendidos y formados de manera integral /Número de niños, niñas y adolescentes derivados al Hogar Cabañas)*100</t>
  </si>
  <si>
    <t>Programa de Reintegración Social de niño, niñas y adolescentes</t>
  </si>
  <si>
    <t>Gestión legal para la resolución de la situación jurídica de los niños, niñas y adolescentes que están a disposición del Hogar; realizada.</t>
  </si>
  <si>
    <t>Sistema de registro y control de casos institucional</t>
  </si>
  <si>
    <t>Existe viabilidad legal y/o social para resolución de la situación jurídica.</t>
  </si>
  <si>
    <t>Porcentaje de casos rojos en el sistema de registro y control de acciones tendientes a la resolución de la situación jurídica</t>
  </si>
  <si>
    <t>(Número de casos en rojo/Número de niños, niñas y adolescentes registrados en el sistema de registro y control de acciones )*100</t>
  </si>
  <si>
    <t xml:space="preserve">Diagnóstico de situación socio-familiar de cada caso. </t>
  </si>
  <si>
    <t>Registros de la coordinación de trabajo social y/o Expediente Único</t>
  </si>
  <si>
    <t>Porcentaje de diagnósticos TS realizados</t>
  </si>
  <si>
    <t>Gestión interna o externa para la resolución de la situación familiar y/o institucional de cada caso.</t>
  </si>
  <si>
    <t>Porcentaje de gestiones TS realizadas</t>
  </si>
  <si>
    <t>Gestión social para la resolución de la situación familiar y/o institucional  de los niños, niñas y adolescentes que están a disposición del Hogar; realizada</t>
  </si>
  <si>
    <t>Porcentaje de casos rojos en el sistema de registro y control de acciones tendientes a la resolución de la situación familiar y/o institucional</t>
  </si>
  <si>
    <t xml:space="preserve">Actualización cotidiana del Sistema de registro y control de casos. </t>
  </si>
  <si>
    <t>Expediente Único y/o el Sistema de Registro y Control de Casos</t>
  </si>
  <si>
    <t>Hay disponibilidad del sistema digital</t>
  </si>
  <si>
    <t>Porcentaje de cumplimiento de la actualización del sistema</t>
  </si>
  <si>
    <t>(Número de actualizaciones realizadas /Número de niños, niñas y adolescentes registrados en el sistema de registro y control de acciones )*100</t>
  </si>
  <si>
    <t xml:space="preserve">Gestión legal ante instancias externas para resolver la situación jurídica de cada caso. </t>
  </si>
  <si>
    <t>Porcentaje de cumplimiento de acciones legales realizadas</t>
  </si>
  <si>
    <t>Contribuir a la inclusión social de grupos vulnerables mediante la reintegración social de los niños, niñas y adolescentes en condiciones de vulnerabilidad y riesgo, derivados por las autoridades competentes al Hogar Cabañas.</t>
  </si>
  <si>
    <t>Informe Anual de Actividades del Hogar Cabañas.</t>
  </si>
  <si>
    <t>Existe viabilidad para reintegrar a los menores a su entorno familiar y/o a la sociedad.</t>
  </si>
  <si>
    <t>Porcentaje de niños, niñas y adolescentes reintegrados</t>
  </si>
  <si>
    <t>(Número de niños, niñas y adolescentes reintegrados /Número de niños, niñas y adolescentes con viabilidad para ser reintegrados )*100</t>
  </si>
  <si>
    <t>Los niños, niñas y adolescentes con viabilidad para ser reintegrados reciben el apoyo para resolver su situación jurídica o social</t>
  </si>
  <si>
    <t>Existe viabilidad legal y/o social para materializar el apoyo.</t>
  </si>
  <si>
    <t>Porcentaje de niños, niñas y adolescentes atendidos</t>
  </si>
  <si>
    <t>(Número de niños, niñas y adolescentes atendidos /Número de niños, niñas y adolescentes registrados en el sistema de registro y control de acciones )*100</t>
  </si>
  <si>
    <t>Programa de Administración y Optimización de Recursos</t>
  </si>
  <si>
    <t>Gestión para la óptima administración de los recursos humanos realizada</t>
  </si>
  <si>
    <t>Box Score (Tabla de resultados)</t>
  </si>
  <si>
    <t>Existen las condiciones mínimas necesarias para la realización de objetivos planificados</t>
  </si>
  <si>
    <t>Porcentaje de estrategias implementadas para la óptima administración de los recursos humanos</t>
  </si>
  <si>
    <t>(Número de estrategias materializadas/número de estrategias planificadas)*100</t>
  </si>
  <si>
    <t>Realización de acciones para mejorar el desempeño de los trabajadores</t>
  </si>
  <si>
    <t>Existencia de viabilidad presupuestal para realizar las acciones</t>
  </si>
  <si>
    <t>Porcentaje de cumplimiento del programa administrativo autorizado</t>
  </si>
  <si>
    <t>Garantía de la pronta y adecuada atención de incidencias laborales</t>
  </si>
  <si>
    <t>Se reciben incidencias laborales</t>
  </si>
  <si>
    <t>Porcentaje de cumplimiento de incidencias</t>
  </si>
  <si>
    <t>(Número de incidencias atendidas /número de incidencias recibidas )*100</t>
  </si>
  <si>
    <t>Implementación de la política interna de austeridad institucional (PDI)</t>
  </si>
  <si>
    <t>Política Interna de Austeridad Institucional</t>
  </si>
  <si>
    <t>Se aprueba la Política Interna de Austeridad</t>
  </si>
  <si>
    <t>Porcentaje de implementación de la política interna de austeridad</t>
  </si>
  <si>
    <t>(Número de políticas implementadas /Número de políticas emitidas )*100</t>
  </si>
  <si>
    <t>Fortalecimiento del esquema  de ingresos</t>
  </si>
  <si>
    <t>Plan de Trabajo de Relaciones Públicas</t>
  </si>
  <si>
    <t>Se aprueba el Plan de Trabajo y se reciben donativos.</t>
  </si>
  <si>
    <t>Porcentaje de acciones cumplidas para el fortalecimiento del esquema de ingresos</t>
  </si>
  <si>
    <t>Contribuir al logro de objetivos institucionales a través de la sana y transparente administración de recursos.</t>
  </si>
  <si>
    <t>Box Score institucional</t>
  </si>
  <si>
    <t>Existen las condiciones mínimas necesarias para la realización de estrategias planificadas</t>
  </si>
  <si>
    <t>Porcentaje de estrategias realizadas para la óptima administración de los recursos humanos y materiales.</t>
  </si>
  <si>
    <t>El Hogar Cabañas cuenta con una administración que optimiza los recursos.</t>
  </si>
  <si>
    <t>Informe Anual de Actividades</t>
  </si>
  <si>
    <t>Porcentaje de objetivos alcanzados en optimización de recursos</t>
  </si>
  <si>
    <t>(Número de objetivos alcanzados en optimización de recursos /número de objetivos planificados para la optimización de recursos )*100</t>
  </si>
  <si>
    <t>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</si>
</sst>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000"/>
    <numFmt numFmtId="167" formatCode="0.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name val="Tahoma"/>
      <family val="2"/>
    </font>
    <font>
      <b/>
      <sz val="20"/>
      <color rgb="FFC00000"/>
      <name val="Georgia"/>
      <family val="1"/>
    </font>
    <font>
      <sz val="20"/>
      <name val="Arial"/>
      <family val="2"/>
    </font>
    <font>
      <b/>
      <sz val="11"/>
      <name val="Tahoma"/>
      <family val="2"/>
    </font>
    <font>
      <b/>
      <sz val="11"/>
      <color rgb="FFC00000"/>
      <name val="Calibri"/>
      <family val="2"/>
      <scheme val="minor"/>
    </font>
    <font>
      <sz val="12"/>
      <name val="Calibri"/>
      <family val="2"/>
      <scheme val="minor"/>
    </font>
    <font>
      <b/>
      <sz val="24"/>
      <color theme="1"/>
      <name val="Calibri"/>
      <family val="2"/>
      <scheme val="minor"/>
    </font>
    <font>
      <sz val="11"/>
      <name val="Arial"/>
      <family val="2"/>
    </font>
    <font>
      <sz val="11"/>
      <name val="Calibri"/>
      <family val="2"/>
      <scheme val="minor"/>
    </font>
    <font>
      <sz val="8"/>
      <color theme="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theme="8"/>
      </patternFill>
    </fill>
    <fill>
      <patternFill patternType="solid">
        <fgColor rgb="FF00642D"/>
        <bgColor theme="4"/>
      </patternFill>
    </fill>
    <fill>
      <patternFill patternType="solid">
        <fgColor theme="1" tint="0.499984740745262"/>
        <bgColor theme="8"/>
      </patternFill>
    </fill>
    <fill>
      <patternFill patternType="solid">
        <fgColor theme="1" tint="0.499984740745262"/>
        <bgColor theme="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rgb="FFC00000"/>
        <bgColor auto="1"/>
      </patternFill>
    </fill>
    <fill>
      <patternFill patternType="solid">
        <fgColor rgb="FF00642D"/>
        <bgColor auto="1"/>
      </patternFill>
    </fill>
    <fill>
      <patternFill patternType="solid">
        <fgColor theme="1"/>
        <bgColor indexed="64"/>
      </patternFill>
    </fill>
    <fill>
      <patternFill patternType="solid">
        <fgColor theme="1"/>
        <bgColor theme="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cellStyleXfs>
  <cellXfs count="364">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10" xfId="0" applyBorder="1"/>
    <xf numFmtId="0" fontId="0" fillId="0" borderId="0" xfId="0" applyBorder="1" applyAlignment="1">
      <alignment vertical="center"/>
    </xf>
    <xf numFmtId="0" fontId="21" fillId="0" borderId="0" xfId="0" applyFont="1" applyBorder="1" applyAlignment="1"/>
    <xf numFmtId="0" fontId="19" fillId="0" borderId="0" xfId="0" applyFont="1" applyBorder="1" applyAlignment="1"/>
    <xf numFmtId="0" fontId="0" fillId="0" borderId="0" xfId="0" applyAlignment="1">
      <alignment vertical="center"/>
    </xf>
    <xf numFmtId="0" fontId="19" fillId="0" borderId="0" xfId="0" applyFont="1" applyAlignment="1"/>
    <xf numFmtId="0" fontId="21" fillId="0" borderId="0" xfId="0" applyFont="1" applyAlignment="1"/>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0" fillId="0" borderId="0" xfId="0" applyBorder="1"/>
    <xf numFmtId="0" fontId="13" fillId="33" borderId="11" xfId="0" applyFont="1" applyFill="1" applyBorder="1"/>
    <xf numFmtId="0" fontId="13" fillId="34" borderId="11" xfId="0" applyFont="1" applyFill="1" applyBorder="1"/>
    <xf numFmtId="0" fontId="13" fillId="35" borderId="11" xfId="0" applyFont="1" applyFill="1" applyBorder="1"/>
    <xf numFmtId="0" fontId="13" fillId="36" borderId="11" xfId="0" applyFont="1" applyFill="1" applyBorder="1"/>
    <xf numFmtId="164" fontId="13" fillId="36" borderId="11" xfId="0" applyNumberFormat="1" applyFont="1" applyFill="1" applyBorder="1"/>
    <xf numFmtId="165" fontId="13" fillId="36" borderId="11" xfId="0" applyNumberFormat="1" applyFont="1" applyFill="1" applyBorder="1"/>
    <xf numFmtId="166" fontId="13" fillId="36" borderId="11" xfId="0" applyNumberFormat="1" applyFont="1" applyFill="1" applyBorder="1"/>
    <xf numFmtId="0" fontId="13" fillId="34" borderId="14" xfId="0" applyFont="1" applyFill="1" applyBorder="1"/>
    <xf numFmtId="0" fontId="13" fillId="34" borderId="16" xfId="0" applyFont="1" applyFill="1" applyBorder="1"/>
    <xf numFmtId="0" fontId="0" fillId="0" borderId="0" xfId="0"/>
    <xf numFmtId="0" fontId="23" fillId="37" borderId="0" xfId="0" applyFont="1" applyFill="1" applyBorder="1" applyAlignment="1">
      <alignment wrapText="1"/>
    </xf>
    <xf numFmtId="0" fontId="13" fillId="38" borderId="0" xfId="0" applyFont="1" applyFill="1" applyBorder="1" applyAlignment="1">
      <alignment horizontal="center" vertical="center" wrapText="1"/>
    </xf>
    <xf numFmtId="0" fontId="0" fillId="0" borderId="17" xfId="0" applyBorder="1"/>
    <xf numFmtId="0" fontId="13" fillId="36" borderId="21" xfId="0" applyFont="1" applyFill="1" applyBorder="1"/>
    <xf numFmtId="0" fontId="13" fillId="35" borderId="21" xfId="0" applyFont="1" applyFill="1" applyBorder="1"/>
    <xf numFmtId="0" fontId="13" fillId="36" borderId="22" xfId="0" applyFont="1" applyFill="1" applyBorder="1"/>
    <xf numFmtId="0" fontId="13" fillId="34" borderId="22" xfId="0" applyFont="1" applyFill="1" applyBorder="1"/>
    <xf numFmtId="0" fontId="0" fillId="0" borderId="28" xfId="0" applyBorder="1"/>
    <xf numFmtId="0" fontId="13" fillId="36" borderId="29" xfId="0" applyFont="1" applyFill="1" applyBorder="1"/>
    <xf numFmtId="0" fontId="13" fillId="40" borderId="11" xfId="0" applyFont="1" applyFill="1" applyBorder="1"/>
    <xf numFmtId="0" fontId="13" fillId="41" borderId="11" xfId="0" applyFont="1" applyFill="1" applyBorder="1"/>
    <xf numFmtId="0" fontId="13" fillId="41" borderId="22" xfId="0" applyFont="1" applyFill="1" applyBorder="1"/>
    <xf numFmtId="0" fontId="25" fillId="0" borderId="0" xfId="0" applyFont="1"/>
    <xf numFmtId="0" fontId="0" fillId="42" borderId="28" xfId="0" applyFill="1" applyBorder="1"/>
    <xf numFmtId="0" fontId="13" fillId="43" borderId="29" xfId="0" applyFont="1" applyFill="1" applyBorder="1"/>
    <xf numFmtId="0" fontId="0" fillId="44" borderId="30" xfId="0" applyFont="1" applyFill="1" applyBorder="1"/>
    <xf numFmtId="0" fontId="0" fillId="44" borderId="23" xfId="0" applyFont="1" applyFill="1" applyBorder="1"/>
    <xf numFmtId="0" fontId="0" fillId="44" borderId="10" xfId="0" applyFont="1" applyFill="1" applyBorder="1"/>
    <xf numFmtId="164" fontId="0" fillId="44" borderId="10" xfId="0" applyNumberFormat="1" applyFont="1" applyFill="1" applyBorder="1"/>
    <xf numFmtId="165" fontId="0" fillId="44" borderId="10" xfId="0" applyNumberFormat="1" applyFont="1" applyFill="1" applyBorder="1"/>
    <xf numFmtId="166" fontId="0" fillId="44" borderId="10" xfId="0" applyNumberFormat="1" applyFont="1" applyFill="1" applyBorder="1"/>
    <xf numFmtId="0" fontId="0" fillId="44" borderId="24" xfId="0" applyFont="1" applyFill="1" applyBorder="1"/>
    <xf numFmtId="0" fontId="0" fillId="44" borderId="10" xfId="0" applyFill="1" applyBorder="1"/>
    <xf numFmtId="0" fontId="0" fillId="44" borderId="15" xfId="0" applyFont="1" applyFill="1" applyBorder="1"/>
    <xf numFmtId="0" fontId="0" fillId="44" borderId="17" xfId="0" applyFont="1" applyFill="1" applyBorder="1"/>
    <xf numFmtId="2" fontId="0" fillId="44" borderId="23" xfId="0" applyNumberFormat="1" applyFill="1" applyBorder="1"/>
    <xf numFmtId="0" fontId="0" fillId="44" borderId="23" xfId="0" applyFill="1" applyBorder="1"/>
    <xf numFmtId="0" fontId="0" fillId="44" borderId="24" xfId="0" applyFill="1" applyBorder="1"/>
    <xf numFmtId="0" fontId="0" fillId="44" borderId="17" xfId="0" applyFill="1" applyBorder="1"/>
    <xf numFmtId="0" fontId="0" fillId="44" borderId="0" xfId="0" applyFill="1"/>
    <xf numFmtId="0" fontId="0" fillId="45" borderId="30" xfId="0" applyFont="1" applyFill="1" applyBorder="1"/>
    <xf numFmtId="0" fontId="0" fillId="45" borderId="23" xfId="0" applyFont="1" applyFill="1" applyBorder="1"/>
    <xf numFmtId="0" fontId="0" fillId="45" borderId="10" xfId="0" applyFont="1" applyFill="1" applyBorder="1"/>
    <xf numFmtId="164" fontId="0" fillId="45" borderId="10" xfId="0" applyNumberFormat="1" applyFont="1" applyFill="1" applyBorder="1"/>
    <xf numFmtId="165" fontId="0" fillId="45" borderId="10" xfId="0" applyNumberFormat="1" applyFont="1" applyFill="1" applyBorder="1"/>
    <xf numFmtId="166" fontId="0" fillId="45" borderId="10" xfId="0" applyNumberFormat="1" applyFont="1" applyFill="1" applyBorder="1"/>
    <xf numFmtId="0" fontId="0" fillId="45" borderId="24" xfId="0" applyFont="1" applyFill="1" applyBorder="1"/>
    <xf numFmtId="0" fontId="0" fillId="45" borderId="10" xfId="0" applyFill="1" applyBorder="1"/>
    <xf numFmtId="0" fontId="0" fillId="45" borderId="24" xfId="0" applyFill="1" applyBorder="1"/>
    <xf numFmtId="0" fontId="0" fillId="45" borderId="0" xfId="0" applyFill="1"/>
    <xf numFmtId="0" fontId="0" fillId="0" borderId="30" xfId="0" applyFont="1" applyFill="1" applyBorder="1"/>
    <xf numFmtId="0" fontId="0" fillId="0" borderId="23" xfId="0" applyFont="1" applyFill="1" applyBorder="1"/>
    <xf numFmtId="0" fontId="0" fillId="0" borderId="10" xfId="0" applyFont="1" applyFill="1" applyBorder="1"/>
    <xf numFmtId="164" fontId="0" fillId="0" borderId="10" xfId="0" applyNumberFormat="1" applyFont="1" applyFill="1" applyBorder="1"/>
    <xf numFmtId="165" fontId="0" fillId="0" borderId="10" xfId="0" applyNumberFormat="1" applyFont="1" applyFill="1" applyBorder="1"/>
    <xf numFmtId="166" fontId="0" fillId="0" borderId="10" xfId="0" applyNumberFormat="1" applyFont="1" applyFill="1" applyBorder="1"/>
    <xf numFmtId="0" fontId="0" fillId="0" borderId="24" xfId="0" applyFont="1" applyFill="1" applyBorder="1"/>
    <xf numFmtId="0" fontId="0" fillId="0" borderId="10" xfId="0" applyFill="1" applyBorder="1"/>
    <xf numFmtId="0" fontId="0" fillId="0" borderId="15" xfId="0" applyFont="1" applyFill="1" applyBorder="1"/>
    <xf numFmtId="0" fontId="0" fillId="0" borderId="17" xfId="0" applyFont="1" applyFill="1" applyBorder="1"/>
    <xf numFmtId="2" fontId="0" fillId="0" borderId="23" xfId="0" applyNumberFormat="1" applyFill="1" applyBorder="1"/>
    <xf numFmtId="0" fontId="0" fillId="0" borderId="23" xfId="0" applyFill="1" applyBorder="1"/>
    <xf numFmtId="0" fontId="0" fillId="0" borderId="24" xfId="0" applyFill="1" applyBorder="1"/>
    <xf numFmtId="0" fontId="0" fillId="0" borderId="17" xfId="0" applyFill="1" applyBorder="1"/>
    <xf numFmtId="0" fontId="0" fillId="0" borderId="0" xfId="0" applyFill="1"/>
    <xf numFmtId="3" fontId="27" fillId="45" borderId="10" xfId="0" applyNumberFormat="1" applyFont="1" applyFill="1" applyBorder="1" applyAlignment="1">
      <alignment horizontal="center" vertical="center"/>
    </xf>
    <xf numFmtId="0" fontId="0" fillId="45" borderId="17" xfId="0" applyFill="1" applyBorder="1"/>
    <xf numFmtId="0" fontId="0" fillId="45" borderId="30" xfId="0" applyFont="1" applyFill="1" applyBorder="1" applyAlignment="1">
      <alignment vertical="center"/>
    </xf>
    <xf numFmtId="0" fontId="0" fillId="45" borderId="23" xfId="0" applyFont="1" applyFill="1" applyBorder="1" applyAlignment="1">
      <alignment vertical="center"/>
    </xf>
    <xf numFmtId="0" fontId="0" fillId="45" borderId="10" xfId="0" applyFont="1" applyFill="1" applyBorder="1" applyAlignment="1">
      <alignment vertical="center"/>
    </xf>
    <xf numFmtId="164" fontId="0" fillId="45" borderId="10" xfId="0" applyNumberFormat="1" applyFont="1" applyFill="1" applyBorder="1" applyAlignment="1">
      <alignment vertical="center"/>
    </xf>
    <xf numFmtId="165" fontId="0" fillId="45" borderId="10" xfId="0" applyNumberFormat="1" applyFont="1" applyFill="1" applyBorder="1" applyAlignment="1">
      <alignment vertical="center"/>
    </xf>
    <xf numFmtId="166" fontId="0" fillId="45" borderId="10" xfId="0" applyNumberFormat="1" applyFont="1" applyFill="1" applyBorder="1" applyAlignment="1">
      <alignment vertical="center"/>
    </xf>
    <xf numFmtId="0" fontId="0" fillId="45" borderId="24" xfId="0" applyFont="1" applyFill="1" applyBorder="1" applyAlignment="1">
      <alignment vertical="center"/>
    </xf>
    <xf numFmtId="0" fontId="0" fillId="45" borderId="10" xfId="0" applyFill="1" applyBorder="1" applyAlignment="1">
      <alignment vertical="center"/>
    </xf>
    <xf numFmtId="0" fontId="0" fillId="45" borderId="24" xfId="0" applyFill="1" applyBorder="1" applyAlignment="1">
      <alignment vertical="center"/>
    </xf>
    <xf numFmtId="0" fontId="0" fillId="45" borderId="0" xfId="0" applyFill="1" applyAlignment="1">
      <alignment vertical="center"/>
    </xf>
    <xf numFmtId="1" fontId="0" fillId="45" borderId="17" xfId="0" applyNumberFormat="1" applyFill="1" applyBorder="1"/>
    <xf numFmtId="1" fontId="0" fillId="45" borderId="10" xfId="0" applyNumberFormat="1" applyFill="1" applyBorder="1"/>
    <xf numFmtId="0" fontId="0" fillId="45" borderId="17" xfId="0" applyFill="1" applyBorder="1" applyAlignment="1">
      <alignment horizontal="center"/>
    </xf>
    <xf numFmtId="0" fontId="0" fillId="45" borderId="10" xfId="0" applyFill="1" applyBorder="1" applyAlignment="1">
      <alignment horizontal="center"/>
    </xf>
    <xf numFmtId="0" fontId="0" fillId="45" borderId="10" xfId="0" applyFont="1" applyFill="1" applyBorder="1" applyAlignment="1"/>
    <xf numFmtId="3" fontId="0" fillId="45" borderId="17" xfId="0" applyNumberFormat="1" applyFill="1" applyBorder="1"/>
    <xf numFmtId="0" fontId="0" fillId="45" borderId="15" xfId="0" applyFill="1" applyBorder="1"/>
    <xf numFmtId="0" fontId="0" fillId="0" borderId="15" xfId="0" applyBorder="1"/>
    <xf numFmtId="0" fontId="0" fillId="44" borderId="15" xfId="0" applyFill="1" applyBorder="1"/>
    <xf numFmtId="0" fontId="0" fillId="45" borderId="15" xfId="0" applyFill="1" applyBorder="1" applyAlignment="1">
      <alignment vertical="center"/>
    </xf>
    <xf numFmtId="0" fontId="0" fillId="0" borderId="11" xfId="0" applyBorder="1" applyAlignment="1">
      <alignment wrapText="1"/>
    </xf>
    <xf numFmtId="165" fontId="0" fillId="45" borderId="10" xfId="0" applyNumberFormat="1" applyFont="1" applyFill="1" applyBorder="1" applyAlignment="1">
      <alignment horizontal="center" vertical="center"/>
    </xf>
    <xf numFmtId="0" fontId="0" fillId="45" borderId="10" xfId="0" applyFont="1" applyFill="1" applyBorder="1" applyAlignment="1">
      <alignment horizontal="center" vertical="center" wrapText="1"/>
    </xf>
    <xf numFmtId="164" fontId="0" fillId="45" borderId="10" xfId="0" applyNumberFormat="1" applyFont="1" applyFill="1" applyBorder="1" applyAlignment="1">
      <alignment horizontal="center" vertical="center" wrapText="1"/>
    </xf>
    <xf numFmtId="0" fontId="0" fillId="45" borderId="24" xfId="0" applyFont="1" applyFill="1" applyBorder="1" applyAlignment="1">
      <alignment horizontal="center" vertical="center" wrapText="1"/>
    </xf>
    <xf numFmtId="0" fontId="0" fillId="45" borderId="24" xfId="0" applyFont="1" applyFill="1" applyBorder="1" applyAlignment="1">
      <alignment horizontal="center" vertical="center"/>
    </xf>
    <xf numFmtId="0" fontId="0" fillId="45" borderId="10" xfId="0" applyFont="1" applyFill="1" applyBorder="1" applyAlignment="1">
      <alignment horizontal="center" vertical="center"/>
    </xf>
    <xf numFmtId="0" fontId="0" fillId="45" borderId="17" xfId="0" applyFill="1" applyBorder="1" applyAlignment="1">
      <alignment horizontal="center" vertical="center"/>
    </xf>
    <xf numFmtId="0" fontId="0" fillId="45" borderId="10" xfId="0" applyFill="1" applyBorder="1" applyAlignment="1">
      <alignment horizontal="center" vertical="center"/>
    </xf>
    <xf numFmtId="0" fontId="0" fillId="45" borderId="30" xfId="0" applyFont="1" applyFill="1" applyBorder="1" applyAlignment="1"/>
    <xf numFmtId="0" fontId="0" fillId="45" borderId="23" xfId="0" applyFont="1" applyFill="1" applyBorder="1" applyAlignment="1"/>
    <xf numFmtId="164" fontId="0" fillId="45" borderId="10" xfId="0" applyNumberFormat="1" applyFont="1" applyFill="1" applyBorder="1" applyAlignment="1"/>
    <xf numFmtId="165" fontId="0" fillId="45" borderId="10" xfId="0" applyNumberFormat="1" applyFont="1" applyFill="1" applyBorder="1" applyAlignment="1"/>
    <xf numFmtId="166" fontId="0" fillId="45" borderId="10" xfId="0" applyNumberFormat="1" applyFont="1" applyFill="1" applyBorder="1" applyAlignment="1"/>
    <xf numFmtId="0" fontId="0" fillId="45" borderId="24" xfId="0" applyFont="1" applyFill="1" applyBorder="1" applyAlignment="1"/>
    <xf numFmtId="164" fontId="0" fillId="45" borderId="10" xfId="0" applyNumberFormat="1" applyFont="1" applyFill="1" applyBorder="1" applyAlignment="1">
      <alignment horizontal="center" vertical="center"/>
    </xf>
    <xf numFmtId="0" fontId="0" fillId="45" borderId="15" xfId="0" applyFill="1" applyBorder="1" applyAlignment="1"/>
    <xf numFmtId="0" fontId="0" fillId="45" borderId="0" xfId="0" applyFill="1" applyAlignment="1"/>
    <xf numFmtId="0" fontId="0" fillId="0" borderId="15" xfId="0" applyFill="1" applyBorder="1"/>
    <xf numFmtId="165"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wrapText="1"/>
    </xf>
    <xf numFmtId="0" fontId="0" fillId="0" borderId="15" xfId="0" applyFont="1" applyFill="1" applyBorder="1" applyAlignment="1">
      <alignment wrapText="1"/>
    </xf>
    <xf numFmtId="0" fontId="0" fillId="0" borderId="24" xfId="0" applyNumberFormat="1" applyFont="1" applyFill="1" applyBorder="1"/>
    <xf numFmtId="3" fontId="27" fillId="0" borderId="10" xfId="0" applyNumberFormat="1" applyFont="1" applyFill="1" applyBorder="1" applyAlignment="1">
      <alignment horizontal="center" vertical="center"/>
    </xf>
    <xf numFmtId="0" fontId="26" fillId="0" borderId="11" xfId="0" applyFont="1" applyFill="1" applyBorder="1" applyAlignment="1" applyProtection="1">
      <alignment horizontal="justify" vertical="center" wrapText="1"/>
    </xf>
    <xf numFmtId="0" fontId="27" fillId="0" borderId="11" xfId="0" applyFont="1" applyFill="1" applyBorder="1" applyAlignment="1" applyProtection="1">
      <alignment horizontal="justify" vertical="center" wrapText="1"/>
    </xf>
    <xf numFmtId="167" fontId="0" fillId="0" borderId="23" xfId="0" applyNumberFormat="1" applyFill="1" applyBorder="1"/>
    <xf numFmtId="1" fontId="0" fillId="0" borderId="17" xfId="0" applyNumberFormat="1" applyFill="1" applyBorder="1"/>
    <xf numFmtId="1" fontId="0" fillId="0" borderId="10" xfId="0" applyNumberFormat="1" applyFill="1" applyBorder="1"/>
    <xf numFmtId="1" fontId="0" fillId="0" borderId="15" xfId="0" applyNumberFormat="1" applyFill="1" applyBorder="1"/>
    <xf numFmtId="1" fontId="0" fillId="0" borderId="24" xfId="0" applyNumberFormat="1" applyFont="1" applyFill="1" applyBorder="1"/>
    <xf numFmtId="0" fontId="0" fillId="0" borderId="10" xfId="0" applyFont="1" applyFill="1" applyBorder="1" applyAlignment="1"/>
    <xf numFmtId="3" fontId="0" fillId="0" borderId="17" xfId="0" applyNumberFormat="1" applyFill="1" applyBorder="1"/>
    <xf numFmtId="0" fontId="0" fillId="0" borderId="17" xfId="0" applyFill="1" applyBorder="1" applyAlignment="1">
      <alignment horizontal="center"/>
    </xf>
    <xf numFmtId="0" fontId="0" fillId="0" borderId="10" xfId="0" applyFill="1" applyBorder="1" applyAlignment="1">
      <alignment horizontal="center"/>
    </xf>
    <xf numFmtId="0" fontId="0" fillId="0" borderId="30" xfId="0" applyFont="1" applyFill="1" applyBorder="1" applyAlignment="1">
      <alignment vertical="center"/>
    </xf>
    <xf numFmtId="0" fontId="0" fillId="0" borderId="23" xfId="0" applyFont="1" applyFill="1" applyBorder="1" applyAlignment="1">
      <alignment vertical="center"/>
    </xf>
    <xf numFmtId="0" fontId="0" fillId="0" borderId="10" xfId="0" applyFont="1" applyFill="1" applyBorder="1" applyAlignment="1">
      <alignment vertical="center"/>
    </xf>
    <xf numFmtId="164" fontId="0" fillId="0" borderId="10" xfId="0" applyNumberFormat="1" applyFont="1" applyFill="1" applyBorder="1" applyAlignment="1">
      <alignment vertical="center"/>
    </xf>
    <xf numFmtId="165" fontId="0" fillId="0" borderId="10" xfId="0" applyNumberFormat="1" applyFont="1" applyFill="1" applyBorder="1" applyAlignment="1">
      <alignment vertical="center"/>
    </xf>
    <xf numFmtId="166" fontId="0" fillId="0" borderId="10" xfId="0" applyNumberFormat="1" applyFont="1" applyFill="1" applyBorder="1" applyAlignment="1">
      <alignment vertical="center"/>
    </xf>
    <xf numFmtId="0" fontId="0" fillId="0" borderId="24" xfId="0" applyFont="1" applyFill="1" applyBorder="1" applyAlignment="1">
      <alignment vertical="center"/>
    </xf>
    <xf numFmtId="0" fontId="0" fillId="0" borderId="10" xfId="0"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2" fontId="0" fillId="0" borderId="23" xfId="0" applyNumberForma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5" xfId="0" applyFill="1" applyBorder="1" applyAlignment="1">
      <alignment vertical="center"/>
    </xf>
    <xf numFmtId="0" fontId="0" fillId="0" borderId="0" xfId="0" applyFill="1" applyAlignment="1">
      <alignment vertical="center"/>
    </xf>
    <xf numFmtId="0" fontId="27" fillId="0" borderId="10" xfId="0" applyFont="1" applyFill="1" applyBorder="1" applyAlignment="1">
      <alignment vertical="center"/>
    </xf>
    <xf numFmtId="0" fontId="19" fillId="0" borderId="0" xfId="0" applyFont="1" applyFill="1" applyBorder="1" applyAlignment="1"/>
    <xf numFmtId="0" fontId="21" fillId="0" borderId="0" xfId="0" applyFont="1" applyFill="1" applyBorder="1" applyAlignment="1"/>
    <xf numFmtId="0" fontId="0" fillId="0" borderId="0" xfId="0" applyFill="1" applyBorder="1" applyAlignment="1">
      <alignment vertical="center"/>
    </xf>
    <xf numFmtId="0" fontId="22" fillId="0" borderId="0" xfId="0" applyFont="1" applyFill="1" applyBorder="1" applyAlignment="1">
      <alignment vertical="center"/>
    </xf>
    <xf numFmtId="0" fontId="0" fillId="0" borderId="0" xfId="0" applyFill="1" applyBorder="1"/>
    <xf numFmtId="0" fontId="0" fillId="0" borderId="30" xfId="0" applyFont="1" applyBorder="1"/>
    <xf numFmtId="0" fontId="0" fillId="0" borderId="23" xfId="0" applyFont="1" applyBorder="1"/>
    <xf numFmtId="0" fontId="0" fillId="0" borderId="10" xfId="0" applyFont="1" applyBorder="1"/>
    <xf numFmtId="164" fontId="0" fillId="0" borderId="10" xfId="0" applyNumberFormat="1" applyFont="1" applyBorder="1"/>
    <xf numFmtId="165" fontId="0" fillId="0" borderId="10" xfId="0" applyNumberFormat="1" applyFont="1" applyBorder="1"/>
    <xf numFmtId="166" fontId="0" fillId="0" borderId="10" xfId="0" applyNumberFormat="1" applyFont="1" applyBorder="1"/>
    <xf numFmtId="0" fontId="0" fillId="0" borderId="24" xfId="0" applyFont="1" applyBorder="1"/>
    <xf numFmtId="0" fontId="0" fillId="0" borderId="15" xfId="0" applyFont="1" applyBorder="1"/>
    <xf numFmtId="0" fontId="0" fillId="0" borderId="17" xfId="0" applyFont="1" applyBorder="1"/>
    <xf numFmtId="2" fontId="0" fillId="0" borderId="23" xfId="0" applyNumberFormat="1" applyBorder="1"/>
    <xf numFmtId="0" fontId="0" fillId="0" borderId="23" xfId="0" applyBorder="1"/>
    <xf numFmtId="0" fontId="0" fillId="0" borderId="24" xfId="0" applyBorder="1"/>
    <xf numFmtId="49" fontId="0" fillId="0" borderId="17" xfId="0" applyNumberFormat="1" applyFill="1" applyBorder="1"/>
    <xf numFmtId="49" fontId="0" fillId="0" borderId="10" xfId="0" applyNumberFormat="1" applyFill="1" applyBorder="1"/>
    <xf numFmtId="0" fontId="0" fillId="0" borderId="10" xfId="0" applyFont="1" applyBorder="1" applyAlignment="1">
      <alignment horizontal="center"/>
    </xf>
    <xf numFmtId="0" fontId="0" fillId="0" borderId="17" xfId="0" applyBorder="1" applyAlignment="1">
      <alignment horizontal="right"/>
    </xf>
    <xf numFmtId="0" fontId="0" fillId="0" borderId="10" xfId="0" applyBorder="1" applyAlignment="1">
      <alignment horizontal="right"/>
    </xf>
    <xf numFmtId="0" fontId="0" fillId="45" borderId="10" xfId="0" applyFont="1" applyFill="1" applyBorder="1" applyAlignment="1">
      <alignment horizontal="center"/>
    </xf>
    <xf numFmtId="0" fontId="0" fillId="45" borderId="17" xfId="0" applyFill="1" applyBorder="1" applyAlignment="1">
      <alignment horizontal="right"/>
    </xf>
    <xf numFmtId="0" fontId="0" fillId="45" borderId="10" xfId="0" applyFill="1" applyBorder="1" applyAlignment="1">
      <alignment horizontal="right"/>
    </xf>
    <xf numFmtId="0" fontId="0" fillId="45" borderId="10" xfId="0" applyFont="1" applyFill="1" applyBorder="1" applyAlignment="1">
      <alignment horizontal="justify" vertical="justify" wrapText="1"/>
    </xf>
    <xf numFmtId="0" fontId="0" fillId="45" borderId="10" xfId="0" applyFont="1" applyFill="1" applyBorder="1" applyAlignment="1">
      <alignment horizontal="right" vertical="justify" wrapText="1"/>
    </xf>
    <xf numFmtId="0" fontId="0" fillId="45" borderId="24" xfId="0" applyFont="1" applyFill="1" applyBorder="1" applyAlignment="1">
      <alignment horizontal="justify" vertical="justify" wrapText="1"/>
    </xf>
    <xf numFmtId="0" fontId="0" fillId="45" borderId="10" xfId="0" applyFill="1" applyBorder="1" applyAlignment="1">
      <alignment horizontal="right" vertical="justify" wrapText="1"/>
    </xf>
    <xf numFmtId="0" fontId="0" fillId="45" borderId="17" xfId="0" applyFill="1" applyBorder="1" applyAlignment="1">
      <alignment horizontal="right" vertical="justify" wrapText="1"/>
    </xf>
    <xf numFmtId="0" fontId="0" fillId="45" borderId="10" xfId="0" applyFont="1" applyFill="1" applyBorder="1" applyAlignment="1">
      <alignment horizontal="left" vertical="justify" wrapText="1"/>
    </xf>
    <xf numFmtId="0" fontId="0" fillId="45" borderId="24" xfId="0" applyFont="1" applyFill="1" applyBorder="1" applyAlignment="1">
      <alignment horizontal="left" vertical="justify" wrapText="1"/>
    </xf>
    <xf numFmtId="0" fontId="0" fillId="45" borderId="23" xfId="0" applyFont="1" applyFill="1" applyBorder="1" applyAlignment="1">
      <alignment horizontal="left" vertical="justify" wrapText="1"/>
    </xf>
    <xf numFmtId="0" fontId="0" fillId="45" borderId="17" xfId="0" applyFont="1" applyFill="1" applyBorder="1" applyAlignment="1">
      <alignment horizontal="right" vertical="justify" wrapText="1"/>
    </xf>
    <xf numFmtId="0" fontId="0" fillId="45" borderId="30" xfId="0" applyFont="1" applyFill="1" applyBorder="1" applyAlignment="1">
      <alignment horizontal="right" vertical="justify" wrapText="1"/>
    </xf>
    <xf numFmtId="0" fontId="0" fillId="45" borderId="23" xfId="0" applyFont="1" applyFill="1" applyBorder="1" applyAlignment="1">
      <alignment horizontal="justify" vertical="justify" wrapText="1"/>
    </xf>
    <xf numFmtId="164" fontId="0" fillId="45" borderId="10" xfId="0" applyNumberFormat="1" applyFont="1" applyFill="1" applyBorder="1" applyAlignment="1">
      <alignment horizontal="right" vertical="justify" wrapText="1"/>
    </xf>
    <xf numFmtId="165" fontId="0" fillId="45" borderId="10" xfId="0" applyNumberFormat="1" applyFont="1" applyFill="1" applyBorder="1" applyAlignment="1">
      <alignment horizontal="right" vertical="justify" wrapText="1"/>
    </xf>
    <xf numFmtId="166" fontId="0" fillId="45" borderId="10" xfId="0" applyNumberFormat="1" applyFont="1" applyFill="1" applyBorder="1" applyAlignment="1">
      <alignment horizontal="right" vertical="justify" wrapText="1"/>
    </xf>
    <xf numFmtId="0" fontId="0" fillId="45" borderId="23" xfId="0" applyFont="1" applyFill="1" applyBorder="1" applyAlignment="1">
      <alignment horizontal="right" vertical="justify" wrapText="1"/>
    </xf>
    <xf numFmtId="164" fontId="0" fillId="45" borderId="10" xfId="0" applyNumberFormat="1" applyFont="1" applyFill="1" applyBorder="1" applyAlignment="1">
      <alignment horizontal="justify" vertical="justify" wrapText="1"/>
    </xf>
    <xf numFmtId="0" fontId="0" fillId="45" borderId="30" xfId="0" applyFont="1" applyFill="1" applyBorder="1" applyAlignment="1">
      <alignment vertical="justify" wrapText="1"/>
    </xf>
    <xf numFmtId="0" fontId="0" fillId="45" borderId="23" xfId="0" applyFont="1" applyFill="1" applyBorder="1" applyAlignment="1">
      <alignment vertical="justify" wrapText="1"/>
    </xf>
    <xf numFmtId="0" fontId="0" fillId="45" borderId="10" xfId="0" applyFont="1" applyFill="1" applyBorder="1" applyAlignment="1">
      <alignment vertical="justify" wrapText="1"/>
    </xf>
    <xf numFmtId="164" fontId="0" fillId="45" borderId="10" xfId="0" applyNumberFormat="1" applyFont="1" applyFill="1" applyBorder="1" applyAlignment="1">
      <alignment vertical="justify" wrapText="1"/>
    </xf>
    <xf numFmtId="165" fontId="0" fillId="45" borderId="10" xfId="0" applyNumberFormat="1" applyFont="1" applyFill="1" applyBorder="1" applyAlignment="1">
      <alignment vertical="justify" wrapText="1"/>
    </xf>
    <xf numFmtId="166" fontId="0" fillId="45" borderId="10" xfId="0" applyNumberFormat="1" applyFont="1" applyFill="1" applyBorder="1" applyAlignment="1">
      <alignment vertical="justify" wrapText="1"/>
    </xf>
    <xf numFmtId="0" fontId="0" fillId="45" borderId="24" xfId="0" applyFont="1" applyFill="1" applyBorder="1" applyAlignment="1">
      <alignment vertical="justify" wrapText="1"/>
    </xf>
    <xf numFmtId="0" fontId="0" fillId="45" borderId="10" xfId="0" applyFill="1" applyBorder="1" applyAlignment="1">
      <alignment vertical="justify" wrapText="1"/>
    </xf>
    <xf numFmtId="0" fontId="0" fillId="45" borderId="24" xfId="0" applyFill="1" applyBorder="1" applyAlignment="1">
      <alignment vertical="justify" wrapText="1"/>
    </xf>
    <xf numFmtId="0" fontId="28" fillId="0" borderId="30" xfId="0" applyFont="1" applyFill="1" applyBorder="1" applyAlignment="1">
      <alignment horizontal="justify" vertical="justify"/>
    </xf>
    <xf numFmtId="0" fontId="28" fillId="0" borderId="23" xfId="0" applyFont="1" applyFill="1" applyBorder="1" applyAlignment="1">
      <alignment horizontal="justify" vertical="justify"/>
    </xf>
    <xf numFmtId="0" fontId="28" fillId="0" borderId="10" xfId="0" applyFont="1" applyFill="1" applyBorder="1" applyAlignment="1">
      <alignment horizontal="justify" vertical="justify"/>
    </xf>
    <xf numFmtId="164" fontId="28" fillId="0" borderId="10" xfId="0" applyNumberFormat="1" applyFont="1" applyFill="1" applyBorder="1" applyAlignment="1">
      <alignment horizontal="justify" vertical="justify"/>
    </xf>
    <xf numFmtId="165" fontId="28" fillId="0" borderId="10" xfId="0" applyNumberFormat="1" applyFont="1" applyFill="1" applyBorder="1" applyAlignment="1">
      <alignment horizontal="justify" vertical="justify"/>
    </xf>
    <xf numFmtId="166" fontId="28" fillId="0" borderId="10" xfId="0" applyNumberFormat="1" applyFont="1" applyFill="1" applyBorder="1" applyAlignment="1">
      <alignment horizontal="justify" vertical="justify"/>
    </xf>
    <xf numFmtId="0" fontId="28" fillId="0" borderId="24" xfId="0" applyFont="1" applyFill="1" applyBorder="1" applyAlignment="1">
      <alignment horizontal="justify" vertical="justify"/>
    </xf>
    <xf numFmtId="0" fontId="28" fillId="0" borderId="15" xfId="0" applyFont="1" applyFill="1" applyBorder="1" applyAlignment="1">
      <alignment horizontal="justify" vertical="justify"/>
    </xf>
    <xf numFmtId="0" fontId="28" fillId="0" borderId="17" xfId="0" applyFont="1" applyFill="1" applyBorder="1" applyAlignment="1">
      <alignment horizontal="justify" vertical="justify"/>
    </xf>
    <xf numFmtId="2" fontId="28" fillId="0" borderId="23" xfId="0" applyNumberFormat="1" applyFont="1" applyFill="1" applyBorder="1" applyAlignment="1">
      <alignment horizontal="justify" vertical="justify"/>
    </xf>
    <xf numFmtId="0" fontId="0" fillId="0" borderId="0" xfId="0" applyAlignment="1"/>
    <xf numFmtId="0" fontId="0" fillId="46" borderId="30" xfId="0" applyFont="1" applyFill="1" applyBorder="1"/>
    <xf numFmtId="0" fontId="0" fillId="46" borderId="23" xfId="0" applyFont="1" applyFill="1" applyBorder="1"/>
    <xf numFmtId="0" fontId="0" fillId="46" borderId="10" xfId="0" applyFont="1" applyFill="1" applyBorder="1"/>
    <xf numFmtId="164" fontId="0" fillId="46" borderId="10" xfId="0" applyNumberFormat="1" applyFont="1" applyFill="1" applyBorder="1"/>
    <xf numFmtId="165" fontId="0" fillId="46" borderId="10" xfId="0" applyNumberFormat="1" applyFont="1" applyFill="1" applyBorder="1"/>
    <xf numFmtId="166" fontId="0" fillId="46" borderId="10" xfId="0" applyNumberFormat="1" applyFont="1" applyFill="1" applyBorder="1"/>
    <xf numFmtId="0" fontId="0" fillId="46" borderId="24" xfId="0" applyFont="1" applyFill="1" applyBorder="1"/>
    <xf numFmtId="0" fontId="0" fillId="46" borderId="10" xfId="0" applyFont="1" applyFill="1" applyBorder="1" applyAlignment="1">
      <alignment horizontal="center"/>
    </xf>
    <xf numFmtId="0" fontId="0" fillId="46" borderId="10" xfId="0" applyFill="1" applyBorder="1"/>
    <xf numFmtId="0" fontId="0" fillId="46" borderId="24" xfId="0" applyFill="1" applyBorder="1"/>
    <xf numFmtId="0" fontId="0" fillId="46" borderId="17" xfId="0" applyFill="1" applyBorder="1" applyAlignment="1">
      <alignment horizontal="right"/>
    </xf>
    <xf numFmtId="0" fontId="0" fillId="46" borderId="10" xfId="0" applyFill="1" applyBorder="1" applyAlignment="1">
      <alignment horizontal="right"/>
    </xf>
    <xf numFmtId="0" fontId="0" fillId="46" borderId="0" xfId="0" applyFill="1"/>
    <xf numFmtId="0" fontId="0" fillId="45" borderId="10" xfId="0" applyFill="1" applyBorder="1" applyAlignment="1"/>
    <xf numFmtId="0" fontId="0" fillId="45" borderId="24" xfId="0" applyFill="1" applyBorder="1" applyAlignment="1"/>
    <xf numFmtId="0" fontId="0" fillId="0" borderId="10" xfId="0" applyFont="1" applyBorder="1" applyAlignment="1"/>
    <xf numFmtId="0" fontId="0" fillId="0" borderId="24" xfId="0" applyFont="1" applyBorder="1" applyAlignment="1"/>
    <xf numFmtId="1" fontId="0" fillId="0" borderId="10" xfId="0" applyNumberFormat="1" applyBorder="1"/>
    <xf numFmtId="1" fontId="0" fillId="0" borderId="17" xfId="0" applyNumberFormat="1" applyBorder="1"/>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13" fillId="35" borderId="21" xfId="0" applyFont="1" applyFill="1" applyBorder="1" applyAlignment="1">
      <alignment horizontal="left"/>
    </xf>
    <xf numFmtId="0" fontId="13" fillId="35" borderId="11" xfId="0" applyFont="1" applyFill="1" applyBorder="1" applyAlignment="1">
      <alignment horizontal="left"/>
    </xf>
    <xf numFmtId="0" fontId="13" fillId="36" borderId="22" xfId="0" applyFont="1" applyFill="1" applyBorder="1" applyAlignment="1">
      <alignment horizontal="left"/>
    </xf>
    <xf numFmtId="2" fontId="0" fillId="45" borderId="23" xfId="0" applyNumberFormat="1" applyFill="1" applyBorder="1" applyAlignment="1">
      <alignment horizontal="left"/>
    </xf>
    <xf numFmtId="0" fontId="0" fillId="45" borderId="10" xfId="0" applyFill="1" applyBorder="1" applyAlignment="1">
      <alignment horizontal="left"/>
    </xf>
    <xf numFmtId="0" fontId="0" fillId="45" borderId="24" xfId="0" applyFont="1" applyFill="1" applyBorder="1" applyAlignment="1">
      <alignment horizontal="left"/>
    </xf>
    <xf numFmtId="2" fontId="0" fillId="44" borderId="23" xfId="0" applyNumberFormat="1" applyFill="1" applyBorder="1" applyAlignment="1">
      <alignment horizontal="left"/>
    </xf>
    <xf numFmtId="0" fontId="0" fillId="44" borderId="10" xfId="0" applyFill="1" applyBorder="1" applyAlignment="1">
      <alignment horizontal="left"/>
    </xf>
    <xf numFmtId="0" fontId="0" fillId="44" borderId="24" xfId="0" applyFont="1" applyFill="1" applyBorder="1" applyAlignment="1">
      <alignment horizontal="left"/>
    </xf>
    <xf numFmtId="167" fontId="0" fillId="45" borderId="23" xfId="0" applyNumberFormat="1" applyFill="1" applyBorder="1" applyAlignment="1">
      <alignment horizontal="left"/>
    </xf>
    <xf numFmtId="2" fontId="0" fillId="45" borderId="23" xfId="0" applyNumberFormat="1" applyFont="1" applyFill="1" applyBorder="1" applyAlignment="1">
      <alignment horizontal="left" vertical="center"/>
    </xf>
    <xf numFmtId="0" fontId="0" fillId="45" borderId="10" xfId="0" applyFont="1" applyFill="1" applyBorder="1" applyAlignment="1">
      <alignment horizontal="left" vertical="center"/>
    </xf>
    <xf numFmtId="0" fontId="0" fillId="45" borderId="24" xfId="0" applyFont="1" applyFill="1" applyBorder="1" applyAlignment="1">
      <alignment horizontal="left" vertical="center"/>
    </xf>
    <xf numFmtId="2" fontId="0" fillId="45" borderId="23" xfId="0" applyNumberFormat="1" applyFill="1" applyBorder="1" applyAlignment="1">
      <alignment horizontal="left" vertical="center"/>
    </xf>
    <xf numFmtId="0" fontId="0" fillId="45" borderId="10" xfId="0" applyFill="1" applyBorder="1" applyAlignment="1">
      <alignment horizontal="left" vertical="center"/>
    </xf>
    <xf numFmtId="2" fontId="0" fillId="0" borderId="23" xfId="0" applyNumberFormat="1" applyFill="1" applyBorder="1" applyAlignment="1">
      <alignment horizontal="left"/>
    </xf>
    <xf numFmtId="0" fontId="0" fillId="0" borderId="10" xfId="0" applyFill="1" applyBorder="1" applyAlignment="1">
      <alignment horizontal="left"/>
    </xf>
    <xf numFmtId="0" fontId="0" fillId="0" borderId="24" xfId="0" applyFont="1" applyFill="1" applyBorder="1" applyAlignment="1">
      <alignment horizontal="left"/>
    </xf>
    <xf numFmtId="2" fontId="0" fillId="0" borderId="23"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24" xfId="0" applyFont="1" applyFill="1" applyBorder="1" applyAlignment="1">
      <alignment horizontal="left" vertical="center"/>
    </xf>
    <xf numFmtId="2" fontId="0" fillId="0" borderId="23" xfId="0" applyNumberFormat="1" applyBorder="1" applyAlignment="1">
      <alignment horizontal="left"/>
    </xf>
    <xf numFmtId="0" fontId="0" fillId="0" borderId="10" xfId="0" applyBorder="1" applyAlignment="1">
      <alignment horizontal="left"/>
    </xf>
    <xf numFmtId="0" fontId="0" fillId="0" borderId="24" xfId="0" applyFont="1" applyBorder="1" applyAlignment="1">
      <alignment horizontal="left"/>
    </xf>
    <xf numFmtId="2" fontId="0" fillId="46" borderId="23" xfId="0" applyNumberFormat="1" applyFill="1" applyBorder="1" applyAlignment="1">
      <alignment horizontal="left"/>
    </xf>
    <xf numFmtId="0" fontId="0" fillId="46" borderId="10" xfId="0" applyFill="1" applyBorder="1" applyAlignment="1">
      <alignment horizontal="left"/>
    </xf>
    <xf numFmtId="0" fontId="0" fillId="46" borderId="24" xfId="0" applyFont="1" applyFill="1" applyBorder="1" applyAlignment="1">
      <alignment horizontal="left"/>
    </xf>
    <xf numFmtId="2" fontId="0" fillId="45" borderId="23" xfId="0" applyNumberFormat="1" applyFill="1" applyBorder="1" applyAlignment="1">
      <alignment horizontal="left" vertical="justify" wrapText="1"/>
    </xf>
    <xf numFmtId="0" fontId="0" fillId="45" borderId="10" xfId="0" applyFill="1" applyBorder="1" applyAlignment="1">
      <alignment horizontal="left" vertical="justify" wrapText="1"/>
    </xf>
    <xf numFmtId="2" fontId="0" fillId="45" borderId="23" xfId="0" applyNumberFormat="1" applyFont="1" applyFill="1" applyBorder="1" applyAlignment="1">
      <alignment horizontal="left" vertical="justify" wrapText="1"/>
    </xf>
    <xf numFmtId="2" fontId="0" fillId="0" borderId="23" xfId="0" applyNumberFormat="1" applyFont="1" applyBorder="1" applyAlignment="1">
      <alignment horizontal="left"/>
    </xf>
    <xf numFmtId="0" fontId="0" fillId="0" borderId="10" xfId="0" applyFont="1" applyBorder="1" applyAlignment="1">
      <alignment horizontal="left"/>
    </xf>
    <xf numFmtId="0" fontId="19" fillId="0" borderId="0" xfId="0" applyFont="1" applyBorder="1" applyAlignment="1">
      <alignment horizontal="left"/>
    </xf>
    <xf numFmtId="0" fontId="21" fillId="0" borderId="0" xfId="0" applyFont="1" applyBorder="1" applyAlignment="1">
      <alignment horizontal="left"/>
    </xf>
    <xf numFmtId="0" fontId="22" fillId="0" borderId="0" xfId="0" applyFont="1" applyBorder="1" applyAlignment="1">
      <alignment horizontal="left" vertical="center"/>
    </xf>
    <xf numFmtId="0" fontId="13" fillId="36" borderId="21" xfId="0" applyFont="1" applyFill="1" applyBorder="1" applyAlignment="1">
      <alignment horizontal="left"/>
    </xf>
    <xf numFmtId="0" fontId="13" fillId="36" borderId="11" xfId="0" applyFont="1" applyFill="1" applyBorder="1" applyAlignment="1">
      <alignment horizontal="left"/>
    </xf>
    <xf numFmtId="0" fontId="13" fillId="34" borderId="11" xfId="0" applyFont="1" applyFill="1" applyBorder="1" applyAlignment="1">
      <alignment horizontal="left"/>
    </xf>
    <xf numFmtId="0" fontId="13" fillId="34" borderId="14" xfId="0" applyFont="1" applyFill="1" applyBorder="1" applyAlignment="1">
      <alignment horizontal="left"/>
    </xf>
    <xf numFmtId="0" fontId="13" fillId="34" borderId="16" xfId="0" applyFont="1" applyFill="1" applyBorder="1" applyAlignment="1">
      <alignment horizontal="left"/>
    </xf>
    <xf numFmtId="0" fontId="13" fillId="34" borderId="22" xfId="0" applyFont="1" applyFill="1" applyBorder="1" applyAlignment="1">
      <alignment horizontal="left"/>
    </xf>
    <xf numFmtId="0" fontId="0" fillId="45" borderId="23" xfId="0" applyFont="1" applyFill="1" applyBorder="1" applyAlignment="1">
      <alignment horizontal="left"/>
    </xf>
    <xf numFmtId="0" fontId="0" fillId="45" borderId="10" xfId="0" applyFont="1" applyFill="1" applyBorder="1" applyAlignment="1">
      <alignment horizontal="left" wrapText="1"/>
    </xf>
    <xf numFmtId="0" fontId="0" fillId="45" borderId="10" xfId="0" applyFont="1" applyFill="1" applyBorder="1" applyAlignment="1">
      <alignment horizontal="left"/>
    </xf>
    <xf numFmtId="0" fontId="0" fillId="45" borderId="15" xfId="0" applyFont="1" applyFill="1" applyBorder="1" applyAlignment="1">
      <alignment horizontal="left" wrapText="1"/>
    </xf>
    <xf numFmtId="0" fontId="0" fillId="45" borderId="17" xfId="0" applyFont="1" applyFill="1" applyBorder="1" applyAlignment="1">
      <alignment horizontal="left"/>
    </xf>
    <xf numFmtId="2" fontId="0" fillId="45" borderId="24" xfId="0" applyNumberFormat="1" applyFont="1" applyFill="1" applyBorder="1" applyAlignment="1">
      <alignment horizontal="left"/>
    </xf>
    <xf numFmtId="0" fontId="0" fillId="45" borderId="23" xfId="0" applyFill="1" applyBorder="1" applyAlignment="1">
      <alignment horizontal="left"/>
    </xf>
    <xf numFmtId="0" fontId="0" fillId="44" borderId="23" xfId="0" applyFont="1" applyFill="1" applyBorder="1" applyAlignment="1">
      <alignment horizontal="left"/>
    </xf>
    <xf numFmtId="0" fontId="0" fillId="44" borderId="10" xfId="0" applyFont="1" applyFill="1" applyBorder="1" applyAlignment="1">
      <alignment horizontal="left"/>
    </xf>
    <xf numFmtId="0" fontId="0" fillId="44" borderId="15" xfId="0" applyFont="1" applyFill="1" applyBorder="1" applyAlignment="1">
      <alignment horizontal="left"/>
    </xf>
    <xf numFmtId="0" fontId="0" fillId="44" borderId="17" xfId="0" applyFont="1" applyFill="1" applyBorder="1" applyAlignment="1">
      <alignment horizontal="left"/>
    </xf>
    <xf numFmtId="0" fontId="0" fillId="44" borderId="23" xfId="0" applyFill="1" applyBorder="1" applyAlignment="1">
      <alignment horizontal="left"/>
    </xf>
    <xf numFmtId="0" fontId="0" fillId="45" borderId="15" xfId="0" applyFont="1" applyFill="1" applyBorder="1" applyAlignment="1">
      <alignment horizontal="left"/>
    </xf>
    <xf numFmtId="0" fontId="0" fillId="45" borderId="23" xfId="0" applyFont="1" applyFill="1" applyBorder="1" applyAlignment="1">
      <alignment horizontal="left" vertical="center"/>
    </xf>
    <xf numFmtId="0" fontId="0" fillId="45" borderId="15" xfId="0" applyFont="1" applyFill="1" applyBorder="1" applyAlignment="1">
      <alignment horizontal="left" vertical="center"/>
    </xf>
    <xf numFmtId="0" fontId="0" fillId="45" borderId="17" xfId="0" applyFont="1" applyFill="1" applyBorder="1" applyAlignment="1">
      <alignment horizontal="left" vertical="center"/>
    </xf>
    <xf numFmtId="0" fontId="0" fillId="45" borderId="24" xfId="0" applyNumberFormat="1" applyFont="1" applyFill="1" applyBorder="1" applyAlignment="1">
      <alignment horizontal="left"/>
    </xf>
    <xf numFmtId="0" fontId="0" fillId="45" borderId="23" xfId="0" applyFont="1" applyFill="1" applyBorder="1" applyAlignment="1">
      <alignment horizontal="left" vertical="center" wrapText="1"/>
    </xf>
    <xf numFmtId="0" fontId="0" fillId="45" borderId="10" xfId="0" applyFont="1" applyFill="1" applyBorder="1" applyAlignment="1">
      <alignment horizontal="left" vertical="center" wrapText="1"/>
    </xf>
    <xf numFmtId="0" fontId="0" fillId="45" borderId="15" xfId="0" applyFont="1" applyFill="1" applyBorder="1" applyAlignment="1">
      <alignment horizontal="left" vertical="center" wrapText="1"/>
    </xf>
    <xf numFmtId="167" fontId="0" fillId="45" borderId="24" xfId="0" applyNumberFormat="1" applyFont="1" applyFill="1" applyBorder="1" applyAlignment="1">
      <alignment horizontal="left"/>
    </xf>
    <xf numFmtId="0" fontId="0" fillId="45" borderId="23" xfId="0" applyFill="1" applyBorder="1" applyAlignment="1">
      <alignment horizontal="left" vertical="center"/>
    </xf>
    <xf numFmtId="0" fontId="0" fillId="0" borderId="23" xfId="0" applyFont="1" applyFill="1" applyBorder="1" applyAlignment="1">
      <alignment horizontal="left"/>
    </xf>
    <xf numFmtId="0" fontId="0" fillId="0" borderId="10" xfId="0" applyFont="1" applyFill="1" applyBorder="1" applyAlignment="1">
      <alignment horizontal="left"/>
    </xf>
    <xf numFmtId="0" fontId="0" fillId="0" borderId="15" xfId="0" applyFont="1" applyFill="1" applyBorder="1" applyAlignment="1">
      <alignment horizontal="left"/>
    </xf>
    <xf numFmtId="0" fontId="0" fillId="0" borderId="17" xfId="0" applyFont="1" applyFill="1" applyBorder="1" applyAlignment="1">
      <alignment horizontal="left"/>
    </xf>
    <xf numFmtId="0" fontId="0" fillId="0" borderId="23" xfId="0" applyFill="1" applyBorder="1" applyAlignment="1">
      <alignment horizontal="left"/>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23" xfId="0" applyFont="1" applyFill="1" applyBorder="1" applyAlignment="1">
      <alignment horizontal="left" vertical="center"/>
    </xf>
    <xf numFmtId="0" fontId="0" fillId="0" borderId="10" xfId="0" applyFont="1" applyFill="1" applyBorder="1" applyAlignment="1">
      <alignment horizontal="left" wrapText="1"/>
    </xf>
    <xf numFmtId="0" fontId="0" fillId="0" borderId="23" xfId="0" applyFont="1" applyBorder="1" applyAlignment="1">
      <alignment horizontal="left"/>
    </xf>
    <xf numFmtId="0" fontId="0" fillId="0" borderId="15" xfId="0" applyFont="1" applyBorder="1" applyAlignment="1">
      <alignment horizontal="left"/>
    </xf>
    <xf numFmtId="0" fontId="0" fillId="0" borderId="17" xfId="0" applyFont="1" applyBorder="1" applyAlignment="1">
      <alignment horizontal="left"/>
    </xf>
    <xf numFmtId="0" fontId="0" fillId="0" borderId="23" xfId="0" applyBorder="1" applyAlignment="1">
      <alignment horizontal="left"/>
    </xf>
    <xf numFmtId="0" fontId="0" fillId="46" borderId="23" xfId="0" applyFont="1" applyFill="1" applyBorder="1" applyAlignment="1">
      <alignment horizontal="left"/>
    </xf>
    <xf numFmtId="0" fontId="0" fillId="46" borderId="10" xfId="0" applyFont="1" applyFill="1" applyBorder="1" applyAlignment="1">
      <alignment horizontal="left"/>
    </xf>
    <xf numFmtId="0" fontId="0" fillId="46" borderId="15" xfId="0" applyFont="1" applyFill="1" applyBorder="1" applyAlignment="1">
      <alignment horizontal="left"/>
    </xf>
    <xf numFmtId="0" fontId="0" fillId="46" borderId="17" xfId="0" applyFont="1" applyFill="1" applyBorder="1" applyAlignment="1">
      <alignment horizontal="left"/>
    </xf>
    <xf numFmtId="0" fontId="0" fillId="46" borderId="23" xfId="0" applyFill="1" applyBorder="1" applyAlignment="1">
      <alignment horizontal="left"/>
    </xf>
    <xf numFmtId="0" fontId="0" fillId="45" borderId="15" xfId="0" applyFont="1" applyFill="1" applyBorder="1" applyAlignment="1">
      <alignment horizontal="left" vertical="justify" wrapText="1"/>
    </xf>
    <xf numFmtId="0" fontId="0" fillId="45" borderId="17" xfId="0" applyFont="1" applyFill="1" applyBorder="1" applyAlignment="1">
      <alignment horizontal="left" vertical="justify" wrapText="1"/>
    </xf>
    <xf numFmtId="0" fontId="0" fillId="45" borderId="23" xfId="0" applyFill="1" applyBorder="1" applyAlignment="1">
      <alignment horizontal="left" vertical="justify" wrapText="1"/>
    </xf>
    <xf numFmtId="0" fontId="0" fillId="0" borderId="10" xfId="0" applyFill="1" applyBorder="1" applyAlignment="1">
      <alignment horizontal="right"/>
    </xf>
    <xf numFmtId="0" fontId="0" fillId="0" borderId="17" xfId="0" applyFill="1" applyBorder="1" applyAlignment="1">
      <alignment horizontal="right" vertical="justify" wrapText="1"/>
    </xf>
    <xf numFmtId="0" fontId="0" fillId="0" borderId="10" xfId="0" applyFill="1" applyBorder="1" applyAlignment="1">
      <alignment horizontal="right" vertical="justify" wrapText="1"/>
    </xf>
    <xf numFmtId="0" fontId="0" fillId="0" borderId="10" xfId="0" applyFont="1" applyFill="1" applyBorder="1" applyAlignment="1">
      <alignment horizontal="right"/>
    </xf>
    <xf numFmtId="0" fontId="0" fillId="0" borderId="10" xfId="0" applyFont="1" applyBorder="1" applyAlignment="1">
      <alignment wrapText="1"/>
    </xf>
    <xf numFmtId="165" fontId="0" fillId="0" borderId="10" xfId="0" applyNumberFormat="1" applyFont="1" applyBorder="1" applyAlignment="1">
      <alignment wrapText="1"/>
    </xf>
    <xf numFmtId="0" fontId="0" fillId="46" borderId="10" xfId="0" applyFont="1" applyFill="1" applyBorder="1" applyAlignment="1">
      <alignment wrapText="1"/>
    </xf>
    <xf numFmtId="165" fontId="0" fillId="46" borderId="10" xfId="0" applyNumberFormat="1" applyFont="1" applyFill="1" applyBorder="1" applyAlignment="1">
      <alignment wrapText="1"/>
    </xf>
    <xf numFmtId="0" fontId="0" fillId="45" borderId="10" xfId="0" applyFont="1" applyFill="1" applyBorder="1" applyAlignment="1">
      <alignment wrapText="1"/>
    </xf>
    <xf numFmtId="165" fontId="0" fillId="45" borderId="10" xfId="0" applyNumberFormat="1" applyFont="1" applyFill="1" applyBorder="1" applyAlignment="1">
      <alignment horizontal="center" wrapText="1"/>
    </xf>
    <xf numFmtId="165" fontId="0" fillId="0" borderId="10" xfId="0" applyNumberFormat="1" applyFont="1" applyBorder="1" applyAlignment="1">
      <alignment horizontal="center" wrapText="1"/>
    </xf>
    <xf numFmtId="165" fontId="0" fillId="45" borderId="10" xfId="0" applyNumberFormat="1" applyFont="1" applyFill="1" applyBorder="1" applyAlignment="1">
      <alignment wrapText="1"/>
    </xf>
    <xf numFmtId="0" fontId="24" fillId="39" borderId="18" xfId="0" applyFont="1" applyFill="1" applyBorder="1" applyAlignment="1">
      <alignment horizontal="center"/>
    </xf>
    <xf numFmtId="0" fontId="24" fillId="39" borderId="19" xfId="0" applyFont="1" applyFill="1" applyBorder="1" applyAlignment="1">
      <alignment horizontal="center"/>
    </xf>
    <xf numFmtId="0" fontId="24" fillId="39" borderId="20" xfId="0" applyFont="1" applyFill="1" applyBorder="1" applyAlignment="1">
      <alignment horizontal="center"/>
    </xf>
    <xf numFmtId="0" fontId="24" fillId="39" borderId="16" xfId="0" applyFont="1" applyFill="1" applyBorder="1" applyAlignment="1">
      <alignment horizontal="center"/>
    </xf>
    <xf numFmtId="0" fontId="24" fillId="39" borderId="11" xfId="0" applyFont="1" applyFill="1" applyBorder="1" applyAlignment="1">
      <alignment horizontal="center"/>
    </xf>
    <xf numFmtId="0" fontId="24" fillId="39" borderId="14" xfId="0" applyFont="1" applyFill="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24" fillId="39" borderId="25" xfId="0" applyFont="1" applyFill="1" applyBorder="1" applyAlignment="1">
      <alignment horizontal="left"/>
    </xf>
    <xf numFmtId="0" fontId="24" fillId="39" borderId="26" xfId="0" applyFont="1" applyFill="1" applyBorder="1" applyAlignment="1">
      <alignment horizontal="left"/>
    </xf>
    <xf numFmtId="0" fontId="24" fillId="39" borderId="27" xfId="0" applyFont="1" applyFill="1" applyBorder="1" applyAlignment="1">
      <alignment horizontal="left"/>
    </xf>
    <xf numFmtId="0" fontId="24" fillId="39" borderId="25" xfId="0" applyFont="1" applyFill="1" applyBorder="1" applyAlignment="1">
      <alignment horizontal="center"/>
    </xf>
    <xf numFmtId="0" fontId="24" fillId="39" borderId="26" xfId="0" applyFont="1" applyFill="1" applyBorder="1" applyAlignment="1">
      <alignment horizontal="center"/>
    </xf>
    <xf numFmtId="0" fontId="24" fillId="39" borderId="27" xfId="0" applyFont="1" applyFill="1" applyBorder="1" applyAlignment="1">
      <alignment horizontal="center"/>
    </xf>
    <xf numFmtId="3" fontId="0" fillId="0" borderId="31" xfId="0" applyNumberFormat="1" applyFill="1" applyBorder="1" applyAlignment="1">
      <alignment horizontal="center" vertical="top"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6">
    <dxf>
      <fill>
        <patternFill patternType="solid">
          <fgColor rgb="FFD8D8D8"/>
          <bgColor rgb="FFD8D8D8"/>
        </patternFill>
      </fill>
    </dxf>
    <dxf>
      <fill>
        <patternFill patternType="solid">
          <fgColor rgb="FFD8D8D8"/>
          <bgColor rgb="FFD8D8D8"/>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border>
        <top style="double">
          <color rgb="FF000000"/>
        </top>
      </border>
    </dxf>
    <dxf>
      <font>
        <b/>
        <color rgb="FFFFFFFF"/>
      </font>
      <fill>
        <patternFill patternType="solid">
          <fgColor rgb="FF000000"/>
          <bgColor rgb="FF000000"/>
        </patternFill>
      </fill>
      <border>
        <bottom style="medium">
          <color rgb="FF000000"/>
        </bottom>
      </border>
    </dxf>
    <dxf>
      <font>
        <color rgb="FF000000"/>
      </font>
      <border>
        <left style="thin">
          <color rgb="FF000000"/>
        </left>
        <right style="thin">
          <color rgb="FF000000"/>
        </right>
        <top style="medium">
          <color rgb="FF000000"/>
        </top>
        <bottom style="medium">
          <color rgb="FF000000"/>
        </bottom>
        <vertical style="thin">
          <color rgb="FF000000"/>
        </vertical>
        <horizontal style="thin">
          <color rgb="FF000000"/>
        </horizontal>
      </border>
    </dxf>
    <dxf>
      <fill>
        <patternFill>
          <bgColor rgb="FFC00000"/>
        </patternFill>
      </fill>
      <border>
        <top style="thin">
          <color theme="0"/>
        </top>
        <bottom style="thin">
          <color theme="1"/>
        </bottom>
        <horizontal style="thin">
          <color auto="1"/>
        </horizontal>
      </border>
    </dxf>
    <dxf>
      <fill>
        <patternFill>
          <bgColor rgb="FFC00000"/>
        </patternFill>
      </fill>
      <border>
        <horizontal style="thin">
          <color auto="1"/>
        </horizontal>
      </border>
    </dxf>
    <dxf>
      <font>
        <color theme="1" tint="0.14996795556505021"/>
      </font>
      <fill>
        <patternFill>
          <bgColor rgb="FFC00000"/>
        </patternFill>
      </fill>
      <border>
        <bottom style="thin">
          <color auto="1"/>
        </bottom>
      </border>
    </dxf>
    <dxf>
      <font>
        <color theme="0" tint="-0.499984740745262"/>
      </font>
      <fill>
        <patternFill>
          <bgColor theme="0" tint="-0.499984740745262"/>
        </patternFill>
      </fill>
    </dxf>
    <dxf>
      <font>
        <color theme="1" tint="0.34998626667073579"/>
      </font>
    </dxf>
    <dxf>
      <font>
        <color theme="0" tint="-0.499984740745262"/>
      </font>
    </dxf>
    <dxf>
      <fill>
        <patternFill>
          <bgColor theme="1" tint="0.34998626667073579"/>
        </patternFill>
      </fill>
    </dxf>
    <dxf>
      <fill>
        <patternFill>
          <bgColor theme="1" tint="0.34998626667073579"/>
        </patternFill>
      </fill>
      <border>
        <bottom style="thick">
          <color auto="1"/>
        </bottom>
        <horizontal style="thick">
          <color auto="1"/>
        </horizontal>
      </border>
    </dxf>
    <dxf>
      <font>
        <b/>
        <i val="0"/>
        <color theme="0"/>
      </font>
      <fill>
        <patternFill>
          <bgColor theme="0" tint="-0.499984740745262"/>
        </patternFill>
      </fill>
    </dxf>
  </dxfs>
  <tableStyles count="2" defaultTableStyle="TableStyleMedium2" defaultPivotStyle="PivotStyleLight16">
    <tableStyle name="Estilo de tabla dinámica 1" table="0" count="9">
      <tableStyleElement type="headerRow" dxfId="15"/>
      <tableStyleElement type="totalRow" dxfId="14"/>
      <tableStyleElement type="firstColumnStripe" dxfId="13"/>
      <tableStyleElement type="secondColumnStripe" dxfId="12"/>
      <tableStyleElement type="firstSubtotalColumn" dxfId="11"/>
      <tableStyleElement type="secondSubtotalColumn" dxfId="10"/>
      <tableStyleElement type="firstSubtotalRow" dxfId="9"/>
      <tableStyleElement type="secondSubtotalRow" dxfId="8"/>
      <tableStyleElement type="firstRowSubheading" dxfId="7"/>
    </tableStyle>
    <tableStyle name="TableStyleMedium1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204106</xdr:colOff>
      <xdr:row>0</xdr:row>
      <xdr:rowOff>108857</xdr:rowOff>
    </xdr:from>
    <xdr:to>
      <xdr:col>22</xdr:col>
      <xdr:colOff>2764251</xdr:colOff>
      <xdr:row>3</xdr:row>
      <xdr:rowOff>143434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44606" y="108857"/>
          <a:ext cx="2556783" cy="87277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53"/>
  <sheetViews>
    <sheetView showGridLines="0" tabSelected="1" topLeftCell="B1" zoomScale="136" zoomScaleNormal="136" workbookViewId="0">
      <selection activeCell="B2" sqref="B2"/>
    </sheetView>
  </sheetViews>
  <sheetFormatPr baseColWidth="10" defaultColWidth="11.375" defaultRowHeight="15" x14ac:dyDescent="0.25"/>
  <cols>
    <col min="1" max="1" width="12.625" style="24" customWidth="1"/>
    <col min="2" max="2" width="7.875" style="24" customWidth="1"/>
    <col min="3" max="3" width="21" style="24" customWidth="1"/>
    <col min="4" max="4" width="4.875" style="1" customWidth="1"/>
    <col min="5" max="5" width="21" style="24" customWidth="1"/>
    <col min="6" max="6" width="7.875" style="2" customWidth="1"/>
    <col min="7" max="7" width="29.75" style="24" customWidth="1"/>
    <col min="8" max="8" width="7.625" style="3" customWidth="1"/>
    <col min="9" max="9" width="27.25" style="24" customWidth="1"/>
    <col min="10" max="10" width="4" style="24" customWidth="1"/>
    <col min="11" max="11" width="12.125" style="24" customWidth="1"/>
    <col min="12" max="12" width="4.75" style="24" customWidth="1"/>
    <col min="13" max="13" width="21" style="24" customWidth="1"/>
    <col min="14" max="14" width="3.75" style="24" customWidth="1"/>
    <col min="15" max="15" width="21" style="24" customWidth="1"/>
    <col min="16" max="16" width="3.25" style="24" customWidth="1"/>
    <col min="17" max="17" width="21" style="24" customWidth="1"/>
    <col min="18" max="18" width="4.375" style="24" customWidth="1"/>
    <col min="19" max="19" width="21" style="24" customWidth="1"/>
    <col min="20" max="20" width="5.25" style="24" customWidth="1"/>
    <col min="21" max="21" width="21" style="24" customWidth="1"/>
    <col min="22" max="22" width="6.25" style="24" customWidth="1"/>
    <col min="23" max="23" width="41.625" style="24" customWidth="1"/>
    <col min="24" max="24" width="8.625" style="24" customWidth="1"/>
    <col min="25" max="25" width="21" style="24" customWidth="1"/>
    <col min="26" max="26" width="21" style="243" customWidth="1"/>
    <col min="27" max="27" width="41.25" style="243" customWidth="1"/>
    <col min="28" max="30" width="21" style="243" customWidth="1"/>
    <col min="31" max="31" width="11.375" style="243" customWidth="1"/>
    <col min="32" max="32" width="11.625" style="243" customWidth="1"/>
    <col min="33" max="35" width="21" style="243" customWidth="1"/>
    <col min="36" max="38" width="11.375" style="243" customWidth="1"/>
    <col min="39" max="39" width="21" style="243" customWidth="1"/>
    <col min="40" max="40" width="13.875" style="243" customWidth="1"/>
    <col min="41" max="46" width="11.375" style="24" customWidth="1"/>
    <col min="47" max="47" width="14.875" style="24" bestFit="1" customWidth="1"/>
    <col min="48" max="48" width="14.875" style="24" customWidth="1"/>
    <col min="49" max="49" width="14.875" style="24" bestFit="1" customWidth="1"/>
    <col min="50" max="50" width="14.875" style="24" customWidth="1"/>
    <col min="51" max="58" width="11.375" style="24"/>
    <col min="59" max="59" width="14.625" style="24" bestFit="1" customWidth="1"/>
    <col min="60" max="60" width="11" style="24" bestFit="1" customWidth="1"/>
    <col min="61" max="61" width="13.625" style="24" bestFit="1" customWidth="1"/>
    <col min="62" max="62" width="13" style="24" bestFit="1" customWidth="1"/>
    <col min="63" max="63" width="23.75" style="24" customWidth="1"/>
    <col min="64" max="16384" width="11.375" style="24"/>
  </cols>
  <sheetData>
    <row r="1" spans="1:63" x14ac:dyDescent="0.25">
      <c r="B1" s="8"/>
      <c r="C1" s="8"/>
      <c r="D1" s="8"/>
      <c r="E1" s="8"/>
      <c r="F1" s="8"/>
      <c r="G1" s="8"/>
      <c r="H1" s="8"/>
      <c r="I1" s="8"/>
      <c r="J1" s="8"/>
      <c r="K1" s="8"/>
      <c r="L1" s="8"/>
      <c r="M1" s="8"/>
      <c r="N1" s="8"/>
      <c r="O1" s="8"/>
      <c r="P1" s="8"/>
      <c r="Q1" s="8"/>
      <c r="R1" s="8"/>
      <c r="S1" s="8"/>
      <c r="T1" s="8"/>
      <c r="U1" s="8"/>
      <c r="V1" s="8"/>
      <c r="W1" s="8"/>
      <c r="X1" s="8"/>
      <c r="Y1" s="8"/>
      <c r="Z1" s="240"/>
      <c r="AA1" s="240"/>
      <c r="AB1" s="240"/>
      <c r="AC1" s="240"/>
      <c r="AD1" s="240"/>
      <c r="AE1" s="240"/>
      <c r="AF1" s="240"/>
      <c r="AG1" s="240"/>
      <c r="AH1" s="240"/>
      <c r="AI1" s="240"/>
      <c r="AJ1" s="240"/>
      <c r="AK1" s="240"/>
      <c r="AL1" s="240"/>
      <c r="AM1" s="240"/>
      <c r="AN1" s="240"/>
      <c r="AO1" s="8"/>
      <c r="AP1" s="8"/>
      <c r="AQ1" s="8"/>
      <c r="AR1" s="8"/>
      <c r="AS1" s="8"/>
      <c r="AT1" s="8"/>
      <c r="AU1" s="8"/>
      <c r="AV1" s="8"/>
      <c r="AW1" s="8"/>
      <c r="AX1" s="8"/>
      <c r="AY1" s="8"/>
      <c r="AZ1" s="8"/>
      <c r="BA1" s="8"/>
      <c r="BB1" s="8"/>
      <c r="BC1" s="8"/>
    </row>
    <row r="2" spans="1:63" ht="25.5" x14ac:dyDescent="0.35">
      <c r="B2" s="8"/>
      <c r="D2" s="9" t="s">
        <v>432</v>
      </c>
      <c r="E2" s="10"/>
      <c r="F2" s="10"/>
      <c r="G2" s="8"/>
      <c r="H2" s="8"/>
      <c r="I2" s="9"/>
      <c r="J2" s="10"/>
      <c r="K2" s="8"/>
      <c r="L2" s="8"/>
      <c r="M2" s="8"/>
      <c r="N2" s="8"/>
      <c r="O2" s="7"/>
      <c r="P2" s="6"/>
      <c r="Q2" s="6"/>
      <c r="R2" s="5"/>
      <c r="S2" s="5"/>
      <c r="T2" s="5"/>
      <c r="U2" s="7"/>
      <c r="V2" s="5"/>
      <c r="W2" s="5"/>
      <c r="X2" s="5"/>
      <c r="Y2" s="5"/>
      <c r="Z2" s="241"/>
      <c r="AA2" s="276"/>
      <c r="AB2" s="241"/>
      <c r="AC2" s="241"/>
      <c r="AD2" s="241"/>
      <c r="AE2" s="241"/>
      <c r="AF2" s="276"/>
      <c r="AG2" s="277"/>
      <c r="AH2" s="277"/>
      <c r="AI2" s="241"/>
      <c r="AJ2" s="241"/>
      <c r="AK2" s="241"/>
      <c r="AL2" s="241"/>
      <c r="AM2" s="241"/>
      <c r="AN2" s="277"/>
      <c r="AO2" s="5"/>
      <c r="AP2" s="5"/>
      <c r="AQ2" s="5"/>
      <c r="AR2" s="5"/>
      <c r="AS2" s="7"/>
      <c r="AT2" s="6"/>
      <c r="AU2" s="8"/>
      <c r="AV2" s="8"/>
      <c r="AW2" s="8"/>
      <c r="AX2" s="8"/>
      <c r="AY2" s="8"/>
      <c r="AZ2" s="8"/>
      <c r="BA2" s="8"/>
      <c r="BB2" s="8"/>
      <c r="BC2" s="8"/>
    </row>
    <row r="3" spans="1:63" ht="25.5" x14ac:dyDescent="0.35">
      <c r="B3" s="8"/>
      <c r="D3" s="9"/>
      <c r="E3" s="11" t="s">
        <v>414</v>
      </c>
      <c r="F3" s="13"/>
      <c r="G3" s="8"/>
      <c r="H3" s="8"/>
      <c r="I3" s="12"/>
      <c r="J3" s="12"/>
      <c r="K3" s="8"/>
      <c r="L3" s="8"/>
      <c r="M3" s="8"/>
      <c r="N3" s="8"/>
      <c r="O3" s="7"/>
      <c r="P3" s="12"/>
      <c r="Q3" s="12"/>
      <c r="R3" s="5"/>
      <c r="S3" s="5"/>
      <c r="T3" s="5"/>
      <c r="U3" s="12"/>
      <c r="V3" s="5"/>
      <c r="W3" s="5"/>
      <c r="X3" s="5"/>
      <c r="Y3" s="5"/>
      <c r="Z3" s="241"/>
      <c r="AA3" s="278"/>
      <c r="AB3" s="241"/>
      <c r="AC3" s="241"/>
      <c r="AD3" s="241"/>
      <c r="AE3" s="241"/>
      <c r="AF3" s="276"/>
      <c r="AG3" s="278"/>
      <c r="AH3" s="278"/>
      <c r="AI3" s="241"/>
      <c r="AJ3" s="241"/>
      <c r="AK3" s="241"/>
      <c r="AL3" s="241"/>
      <c r="AM3" s="241"/>
      <c r="AN3" s="278"/>
      <c r="AO3" s="5"/>
      <c r="AP3" s="5"/>
      <c r="AQ3" s="5"/>
      <c r="AR3" s="5"/>
      <c r="AS3" s="7"/>
      <c r="AT3" s="12"/>
      <c r="AU3" s="8"/>
      <c r="AV3" s="8"/>
      <c r="AW3" s="8"/>
      <c r="AX3" s="8"/>
      <c r="AY3" s="8"/>
      <c r="AZ3" s="8"/>
      <c r="BA3" s="8"/>
      <c r="BB3" s="8"/>
      <c r="BC3" s="8"/>
    </row>
    <row r="4" spans="1:63" x14ac:dyDescent="0.25">
      <c r="O4" s="14"/>
      <c r="P4" s="14"/>
      <c r="Q4" s="14"/>
      <c r="R4" s="14"/>
      <c r="S4" s="14"/>
      <c r="T4" s="14"/>
      <c r="U4" s="14"/>
      <c r="V4" s="14"/>
      <c r="W4" s="14"/>
      <c r="X4" s="14"/>
      <c r="Y4" s="14"/>
      <c r="Z4" s="242"/>
      <c r="AA4" s="242"/>
      <c r="AB4" s="242"/>
      <c r="AC4" s="242"/>
      <c r="AD4" s="242"/>
      <c r="AE4" s="242"/>
      <c r="AF4" s="242"/>
      <c r="AG4" s="242"/>
      <c r="AH4" s="242"/>
      <c r="AI4" s="242"/>
      <c r="AJ4" s="242"/>
      <c r="AK4" s="242"/>
      <c r="AL4" s="242"/>
      <c r="AM4" s="242"/>
      <c r="AN4" s="242"/>
      <c r="AO4" s="14"/>
      <c r="AP4" s="14"/>
      <c r="AQ4" s="14"/>
      <c r="AR4" s="14"/>
      <c r="AS4" s="14"/>
      <c r="AT4" s="14"/>
      <c r="AU4" s="24">
        <f>100/12</f>
        <v>8.3333333333333339</v>
      </c>
    </row>
    <row r="5" spans="1:63" ht="15.75" thickBot="1" x14ac:dyDescent="0.3"/>
    <row r="6" spans="1:63" ht="15.75" x14ac:dyDescent="0.25">
      <c r="A6" s="32" t="s">
        <v>434</v>
      </c>
      <c r="B6" s="348" t="s">
        <v>433</v>
      </c>
      <c r="C6" s="349"/>
      <c r="D6" s="349"/>
      <c r="E6" s="349"/>
      <c r="F6" s="349"/>
      <c r="G6" s="349"/>
      <c r="H6" s="349"/>
      <c r="I6" s="350"/>
      <c r="J6" s="351" t="s">
        <v>435</v>
      </c>
      <c r="K6" s="352"/>
      <c r="L6" s="352"/>
      <c r="M6" s="352"/>
      <c r="N6" s="352"/>
      <c r="O6" s="352"/>
      <c r="P6" s="352"/>
      <c r="Q6" s="352"/>
      <c r="R6" s="352"/>
      <c r="S6" s="352"/>
      <c r="T6" s="352"/>
      <c r="U6" s="352"/>
      <c r="V6" s="352"/>
      <c r="W6" s="352"/>
      <c r="X6" s="352"/>
      <c r="Y6" s="353"/>
      <c r="Z6" s="354" t="s">
        <v>436</v>
      </c>
      <c r="AA6" s="355"/>
      <c r="AB6" s="355"/>
      <c r="AC6" s="355"/>
      <c r="AD6" s="355"/>
      <c r="AE6" s="355"/>
      <c r="AF6" s="355"/>
      <c r="AG6" s="355"/>
      <c r="AH6" s="355"/>
      <c r="AI6" s="355"/>
      <c r="AJ6" s="356"/>
      <c r="AK6" s="357" t="s">
        <v>430</v>
      </c>
      <c r="AL6" s="358"/>
      <c r="AM6" s="359"/>
      <c r="AN6" s="342" t="s">
        <v>431</v>
      </c>
      <c r="AO6" s="343"/>
      <c r="AP6" s="343"/>
      <c r="AQ6" s="343"/>
      <c r="AR6" s="343"/>
      <c r="AS6" s="343"/>
      <c r="AT6" s="344"/>
      <c r="AU6" s="345" t="s">
        <v>416</v>
      </c>
      <c r="AV6" s="345"/>
      <c r="AW6" s="346"/>
      <c r="AX6" s="346"/>
      <c r="AY6" s="346"/>
      <c r="AZ6" s="346"/>
      <c r="BA6" s="346"/>
      <c r="BB6" s="346"/>
      <c r="BC6" s="346"/>
      <c r="BD6" s="346"/>
      <c r="BE6" s="346"/>
      <c r="BF6" s="346"/>
      <c r="BG6" s="346"/>
      <c r="BH6" s="346"/>
      <c r="BI6" s="346"/>
      <c r="BJ6" s="346"/>
      <c r="BK6" s="347"/>
    </row>
    <row r="7" spans="1:63" x14ac:dyDescent="0.25">
      <c r="A7" s="33" t="s">
        <v>0</v>
      </c>
      <c r="B7" s="28" t="s">
        <v>1</v>
      </c>
      <c r="C7" s="18" t="s">
        <v>390</v>
      </c>
      <c r="D7" s="19" t="s">
        <v>2</v>
      </c>
      <c r="E7" s="18" t="s">
        <v>3</v>
      </c>
      <c r="F7" s="20" t="s">
        <v>391</v>
      </c>
      <c r="G7" s="18" t="s">
        <v>4</v>
      </c>
      <c r="H7" s="21" t="s">
        <v>26</v>
      </c>
      <c r="I7" s="30" t="s">
        <v>27</v>
      </c>
      <c r="J7" s="28" t="s">
        <v>5</v>
      </c>
      <c r="K7" s="18" t="s">
        <v>6</v>
      </c>
      <c r="L7" s="18" t="s">
        <v>7</v>
      </c>
      <c r="M7" s="18" t="s">
        <v>8</v>
      </c>
      <c r="N7" s="18" t="s">
        <v>9</v>
      </c>
      <c r="O7" s="18" t="s">
        <v>10</v>
      </c>
      <c r="P7" s="18" t="s">
        <v>11</v>
      </c>
      <c r="Q7" s="18" t="s">
        <v>12</v>
      </c>
      <c r="R7" s="18" t="s">
        <v>13</v>
      </c>
      <c r="S7" s="18" t="s">
        <v>14</v>
      </c>
      <c r="T7" s="18" t="s">
        <v>15</v>
      </c>
      <c r="U7" s="18" t="s">
        <v>16</v>
      </c>
      <c r="V7" s="18" t="s">
        <v>17</v>
      </c>
      <c r="W7" s="18" t="s">
        <v>18</v>
      </c>
      <c r="X7" s="18" t="s">
        <v>19</v>
      </c>
      <c r="Y7" s="30" t="s">
        <v>20</v>
      </c>
      <c r="Z7" s="279" t="s">
        <v>25</v>
      </c>
      <c r="AA7" s="280" t="s">
        <v>28</v>
      </c>
      <c r="AB7" s="280" t="s">
        <v>29</v>
      </c>
      <c r="AC7" s="280" t="s">
        <v>30</v>
      </c>
      <c r="AD7" s="280" t="s">
        <v>31</v>
      </c>
      <c r="AE7" s="245" t="s">
        <v>399</v>
      </c>
      <c r="AF7" s="281" t="s">
        <v>21</v>
      </c>
      <c r="AG7" s="281" t="s">
        <v>22</v>
      </c>
      <c r="AH7" s="282" t="s">
        <v>23</v>
      </c>
      <c r="AI7" s="283" t="s">
        <v>32</v>
      </c>
      <c r="AJ7" s="284" t="s">
        <v>415</v>
      </c>
      <c r="AK7" s="244" t="s">
        <v>398</v>
      </c>
      <c r="AL7" s="245" t="s">
        <v>413</v>
      </c>
      <c r="AM7" s="246" t="s">
        <v>24</v>
      </c>
      <c r="AN7" s="279" t="s">
        <v>437</v>
      </c>
      <c r="AO7" s="34" t="s">
        <v>400</v>
      </c>
      <c r="AP7" s="34" t="s">
        <v>401</v>
      </c>
      <c r="AQ7" s="15" t="s">
        <v>402</v>
      </c>
      <c r="AR7" s="15" t="s">
        <v>403</v>
      </c>
      <c r="AS7" s="35" t="s">
        <v>404</v>
      </c>
      <c r="AT7" s="36" t="s">
        <v>405</v>
      </c>
      <c r="AU7" s="25" t="s">
        <v>417</v>
      </c>
      <c r="AV7" s="25" t="s">
        <v>1133</v>
      </c>
      <c r="AW7" s="25" t="s">
        <v>418</v>
      </c>
      <c r="AX7" s="25" t="s">
        <v>1133</v>
      </c>
      <c r="AY7" s="25" t="s">
        <v>419</v>
      </c>
      <c r="AZ7" s="25" t="s">
        <v>1133</v>
      </c>
      <c r="BA7" s="25" t="s">
        <v>420</v>
      </c>
      <c r="BB7" s="25" t="s">
        <v>1133</v>
      </c>
      <c r="BC7" s="25" t="s">
        <v>421</v>
      </c>
      <c r="BD7" s="25" t="s">
        <v>422</v>
      </c>
      <c r="BE7" s="25" t="s">
        <v>423</v>
      </c>
      <c r="BF7" s="25" t="s">
        <v>424</v>
      </c>
      <c r="BG7" s="25" t="s">
        <v>425</v>
      </c>
      <c r="BH7" s="25" t="s">
        <v>426</v>
      </c>
      <c r="BI7" s="25" t="s">
        <v>427</v>
      </c>
      <c r="BJ7" s="25" t="s">
        <v>428</v>
      </c>
      <c r="BK7" s="26" t="s">
        <v>429</v>
      </c>
    </row>
    <row r="8" spans="1:63" s="64" customFormat="1" ht="14.25" hidden="1" customHeight="1" x14ac:dyDescent="0.25">
      <c r="A8" s="55">
        <v>4440</v>
      </c>
      <c r="B8" s="56">
        <v>21121</v>
      </c>
      <c r="C8" s="57" t="s">
        <v>392</v>
      </c>
      <c r="D8" s="58">
        <v>11</v>
      </c>
      <c r="E8" s="57" t="s">
        <v>49</v>
      </c>
      <c r="F8" s="59">
        <v>45</v>
      </c>
      <c r="G8" s="57" t="s">
        <v>86</v>
      </c>
      <c r="H8" s="60">
        <v>250</v>
      </c>
      <c r="I8" s="61" t="s">
        <v>86</v>
      </c>
      <c r="J8" s="56">
        <v>2</v>
      </c>
      <c r="K8" s="57" t="s">
        <v>33</v>
      </c>
      <c r="L8" s="57">
        <v>6</v>
      </c>
      <c r="M8" s="57" t="s">
        <v>50</v>
      </c>
      <c r="N8" s="57">
        <v>3</v>
      </c>
      <c r="O8" s="57" t="s">
        <v>55</v>
      </c>
      <c r="P8" s="57">
        <v>4</v>
      </c>
      <c r="Q8" s="57" t="s">
        <v>58</v>
      </c>
      <c r="R8" s="57">
        <v>4</v>
      </c>
      <c r="S8" s="57" t="s">
        <v>82</v>
      </c>
      <c r="T8" s="57" t="s">
        <v>40</v>
      </c>
      <c r="U8" s="57" t="s">
        <v>41</v>
      </c>
      <c r="V8" s="59">
        <v>356</v>
      </c>
      <c r="W8" s="57" t="s">
        <v>83</v>
      </c>
      <c r="X8" s="58">
        <v>1</v>
      </c>
      <c r="Y8" s="61" t="s">
        <v>481</v>
      </c>
      <c r="Z8" s="285" t="s">
        <v>111</v>
      </c>
      <c r="AA8" s="286" t="s">
        <v>482</v>
      </c>
      <c r="AB8" s="286" t="s">
        <v>483</v>
      </c>
      <c r="AC8" s="286" t="s">
        <v>484</v>
      </c>
      <c r="AD8" s="286" t="s">
        <v>485</v>
      </c>
      <c r="AE8" s="248" t="s">
        <v>406</v>
      </c>
      <c r="AF8" s="287">
        <v>2557</v>
      </c>
      <c r="AG8" s="286" t="s">
        <v>486</v>
      </c>
      <c r="AH8" s="288" t="s">
        <v>487</v>
      </c>
      <c r="AI8" s="289" t="s">
        <v>488</v>
      </c>
      <c r="AJ8" s="290">
        <v>879</v>
      </c>
      <c r="AK8" s="247">
        <v>0</v>
      </c>
      <c r="AL8" s="248" t="s">
        <v>38</v>
      </c>
      <c r="AM8" s="249" t="s">
        <v>46</v>
      </c>
      <c r="AN8" s="291" t="s">
        <v>411</v>
      </c>
      <c r="AO8" s="62">
        <v>0</v>
      </c>
      <c r="AP8" s="62">
        <v>50</v>
      </c>
      <c r="AQ8" s="62">
        <v>50.01</v>
      </c>
      <c r="AR8" s="62">
        <v>80</v>
      </c>
      <c r="AS8" s="62">
        <v>80.010000000000005</v>
      </c>
      <c r="AT8" s="63">
        <v>110</v>
      </c>
      <c r="AU8" s="80">
        <v>70</v>
      </c>
      <c r="AV8" s="80"/>
      <c r="AW8" s="80">
        <v>74</v>
      </c>
      <c r="AX8" s="80"/>
      <c r="AY8" s="80">
        <v>74</v>
      </c>
      <c r="AZ8" s="80"/>
      <c r="BA8" s="80">
        <v>74</v>
      </c>
      <c r="BB8" s="80"/>
      <c r="BC8" s="80">
        <v>73</v>
      </c>
      <c r="BD8" s="80">
        <v>73</v>
      </c>
      <c r="BE8" s="80">
        <v>74</v>
      </c>
      <c r="BF8" s="80">
        <v>74</v>
      </c>
      <c r="BG8" s="80">
        <v>74</v>
      </c>
      <c r="BH8" s="80">
        <v>74</v>
      </c>
      <c r="BI8" s="80">
        <v>74</v>
      </c>
      <c r="BJ8" s="80">
        <v>73</v>
      </c>
      <c r="BK8" s="98"/>
    </row>
    <row r="9" spans="1:63" hidden="1" x14ac:dyDescent="0.25">
      <c r="A9" s="40">
        <v>4441</v>
      </c>
      <c r="B9" s="41">
        <v>21121</v>
      </c>
      <c r="C9" s="42" t="s">
        <v>392</v>
      </c>
      <c r="D9" s="43">
        <v>11</v>
      </c>
      <c r="E9" s="42" t="s">
        <v>49</v>
      </c>
      <c r="F9" s="44">
        <v>45</v>
      </c>
      <c r="G9" s="42" t="s">
        <v>86</v>
      </c>
      <c r="H9" s="45">
        <v>250</v>
      </c>
      <c r="I9" s="46" t="s">
        <v>86</v>
      </c>
      <c r="J9" s="41">
        <v>2</v>
      </c>
      <c r="K9" s="42" t="s">
        <v>33</v>
      </c>
      <c r="L9" s="42">
        <v>6</v>
      </c>
      <c r="M9" s="42" t="s">
        <v>50</v>
      </c>
      <c r="N9" s="42">
        <v>3</v>
      </c>
      <c r="O9" s="42" t="s">
        <v>55</v>
      </c>
      <c r="P9" s="42">
        <v>4</v>
      </c>
      <c r="Q9" s="42" t="s">
        <v>58</v>
      </c>
      <c r="R9" s="42">
        <v>4</v>
      </c>
      <c r="S9" s="42" t="s">
        <v>82</v>
      </c>
      <c r="T9" s="42" t="s">
        <v>40</v>
      </c>
      <c r="U9" s="42" t="s">
        <v>41</v>
      </c>
      <c r="V9" s="44">
        <v>356</v>
      </c>
      <c r="W9" s="42" t="s">
        <v>83</v>
      </c>
      <c r="X9" s="43">
        <v>1</v>
      </c>
      <c r="Y9" s="46" t="s">
        <v>203</v>
      </c>
      <c r="Z9" s="292" t="s">
        <v>93</v>
      </c>
      <c r="AA9" s="293" t="s">
        <v>232</v>
      </c>
      <c r="AB9" s="293" t="s">
        <v>233</v>
      </c>
      <c r="AC9" s="293" t="s">
        <v>234</v>
      </c>
      <c r="AD9" s="293" t="s">
        <v>204</v>
      </c>
      <c r="AE9" s="251" t="s">
        <v>406</v>
      </c>
      <c r="AF9" s="293">
        <v>2635</v>
      </c>
      <c r="AG9" s="293" t="s">
        <v>230</v>
      </c>
      <c r="AH9" s="294" t="s">
        <v>231</v>
      </c>
      <c r="AI9" s="295" t="s">
        <v>235</v>
      </c>
      <c r="AJ9" s="252">
        <v>191</v>
      </c>
      <c r="AK9" s="250">
        <v>186</v>
      </c>
      <c r="AL9" s="251" t="s">
        <v>38</v>
      </c>
      <c r="AM9" s="252" t="s">
        <v>46</v>
      </c>
      <c r="AN9" s="296" t="s">
        <v>411</v>
      </c>
      <c r="AO9" s="47">
        <v>0</v>
      </c>
      <c r="AP9" s="47">
        <v>28</v>
      </c>
      <c r="AQ9" s="47">
        <v>28.01</v>
      </c>
      <c r="AR9" s="47">
        <v>37</v>
      </c>
      <c r="AS9" s="47">
        <v>37.01</v>
      </c>
      <c r="AT9" s="52">
        <v>110</v>
      </c>
      <c r="AU9" s="27"/>
      <c r="AV9" s="27"/>
      <c r="AW9" s="4"/>
      <c r="AX9" s="4"/>
      <c r="AY9" s="4"/>
      <c r="AZ9" s="4"/>
      <c r="BA9" s="4"/>
      <c r="BB9" s="4"/>
      <c r="BC9" s="4"/>
      <c r="BD9" s="4"/>
      <c r="BE9" s="4"/>
      <c r="BF9" s="4"/>
      <c r="BG9" s="4"/>
      <c r="BH9" s="4"/>
      <c r="BI9" s="4"/>
      <c r="BJ9" s="4"/>
      <c r="BK9" s="99"/>
    </row>
    <row r="10" spans="1:63" hidden="1" x14ac:dyDescent="0.25">
      <c r="A10" s="40">
        <v>4442</v>
      </c>
      <c r="B10" s="41">
        <v>21121</v>
      </c>
      <c r="C10" s="42" t="s">
        <v>392</v>
      </c>
      <c r="D10" s="43">
        <v>11</v>
      </c>
      <c r="E10" s="42" t="s">
        <v>49</v>
      </c>
      <c r="F10" s="44">
        <v>45</v>
      </c>
      <c r="G10" s="42" t="s">
        <v>86</v>
      </c>
      <c r="H10" s="45">
        <v>250</v>
      </c>
      <c r="I10" s="46" t="s">
        <v>86</v>
      </c>
      <c r="J10" s="41">
        <v>2</v>
      </c>
      <c r="K10" s="42" t="s">
        <v>33</v>
      </c>
      <c r="L10" s="42">
        <v>6</v>
      </c>
      <c r="M10" s="42" t="s">
        <v>50</v>
      </c>
      <c r="N10" s="42">
        <v>3</v>
      </c>
      <c r="O10" s="42" t="s">
        <v>55</v>
      </c>
      <c r="P10" s="42">
        <v>4</v>
      </c>
      <c r="Q10" s="42" t="s">
        <v>58</v>
      </c>
      <c r="R10" s="42">
        <v>4</v>
      </c>
      <c r="S10" s="42" t="s">
        <v>82</v>
      </c>
      <c r="T10" s="42" t="s">
        <v>40</v>
      </c>
      <c r="U10" s="42" t="s">
        <v>41</v>
      </c>
      <c r="V10" s="44">
        <v>356</v>
      </c>
      <c r="W10" s="42" t="s">
        <v>83</v>
      </c>
      <c r="X10" s="43">
        <v>1</v>
      </c>
      <c r="Y10" s="46" t="s">
        <v>203</v>
      </c>
      <c r="Z10" s="292" t="s">
        <v>93</v>
      </c>
      <c r="AA10" s="293" t="s">
        <v>238</v>
      </c>
      <c r="AB10" s="293" t="s">
        <v>239</v>
      </c>
      <c r="AC10" s="293" t="s">
        <v>240</v>
      </c>
      <c r="AD10" s="293" t="s">
        <v>204</v>
      </c>
      <c r="AE10" s="251" t="s">
        <v>406</v>
      </c>
      <c r="AF10" s="293">
        <v>2695</v>
      </c>
      <c r="AG10" s="293" t="s">
        <v>236</v>
      </c>
      <c r="AH10" s="294" t="s">
        <v>237</v>
      </c>
      <c r="AI10" s="295" t="s">
        <v>39</v>
      </c>
      <c r="AJ10" s="252">
        <v>50</v>
      </c>
      <c r="AK10" s="250">
        <v>50</v>
      </c>
      <c r="AL10" s="251" t="s">
        <v>38</v>
      </c>
      <c r="AM10" s="252" t="s">
        <v>60</v>
      </c>
      <c r="AN10" s="296" t="s">
        <v>411</v>
      </c>
      <c r="AO10" s="47">
        <v>0</v>
      </c>
      <c r="AP10" s="47">
        <v>1</v>
      </c>
      <c r="AQ10" s="47">
        <v>1.01</v>
      </c>
      <c r="AR10" s="47">
        <v>50</v>
      </c>
      <c r="AS10" s="47">
        <v>50.01</v>
      </c>
      <c r="AT10" s="52">
        <v>110</v>
      </c>
      <c r="AU10" s="27"/>
      <c r="AV10" s="27"/>
      <c r="AW10" s="4"/>
      <c r="AX10" s="4"/>
      <c r="AY10" s="4"/>
      <c r="AZ10" s="4"/>
      <c r="BA10" s="4"/>
      <c r="BB10" s="4"/>
      <c r="BC10" s="4"/>
      <c r="BD10" s="4"/>
      <c r="BE10" s="4"/>
      <c r="BF10" s="4"/>
      <c r="BG10" s="4"/>
      <c r="BH10" s="4"/>
      <c r="BI10" s="4"/>
      <c r="BJ10" s="4"/>
      <c r="BK10" s="99"/>
    </row>
    <row r="11" spans="1:63" hidden="1" x14ac:dyDescent="0.25">
      <c r="A11" s="40">
        <v>4443</v>
      </c>
      <c r="B11" s="41">
        <v>21121</v>
      </c>
      <c r="C11" s="42" t="s">
        <v>392</v>
      </c>
      <c r="D11" s="43">
        <v>11</v>
      </c>
      <c r="E11" s="42" t="s">
        <v>49</v>
      </c>
      <c r="F11" s="44">
        <v>45</v>
      </c>
      <c r="G11" s="42" t="s">
        <v>86</v>
      </c>
      <c r="H11" s="45">
        <v>250</v>
      </c>
      <c r="I11" s="46" t="s">
        <v>86</v>
      </c>
      <c r="J11" s="41">
        <v>2</v>
      </c>
      <c r="K11" s="42" t="s">
        <v>33</v>
      </c>
      <c r="L11" s="42">
        <v>6</v>
      </c>
      <c r="M11" s="42" t="s">
        <v>50</v>
      </c>
      <c r="N11" s="42">
        <v>3</v>
      </c>
      <c r="O11" s="42" t="s">
        <v>55</v>
      </c>
      <c r="P11" s="42">
        <v>4</v>
      </c>
      <c r="Q11" s="42" t="s">
        <v>58</v>
      </c>
      <c r="R11" s="42">
        <v>4</v>
      </c>
      <c r="S11" s="42" t="s">
        <v>82</v>
      </c>
      <c r="T11" s="42" t="s">
        <v>40</v>
      </c>
      <c r="U11" s="42" t="s">
        <v>41</v>
      </c>
      <c r="V11" s="44">
        <v>356</v>
      </c>
      <c r="W11" s="42" t="s">
        <v>83</v>
      </c>
      <c r="X11" s="43">
        <v>1</v>
      </c>
      <c r="Y11" s="46" t="s">
        <v>203</v>
      </c>
      <c r="Z11" s="292" t="s">
        <v>93</v>
      </c>
      <c r="AA11" s="293" t="s">
        <v>243</v>
      </c>
      <c r="AB11" s="293" t="s">
        <v>244</v>
      </c>
      <c r="AC11" s="293" t="s">
        <v>245</v>
      </c>
      <c r="AD11" s="293" t="s">
        <v>204</v>
      </c>
      <c r="AE11" s="251" t="s">
        <v>406</v>
      </c>
      <c r="AF11" s="293">
        <v>2707</v>
      </c>
      <c r="AG11" s="293" t="s">
        <v>241</v>
      </c>
      <c r="AH11" s="294" t="s">
        <v>242</v>
      </c>
      <c r="AI11" s="295" t="s">
        <v>39</v>
      </c>
      <c r="AJ11" s="252">
        <v>4.4000000000000004</v>
      </c>
      <c r="AK11" s="250">
        <v>0</v>
      </c>
      <c r="AL11" s="251" t="s">
        <v>38</v>
      </c>
      <c r="AM11" s="252" t="s">
        <v>60</v>
      </c>
      <c r="AN11" s="296" t="s">
        <v>411</v>
      </c>
      <c r="AO11" s="47">
        <v>0</v>
      </c>
      <c r="AP11" s="47">
        <v>20</v>
      </c>
      <c r="AQ11" s="47">
        <v>20.010000000000002</v>
      </c>
      <c r="AR11" s="47">
        <v>50</v>
      </c>
      <c r="AS11" s="47">
        <v>50.01</v>
      </c>
      <c r="AT11" s="52">
        <v>110</v>
      </c>
      <c r="AU11" s="27"/>
      <c r="AV11" s="27"/>
      <c r="AW11" s="4"/>
      <c r="AX11" s="4"/>
      <c r="AY11" s="4"/>
      <c r="AZ11" s="4"/>
      <c r="BA11" s="4"/>
      <c r="BB11" s="4"/>
      <c r="BC11" s="4"/>
      <c r="BD11" s="4"/>
      <c r="BE11" s="4"/>
      <c r="BF11" s="4"/>
      <c r="BG11" s="4"/>
      <c r="BH11" s="4"/>
      <c r="BI11" s="4"/>
      <c r="BJ11" s="4"/>
      <c r="BK11" s="99"/>
    </row>
    <row r="12" spans="1:63" s="64" customFormat="1" ht="12.75" hidden="1" customHeight="1" x14ac:dyDescent="0.25">
      <c r="A12" s="55">
        <v>4436</v>
      </c>
      <c r="B12" s="56">
        <v>21121</v>
      </c>
      <c r="C12" s="57" t="s">
        <v>392</v>
      </c>
      <c r="D12" s="58">
        <v>11</v>
      </c>
      <c r="E12" s="57" t="s">
        <v>49</v>
      </c>
      <c r="F12" s="59">
        <v>45</v>
      </c>
      <c r="G12" s="57" t="s">
        <v>86</v>
      </c>
      <c r="H12" s="60">
        <v>250</v>
      </c>
      <c r="I12" s="61" t="s">
        <v>86</v>
      </c>
      <c r="J12" s="56">
        <v>2</v>
      </c>
      <c r="K12" s="57" t="s">
        <v>33</v>
      </c>
      <c r="L12" s="57">
        <v>6</v>
      </c>
      <c r="M12" s="57" t="s">
        <v>50</v>
      </c>
      <c r="N12" s="57">
        <v>3</v>
      </c>
      <c r="O12" s="57" t="s">
        <v>55</v>
      </c>
      <c r="P12" s="57">
        <v>4</v>
      </c>
      <c r="Q12" s="57" t="s">
        <v>58</v>
      </c>
      <c r="R12" s="57">
        <v>4</v>
      </c>
      <c r="S12" s="57" t="s">
        <v>82</v>
      </c>
      <c r="T12" s="57" t="s">
        <v>40</v>
      </c>
      <c r="U12" s="57" t="s">
        <v>41</v>
      </c>
      <c r="V12" s="59">
        <v>356</v>
      </c>
      <c r="W12" s="57" t="s">
        <v>83</v>
      </c>
      <c r="X12" s="58">
        <v>3</v>
      </c>
      <c r="Y12" s="61" t="s">
        <v>489</v>
      </c>
      <c r="Z12" s="285" t="s">
        <v>111</v>
      </c>
      <c r="AA12" s="287" t="s">
        <v>490</v>
      </c>
      <c r="AB12" s="287" t="s">
        <v>529</v>
      </c>
      <c r="AC12" s="286" t="s">
        <v>530</v>
      </c>
      <c r="AD12" s="286" t="s">
        <v>531</v>
      </c>
      <c r="AE12" s="248" t="s">
        <v>406</v>
      </c>
      <c r="AF12" s="287">
        <v>2773</v>
      </c>
      <c r="AG12" s="287" t="s">
        <v>532</v>
      </c>
      <c r="AH12" s="297" t="s">
        <v>491</v>
      </c>
      <c r="AI12" s="289" t="s">
        <v>488</v>
      </c>
      <c r="AJ12" s="249">
        <v>5.7409999999999997</v>
      </c>
      <c r="AK12" s="253">
        <v>3.4460000000000002</v>
      </c>
      <c r="AL12" s="248" t="s">
        <v>408</v>
      </c>
      <c r="AM12" s="249" t="s">
        <v>46</v>
      </c>
      <c r="AN12" s="291" t="s">
        <v>411</v>
      </c>
      <c r="AO12" s="62">
        <v>0</v>
      </c>
      <c r="AP12" s="62">
        <v>50</v>
      </c>
      <c r="AQ12" s="62">
        <v>50.01</v>
      </c>
      <c r="AR12" s="62">
        <v>80</v>
      </c>
      <c r="AS12" s="62">
        <v>80.010000000000005</v>
      </c>
      <c r="AT12" s="63">
        <v>81</v>
      </c>
      <c r="AU12" s="92">
        <v>482</v>
      </c>
      <c r="AV12" s="92"/>
      <c r="AW12" s="93">
        <v>482</v>
      </c>
      <c r="AX12" s="93"/>
      <c r="AY12" s="62">
        <v>473</v>
      </c>
      <c r="AZ12" s="62"/>
      <c r="BA12" s="62">
        <v>456</v>
      </c>
      <c r="BB12" s="62"/>
      <c r="BC12" s="62">
        <v>496</v>
      </c>
      <c r="BD12" s="62">
        <v>496</v>
      </c>
      <c r="BE12" s="62">
        <v>481</v>
      </c>
      <c r="BF12" s="62">
        <v>481</v>
      </c>
      <c r="BG12" s="62">
        <v>481</v>
      </c>
      <c r="BH12" s="62">
        <v>481</v>
      </c>
      <c r="BI12" s="62">
        <v>481</v>
      </c>
      <c r="BJ12" s="62">
        <v>451</v>
      </c>
      <c r="BK12" s="98"/>
    </row>
    <row r="13" spans="1:63" hidden="1" x14ac:dyDescent="0.25">
      <c r="A13" s="40">
        <v>4444</v>
      </c>
      <c r="B13" s="41">
        <v>21121</v>
      </c>
      <c r="C13" s="42" t="s">
        <v>392</v>
      </c>
      <c r="D13" s="43">
        <v>11</v>
      </c>
      <c r="E13" s="42" t="s">
        <v>49</v>
      </c>
      <c r="F13" s="44">
        <v>45</v>
      </c>
      <c r="G13" s="42" t="s">
        <v>86</v>
      </c>
      <c r="H13" s="45">
        <v>250</v>
      </c>
      <c r="I13" s="46" t="s">
        <v>86</v>
      </c>
      <c r="J13" s="41">
        <v>2</v>
      </c>
      <c r="K13" s="42" t="s">
        <v>33</v>
      </c>
      <c r="L13" s="42">
        <v>6</v>
      </c>
      <c r="M13" s="42" t="s">
        <v>50</v>
      </c>
      <c r="N13" s="42">
        <v>3</v>
      </c>
      <c r="O13" s="42" t="s">
        <v>55</v>
      </c>
      <c r="P13" s="42">
        <v>4</v>
      </c>
      <c r="Q13" s="42" t="s">
        <v>58</v>
      </c>
      <c r="R13" s="42">
        <v>4</v>
      </c>
      <c r="S13" s="42" t="s">
        <v>82</v>
      </c>
      <c r="T13" s="42" t="s">
        <v>40</v>
      </c>
      <c r="U13" s="42" t="s">
        <v>41</v>
      </c>
      <c r="V13" s="44">
        <v>356</v>
      </c>
      <c r="W13" s="42" t="s">
        <v>83</v>
      </c>
      <c r="X13" s="43">
        <v>3</v>
      </c>
      <c r="Y13" s="46" t="s">
        <v>202</v>
      </c>
      <c r="Z13" s="292" t="s">
        <v>93</v>
      </c>
      <c r="AA13" s="293" t="s">
        <v>110</v>
      </c>
      <c r="AB13" s="293" t="s">
        <v>248</v>
      </c>
      <c r="AC13" s="293" t="s">
        <v>249</v>
      </c>
      <c r="AD13" s="293" t="s">
        <v>204</v>
      </c>
      <c r="AE13" s="251" t="s">
        <v>406</v>
      </c>
      <c r="AF13" s="293">
        <v>2715</v>
      </c>
      <c r="AG13" s="293" t="s">
        <v>246</v>
      </c>
      <c r="AH13" s="294" t="s">
        <v>247</v>
      </c>
      <c r="AI13" s="295" t="s">
        <v>250</v>
      </c>
      <c r="AJ13" s="252">
        <v>24</v>
      </c>
      <c r="AK13" s="250">
        <v>24</v>
      </c>
      <c r="AL13" s="251" t="s">
        <v>410</v>
      </c>
      <c r="AM13" s="252" t="s">
        <v>46</v>
      </c>
      <c r="AN13" s="296" t="s">
        <v>411</v>
      </c>
      <c r="AO13" s="47">
        <v>0</v>
      </c>
      <c r="AP13" s="47">
        <v>31</v>
      </c>
      <c r="AQ13" s="47">
        <v>31.01</v>
      </c>
      <c r="AR13" s="47">
        <v>34</v>
      </c>
      <c r="AS13" s="47">
        <v>34.01</v>
      </c>
      <c r="AT13" s="52">
        <v>110</v>
      </c>
      <c r="AU13" s="27"/>
      <c r="AV13" s="27"/>
      <c r="AW13" s="4"/>
      <c r="AX13" s="4"/>
      <c r="AY13" s="4"/>
      <c r="AZ13" s="4"/>
      <c r="BA13" s="4"/>
      <c r="BB13" s="4"/>
      <c r="BC13" s="4"/>
      <c r="BD13" s="4"/>
      <c r="BE13" s="4"/>
      <c r="BF13" s="4"/>
      <c r="BG13" s="4"/>
      <c r="BH13" s="4"/>
      <c r="BI13" s="4"/>
      <c r="BJ13" s="4"/>
      <c r="BK13" s="99"/>
    </row>
    <row r="14" spans="1:63" s="64" customFormat="1" hidden="1" x14ac:dyDescent="0.25">
      <c r="A14" s="55">
        <v>4451</v>
      </c>
      <c r="B14" s="56">
        <v>21121</v>
      </c>
      <c r="C14" s="57" t="s">
        <v>392</v>
      </c>
      <c r="D14" s="58">
        <v>11</v>
      </c>
      <c r="E14" s="57" t="s">
        <v>49</v>
      </c>
      <c r="F14" s="59">
        <v>45</v>
      </c>
      <c r="G14" s="57" t="s">
        <v>86</v>
      </c>
      <c r="H14" s="60">
        <v>250</v>
      </c>
      <c r="I14" s="61" t="s">
        <v>86</v>
      </c>
      <c r="J14" s="56">
        <v>2</v>
      </c>
      <c r="K14" s="57" t="s">
        <v>33</v>
      </c>
      <c r="L14" s="57">
        <v>6</v>
      </c>
      <c r="M14" s="57" t="s">
        <v>50</v>
      </c>
      <c r="N14" s="57">
        <v>3</v>
      </c>
      <c r="O14" s="57" t="s">
        <v>55</v>
      </c>
      <c r="P14" s="57">
        <v>4</v>
      </c>
      <c r="Q14" s="57" t="s">
        <v>58</v>
      </c>
      <c r="R14" s="57">
        <v>4</v>
      </c>
      <c r="S14" s="57" t="s">
        <v>82</v>
      </c>
      <c r="T14" s="57" t="s">
        <v>40</v>
      </c>
      <c r="U14" s="57" t="s">
        <v>41</v>
      </c>
      <c r="V14" s="59">
        <v>356</v>
      </c>
      <c r="W14" s="57" t="s">
        <v>83</v>
      </c>
      <c r="X14" s="58">
        <v>5</v>
      </c>
      <c r="Y14" s="61" t="s">
        <v>440</v>
      </c>
      <c r="Z14" s="285" t="s">
        <v>111</v>
      </c>
      <c r="AA14" s="287" t="s">
        <v>441</v>
      </c>
      <c r="AB14" s="287" t="s">
        <v>442</v>
      </c>
      <c r="AC14" s="287" t="s">
        <v>443</v>
      </c>
      <c r="AD14" s="287" t="s">
        <v>444</v>
      </c>
      <c r="AE14" s="248" t="s">
        <v>406</v>
      </c>
      <c r="AF14" s="287">
        <v>3475</v>
      </c>
      <c r="AG14" s="287" t="s">
        <v>447</v>
      </c>
      <c r="AH14" s="297" t="s">
        <v>446</v>
      </c>
      <c r="AI14" s="289" t="s">
        <v>61</v>
      </c>
      <c r="AJ14" s="249">
        <v>15860</v>
      </c>
      <c r="AK14" s="247">
        <v>0</v>
      </c>
      <c r="AL14" s="248" t="s">
        <v>38</v>
      </c>
      <c r="AM14" s="249" t="s">
        <v>46</v>
      </c>
      <c r="AN14" s="291" t="s">
        <v>411</v>
      </c>
      <c r="AO14" s="62">
        <v>0</v>
      </c>
      <c r="AP14" s="62">
        <v>50</v>
      </c>
      <c r="AQ14" s="62">
        <v>50.01</v>
      </c>
      <c r="AR14" s="62">
        <v>80</v>
      </c>
      <c r="AS14" s="62">
        <v>80.010000000000005</v>
      </c>
      <c r="AT14" s="63">
        <v>110</v>
      </c>
      <c r="AU14" s="81">
        <v>0</v>
      </c>
      <c r="AV14" s="81"/>
      <c r="AW14" s="62">
        <v>0</v>
      </c>
      <c r="AX14" s="62"/>
      <c r="AY14" s="62">
        <v>0</v>
      </c>
      <c r="AZ14" s="62"/>
      <c r="BA14" s="62">
        <v>0</v>
      </c>
      <c r="BB14" s="62"/>
      <c r="BC14" s="62">
        <v>6800</v>
      </c>
      <c r="BD14" s="62">
        <v>0</v>
      </c>
      <c r="BE14" s="62">
        <v>0</v>
      </c>
      <c r="BF14" s="62">
        <v>100</v>
      </c>
      <c r="BG14" s="62">
        <v>500</v>
      </c>
      <c r="BH14" s="62">
        <v>7660</v>
      </c>
      <c r="BI14" s="62">
        <v>0</v>
      </c>
      <c r="BJ14" s="62">
        <v>800</v>
      </c>
      <c r="BK14" s="98"/>
    </row>
    <row r="15" spans="1:63" s="54" customFormat="1" hidden="1" x14ac:dyDescent="0.25">
      <c r="A15" s="40">
        <v>4445</v>
      </c>
      <c r="B15" s="41">
        <v>21121</v>
      </c>
      <c r="C15" s="42" t="s">
        <v>392</v>
      </c>
      <c r="D15" s="43">
        <v>11</v>
      </c>
      <c r="E15" s="42" t="s">
        <v>49</v>
      </c>
      <c r="F15" s="44">
        <v>45</v>
      </c>
      <c r="G15" s="42" t="s">
        <v>86</v>
      </c>
      <c r="H15" s="45">
        <v>250</v>
      </c>
      <c r="I15" s="46" t="s">
        <v>86</v>
      </c>
      <c r="J15" s="41">
        <v>2</v>
      </c>
      <c r="K15" s="42" t="s">
        <v>33</v>
      </c>
      <c r="L15" s="42">
        <v>6</v>
      </c>
      <c r="M15" s="42" t="s">
        <v>50</v>
      </c>
      <c r="N15" s="42">
        <v>3</v>
      </c>
      <c r="O15" s="42" t="s">
        <v>55</v>
      </c>
      <c r="P15" s="42">
        <v>4</v>
      </c>
      <c r="Q15" s="42" t="s">
        <v>58</v>
      </c>
      <c r="R15" s="42">
        <v>4</v>
      </c>
      <c r="S15" s="42" t="s">
        <v>82</v>
      </c>
      <c r="T15" s="42" t="s">
        <v>40</v>
      </c>
      <c r="U15" s="42" t="s">
        <v>41</v>
      </c>
      <c r="V15" s="44">
        <v>356</v>
      </c>
      <c r="W15" s="42" t="s">
        <v>83</v>
      </c>
      <c r="X15" s="43">
        <v>5</v>
      </c>
      <c r="Y15" s="46" t="s">
        <v>109</v>
      </c>
      <c r="Z15" s="292" t="s">
        <v>93</v>
      </c>
      <c r="AA15" s="293" t="s">
        <v>212</v>
      </c>
      <c r="AB15" s="293" t="s">
        <v>253</v>
      </c>
      <c r="AC15" s="293" t="s">
        <v>254</v>
      </c>
      <c r="AD15" s="293" t="s">
        <v>205</v>
      </c>
      <c r="AE15" s="251" t="s">
        <v>406</v>
      </c>
      <c r="AF15" s="293">
        <v>2719</v>
      </c>
      <c r="AG15" s="293" t="s">
        <v>251</v>
      </c>
      <c r="AH15" s="294" t="s">
        <v>252</v>
      </c>
      <c r="AI15" s="295" t="s">
        <v>62</v>
      </c>
      <c r="AJ15" s="252">
        <v>60</v>
      </c>
      <c r="AK15" s="250">
        <v>0.4</v>
      </c>
      <c r="AL15" s="251" t="s">
        <v>38</v>
      </c>
      <c r="AM15" s="252" t="s">
        <v>60</v>
      </c>
      <c r="AN15" s="296" t="s">
        <v>411</v>
      </c>
      <c r="AO15" s="47">
        <v>0</v>
      </c>
      <c r="AP15" s="47">
        <v>20</v>
      </c>
      <c r="AQ15" s="47">
        <v>20.010000000000002</v>
      </c>
      <c r="AR15" s="47">
        <v>50</v>
      </c>
      <c r="AS15" s="47">
        <v>50.01</v>
      </c>
      <c r="AT15" s="52">
        <v>110</v>
      </c>
      <c r="AU15" s="53"/>
      <c r="AV15" s="53"/>
      <c r="AW15" s="47"/>
      <c r="AX15" s="47"/>
      <c r="AY15" s="47"/>
      <c r="AZ15" s="47"/>
      <c r="BA15" s="47"/>
      <c r="BB15" s="47"/>
      <c r="BC15" s="47"/>
      <c r="BD15" s="47"/>
      <c r="BE15" s="47"/>
      <c r="BF15" s="47"/>
      <c r="BG15" s="47"/>
      <c r="BH15" s="47"/>
      <c r="BI15" s="47"/>
      <c r="BJ15" s="47"/>
      <c r="BK15" s="100"/>
    </row>
    <row r="16" spans="1:63" s="54" customFormat="1" hidden="1" x14ac:dyDescent="0.25">
      <c r="A16" s="40">
        <v>4446</v>
      </c>
      <c r="B16" s="41">
        <v>21121</v>
      </c>
      <c r="C16" s="42" t="s">
        <v>392</v>
      </c>
      <c r="D16" s="43">
        <v>11</v>
      </c>
      <c r="E16" s="42" t="s">
        <v>49</v>
      </c>
      <c r="F16" s="44">
        <v>45</v>
      </c>
      <c r="G16" s="42" t="s">
        <v>86</v>
      </c>
      <c r="H16" s="45">
        <v>250</v>
      </c>
      <c r="I16" s="46" t="s">
        <v>86</v>
      </c>
      <c r="J16" s="41">
        <v>2</v>
      </c>
      <c r="K16" s="42" t="s">
        <v>33</v>
      </c>
      <c r="L16" s="42">
        <v>6</v>
      </c>
      <c r="M16" s="42" t="s">
        <v>50</v>
      </c>
      <c r="N16" s="42">
        <v>3</v>
      </c>
      <c r="O16" s="42" t="s">
        <v>55</v>
      </c>
      <c r="P16" s="42">
        <v>4</v>
      </c>
      <c r="Q16" s="42" t="s">
        <v>58</v>
      </c>
      <c r="R16" s="42">
        <v>4</v>
      </c>
      <c r="S16" s="42" t="s">
        <v>82</v>
      </c>
      <c r="T16" s="42" t="s">
        <v>40</v>
      </c>
      <c r="U16" s="42" t="s">
        <v>41</v>
      </c>
      <c r="V16" s="44">
        <v>356</v>
      </c>
      <c r="W16" s="42" t="s">
        <v>83</v>
      </c>
      <c r="X16" s="43">
        <v>5</v>
      </c>
      <c r="Y16" s="46" t="s">
        <v>109</v>
      </c>
      <c r="Z16" s="292" t="s">
        <v>93</v>
      </c>
      <c r="AA16" s="293" t="s">
        <v>257</v>
      </c>
      <c r="AB16" s="293" t="s">
        <v>258</v>
      </c>
      <c r="AC16" s="293" t="s">
        <v>259</v>
      </c>
      <c r="AD16" s="293" t="s">
        <v>205</v>
      </c>
      <c r="AE16" s="251" t="s">
        <v>406</v>
      </c>
      <c r="AF16" s="293">
        <v>2732</v>
      </c>
      <c r="AG16" s="293" t="s">
        <v>255</v>
      </c>
      <c r="AH16" s="294" t="s">
        <v>256</v>
      </c>
      <c r="AI16" s="295" t="s">
        <v>39</v>
      </c>
      <c r="AJ16" s="252">
        <v>50</v>
      </c>
      <c r="AK16" s="250">
        <v>35</v>
      </c>
      <c r="AL16" s="251" t="s">
        <v>38</v>
      </c>
      <c r="AM16" s="252" t="s">
        <v>60</v>
      </c>
      <c r="AN16" s="296" t="s">
        <v>411</v>
      </c>
      <c r="AO16" s="47">
        <v>0</v>
      </c>
      <c r="AP16" s="47">
        <v>30</v>
      </c>
      <c r="AQ16" s="47">
        <v>30.01</v>
      </c>
      <c r="AR16" s="47">
        <v>40</v>
      </c>
      <c r="AS16" s="47">
        <v>40.01</v>
      </c>
      <c r="AT16" s="52">
        <v>110</v>
      </c>
      <c r="AU16" s="53"/>
      <c r="AV16" s="53"/>
      <c r="AW16" s="47"/>
      <c r="AX16" s="47"/>
      <c r="AY16" s="47"/>
      <c r="AZ16" s="47"/>
      <c r="BA16" s="47"/>
      <c r="BB16" s="47"/>
      <c r="BC16" s="47"/>
      <c r="BD16" s="47"/>
      <c r="BE16" s="47"/>
      <c r="BF16" s="47"/>
      <c r="BG16" s="47"/>
      <c r="BH16" s="47"/>
      <c r="BI16" s="47"/>
      <c r="BJ16" s="47"/>
      <c r="BK16" s="100"/>
    </row>
    <row r="17" spans="1:63" s="54" customFormat="1" hidden="1" x14ac:dyDescent="0.25">
      <c r="A17" s="40">
        <v>4447</v>
      </c>
      <c r="B17" s="41">
        <v>21121</v>
      </c>
      <c r="C17" s="42" t="s">
        <v>392</v>
      </c>
      <c r="D17" s="43">
        <v>11</v>
      </c>
      <c r="E17" s="42" t="s">
        <v>49</v>
      </c>
      <c r="F17" s="44">
        <v>45</v>
      </c>
      <c r="G17" s="42" t="s">
        <v>86</v>
      </c>
      <c r="H17" s="45">
        <v>250</v>
      </c>
      <c r="I17" s="46" t="s">
        <v>86</v>
      </c>
      <c r="J17" s="41">
        <v>2</v>
      </c>
      <c r="K17" s="42" t="s">
        <v>33</v>
      </c>
      <c r="L17" s="42">
        <v>6</v>
      </c>
      <c r="M17" s="42" t="s">
        <v>50</v>
      </c>
      <c r="N17" s="42">
        <v>3</v>
      </c>
      <c r="O17" s="42" t="s">
        <v>55</v>
      </c>
      <c r="P17" s="42">
        <v>4</v>
      </c>
      <c r="Q17" s="42" t="s">
        <v>58</v>
      </c>
      <c r="R17" s="42">
        <v>4</v>
      </c>
      <c r="S17" s="42" t="s">
        <v>82</v>
      </c>
      <c r="T17" s="42" t="s">
        <v>40</v>
      </c>
      <c r="U17" s="42" t="s">
        <v>41</v>
      </c>
      <c r="V17" s="44">
        <v>356</v>
      </c>
      <c r="W17" s="42" t="s">
        <v>83</v>
      </c>
      <c r="X17" s="43">
        <v>5</v>
      </c>
      <c r="Y17" s="46" t="s">
        <v>109</v>
      </c>
      <c r="Z17" s="292" t="s">
        <v>93</v>
      </c>
      <c r="AA17" s="293" t="s">
        <v>262</v>
      </c>
      <c r="AB17" s="293" t="s">
        <v>263</v>
      </c>
      <c r="AC17" s="293" t="s">
        <v>254</v>
      </c>
      <c r="AD17" s="293" t="s">
        <v>205</v>
      </c>
      <c r="AE17" s="251" t="s">
        <v>406</v>
      </c>
      <c r="AF17" s="293">
        <v>2999</v>
      </c>
      <c r="AG17" s="293" t="s">
        <v>260</v>
      </c>
      <c r="AH17" s="294" t="s">
        <v>261</v>
      </c>
      <c r="AI17" s="295" t="s">
        <v>39</v>
      </c>
      <c r="AJ17" s="252">
        <v>64</v>
      </c>
      <c r="AK17" s="250">
        <v>50</v>
      </c>
      <c r="AL17" s="251" t="s">
        <v>38</v>
      </c>
      <c r="AM17" s="252" t="s">
        <v>45</v>
      </c>
      <c r="AN17" s="296" t="s">
        <v>411</v>
      </c>
      <c r="AO17" s="47">
        <v>0</v>
      </c>
      <c r="AP17" s="47">
        <v>33</v>
      </c>
      <c r="AQ17" s="47">
        <v>33.01</v>
      </c>
      <c r="AR17" s="47">
        <v>66</v>
      </c>
      <c r="AS17" s="47">
        <v>66.010000000000005</v>
      </c>
      <c r="AT17" s="52">
        <v>110</v>
      </c>
      <c r="AU17" s="53"/>
      <c r="AV17" s="53"/>
      <c r="AW17" s="47"/>
      <c r="AX17" s="47"/>
      <c r="AY17" s="47"/>
      <c r="AZ17" s="47"/>
      <c r="BA17" s="47"/>
      <c r="BB17" s="47"/>
      <c r="BC17" s="47"/>
      <c r="BD17" s="47"/>
      <c r="BE17" s="47"/>
      <c r="BF17" s="47"/>
      <c r="BG17" s="47"/>
      <c r="BH17" s="47"/>
      <c r="BI17" s="47"/>
      <c r="BJ17" s="47"/>
      <c r="BK17" s="100"/>
    </row>
    <row r="18" spans="1:63" s="54" customFormat="1" hidden="1" x14ac:dyDescent="0.25">
      <c r="A18" s="40">
        <v>4448</v>
      </c>
      <c r="B18" s="41">
        <v>21121</v>
      </c>
      <c r="C18" s="42" t="s">
        <v>392</v>
      </c>
      <c r="D18" s="43">
        <v>11</v>
      </c>
      <c r="E18" s="42" t="s">
        <v>49</v>
      </c>
      <c r="F18" s="44">
        <v>45</v>
      </c>
      <c r="G18" s="42" t="s">
        <v>86</v>
      </c>
      <c r="H18" s="45">
        <v>250</v>
      </c>
      <c r="I18" s="46" t="s">
        <v>86</v>
      </c>
      <c r="J18" s="41">
        <v>2</v>
      </c>
      <c r="K18" s="42" t="s">
        <v>33</v>
      </c>
      <c r="L18" s="42">
        <v>6</v>
      </c>
      <c r="M18" s="42" t="s">
        <v>50</v>
      </c>
      <c r="N18" s="42">
        <v>3</v>
      </c>
      <c r="O18" s="42" t="s">
        <v>55</v>
      </c>
      <c r="P18" s="42">
        <v>4</v>
      </c>
      <c r="Q18" s="42" t="s">
        <v>58</v>
      </c>
      <c r="R18" s="42">
        <v>4</v>
      </c>
      <c r="S18" s="42" t="s">
        <v>82</v>
      </c>
      <c r="T18" s="42" t="s">
        <v>40</v>
      </c>
      <c r="U18" s="42" t="s">
        <v>41</v>
      </c>
      <c r="V18" s="44">
        <v>356</v>
      </c>
      <c r="W18" s="42" t="s">
        <v>83</v>
      </c>
      <c r="X18" s="43">
        <v>5</v>
      </c>
      <c r="Y18" s="46" t="s">
        <v>109</v>
      </c>
      <c r="Z18" s="292" t="s">
        <v>93</v>
      </c>
      <c r="AA18" s="293" t="s">
        <v>266</v>
      </c>
      <c r="AB18" s="293" t="s">
        <v>267</v>
      </c>
      <c r="AC18" s="293" t="s">
        <v>249</v>
      </c>
      <c r="AD18" s="293" t="s">
        <v>205</v>
      </c>
      <c r="AE18" s="251" t="s">
        <v>406</v>
      </c>
      <c r="AF18" s="293">
        <v>2781</v>
      </c>
      <c r="AG18" s="293" t="s">
        <v>264</v>
      </c>
      <c r="AH18" s="294" t="s">
        <v>265</v>
      </c>
      <c r="AI18" s="295" t="s">
        <v>39</v>
      </c>
      <c r="AJ18" s="252">
        <v>3</v>
      </c>
      <c r="AK18" s="250">
        <v>35</v>
      </c>
      <c r="AL18" s="251" t="s">
        <v>410</v>
      </c>
      <c r="AM18" s="252" t="s">
        <v>42</v>
      </c>
      <c r="AN18" s="296" t="s">
        <v>411</v>
      </c>
      <c r="AO18" s="47">
        <v>0</v>
      </c>
      <c r="AP18" s="47">
        <v>29</v>
      </c>
      <c r="AQ18" s="47">
        <v>29.01</v>
      </c>
      <c r="AR18" s="47">
        <v>42</v>
      </c>
      <c r="AS18" s="47">
        <v>42.01</v>
      </c>
      <c r="AT18" s="52">
        <v>110</v>
      </c>
      <c r="AU18" s="53"/>
      <c r="AV18" s="53"/>
      <c r="AW18" s="47"/>
      <c r="AX18" s="47"/>
      <c r="AY18" s="47"/>
      <c r="AZ18" s="47"/>
      <c r="BA18" s="47"/>
      <c r="BB18" s="47"/>
      <c r="BC18" s="47"/>
      <c r="BD18" s="47"/>
      <c r="BE18" s="47"/>
      <c r="BF18" s="47"/>
      <c r="BG18" s="47"/>
      <c r="BH18" s="47"/>
      <c r="BI18" s="47"/>
      <c r="BJ18" s="47"/>
      <c r="BK18" s="100"/>
    </row>
    <row r="19" spans="1:63" s="54" customFormat="1" hidden="1" x14ac:dyDescent="0.25">
      <c r="A19" s="40">
        <v>4449</v>
      </c>
      <c r="B19" s="41">
        <v>21121</v>
      </c>
      <c r="C19" s="42" t="s">
        <v>392</v>
      </c>
      <c r="D19" s="43">
        <v>11</v>
      </c>
      <c r="E19" s="42" t="s">
        <v>49</v>
      </c>
      <c r="F19" s="44">
        <v>45</v>
      </c>
      <c r="G19" s="42" t="s">
        <v>86</v>
      </c>
      <c r="H19" s="45">
        <v>250</v>
      </c>
      <c r="I19" s="46" t="s">
        <v>86</v>
      </c>
      <c r="J19" s="41">
        <v>2</v>
      </c>
      <c r="K19" s="42" t="s">
        <v>33</v>
      </c>
      <c r="L19" s="42">
        <v>6</v>
      </c>
      <c r="M19" s="42" t="s">
        <v>50</v>
      </c>
      <c r="N19" s="42">
        <v>3</v>
      </c>
      <c r="O19" s="42" t="s">
        <v>55</v>
      </c>
      <c r="P19" s="42">
        <v>4</v>
      </c>
      <c r="Q19" s="42" t="s">
        <v>58</v>
      </c>
      <c r="R19" s="42">
        <v>4</v>
      </c>
      <c r="S19" s="42" t="s">
        <v>82</v>
      </c>
      <c r="T19" s="42" t="s">
        <v>40</v>
      </c>
      <c r="U19" s="42" t="s">
        <v>41</v>
      </c>
      <c r="V19" s="44">
        <v>356</v>
      </c>
      <c r="W19" s="42" t="s">
        <v>83</v>
      </c>
      <c r="X19" s="43">
        <v>5</v>
      </c>
      <c r="Y19" s="46" t="s">
        <v>109</v>
      </c>
      <c r="Z19" s="292" t="s">
        <v>93</v>
      </c>
      <c r="AA19" s="293" t="s">
        <v>270</v>
      </c>
      <c r="AB19" s="293" t="s">
        <v>271</v>
      </c>
      <c r="AC19" s="293" t="s">
        <v>272</v>
      </c>
      <c r="AD19" s="293" t="s">
        <v>205</v>
      </c>
      <c r="AE19" s="251" t="s">
        <v>406</v>
      </c>
      <c r="AF19" s="293">
        <v>3086</v>
      </c>
      <c r="AG19" s="293" t="s">
        <v>268</v>
      </c>
      <c r="AH19" s="294" t="s">
        <v>269</v>
      </c>
      <c r="AI19" s="295" t="s">
        <v>39</v>
      </c>
      <c r="AJ19" s="252">
        <v>50</v>
      </c>
      <c r="AK19" s="250">
        <v>48</v>
      </c>
      <c r="AL19" s="251" t="s">
        <v>38</v>
      </c>
      <c r="AM19" s="252" t="s">
        <v>45</v>
      </c>
      <c r="AN19" s="296" t="s">
        <v>411</v>
      </c>
      <c r="AO19" s="47">
        <v>0</v>
      </c>
      <c r="AP19" s="47">
        <v>31</v>
      </c>
      <c r="AQ19" s="47">
        <v>31.01</v>
      </c>
      <c r="AR19" s="47">
        <v>54</v>
      </c>
      <c r="AS19" s="47">
        <v>54.01</v>
      </c>
      <c r="AT19" s="52">
        <v>110</v>
      </c>
      <c r="AU19" s="53"/>
      <c r="AV19" s="53"/>
      <c r="AW19" s="47"/>
      <c r="AX19" s="47"/>
      <c r="AY19" s="47"/>
      <c r="AZ19" s="47"/>
      <c r="BA19" s="47"/>
      <c r="BB19" s="47"/>
      <c r="BC19" s="47"/>
      <c r="BD19" s="47"/>
      <c r="BE19" s="47"/>
      <c r="BF19" s="47"/>
      <c r="BG19" s="47"/>
      <c r="BH19" s="47"/>
      <c r="BI19" s="47"/>
      <c r="BJ19" s="47"/>
      <c r="BK19" s="100"/>
    </row>
    <row r="20" spans="1:63" s="54" customFormat="1" hidden="1" x14ac:dyDescent="0.25">
      <c r="A20" s="40">
        <v>4450</v>
      </c>
      <c r="B20" s="41">
        <v>21121</v>
      </c>
      <c r="C20" s="42" t="s">
        <v>392</v>
      </c>
      <c r="D20" s="43">
        <v>11</v>
      </c>
      <c r="E20" s="42" t="s">
        <v>49</v>
      </c>
      <c r="F20" s="44">
        <v>45</v>
      </c>
      <c r="G20" s="42" t="s">
        <v>86</v>
      </c>
      <c r="H20" s="45">
        <v>250</v>
      </c>
      <c r="I20" s="46" t="s">
        <v>86</v>
      </c>
      <c r="J20" s="41">
        <v>2</v>
      </c>
      <c r="K20" s="42" t="s">
        <v>33</v>
      </c>
      <c r="L20" s="42">
        <v>6</v>
      </c>
      <c r="M20" s="42" t="s">
        <v>50</v>
      </c>
      <c r="N20" s="42">
        <v>3</v>
      </c>
      <c r="O20" s="42" t="s">
        <v>55</v>
      </c>
      <c r="P20" s="42">
        <v>4</v>
      </c>
      <c r="Q20" s="42" t="s">
        <v>58</v>
      </c>
      <c r="R20" s="42">
        <v>4</v>
      </c>
      <c r="S20" s="42" t="s">
        <v>82</v>
      </c>
      <c r="T20" s="42" t="s">
        <v>40</v>
      </c>
      <c r="U20" s="42" t="s">
        <v>41</v>
      </c>
      <c r="V20" s="44">
        <v>356</v>
      </c>
      <c r="W20" s="42" t="s">
        <v>83</v>
      </c>
      <c r="X20" s="43">
        <v>5</v>
      </c>
      <c r="Y20" s="46" t="s">
        <v>109</v>
      </c>
      <c r="Z20" s="292" t="s">
        <v>93</v>
      </c>
      <c r="AA20" s="293" t="s">
        <v>275</v>
      </c>
      <c r="AB20" s="293" t="s">
        <v>276</v>
      </c>
      <c r="AC20" s="293" t="s">
        <v>277</v>
      </c>
      <c r="AD20" s="293" t="s">
        <v>205</v>
      </c>
      <c r="AE20" s="251" t="s">
        <v>406</v>
      </c>
      <c r="AF20" s="293">
        <v>3101</v>
      </c>
      <c r="AG20" s="293" t="s">
        <v>273</v>
      </c>
      <c r="AH20" s="294" t="s">
        <v>274</v>
      </c>
      <c r="AI20" s="295" t="s">
        <v>39</v>
      </c>
      <c r="AJ20" s="252">
        <v>25</v>
      </c>
      <c r="AK20" s="250">
        <v>79.47</v>
      </c>
      <c r="AL20" s="251" t="s">
        <v>38</v>
      </c>
      <c r="AM20" s="252" t="s">
        <v>45</v>
      </c>
      <c r="AN20" s="296" t="s">
        <v>411</v>
      </c>
      <c r="AO20" s="47">
        <v>0</v>
      </c>
      <c r="AP20" s="47">
        <v>33</v>
      </c>
      <c r="AQ20" s="47">
        <v>33.01</v>
      </c>
      <c r="AR20" s="47">
        <v>67</v>
      </c>
      <c r="AS20" s="47">
        <v>67.010000000000005</v>
      </c>
      <c r="AT20" s="52">
        <v>110</v>
      </c>
      <c r="AU20" s="53"/>
      <c r="AV20" s="53"/>
      <c r="AW20" s="47"/>
      <c r="AX20" s="47"/>
      <c r="AY20" s="47"/>
      <c r="AZ20" s="47"/>
      <c r="BA20" s="47"/>
      <c r="BB20" s="47"/>
      <c r="BC20" s="47"/>
      <c r="BD20" s="47"/>
      <c r="BE20" s="47"/>
      <c r="BF20" s="47"/>
      <c r="BG20" s="47"/>
      <c r="BH20" s="47"/>
      <c r="BI20" s="47"/>
      <c r="BJ20" s="47"/>
      <c r="BK20" s="100"/>
    </row>
    <row r="21" spans="1:63" s="54" customFormat="1" hidden="1" x14ac:dyDescent="0.25">
      <c r="A21" s="40">
        <v>4454</v>
      </c>
      <c r="B21" s="41">
        <v>21121</v>
      </c>
      <c r="C21" s="42" t="s">
        <v>392</v>
      </c>
      <c r="D21" s="43">
        <v>11</v>
      </c>
      <c r="E21" s="42" t="s">
        <v>49</v>
      </c>
      <c r="F21" s="44">
        <v>45</v>
      </c>
      <c r="G21" s="42" t="s">
        <v>86</v>
      </c>
      <c r="H21" s="45">
        <v>250</v>
      </c>
      <c r="I21" s="46" t="s">
        <v>86</v>
      </c>
      <c r="J21" s="41">
        <v>2</v>
      </c>
      <c r="K21" s="42" t="s">
        <v>33</v>
      </c>
      <c r="L21" s="42">
        <v>6</v>
      </c>
      <c r="M21" s="42" t="s">
        <v>50</v>
      </c>
      <c r="N21" s="42">
        <v>3</v>
      </c>
      <c r="O21" s="42" t="s">
        <v>55</v>
      </c>
      <c r="P21" s="42">
        <v>4</v>
      </c>
      <c r="Q21" s="42" t="s">
        <v>58</v>
      </c>
      <c r="R21" s="42">
        <v>4</v>
      </c>
      <c r="S21" s="42" t="s">
        <v>82</v>
      </c>
      <c r="T21" s="42" t="s">
        <v>40</v>
      </c>
      <c r="U21" s="42" t="s">
        <v>41</v>
      </c>
      <c r="V21" s="44">
        <v>356</v>
      </c>
      <c r="W21" s="42" t="s">
        <v>83</v>
      </c>
      <c r="X21" s="43">
        <v>5</v>
      </c>
      <c r="Y21" s="46" t="s">
        <v>109</v>
      </c>
      <c r="Z21" s="292" t="s">
        <v>93</v>
      </c>
      <c r="AA21" s="293" t="s">
        <v>280</v>
      </c>
      <c r="AB21" s="293" t="s">
        <v>281</v>
      </c>
      <c r="AC21" s="293" t="s">
        <v>282</v>
      </c>
      <c r="AD21" s="293" t="s">
        <v>205</v>
      </c>
      <c r="AE21" s="251" t="s">
        <v>406</v>
      </c>
      <c r="AF21" s="293">
        <v>3489</v>
      </c>
      <c r="AG21" s="293" t="s">
        <v>278</v>
      </c>
      <c r="AH21" s="294" t="s">
        <v>279</v>
      </c>
      <c r="AI21" s="295" t="s">
        <v>39</v>
      </c>
      <c r="AJ21" s="252">
        <v>50</v>
      </c>
      <c r="AK21" s="250">
        <v>50</v>
      </c>
      <c r="AL21" s="251" t="s">
        <v>35</v>
      </c>
      <c r="AM21" s="252" t="s">
        <v>45</v>
      </c>
      <c r="AN21" s="296" t="s">
        <v>411</v>
      </c>
      <c r="AO21" s="47">
        <v>0</v>
      </c>
      <c r="AP21" s="47">
        <v>33</v>
      </c>
      <c r="AQ21" s="47">
        <v>33.01</v>
      </c>
      <c r="AR21" s="47">
        <v>66</v>
      </c>
      <c r="AS21" s="47">
        <v>66.010000000000005</v>
      </c>
      <c r="AT21" s="52">
        <v>110</v>
      </c>
      <c r="AU21" s="53"/>
      <c r="AV21" s="53"/>
      <c r="AW21" s="47"/>
      <c r="AX21" s="47"/>
      <c r="AY21" s="47"/>
      <c r="AZ21" s="47"/>
      <c r="BA21" s="47"/>
      <c r="BB21" s="47"/>
      <c r="BC21" s="47"/>
      <c r="BD21" s="47"/>
      <c r="BE21" s="47"/>
      <c r="BF21" s="47"/>
      <c r="BG21" s="47"/>
      <c r="BH21" s="47"/>
      <c r="BI21" s="47"/>
      <c r="BJ21" s="47"/>
      <c r="BK21" s="100"/>
    </row>
    <row r="22" spans="1:63" s="54" customFormat="1" hidden="1" x14ac:dyDescent="0.25">
      <c r="A22" s="40">
        <v>4456</v>
      </c>
      <c r="B22" s="41">
        <v>21121</v>
      </c>
      <c r="C22" s="42" t="s">
        <v>392</v>
      </c>
      <c r="D22" s="43">
        <v>11</v>
      </c>
      <c r="E22" s="42" t="s">
        <v>49</v>
      </c>
      <c r="F22" s="44">
        <v>45</v>
      </c>
      <c r="G22" s="42" t="s">
        <v>86</v>
      </c>
      <c r="H22" s="45">
        <v>250</v>
      </c>
      <c r="I22" s="46" t="s">
        <v>86</v>
      </c>
      <c r="J22" s="41">
        <v>2</v>
      </c>
      <c r="K22" s="42" t="s">
        <v>33</v>
      </c>
      <c r="L22" s="42">
        <v>6</v>
      </c>
      <c r="M22" s="42" t="s">
        <v>50</v>
      </c>
      <c r="N22" s="42">
        <v>3</v>
      </c>
      <c r="O22" s="42" t="s">
        <v>55</v>
      </c>
      <c r="P22" s="42">
        <v>4</v>
      </c>
      <c r="Q22" s="42" t="s">
        <v>58</v>
      </c>
      <c r="R22" s="42">
        <v>4</v>
      </c>
      <c r="S22" s="42" t="s">
        <v>82</v>
      </c>
      <c r="T22" s="42" t="s">
        <v>40</v>
      </c>
      <c r="U22" s="42" t="s">
        <v>41</v>
      </c>
      <c r="V22" s="44">
        <v>356</v>
      </c>
      <c r="W22" s="42" t="s">
        <v>83</v>
      </c>
      <c r="X22" s="43">
        <v>5</v>
      </c>
      <c r="Y22" s="46" t="s">
        <v>109</v>
      </c>
      <c r="Z22" s="292" t="s">
        <v>93</v>
      </c>
      <c r="AA22" s="293" t="s">
        <v>285</v>
      </c>
      <c r="AB22" s="293" t="s">
        <v>286</v>
      </c>
      <c r="AC22" s="293" t="s">
        <v>287</v>
      </c>
      <c r="AD22" s="293" t="s">
        <v>205</v>
      </c>
      <c r="AE22" s="251" t="s">
        <v>406</v>
      </c>
      <c r="AF22" s="293">
        <v>5656</v>
      </c>
      <c r="AG22" s="293" t="s">
        <v>283</v>
      </c>
      <c r="AH22" s="294" t="s">
        <v>284</v>
      </c>
      <c r="AI22" s="295" t="s">
        <v>39</v>
      </c>
      <c r="AJ22" s="252">
        <v>72.459999999999994</v>
      </c>
      <c r="AK22" s="250">
        <v>37</v>
      </c>
      <c r="AL22" s="251" t="s">
        <v>38</v>
      </c>
      <c r="AM22" s="252" t="s">
        <v>42</v>
      </c>
      <c r="AN22" s="296" t="s">
        <v>411</v>
      </c>
      <c r="AO22" s="47">
        <v>0</v>
      </c>
      <c r="AP22" s="47">
        <v>33</v>
      </c>
      <c r="AQ22" s="47">
        <v>33.01</v>
      </c>
      <c r="AR22" s="47">
        <v>66</v>
      </c>
      <c r="AS22" s="47">
        <v>66.010000000000005</v>
      </c>
      <c r="AT22" s="52">
        <v>110</v>
      </c>
      <c r="AU22" s="53"/>
      <c r="AV22" s="53"/>
      <c r="AW22" s="47"/>
      <c r="AX22" s="47"/>
      <c r="AY22" s="47"/>
      <c r="AZ22" s="47"/>
      <c r="BA22" s="47"/>
      <c r="BB22" s="47"/>
      <c r="BC22" s="47"/>
      <c r="BD22" s="47"/>
      <c r="BE22" s="47"/>
      <c r="BF22" s="47"/>
      <c r="BG22" s="47"/>
      <c r="BH22" s="47"/>
      <c r="BI22" s="47"/>
      <c r="BJ22" s="47"/>
      <c r="BK22" s="100"/>
    </row>
    <row r="23" spans="1:63" s="54" customFormat="1" hidden="1" x14ac:dyDescent="0.25">
      <c r="A23" s="40">
        <v>4457</v>
      </c>
      <c r="B23" s="41">
        <v>21121</v>
      </c>
      <c r="C23" s="42" t="s">
        <v>392</v>
      </c>
      <c r="D23" s="43">
        <v>11</v>
      </c>
      <c r="E23" s="42" t="s">
        <v>49</v>
      </c>
      <c r="F23" s="44">
        <v>45</v>
      </c>
      <c r="G23" s="42" t="s">
        <v>86</v>
      </c>
      <c r="H23" s="45">
        <v>250</v>
      </c>
      <c r="I23" s="46" t="s">
        <v>86</v>
      </c>
      <c r="J23" s="41">
        <v>2</v>
      </c>
      <c r="K23" s="42" t="s">
        <v>33</v>
      </c>
      <c r="L23" s="42">
        <v>6</v>
      </c>
      <c r="M23" s="42" t="s">
        <v>50</v>
      </c>
      <c r="N23" s="42">
        <v>3</v>
      </c>
      <c r="O23" s="42" t="s">
        <v>55</v>
      </c>
      <c r="P23" s="42">
        <v>4</v>
      </c>
      <c r="Q23" s="42" t="s">
        <v>58</v>
      </c>
      <c r="R23" s="42">
        <v>4</v>
      </c>
      <c r="S23" s="42" t="s">
        <v>82</v>
      </c>
      <c r="T23" s="42" t="s">
        <v>40</v>
      </c>
      <c r="U23" s="42" t="s">
        <v>41</v>
      </c>
      <c r="V23" s="44">
        <v>356</v>
      </c>
      <c r="W23" s="42" t="s">
        <v>83</v>
      </c>
      <c r="X23" s="43">
        <v>5</v>
      </c>
      <c r="Y23" s="46" t="s">
        <v>109</v>
      </c>
      <c r="Z23" s="292" t="s">
        <v>93</v>
      </c>
      <c r="AA23" s="293" t="s">
        <v>290</v>
      </c>
      <c r="AB23" s="293" t="s">
        <v>291</v>
      </c>
      <c r="AC23" s="293" t="s">
        <v>292</v>
      </c>
      <c r="AD23" s="293" t="s">
        <v>205</v>
      </c>
      <c r="AE23" s="251" t="s">
        <v>406</v>
      </c>
      <c r="AF23" s="293">
        <v>5657</v>
      </c>
      <c r="AG23" s="293" t="s">
        <v>288</v>
      </c>
      <c r="AH23" s="294" t="s">
        <v>289</v>
      </c>
      <c r="AI23" s="295" t="s">
        <v>39</v>
      </c>
      <c r="AJ23" s="252">
        <v>60</v>
      </c>
      <c r="AK23" s="250">
        <v>60</v>
      </c>
      <c r="AL23" s="251" t="s">
        <v>38</v>
      </c>
      <c r="AM23" s="252" t="s">
        <v>42</v>
      </c>
      <c r="AN23" s="296" t="s">
        <v>411</v>
      </c>
      <c r="AO23" s="47">
        <v>0</v>
      </c>
      <c r="AP23" s="47">
        <v>33</v>
      </c>
      <c r="AQ23" s="47">
        <v>33.01</v>
      </c>
      <c r="AR23" s="47">
        <v>66</v>
      </c>
      <c r="AS23" s="47">
        <v>66.010000000000005</v>
      </c>
      <c r="AT23" s="52">
        <v>110</v>
      </c>
      <c r="AU23" s="53"/>
      <c r="AV23" s="53"/>
      <c r="AW23" s="47"/>
      <c r="AX23" s="47"/>
      <c r="AY23" s="47"/>
      <c r="AZ23" s="47"/>
      <c r="BA23" s="47"/>
      <c r="BB23" s="47"/>
      <c r="BC23" s="47"/>
      <c r="BD23" s="47"/>
      <c r="BE23" s="47"/>
      <c r="BF23" s="47"/>
      <c r="BG23" s="47"/>
      <c r="BH23" s="47"/>
      <c r="BI23" s="47"/>
      <c r="BJ23" s="47"/>
      <c r="BK23" s="100"/>
    </row>
    <row r="24" spans="1:63" s="54" customFormat="1" hidden="1" x14ac:dyDescent="0.25">
      <c r="A24" s="40">
        <v>4459</v>
      </c>
      <c r="B24" s="41">
        <v>21121</v>
      </c>
      <c r="C24" s="42" t="s">
        <v>392</v>
      </c>
      <c r="D24" s="43">
        <v>11</v>
      </c>
      <c r="E24" s="42" t="s">
        <v>49</v>
      </c>
      <c r="F24" s="44">
        <v>45</v>
      </c>
      <c r="G24" s="42" t="s">
        <v>86</v>
      </c>
      <c r="H24" s="45">
        <v>250</v>
      </c>
      <c r="I24" s="46" t="s">
        <v>86</v>
      </c>
      <c r="J24" s="41">
        <v>2</v>
      </c>
      <c r="K24" s="42" t="s">
        <v>33</v>
      </c>
      <c r="L24" s="42">
        <v>6</v>
      </c>
      <c r="M24" s="42" t="s">
        <v>50</v>
      </c>
      <c r="N24" s="42">
        <v>3</v>
      </c>
      <c r="O24" s="42" t="s">
        <v>55</v>
      </c>
      <c r="P24" s="42">
        <v>4</v>
      </c>
      <c r="Q24" s="42" t="s">
        <v>58</v>
      </c>
      <c r="R24" s="42">
        <v>4</v>
      </c>
      <c r="S24" s="42" t="s">
        <v>82</v>
      </c>
      <c r="T24" s="42" t="s">
        <v>40</v>
      </c>
      <c r="U24" s="42" t="s">
        <v>41</v>
      </c>
      <c r="V24" s="44">
        <v>356</v>
      </c>
      <c r="W24" s="42" t="s">
        <v>83</v>
      </c>
      <c r="X24" s="43">
        <v>5</v>
      </c>
      <c r="Y24" s="46" t="s">
        <v>109</v>
      </c>
      <c r="Z24" s="292" t="s">
        <v>93</v>
      </c>
      <c r="AA24" s="293" t="s">
        <v>295</v>
      </c>
      <c r="AB24" s="293" t="s">
        <v>296</v>
      </c>
      <c r="AC24" s="293" t="s">
        <v>297</v>
      </c>
      <c r="AD24" s="293" t="s">
        <v>205</v>
      </c>
      <c r="AE24" s="251" t="s">
        <v>406</v>
      </c>
      <c r="AF24" s="293">
        <v>3521</v>
      </c>
      <c r="AG24" s="293" t="s">
        <v>293</v>
      </c>
      <c r="AH24" s="294" t="s">
        <v>294</v>
      </c>
      <c r="AI24" s="295" t="s">
        <v>39</v>
      </c>
      <c r="AJ24" s="252">
        <v>60</v>
      </c>
      <c r="AK24" s="250">
        <v>50</v>
      </c>
      <c r="AL24" s="251" t="s">
        <v>38</v>
      </c>
      <c r="AM24" s="252" t="s">
        <v>42</v>
      </c>
      <c r="AN24" s="296" t="s">
        <v>411</v>
      </c>
      <c r="AO24" s="47">
        <v>0</v>
      </c>
      <c r="AP24" s="47">
        <v>33</v>
      </c>
      <c r="AQ24" s="47">
        <v>33.01</v>
      </c>
      <c r="AR24" s="47">
        <v>66</v>
      </c>
      <c r="AS24" s="47">
        <v>66.010000000000005</v>
      </c>
      <c r="AT24" s="52">
        <v>110</v>
      </c>
      <c r="AU24" s="53"/>
      <c r="AV24" s="53"/>
      <c r="AW24" s="47"/>
      <c r="AX24" s="47"/>
      <c r="AY24" s="47"/>
      <c r="AZ24" s="47"/>
      <c r="BA24" s="47"/>
      <c r="BB24" s="47"/>
      <c r="BC24" s="47"/>
      <c r="BD24" s="47"/>
      <c r="BE24" s="47"/>
      <c r="BF24" s="47"/>
      <c r="BG24" s="47"/>
      <c r="BH24" s="47"/>
      <c r="BI24" s="47"/>
      <c r="BJ24" s="47"/>
      <c r="BK24" s="100"/>
    </row>
    <row r="25" spans="1:63" s="54" customFormat="1" hidden="1" x14ac:dyDescent="0.25">
      <c r="A25" s="40">
        <v>4460</v>
      </c>
      <c r="B25" s="41">
        <v>21121</v>
      </c>
      <c r="C25" s="42" t="s">
        <v>392</v>
      </c>
      <c r="D25" s="43">
        <v>11</v>
      </c>
      <c r="E25" s="42" t="s">
        <v>49</v>
      </c>
      <c r="F25" s="44">
        <v>45</v>
      </c>
      <c r="G25" s="42" t="s">
        <v>86</v>
      </c>
      <c r="H25" s="45">
        <v>250</v>
      </c>
      <c r="I25" s="46" t="s">
        <v>86</v>
      </c>
      <c r="J25" s="41">
        <v>2</v>
      </c>
      <c r="K25" s="42" t="s">
        <v>33</v>
      </c>
      <c r="L25" s="42">
        <v>6</v>
      </c>
      <c r="M25" s="42" t="s">
        <v>50</v>
      </c>
      <c r="N25" s="42">
        <v>3</v>
      </c>
      <c r="O25" s="42" t="s">
        <v>55</v>
      </c>
      <c r="P25" s="42">
        <v>4</v>
      </c>
      <c r="Q25" s="42" t="s">
        <v>58</v>
      </c>
      <c r="R25" s="42">
        <v>4</v>
      </c>
      <c r="S25" s="42" t="s">
        <v>82</v>
      </c>
      <c r="T25" s="42" t="s">
        <v>40</v>
      </c>
      <c r="U25" s="42" t="s">
        <v>41</v>
      </c>
      <c r="V25" s="44">
        <v>356</v>
      </c>
      <c r="W25" s="42" t="s">
        <v>83</v>
      </c>
      <c r="X25" s="43">
        <v>5</v>
      </c>
      <c r="Y25" s="46" t="s">
        <v>109</v>
      </c>
      <c r="Z25" s="292" t="s">
        <v>93</v>
      </c>
      <c r="AA25" s="293" t="s">
        <v>300</v>
      </c>
      <c r="AB25" s="293" t="s">
        <v>301</v>
      </c>
      <c r="AC25" s="293" t="s">
        <v>302</v>
      </c>
      <c r="AD25" s="293" t="s">
        <v>205</v>
      </c>
      <c r="AE25" s="251" t="s">
        <v>406</v>
      </c>
      <c r="AF25" s="293">
        <v>3526</v>
      </c>
      <c r="AG25" s="293" t="s">
        <v>298</v>
      </c>
      <c r="AH25" s="294" t="s">
        <v>299</v>
      </c>
      <c r="AI25" s="295" t="s">
        <v>39</v>
      </c>
      <c r="AJ25" s="252">
        <v>40</v>
      </c>
      <c r="AK25" s="250">
        <v>64</v>
      </c>
      <c r="AL25" s="251" t="s">
        <v>38</v>
      </c>
      <c r="AM25" s="252" t="s">
        <v>42</v>
      </c>
      <c r="AN25" s="296" t="s">
        <v>411</v>
      </c>
      <c r="AO25" s="47">
        <v>0</v>
      </c>
      <c r="AP25" s="47">
        <v>33</v>
      </c>
      <c r="AQ25" s="47">
        <v>33.01</v>
      </c>
      <c r="AR25" s="47">
        <v>67</v>
      </c>
      <c r="AS25" s="47">
        <v>67.010000000000005</v>
      </c>
      <c r="AT25" s="52">
        <v>110</v>
      </c>
      <c r="AU25" s="53"/>
      <c r="AV25" s="53"/>
      <c r="AW25" s="47"/>
      <c r="AX25" s="47"/>
      <c r="AY25" s="47"/>
      <c r="AZ25" s="47"/>
      <c r="BA25" s="47"/>
      <c r="BB25" s="47"/>
      <c r="BC25" s="47"/>
      <c r="BD25" s="47"/>
      <c r="BE25" s="47"/>
      <c r="BF25" s="47"/>
      <c r="BG25" s="47"/>
      <c r="BH25" s="47"/>
      <c r="BI25" s="47"/>
      <c r="BJ25" s="47"/>
      <c r="BK25" s="100"/>
    </row>
    <row r="26" spans="1:63" s="54" customFormat="1" hidden="1" x14ac:dyDescent="0.25">
      <c r="A26" s="40">
        <v>4463</v>
      </c>
      <c r="B26" s="41">
        <v>21121</v>
      </c>
      <c r="C26" s="42" t="s">
        <v>392</v>
      </c>
      <c r="D26" s="43">
        <v>11</v>
      </c>
      <c r="E26" s="42" t="s">
        <v>49</v>
      </c>
      <c r="F26" s="44">
        <v>45</v>
      </c>
      <c r="G26" s="42" t="s">
        <v>86</v>
      </c>
      <c r="H26" s="45">
        <v>250</v>
      </c>
      <c r="I26" s="46" t="s">
        <v>86</v>
      </c>
      <c r="J26" s="41">
        <v>2</v>
      </c>
      <c r="K26" s="42" t="s">
        <v>33</v>
      </c>
      <c r="L26" s="42">
        <v>6</v>
      </c>
      <c r="M26" s="42" t="s">
        <v>50</v>
      </c>
      <c r="N26" s="42">
        <v>3</v>
      </c>
      <c r="O26" s="42" t="s">
        <v>55</v>
      </c>
      <c r="P26" s="42">
        <v>4</v>
      </c>
      <c r="Q26" s="42" t="s">
        <v>58</v>
      </c>
      <c r="R26" s="42">
        <v>4</v>
      </c>
      <c r="S26" s="42" t="s">
        <v>82</v>
      </c>
      <c r="T26" s="42" t="s">
        <v>40</v>
      </c>
      <c r="U26" s="42" t="s">
        <v>41</v>
      </c>
      <c r="V26" s="44">
        <v>356</v>
      </c>
      <c r="W26" s="42" t="s">
        <v>83</v>
      </c>
      <c r="X26" s="43">
        <v>5</v>
      </c>
      <c r="Y26" s="46" t="s">
        <v>109</v>
      </c>
      <c r="Z26" s="292" t="s">
        <v>93</v>
      </c>
      <c r="AA26" s="293" t="s">
        <v>309</v>
      </c>
      <c r="AB26" s="293" t="s">
        <v>310</v>
      </c>
      <c r="AC26" s="293" t="s">
        <v>287</v>
      </c>
      <c r="AD26" s="293" t="s">
        <v>205</v>
      </c>
      <c r="AE26" s="251" t="s">
        <v>406</v>
      </c>
      <c r="AF26" s="293">
        <v>3531</v>
      </c>
      <c r="AG26" s="293" t="s">
        <v>307</v>
      </c>
      <c r="AH26" s="294" t="s">
        <v>308</v>
      </c>
      <c r="AI26" s="295" t="s">
        <v>39</v>
      </c>
      <c r="AJ26" s="252">
        <v>18.420000000000002</v>
      </c>
      <c r="AK26" s="250">
        <v>87</v>
      </c>
      <c r="AL26" s="251" t="s">
        <v>38</v>
      </c>
      <c r="AM26" s="252" t="s">
        <v>42</v>
      </c>
      <c r="AN26" s="296" t="s">
        <v>411</v>
      </c>
      <c r="AO26" s="47">
        <v>0</v>
      </c>
      <c r="AP26" s="47">
        <v>33</v>
      </c>
      <c r="AQ26" s="47">
        <v>33.01</v>
      </c>
      <c r="AR26" s="47">
        <v>66</v>
      </c>
      <c r="AS26" s="47">
        <v>66.010000000000005</v>
      </c>
      <c r="AT26" s="52">
        <v>110</v>
      </c>
      <c r="AU26" s="53"/>
      <c r="AV26" s="53"/>
      <c r="AW26" s="47"/>
      <c r="AX26" s="47"/>
      <c r="AY26" s="47"/>
      <c r="AZ26" s="47"/>
      <c r="BA26" s="47"/>
      <c r="BB26" s="47"/>
      <c r="BC26" s="47"/>
      <c r="BD26" s="47"/>
      <c r="BE26" s="47"/>
      <c r="BF26" s="47"/>
      <c r="BG26" s="47"/>
      <c r="BH26" s="47"/>
      <c r="BI26" s="47"/>
      <c r="BJ26" s="47"/>
      <c r="BK26" s="100"/>
    </row>
    <row r="27" spans="1:63" s="54" customFormat="1" hidden="1" x14ac:dyDescent="0.25">
      <c r="A27" s="40">
        <v>4465</v>
      </c>
      <c r="B27" s="41">
        <v>21121</v>
      </c>
      <c r="C27" s="42" t="s">
        <v>392</v>
      </c>
      <c r="D27" s="43">
        <v>11</v>
      </c>
      <c r="E27" s="42" t="s">
        <v>49</v>
      </c>
      <c r="F27" s="44">
        <v>45</v>
      </c>
      <c r="G27" s="42" t="s">
        <v>86</v>
      </c>
      <c r="H27" s="45">
        <v>250</v>
      </c>
      <c r="I27" s="46" t="s">
        <v>86</v>
      </c>
      <c r="J27" s="41">
        <v>2</v>
      </c>
      <c r="K27" s="42" t="s">
        <v>33</v>
      </c>
      <c r="L27" s="42">
        <v>6</v>
      </c>
      <c r="M27" s="42" t="s">
        <v>50</v>
      </c>
      <c r="N27" s="42">
        <v>3</v>
      </c>
      <c r="O27" s="42" t="s">
        <v>55</v>
      </c>
      <c r="P27" s="42">
        <v>4</v>
      </c>
      <c r="Q27" s="42" t="s">
        <v>58</v>
      </c>
      <c r="R27" s="42">
        <v>4</v>
      </c>
      <c r="S27" s="42" t="s">
        <v>82</v>
      </c>
      <c r="T27" s="42" t="s">
        <v>40</v>
      </c>
      <c r="U27" s="42" t="s">
        <v>41</v>
      </c>
      <c r="V27" s="44">
        <v>356</v>
      </c>
      <c r="W27" s="42" t="s">
        <v>83</v>
      </c>
      <c r="X27" s="43">
        <v>5</v>
      </c>
      <c r="Y27" s="46" t="s">
        <v>109</v>
      </c>
      <c r="Z27" s="292" t="s">
        <v>93</v>
      </c>
      <c r="AA27" s="293" t="s">
        <v>318</v>
      </c>
      <c r="AB27" s="293" t="s">
        <v>319</v>
      </c>
      <c r="AC27" s="293" t="s">
        <v>320</v>
      </c>
      <c r="AD27" s="293" t="s">
        <v>205</v>
      </c>
      <c r="AE27" s="251" t="s">
        <v>406</v>
      </c>
      <c r="AF27" s="293">
        <v>3537</v>
      </c>
      <c r="AG27" s="293" t="s">
        <v>316</v>
      </c>
      <c r="AH27" s="294" t="s">
        <v>317</v>
      </c>
      <c r="AI27" s="295" t="s">
        <v>39</v>
      </c>
      <c r="AJ27" s="252">
        <v>2</v>
      </c>
      <c r="AK27" s="250">
        <v>25</v>
      </c>
      <c r="AL27" s="251" t="s">
        <v>38</v>
      </c>
      <c r="AM27" s="252" t="s">
        <v>36</v>
      </c>
      <c r="AN27" s="296" t="s">
        <v>411</v>
      </c>
      <c r="AO27" s="47">
        <v>0</v>
      </c>
      <c r="AP27" s="47">
        <v>33</v>
      </c>
      <c r="AQ27" s="47">
        <v>33.01</v>
      </c>
      <c r="AR27" s="47">
        <v>66</v>
      </c>
      <c r="AS27" s="47">
        <v>66.010000000000005</v>
      </c>
      <c r="AT27" s="52">
        <v>110</v>
      </c>
      <c r="AU27" s="53"/>
      <c r="AV27" s="53"/>
      <c r="AW27" s="47"/>
      <c r="AX27" s="47"/>
      <c r="AY27" s="47"/>
      <c r="AZ27" s="47"/>
      <c r="BA27" s="47"/>
      <c r="BB27" s="47"/>
      <c r="BC27" s="47"/>
      <c r="BD27" s="47"/>
      <c r="BE27" s="47"/>
      <c r="BF27" s="47"/>
      <c r="BG27" s="47"/>
      <c r="BH27" s="47"/>
      <c r="BI27" s="47"/>
      <c r="BJ27" s="47"/>
      <c r="BK27" s="100"/>
    </row>
    <row r="28" spans="1:63" s="119" customFormat="1" ht="15" hidden="1" customHeight="1" x14ac:dyDescent="0.25">
      <c r="A28" s="111">
        <v>4438</v>
      </c>
      <c r="B28" s="112">
        <v>21121</v>
      </c>
      <c r="C28" s="96" t="s">
        <v>392</v>
      </c>
      <c r="D28" s="113">
        <v>11</v>
      </c>
      <c r="E28" s="96" t="s">
        <v>49</v>
      </c>
      <c r="F28" s="114">
        <v>45</v>
      </c>
      <c r="G28" s="96" t="s">
        <v>86</v>
      </c>
      <c r="H28" s="115">
        <v>250</v>
      </c>
      <c r="I28" s="116" t="s">
        <v>86</v>
      </c>
      <c r="J28" s="112">
        <v>2</v>
      </c>
      <c r="K28" s="96" t="s">
        <v>33</v>
      </c>
      <c r="L28" s="96">
        <v>6</v>
      </c>
      <c r="M28" s="96" t="s">
        <v>50</v>
      </c>
      <c r="N28" s="96">
        <v>3</v>
      </c>
      <c r="O28" s="96" t="s">
        <v>55</v>
      </c>
      <c r="P28" s="96">
        <v>4</v>
      </c>
      <c r="Q28" s="96" t="s">
        <v>58</v>
      </c>
      <c r="R28" s="96">
        <v>4</v>
      </c>
      <c r="S28" s="96" t="s">
        <v>82</v>
      </c>
      <c r="T28" s="96" t="s">
        <v>40</v>
      </c>
      <c r="U28" s="96" t="s">
        <v>41</v>
      </c>
      <c r="V28" s="103">
        <v>356</v>
      </c>
      <c r="W28" s="108" t="s">
        <v>83</v>
      </c>
      <c r="X28" s="117"/>
      <c r="Y28" s="107" t="s">
        <v>35</v>
      </c>
      <c r="Z28" s="298" t="s">
        <v>37</v>
      </c>
      <c r="AA28" s="255" t="s">
        <v>750</v>
      </c>
      <c r="AB28" s="255" t="s">
        <v>751</v>
      </c>
      <c r="AC28" s="255" t="s">
        <v>752</v>
      </c>
      <c r="AD28" s="255" t="s">
        <v>753</v>
      </c>
      <c r="AE28" s="255" t="s">
        <v>406</v>
      </c>
      <c r="AF28" s="255">
        <v>2826</v>
      </c>
      <c r="AG28" s="255" t="s">
        <v>84</v>
      </c>
      <c r="AH28" s="299" t="s">
        <v>85</v>
      </c>
      <c r="AI28" s="300" t="s">
        <v>48</v>
      </c>
      <c r="AJ28" s="256">
        <v>23</v>
      </c>
      <c r="AK28" s="254">
        <v>23</v>
      </c>
      <c r="AL28" s="255" t="s">
        <v>409</v>
      </c>
      <c r="AM28" s="256" t="s">
        <v>53</v>
      </c>
      <c r="AN28" s="298" t="s">
        <v>412</v>
      </c>
      <c r="AO28" s="108">
        <v>23</v>
      </c>
      <c r="AP28" s="108">
        <v>23</v>
      </c>
      <c r="AQ28" s="108">
        <v>23</v>
      </c>
      <c r="AR28" s="108">
        <v>23</v>
      </c>
      <c r="AS28" s="108">
        <v>23</v>
      </c>
      <c r="AT28" s="107">
        <v>23</v>
      </c>
      <c r="AU28" s="109">
        <v>0</v>
      </c>
      <c r="AV28" s="109"/>
      <c r="AW28" s="110">
        <v>0</v>
      </c>
      <c r="AX28" s="110"/>
      <c r="AY28" s="110">
        <v>0</v>
      </c>
      <c r="AZ28" s="110"/>
      <c r="BA28" s="110">
        <v>0</v>
      </c>
      <c r="BB28" s="110"/>
      <c r="BC28" s="110">
        <v>0</v>
      </c>
      <c r="BD28" s="110">
        <v>0</v>
      </c>
      <c r="BE28" s="110">
        <v>0</v>
      </c>
      <c r="BF28" s="110">
        <v>0</v>
      </c>
      <c r="BG28" s="110">
        <v>0</v>
      </c>
      <c r="BH28" s="110">
        <v>0</v>
      </c>
      <c r="BI28" s="110">
        <v>0</v>
      </c>
      <c r="BJ28" s="110">
        <v>23</v>
      </c>
      <c r="BK28" s="118"/>
    </row>
    <row r="29" spans="1:63" s="119" customFormat="1" ht="15" hidden="1" customHeight="1" x14ac:dyDescent="0.25">
      <c r="A29" s="111">
        <v>4439</v>
      </c>
      <c r="B29" s="112">
        <v>21121</v>
      </c>
      <c r="C29" s="96" t="s">
        <v>392</v>
      </c>
      <c r="D29" s="113">
        <v>11</v>
      </c>
      <c r="E29" s="96" t="s">
        <v>49</v>
      </c>
      <c r="F29" s="114">
        <v>45</v>
      </c>
      <c r="G29" s="96" t="s">
        <v>86</v>
      </c>
      <c r="H29" s="115">
        <v>250</v>
      </c>
      <c r="I29" s="116" t="s">
        <v>86</v>
      </c>
      <c r="J29" s="112">
        <v>2</v>
      </c>
      <c r="K29" s="96" t="s">
        <v>33</v>
      </c>
      <c r="L29" s="96">
        <v>6</v>
      </c>
      <c r="M29" s="96" t="s">
        <v>50</v>
      </c>
      <c r="N29" s="96">
        <v>3</v>
      </c>
      <c r="O29" s="96" t="s">
        <v>55</v>
      </c>
      <c r="P29" s="96">
        <v>4</v>
      </c>
      <c r="Q29" s="96" t="s">
        <v>58</v>
      </c>
      <c r="R29" s="96">
        <v>4</v>
      </c>
      <c r="S29" s="96" t="s">
        <v>82</v>
      </c>
      <c r="T29" s="96" t="s">
        <v>40</v>
      </c>
      <c r="U29" s="96" t="s">
        <v>41</v>
      </c>
      <c r="V29" s="103">
        <v>356</v>
      </c>
      <c r="W29" s="108" t="s">
        <v>83</v>
      </c>
      <c r="X29" s="117"/>
      <c r="Y29" s="107" t="s">
        <v>35</v>
      </c>
      <c r="Z29" s="298" t="s">
        <v>91</v>
      </c>
      <c r="AA29" s="255" t="s">
        <v>748</v>
      </c>
      <c r="AB29" s="255" t="s">
        <v>754</v>
      </c>
      <c r="AC29" s="255" t="s">
        <v>752</v>
      </c>
      <c r="AD29" s="255" t="s">
        <v>749</v>
      </c>
      <c r="AE29" s="255" t="s">
        <v>406</v>
      </c>
      <c r="AF29" s="255">
        <v>3329</v>
      </c>
      <c r="AG29" s="255" t="s">
        <v>755</v>
      </c>
      <c r="AH29" s="299" t="s">
        <v>756</v>
      </c>
      <c r="AI29" s="300" t="s">
        <v>61</v>
      </c>
      <c r="AJ29" s="256">
        <v>294537</v>
      </c>
      <c r="AK29" s="254">
        <v>0</v>
      </c>
      <c r="AL29" s="255" t="s">
        <v>38</v>
      </c>
      <c r="AM29" s="256" t="s">
        <v>36</v>
      </c>
      <c r="AN29" s="298" t="s">
        <v>411</v>
      </c>
      <c r="AO29" s="108">
        <v>0</v>
      </c>
      <c r="AP29" s="108">
        <v>50</v>
      </c>
      <c r="AQ29" s="108">
        <v>50.01</v>
      </c>
      <c r="AR29" s="108">
        <v>80</v>
      </c>
      <c r="AS29" s="108">
        <v>80.010000000000005</v>
      </c>
      <c r="AT29" s="107">
        <v>110</v>
      </c>
      <c r="AU29" s="109">
        <v>228812</v>
      </c>
      <c r="AV29" s="109"/>
      <c r="AW29" s="110">
        <v>1512</v>
      </c>
      <c r="AX29" s="110"/>
      <c r="AY29" s="110">
        <v>1674</v>
      </c>
      <c r="AZ29" s="110"/>
      <c r="BA29" s="110">
        <v>1620</v>
      </c>
      <c r="BB29" s="110"/>
      <c r="BC29" s="110">
        <v>1674</v>
      </c>
      <c r="BD29" s="110">
        <v>1620</v>
      </c>
      <c r="BE29" s="110">
        <v>1674</v>
      </c>
      <c r="BF29" s="110">
        <v>1674</v>
      </c>
      <c r="BG29" s="110">
        <v>1620</v>
      </c>
      <c r="BH29" s="110">
        <v>1674</v>
      </c>
      <c r="BI29" s="110">
        <v>1620</v>
      </c>
      <c r="BJ29" s="110">
        <v>1674</v>
      </c>
      <c r="BK29" s="118"/>
    </row>
    <row r="30" spans="1:63" s="64" customFormat="1" hidden="1" x14ac:dyDescent="0.25">
      <c r="A30" s="55">
        <v>4458</v>
      </c>
      <c r="B30" s="56">
        <v>21121</v>
      </c>
      <c r="C30" s="57" t="s">
        <v>392</v>
      </c>
      <c r="D30" s="58">
        <v>11</v>
      </c>
      <c r="E30" s="57" t="s">
        <v>49</v>
      </c>
      <c r="F30" s="59">
        <v>45</v>
      </c>
      <c r="G30" s="57" t="s">
        <v>86</v>
      </c>
      <c r="H30" s="60">
        <v>250</v>
      </c>
      <c r="I30" s="61" t="s">
        <v>86</v>
      </c>
      <c r="J30" s="56">
        <v>2</v>
      </c>
      <c r="K30" s="57" t="s">
        <v>33</v>
      </c>
      <c r="L30" s="57">
        <v>6</v>
      </c>
      <c r="M30" s="57" t="s">
        <v>50</v>
      </c>
      <c r="N30" s="57">
        <v>5</v>
      </c>
      <c r="O30" s="57" t="s">
        <v>56</v>
      </c>
      <c r="P30" s="57">
        <v>3</v>
      </c>
      <c r="Q30" s="57" t="s">
        <v>34</v>
      </c>
      <c r="R30" s="57">
        <v>4</v>
      </c>
      <c r="S30" s="57" t="s">
        <v>52</v>
      </c>
      <c r="T30" s="57" t="s">
        <v>40</v>
      </c>
      <c r="U30" s="57" t="s">
        <v>41</v>
      </c>
      <c r="V30" s="59">
        <v>357</v>
      </c>
      <c r="W30" s="57" t="s">
        <v>88</v>
      </c>
      <c r="X30" s="58">
        <v>1</v>
      </c>
      <c r="Y30" s="61" t="s">
        <v>450</v>
      </c>
      <c r="Z30" s="285" t="s">
        <v>111</v>
      </c>
      <c r="AA30" s="287" t="s">
        <v>451</v>
      </c>
      <c r="AB30" s="287" t="s">
        <v>452</v>
      </c>
      <c r="AC30" s="287" t="s">
        <v>208</v>
      </c>
      <c r="AD30" s="287" t="s">
        <v>453</v>
      </c>
      <c r="AE30" s="248" t="s">
        <v>406</v>
      </c>
      <c r="AF30" s="287">
        <v>1980</v>
      </c>
      <c r="AG30" s="287" t="s">
        <v>454</v>
      </c>
      <c r="AH30" s="297" t="s">
        <v>455</v>
      </c>
      <c r="AI30" s="289" t="s">
        <v>61</v>
      </c>
      <c r="AJ30" s="249">
        <v>18907</v>
      </c>
      <c r="AK30" s="247">
        <v>0</v>
      </c>
      <c r="AL30" s="248" t="s">
        <v>38</v>
      </c>
      <c r="AM30" s="249" t="s">
        <v>46</v>
      </c>
      <c r="AN30" s="291" t="s">
        <v>411</v>
      </c>
      <c r="AO30" s="62">
        <v>0</v>
      </c>
      <c r="AP30" s="62">
        <v>50</v>
      </c>
      <c r="AQ30" s="62">
        <v>50.01</v>
      </c>
      <c r="AR30" s="62">
        <v>80</v>
      </c>
      <c r="AS30" s="62">
        <v>80.010000000000005</v>
      </c>
      <c r="AT30" s="63">
        <v>110</v>
      </c>
      <c r="AU30" s="81">
        <v>8043</v>
      </c>
      <c r="AV30" s="81"/>
      <c r="AW30" s="62">
        <v>1423</v>
      </c>
      <c r="AX30" s="62"/>
      <c r="AY30" s="62">
        <v>746</v>
      </c>
      <c r="AZ30" s="62"/>
      <c r="BA30" s="62">
        <v>0</v>
      </c>
      <c r="BB30" s="62"/>
      <c r="BC30" s="62">
        <v>0</v>
      </c>
      <c r="BD30" s="62">
        <v>1112</v>
      </c>
      <c r="BE30" s="62">
        <v>1332</v>
      </c>
      <c r="BF30" s="62">
        <v>1332</v>
      </c>
      <c r="BG30" s="62">
        <v>1256</v>
      </c>
      <c r="BH30" s="62">
        <v>1332</v>
      </c>
      <c r="BI30" s="62">
        <v>1332</v>
      </c>
      <c r="BJ30" s="62">
        <v>999</v>
      </c>
      <c r="BK30" s="98"/>
    </row>
    <row r="31" spans="1:63" s="54" customFormat="1" hidden="1" x14ac:dyDescent="0.25">
      <c r="A31" s="40">
        <v>4470</v>
      </c>
      <c r="B31" s="41">
        <v>21121</v>
      </c>
      <c r="C31" s="42" t="s">
        <v>392</v>
      </c>
      <c r="D31" s="43">
        <v>11</v>
      </c>
      <c r="E31" s="42" t="s">
        <v>49</v>
      </c>
      <c r="F31" s="44">
        <v>45</v>
      </c>
      <c r="G31" s="42" t="s">
        <v>86</v>
      </c>
      <c r="H31" s="45">
        <v>250</v>
      </c>
      <c r="I31" s="46" t="s">
        <v>86</v>
      </c>
      <c r="J31" s="41">
        <v>2</v>
      </c>
      <c r="K31" s="42" t="s">
        <v>33</v>
      </c>
      <c r="L31" s="42">
        <v>6</v>
      </c>
      <c r="M31" s="42" t="s">
        <v>50</v>
      </c>
      <c r="N31" s="42">
        <v>5</v>
      </c>
      <c r="O31" s="42" t="s">
        <v>56</v>
      </c>
      <c r="P31" s="42">
        <v>3</v>
      </c>
      <c r="Q31" s="42" t="s">
        <v>34</v>
      </c>
      <c r="R31" s="42">
        <v>4</v>
      </c>
      <c r="S31" s="42" t="s">
        <v>52</v>
      </c>
      <c r="T31" s="42" t="s">
        <v>40</v>
      </c>
      <c r="U31" s="42" t="s">
        <v>41</v>
      </c>
      <c r="V31" s="44">
        <v>357</v>
      </c>
      <c r="W31" s="42" t="s">
        <v>88</v>
      </c>
      <c r="X31" s="43">
        <v>1</v>
      </c>
      <c r="Y31" s="46" t="s">
        <v>206</v>
      </c>
      <c r="Z31" s="292" t="s">
        <v>93</v>
      </c>
      <c r="AA31" s="293" t="s">
        <v>335</v>
      </c>
      <c r="AB31" s="293" t="s">
        <v>336</v>
      </c>
      <c r="AC31" s="293" t="s">
        <v>337</v>
      </c>
      <c r="AD31" s="293" t="s">
        <v>209</v>
      </c>
      <c r="AE31" s="251" t="s">
        <v>406</v>
      </c>
      <c r="AF31" s="293">
        <v>2584</v>
      </c>
      <c r="AG31" s="293" t="s">
        <v>333</v>
      </c>
      <c r="AH31" s="294" t="s">
        <v>334</v>
      </c>
      <c r="AI31" s="295" t="s">
        <v>39</v>
      </c>
      <c r="AJ31" s="252">
        <v>0.67</v>
      </c>
      <c r="AK31" s="250">
        <v>3</v>
      </c>
      <c r="AL31" s="251" t="s">
        <v>38</v>
      </c>
      <c r="AM31" s="252" t="s">
        <v>36</v>
      </c>
      <c r="AN31" s="296" t="s">
        <v>411</v>
      </c>
      <c r="AO31" s="47">
        <v>0</v>
      </c>
      <c r="AP31" s="47">
        <v>1</v>
      </c>
      <c r="AQ31" s="47">
        <v>1.01</v>
      </c>
      <c r="AR31" s="47">
        <v>2</v>
      </c>
      <c r="AS31" s="47">
        <v>2.0099999999999998</v>
      </c>
      <c r="AT31" s="52">
        <v>110</v>
      </c>
      <c r="AU31" s="53"/>
      <c r="AV31" s="53"/>
      <c r="AW31" s="47"/>
      <c r="AX31" s="47"/>
      <c r="AY31" s="47"/>
      <c r="AZ31" s="47"/>
      <c r="BA31" s="47"/>
      <c r="BB31" s="47"/>
      <c r="BC31" s="47"/>
      <c r="BD31" s="47"/>
      <c r="BE31" s="47"/>
      <c r="BF31" s="47"/>
      <c r="BG31" s="47"/>
      <c r="BH31" s="47"/>
      <c r="BI31" s="47"/>
      <c r="BJ31" s="47"/>
      <c r="BK31" s="100"/>
    </row>
    <row r="32" spans="1:63" s="54" customFormat="1" hidden="1" x14ac:dyDescent="0.25">
      <c r="A32" s="40">
        <v>4472</v>
      </c>
      <c r="B32" s="41">
        <v>21121</v>
      </c>
      <c r="C32" s="42" t="s">
        <v>392</v>
      </c>
      <c r="D32" s="43">
        <v>11</v>
      </c>
      <c r="E32" s="42" t="s">
        <v>49</v>
      </c>
      <c r="F32" s="44">
        <v>45</v>
      </c>
      <c r="G32" s="42" t="s">
        <v>86</v>
      </c>
      <c r="H32" s="45">
        <v>250</v>
      </c>
      <c r="I32" s="46" t="s">
        <v>86</v>
      </c>
      <c r="J32" s="41">
        <v>2</v>
      </c>
      <c r="K32" s="42" t="s">
        <v>33</v>
      </c>
      <c r="L32" s="42">
        <v>6</v>
      </c>
      <c r="M32" s="42" t="s">
        <v>50</v>
      </c>
      <c r="N32" s="42">
        <v>5</v>
      </c>
      <c r="O32" s="42" t="s">
        <v>56</v>
      </c>
      <c r="P32" s="42">
        <v>3</v>
      </c>
      <c r="Q32" s="42" t="s">
        <v>34</v>
      </c>
      <c r="R32" s="42">
        <v>4</v>
      </c>
      <c r="S32" s="42" t="s">
        <v>52</v>
      </c>
      <c r="T32" s="42" t="s">
        <v>40</v>
      </c>
      <c r="U32" s="42" t="s">
        <v>41</v>
      </c>
      <c r="V32" s="44">
        <v>357</v>
      </c>
      <c r="W32" s="42" t="s">
        <v>88</v>
      </c>
      <c r="X32" s="43">
        <v>1</v>
      </c>
      <c r="Y32" s="46" t="s">
        <v>206</v>
      </c>
      <c r="Z32" s="292" t="s">
        <v>93</v>
      </c>
      <c r="AA32" s="293" t="s">
        <v>340</v>
      </c>
      <c r="AB32" s="293" t="s">
        <v>341</v>
      </c>
      <c r="AC32" s="293" t="s">
        <v>342</v>
      </c>
      <c r="AD32" s="293" t="s">
        <v>209</v>
      </c>
      <c r="AE32" s="251" t="s">
        <v>406</v>
      </c>
      <c r="AF32" s="293">
        <v>2596</v>
      </c>
      <c r="AG32" s="293" t="s">
        <v>338</v>
      </c>
      <c r="AH32" s="294" t="s">
        <v>339</v>
      </c>
      <c r="AI32" s="295" t="s">
        <v>39</v>
      </c>
      <c r="AJ32" s="252">
        <v>0.71</v>
      </c>
      <c r="AK32" s="250">
        <v>60</v>
      </c>
      <c r="AL32" s="251" t="s">
        <v>38</v>
      </c>
      <c r="AM32" s="252" t="s">
        <v>36</v>
      </c>
      <c r="AN32" s="296" t="s">
        <v>411</v>
      </c>
      <c r="AO32" s="47">
        <v>0</v>
      </c>
      <c r="AP32" s="47">
        <v>1</v>
      </c>
      <c r="AQ32" s="47">
        <v>1.01</v>
      </c>
      <c r="AR32" s="47">
        <v>2</v>
      </c>
      <c r="AS32" s="47">
        <v>2.0099999999999998</v>
      </c>
      <c r="AT32" s="52">
        <v>110</v>
      </c>
      <c r="AU32" s="53"/>
      <c r="AV32" s="53"/>
      <c r="AW32" s="47"/>
      <c r="AX32" s="47"/>
      <c r="AY32" s="47"/>
      <c r="AZ32" s="47"/>
      <c r="BA32" s="47"/>
      <c r="BB32" s="47"/>
      <c r="BC32" s="47"/>
      <c r="BD32" s="47"/>
      <c r="BE32" s="47"/>
      <c r="BF32" s="47"/>
      <c r="BG32" s="47"/>
      <c r="BH32" s="47"/>
      <c r="BI32" s="47"/>
      <c r="BJ32" s="47"/>
      <c r="BK32" s="100"/>
    </row>
    <row r="33" spans="1:63" s="54" customFormat="1" hidden="1" x14ac:dyDescent="0.25">
      <c r="A33" s="40">
        <v>4474</v>
      </c>
      <c r="B33" s="41">
        <v>21121</v>
      </c>
      <c r="C33" s="42" t="s">
        <v>392</v>
      </c>
      <c r="D33" s="43">
        <v>11</v>
      </c>
      <c r="E33" s="42" t="s">
        <v>49</v>
      </c>
      <c r="F33" s="44">
        <v>45</v>
      </c>
      <c r="G33" s="42" t="s">
        <v>86</v>
      </c>
      <c r="H33" s="45">
        <v>250</v>
      </c>
      <c r="I33" s="46" t="s">
        <v>86</v>
      </c>
      <c r="J33" s="41">
        <v>2</v>
      </c>
      <c r="K33" s="42" t="s">
        <v>33</v>
      </c>
      <c r="L33" s="42">
        <v>6</v>
      </c>
      <c r="M33" s="42" t="s">
        <v>50</v>
      </c>
      <c r="N33" s="42">
        <v>5</v>
      </c>
      <c r="O33" s="42" t="s">
        <v>56</v>
      </c>
      <c r="P33" s="42">
        <v>3</v>
      </c>
      <c r="Q33" s="42" t="s">
        <v>34</v>
      </c>
      <c r="R33" s="42">
        <v>4</v>
      </c>
      <c r="S33" s="42" t="s">
        <v>52</v>
      </c>
      <c r="T33" s="42" t="s">
        <v>40</v>
      </c>
      <c r="U33" s="42" t="s">
        <v>41</v>
      </c>
      <c r="V33" s="44">
        <v>357</v>
      </c>
      <c r="W33" s="42" t="s">
        <v>88</v>
      </c>
      <c r="X33" s="43">
        <v>1</v>
      </c>
      <c r="Y33" s="46" t="s">
        <v>206</v>
      </c>
      <c r="Z33" s="292" t="s">
        <v>93</v>
      </c>
      <c r="AA33" s="293" t="s">
        <v>340</v>
      </c>
      <c r="AB33" s="293" t="s">
        <v>345</v>
      </c>
      <c r="AC33" s="293" t="s">
        <v>346</v>
      </c>
      <c r="AD33" s="293" t="s">
        <v>209</v>
      </c>
      <c r="AE33" s="251" t="s">
        <v>406</v>
      </c>
      <c r="AF33" s="293">
        <v>2617</v>
      </c>
      <c r="AG33" s="293" t="s">
        <v>343</v>
      </c>
      <c r="AH33" s="294" t="s">
        <v>344</v>
      </c>
      <c r="AI33" s="295" t="s">
        <v>39</v>
      </c>
      <c r="AJ33" s="252">
        <v>0.36</v>
      </c>
      <c r="AK33" s="250">
        <v>44</v>
      </c>
      <c r="AL33" s="251" t="s">
        <v>38</v>
      </c>
      <c r="AM33" s="252" t="s">
        <v>46</v>
      </c>
      <c r="AN33" s="296" t="s">
        <v>411</v>
      </c>
      <c r="AO33" s="47">
        <v>0</v>
      </c>
      <c r="AP33" s="47">
        <v>98</v>
      </c>
      <c r="AQ33" s="47">
        <v>98.01</v>
      </c>
      <c r="AR33" s="47">
        <v>99</v>
      </c>
      <c r="AS33" s="47">
        <v>99.01</v>
      </c>
      <c r="AT33" s="52">
        <v>110</v>
      </c>
      <c r="AU33" s="53"/>
      <c r="AV33" s="53"/>
      <c r="AW33" s="47"/>
      <c r="AX33" s="47"/>
      <c r="AY33" s="47"/>
      <c r="AZ33" s="47"/>
      <c r="BA33" s="47"/>
      <c r="BB33" s="47"/>
      <c r="BC33" s="47"/>
      <c r="BD33" s="47"/>
      <c r="BE33" s="47"/>
      <c r="BF33" s="47"/>
      <c r="BG33" s="47"/>
      <c r="BH33" s="47"/>
      <c r="BI33" s="47"/>
      <c r="BJ33" s="47"/>
      <c r="BK33" s="100"/>
    </row>
    <row r="34" spans="1:63" s="54" customFormat="1" hidden="1" x14ac:dyDescent="0.25">
      <c r="A34" s="40">
        <v>4476</v>
      </c>
      <c r="B34" s="41">
        <v>21121</v>
      </c>
      <c r="C34" s="42" t="s">
        <v>392</v>
      </c>
      <c r="D34" s="43">
        <v>11</v>
      </c>
      <c r="E34" s="42" t="s">
        <v>49</v>
      </c>
      <c r="F34" s="44">
        <v>45</v>
      </c>
      <c r="G34" s="42" t="s">
        <v>86</v>
      </c>
      <c r="H34" s="45">
        <v>250</v>
      </c>
      <c r="I34" s="46" t="s">
        <v>86</v>
      </c>
      <c r="J34" s="41">
        <v>2</v>
      </c>
      <c r="K34" s="42" t="s">
        <v>33</v>
      </c>
      <c r="L34" s="42">
        <v>6</v>
      </c>
      <c r="M34" s="42" t="s">
        <v>50</v>
      </c>
      <c r="N34" s="42">
        <v>5</v>
      </c>
      <c r="O34" s="42" t="s">
        <v>56</v>
      </c>
      <c r="P34" s="42">
        <v>3</v>
      </c>
      <c r="Q34" s="42" t="s">
        <v>34</v>
      </c>
      <c r="R34" s="42">
        <v>4</v>
      </c>
      <c r="S34" s="42" t="s">
        <v>52</v>
      </c>
      <c r="T34" s="42" t="s">
        <v>40</v>
      </c>
      <c r="U34" s="42" t="s">
        <v>41</v>
      </c>
      <c r="V34" s="44">
        <v>357</v>
      </c>
      <c r="W34" s="42" t="s">
        <v>88</v>
      </c>
      <c r="X34" s="43">
        <v>1</v>
      </c>
      <c r="Y34" s="46" t="s">
        <v>206</v>
      </c>
      <c r="Z34" s="292" t="s">
        <v>93</v>
      </c>
      <c r="AA34" s="293" t="s">
        <v>349</v>
      </c>
      <c r="AB34" s="293" t="s">
        <v>350</v>
      </c>
      <c r="AC34" s="293" t="s">
        <v>342</v>
      </c>
      <c r="AD34" s="293" t="s">
        <v>209</v>
      </c>
      <c r="AE34" s="251" t="s">
        <v>406</v>
      </c>
      <c r="AF34" s="293">
        <v>2636</v>
      </c>
      <c r="AG34" s="293" t="s">
        <v>347</v>
      </c>
      <c r="AH34" s="294" t="s">
        <v>348</v>
      </c>
      <c r="AI34" s="295" t="s">
        <v>39</v>
      </c>
      <c r="AJ34" s="252">
        <v>0.52</v>
      </c>
      <c r="AK34" s="250">
        <v>40</v>
      </c>
      <c r="AL34" s="251" t="s">
        <v>38</v>
      </c>
      <c r="AM34" s="252" t="s">
        <v>36</v>
      </c>
      <c r="AN34" s="296" t="s">
        <v>411</v>
      </c>
      <c r="AO34" s="47">
        <v>0</v>
      </c>
      <c r="AP34" s="47">
        <v>1</v>
      </c>
      <c r="AQ34" s="47">
        <v>1.01</v>
      </c>
      <c r="AR34" s="47">
        <v>99</v>
      </c>
      <c r="AS34" s="47">
        <v>99.01</v>
      </c>
      <c r="AT34" s="52">
        <v>110</v>
      </c>
      <c r="AU34" s="53"/>
      <c r="AV34" s="53"/>
      <c r="AW34" s="47"/>
      <c r="AX34" s="47"/>
      <c r="AY34" s="47"/>
      <c r="AZ34" s="47"/>
      <c r="BA34" s="47"/>
      <c r="BB34" s="47"/>
      <c r="BC34" s="47"/>
      <c r="BD34" s="47"/>
      <c r="BE34" s="47"/>
      <c r="BF34" s="47"/>
      <c r="BG34" s="47"/>
      <c r="BH34" s="47"/>
      <c r="BI34" s="47"/>
      <c r="BJ34" s="47"/>
      <c r="BK34" s="100"/>
    </row>
    <row r="35" spans="1:63" s="54" customFormat="1" hidden="1" x14ac:dyDescent="0.25">
      <c r="A35" s="40">
        <v>4477</v>
      </c>
      <c r="B35" s="41">
        <v>21121</v>
      </c>
      <c r="C35" s="42" t="s">
        <v>392</v>
      </c>
      <c r="D35" s="43">
        <v>11</v>
      </c>
      <c r="E35" s="42" t="s">
        <v>49</v>
      </c>
      <c r="F35" s="44">
        <v>45</v>
      </c>
      <c r="G35" s="42" t="s">
        <v>86</v>
      </c>
      <c r="H35" s="45">
        <v>250</v>
      </c>
      <c r="I35" s="46" t="s">
        <v>86</v>
      </c>
      <c r="J35" s="41">
        <v>2</v>
      </c>
      <c r="K35" s="42" t="s">
        <v>33</v>
      </c>
      <c r="L35" s="42">
        <v>6</v>
      </c>
      <c r="M35" s="42" t="s">
        <v>50</v>
      </c>
      <c r="N35" s="42">
        <v>5</v>
      </c>
      <c r="O35" s="42" t="s">
        <v>56</v>
      </c>
      <c r="P35" s="42">
        <v>3</v>
      </c>
      <c r="Q35" s="42" t="s">
        <v>34</v>
      </c>
      <c r="R35" s="42">
        <v>4</v>
      </c>
      <c r="S35" s="42" t="s">
        <v>52</v>
      </c>
      <c r="T35" s="42" t="s">
        <v>40</v>
      </c>
      <c r="U35" s="42" t="s">
        <v>41</v>
      </c>
      <c r="V35" s="44">
        <v>357</v>
      </c>
      <c r="W35" s="42" t="s">
        <v>88</v>
      </c>
      <c r="X35" s="43">
        <v>1</v>
      </c>
      <c r="Y35" s="46" t="s">
        <v>206</v>
      </c>
      <c r="Z35" s="292" t="s">
        <v>93</v>
      </c>
      <c r="AA35" s="293" t="s">
        <v>349</v>
      </c>
      <c r="AB35" s="293" t="s">
        <v>395</v>
      </c>
      <c r="AC35" s="293" t="s">
        <v>353</v>
      </c>
      <c r="AD35" s="293" t="s">
        <v>209</v>
      </c>
      <c r="AE35" s="251" t="s">
        <v>406</v>
      </c>
      <c r="AF35" s="293">
        <v>2653</v>
      </c>
      <c r="AG35" s="293" t="s">
        <v>351</v>
      </c>
      <c r="AH35" s="294" t="s">
        <v>352</v>
      </c>
      <c r="AI35" s="295" t="s">
        <v>39</v>
      </c>
      <c r="AJ35" s="252">
        <v>89.6</v>
      </c>
      <c r="AK35" s="250">
        <v>17</v>
      </c>
      <c r="AL35" s="251" t="s">
        <v>38</v>
      </c>
      <c r="AM35" s="252" t="s">
        <v>46</v>
      </c>
      <c r="AN35" s="296" t="s">
        <v>411</v>
      </c>
      <c r="AO35" s="47">
        <v>0</v>
      </c>
      <c r="AP35" s="47">
        <v>98</v>
      </c>
      <c r="AQ35" s="47">
        <v>98.01</v>
      </c>
      <c r="AR35" s="47">
        <v>99</v>
      </c>
      <c r="AS35" s="47">
        <v>99.01</v>
      </c>
      <c r="AT35" s="52">
        <v>110</v>
      </c>
      <c r="AU35" s="53"/>
      <c r="AV35" s="53"/>
      <c r="AW35" s="47"/>
      <c r="AX35" s="47"/>
      <c r="AY35" s="47"/>
      <c r="AZ35" s="47"/>
      <c r="BA35" s="47"/>
      <c r="BB35" s="47"/>
      <c r="BC35" s="47"/>
      <c r="BD35" s="47"/>
      <c r="BE35" s="47"/>
      <c r="BF35" s="47"/>
      <c r="BG35" s="47"/>
      <c r="BH35" s="47"/>
      <c r="BI35" s="47"/>
      <c r="BJ35" s="47"/>
      <c r="BK35" s="100"/>
    </row>
    <row r="36" spans="1:63" s="64" customFormat="1" hidden="1" x14ac:dyDescent="0.25">
      <c r="A36" s="55">
        <v>4468</v>
      </c>
      <c r="B36" s="56">
        <v>21121</v>
      </c>
      <c r="C36" s="57" t="s">
        <v>392</v>
      </c>
      <c r="D36" s="58">
        <v>11</v>
      </c>
      <c r="E36" s="57" t="s">
        <v>49</v>
      </c>
      <c r="F36" s="59">
        <v>45</v>
      </c>
      <c r="G36" s="57" t="s">
        <v>86</v>
      </c>
      <c r="H36" s="60">
        <v>250</v>
      </c>
      <c r="I36" s="61" t="s">
        <v>86</v>
      </c>
      <c r="J36" s="56">
        <v>2</v>
      </c>
      <c r="K36" s="57" t="s">
        <v>33</v>
      </c>
      <c r="L36" s="57">
        <v>6</v>
      </c>
      <c r="M36" s="57" t="s">
        <v>50</v>
      </c>
      <c r="N36" s="57">
        <v>5</v>
      </c>
      <c r="O36" s="57" t="s">
        <v>56</v>
      </c>
      <c r="P36" s="57">
        <v>3</v>
      </c>
      <c r="Q36" s="57" t="s">
        <v>34</v>
      </c>
      <c r="R36" s="57">
        <v>4</v>
      </c>
      <c r="S36" s="57" t="s">
        <v>52</v>
      </c>
      <c r="T36" s="57" t="s">
        <v>40</v>
      </c>
      <c r="U36" s="57" t="s">
        <v>41</v>
      </c>
      <c r="V36" s="59">
        <v>357</v>
      </c>
      <c r="W36" s="57" t="s">
        <v>88</v>
      </c>
      <c r="X36" s="58">
        <v>2</v>
      </c>
      <c r="Y36" s="61" t="s">
        <v>466</v>
      </c>
      <c r="Z36" s="285" t="s">
        <v>111</v>
      </c>
      <c r="AA36" s="287" t="s">
        <v>467</v>
      </c>
      <c r="AB36" s="287" t="s">
        <v>468</v>
      </c>
      <c r="AC36" s="287" t="s">
        <v>208</v>
      </c>
      <c r="AD36" s="287" t="s">
        <v>469</v>
      </c>
      <c r="AE36" s="248" t="s">
        <v>406</v>
      </c>
      <c r="AF36" s="287">
        <v>2556</v>
      </c>
      <c r="AG36" s="287" t="s">
        <v>470</v>
      </c>
      <c r="AH36" s="297" t="s">
        <v>471</v>
      </c>
      <c r="AI36" s="289" t="s">
        <v>61</v>
      </c>
      <c r="AJ36" s="301">
        <v>227138</v>
      </c>
      <c r="AK36" s="247">
        <v>0</v>
      </c>
      <c r="AL36" s="248" t="s">
        <v>38</v>
      </c>
      <c r="AM36" s="249" t="s">
        <v>46</v>
      </c>
      <c r="AN36" s="291" t="s">
        <v>411</v>
      </c>
      <c r="AO36" s="62">
        <v>0</v>
      </c>
      <c r="AP36" s="62">
        <v>50</v>
      </c>
      <c r="AQ36" s="62">
        <v>50.01</v>
      </c>
      <c r="AR36" s="62">
        <v>80</v>
      </c>
      <c r="AS36" s="62">
        <v>80.010000000000005</v>
      </c>
      <c r="AT36" s="63">
        <v>110</v>
      </c>
      <c r="AU36" s="97">
        <v>227138</v>
      </c>
      <c r="AV36" s="97"/>
      <c r="AW36" s="62">
        <v>0</v>
      </c>
      <c r="AX36" s="62"/>
      <c r="AY36" s="62">
        <v>0</v>
      </c>
      <c r="AZ36" s="62"/>
      <c r="BA36" s="62">
        <v>0</v>
      </c>
      <c r="BB36" s="62"/>
      <c r="BC36" s="62">
        <v>0</v>
      </c>
      <c r="BD36" s="62">
        <v>0</v>
      </c>
      <c r="BE36" s="62">
        <v>0</v>
      </c>
      <c r="BF36" s="62">
        <v>0</v>
      </c>
      <c r="BG36" s="62">
        <v>0</v>
      </c>
      <c r="BH36" s="62">
        <v>0</v>
      </c>
      <c r="BI36" s="62">
        <v>0</v>
      </c>
      <c r="BJ36" s="62">
        <v>0</v>
      </c>
      <c r="BK36" s="98"/>
    </row>
    <row r="37" spans="1:63" s="54" customFormat="1" hidden="1" x14ac:dyDescent="0.25">
      <c r="A37" s="40">
        <v>4461</v>
      </c>
      <c r="B37" s="41">
        <v>21121</v>
      </c>
      <c r="C37" s="42" t="s">
        <v>392</v>
      </c>
      <c r="D37" s="43">
        <v>11</v>
      </c>
      <c r="E37" s="42" t="s">
        <v>49</v>
      </c>
      <c r="F37" s="44">
        <v>45</v>
      </c>
      <c r="G37" s="42" t="s">
        <v>86</v>
      </c>
      <c r="H37" s="45">
        <v>250</v>
      </c>
      <c r="I37" s="46" t="s">
        <v>86</v>
      </c>
      <c r="J37" s="41">
        <v>2</v>
      </c>
      <c r="K37" s="42" t="s">
        <v>33</v>
      </c>
      <c r="L37" s="42">
        <v>6</v>
      </c>
      <c r="M37" s="42" t="s">
        <v>50</v>
      </c>
      <c r="N37" s="42">
        <v>5</v>
      </c>
      <c r="O37" s="42" t="s">
        <v>56</v>
      </c>
      <c r="P37" s="42">
        <v>3</v>
      </c>
      <c r="Q37" s="42" t="s">
        <v>34</v>
      </c>
      <c r="R37" s="42">
        <v>4</v>
      </c>
      <c r="S37" s="42" t="s">
        <v>52</v>
      </c>
      <c r="T37" s="42" t="s">
        <v>40</v>
      </c>
      <c r="U37" s="42" t="s">
        <v>41</v>
      </c>
      <c r="V37" s="44">
        <v>357</v>
      </c>
      <c r="W37" s="42" t="s">
        <v>88</v>
      </c>
      <c r="X37" s="43">
        <v>2</v>
      </c>
      <c r="Y37" s="46" t="s">
        <v>207</v>
      </c>
      <c r="Z37" s="292" t="s">
        <v>93</v>
      </c>
      <c r="AA37" s="293" t="s">
        <v>300</v>
      </c>
      <c r="AB37" s="293" t="s">
        <v>305</v>
      </c>
      <c r="AC37" s="293" t="s">
        <v>306</v>
      </c>
      <c r="AD37" s="293" t="s">
        <v>209</v>
      </c>
      <c r="AE37" s="251" t="s">
        <v>406</v>
      </c>
      <c r="AF37" s="293">
        <v>2205</v>
      </c>
      <c r="AG37" s="293" t="s">
        <v>303</v>
      </c>
      <c r="AH37" s="294" t="s">
        <v>304</v>
      </c>
      <c r="AI37" s="295" t="s">
        <v>39</v>
      </c>
      <c r="AJ37" s="252">
        <v>17</v>
      </c>
      <c r="AK37" s="250">
        <v>0</v>
      </c>
      <c r="AL37" s="251" t="s">
        <v>38</v>
      </c>
      <c r="AM37" s="252" t="s">
        <v>45</v>
      </c>
      <c r="AN37" s="296" t="s">
        <v>411</v>
      </c>
      <c r="AO37" s="47">
        <v>0</v>
      </c>
      <c r="AP37" s="47">
        <v>20</v>
      </c>
      <c r="AQ37" s="47">
        <v>20.010000000000002</v>
      </c>
      <c r="AR37" s="47">
        <v>60</v>
      </c>
      <c r="AS37" s="47">
        <v>60.01</v>
      </c>
      <c r="AT37" s="52">
        <v>110</v>
      </c>
      <c r="AU37" s="53"/>
      <c r="AV37" s="53"/>
      <c r="AW37" s="47"/>
      <c r="AX37" s="47"/>
      <c r="AY37" s="47"/>
      <c r="AZ37" s="47"/>
      <c r="BA37" s="47"/>
      <c r="BB37" s="47"/>
      <c r="BC37" s="47"/>
      <c r="BD37" s="47"/>
      <c r="BE37" s="47"/>
      <c r="BF37" s="47"/>
      <c r="BG37" s="47"/>
      <c r="BH37" s="47"/>
      <c r="BI37" s="47"/>
      <c r="BJ37" s="47"/>
      <c r="BK37" s="100"/>
    </row>
    <row r="38" spans="1:63" s="54" customFormat="1" hidden="1" x14ac:dyDescent="0.25">
      <c r="A38" s="40">
        <v>4464</v>
      </c>
      <c r="B38" s="41">
        <v>21121</v>
      </c>
      <c r="C38" s="42" t="s">
        <v>392</v>
      </c>
      <c r="D38" s="43">
        <v>11</v>
      </c>
      <c r="E38" s="42" t="s">
        <v>49</v>
      </c>
      <c r="F38" s="44">
        <v>45</v>
      </c>
      <c r="G38" s="42" t="s">
        <v>86</v>
      </c>
      <c r="H38" s="45">
        <v>250</v>
      </c>
      <c r="I38" s="46" t="s">
        <v>86</v>
      </c>
      <c r="J38" s="41">
        <v>2</v>
      </c>
      <c r="K38" s="42" t="s">
        <v>33</v>
      </c>
      <c r="L38" s="42">
        <v>6</v>
      </c>
      <c r="M38" s="42" t="s">
        <v>50</v>
      </c>
      <c r="N38" s="42">
        <v>5</v>
      </c>
      <c r="O38" s="42" t="s">
        <v>56</v>
      </c>
      <c r="P38" s="42">
        <v>3</v>
      </c>
      <c r="Q38" s="42" t="s">
        <v>34</v>
      </c>
      <c r="R38" s="42">
        <v>4</v>
      </c>
      <c r="S38" s="42" t="s">
        <v>52</v>
      </c>
      <c r="T38" s="42" t="s">
        <v>40</v>
      </c>
      <c r="U38" s="42" t="s">
        <v>41</v>
      </c>
      <c r="V38" s="44">
        <v>357</v>
      </c>
      <c r="W38" s="42" t="s">
        <v>88</v>
      </c>
      <c r="X38" s="43">
        <v>2</v>
      </c>
      <c r="Y38" s="46" t="s">
        <v>207</v>
      </c>
      <c r="Z38" s="292" t="s">
        <v>93</v>
      </c>
      <c r="AA38" s="293" t="s">
        <v>313</v>
      </c>
      <c r="AB38" s="293" t="s">
        <v>314</v>
      </c>
      <c r="AC38" s="293" t="s">
        <v>315</v>
      </c>
      <c r="AD38" s="293" t="s">
        <v>209</v>
      </c>
      <c r="AE38" s="251" t="s">
        <v>406</v>
      </c>
      <c r="AF38" s="293">
        <v>2223</v>
      </c>
      <c r="AG38" s="293" t="s">
        <v>311</v>
      </c>
      <c r="AH38" s="294" t="s">
        <v>312</v>
      </c>
      <c r="AI38" s="295" t="s">
        <v>39</v>
      </c>
      <c r="AJ38" s="252">
        <v>96.66</v>
      </c>
      <c r="AK38" s="250">
        <v>20</v>
      </c>
      <c r="AL38" s="251" t="s">
        <v>38</v>
      </c>
      <c r="AM38" s="252" t="s">
        <v>60</v>
      </c>
      <c r="AN38" s="296" t="s">
        <v>411</v>
      </c>
      <c r="AO38" s="47">
        <v>0</v>
      </c>
      <c r="AP38" s="47">
        <v>1</v>
      </c>
      <c r="AQ38" s="47">
        <v>1.01</v>
      </c>
      <c r="AR38" s="47">
        <v>2</v>
      </c>
      <c r="AS38" s="47">
        <v>2.0099999999999998</v>
      </c>
      <c r="AT38" s="52">
        <v>110</v>
      </c>
      <c r="AU38" s="53"/>
      <c r="AV38" s="53"/>
      <c r="AW38" s="47"/>
      <c r="AX38" s="47"/>
      <c r="AY38" s="47"/>
      <c r="AZ38" s="47"/>
      <c r="BA38" s="47"/>
      <c r="BB38" s="47"/>
      <c r="BC38" s="47"/>
      <c r="BD38" s="47"/>
      <c r="BE38" s="47"/>
      <c r="BF38" s="47"/>
      <c r="BG38" s="47"/>
      <c r="BH38" s="47"/>
      <c r="BI38" s="47"/>
      <c r="BJ38" s="47"/>
      <c r="BK38" s="100"/>
    </row>
    <row r="39" spans="1:63" s="54" customFormat="1" hidden="1" x14ac:dyDescent="0.25">
      <c r="A39" s="40">
        <v>4466</v>
      </c>
      <c r="B39" s="41">
        <v>21121</v>
      </c>
      <c r="C39" s="42" t="s">
        <v>392</v>
      </c>
      <c r="D39" s="43">
        <v>11</v>
      </c>
      <c r="E39" s="42" t="s">
        <v>49</v>
      </c>
      <c r="F39" s="44">
        <v>45</v>
      </c>
      <c r="G39" s="42" t="s">
        <v>86</v>
      </c>
      <c r="H39" s="45">
        <v>250</v>
      </c>
      <c r="I39" s="46" t="s">
        <v>86</v>
      </c>
      <c r="J39" s="41">
        <v>2</v>
      </c>
      <c r="K39" s="42" t="s">
        <v>33</v>
      </c>
      <c r="L39" s="42">
        <v>6</v>
      </c>
      <c r="M39" s="42" t="s">
        <v>50</v>
      </c>
      <c r="N39" s="42">
        <v>5</v>
      </c>
      <c r="O39" s="42" t="s">
        <v>56</v>
      </c>
      <c r="P39" s="42">
        <v>3</v>
      </c>
      <c r="Q39" s="42" t="s">
        <v>34</v>
      </c>
      <c r="R39" s="42">
        <v>4</v>
      </c>
      <c r="S39" s="42" t="s">
        <v>52</v>
      </c>
      <c r="T39" s="42" t="s">
        <v>40</v>
      </c>
      <c r="U39" s="42" t="s">
        <v>41</v>
      </c>
      <c r="V39" s="44">
        <v>357</v>
      </c>
      <c r="W39" s="42" t="s">
        <v>88</v>
      </c>
      <c r="X39" s="43">
        <v>2</v>
      </c>
      <c r="Y39" s="46" t="s">
        <v>207</v>
      </c>
      <c r="Z39" s="292" t="s">
        <v>93</v>
      </c>
      <c r="AA39" s="293" t="s">
        <v>309</v>
      </c>
      <c r="AB39" s="293" t="s">
        <v>310</v>
      </c>
      <c r="AC39" s="293" t="s">
        <v>323</v>
      </c>
      <c r="AD39" s="293" t="s">
        <v>209</v>
      </c>
      <c r="AE39" s="251" t="s">
        <v>406</v>
      </c>
      <c r="AF39" s="293">
        <v>2233</v>
      </c>
      <c r="AG39" s="293" t="s">
        <v>321</v>
      </c>
      <c r="AH39" s="294" t="s">
        <v>322</v>
      </c>
      <c r="AI39" s="295" t="s">
        <v>39</v>
      </c>
      <c r="AJ39" s="252">
        <v>11.23</v>
      </c>
      <c r="AK39" s="250">
        <v>33.340000000000003</v>
      </c>
      <c r="AL39" s="251" t="s">
        <v>38</v>
      </c>
      <c r="AM39" s="252" t="s">
        <v>60</v>
      </c>
      <c r="AN39" s="296" t="s">
        <v>411</v>
      </c>
      <c r="AO39" s="47">
        <v>0</v>
      </c>
      <c r="AP39" s="47">
        <v>1</v>
      </c>
      <c r="AQ39" s="47">
        <v>1.01</v>
      </c>
      <c r="AR39" s="47">
        <v>25</v>
      </c>
      <c r="AS39" s="47">
        <v>25.01</v>
      </c>
      <c r="AT39" s="52">
        <v>110</v>
      </c>
      <c r="AU39" s="53"/>
      <c r="AV39" s="53"/>
      <c r="AW39" s="47"/>
      <c r="AX39" s="47"/>
      <c r="AY39" s="47"/>
      <c r="AZ39" s="47"/>
      <c r="BA39" s="47"/>
      <c r="BB39" s="47"/>
      <c r="BC39" s="47"/>
      <c r="BD39" s="47"/>
      <c r="BE39" s="47"/>
      <c r="BF39" s="47"/>
      <c r="BG39" s="47"/>
      <c r="BH39" s="47"/>
      <c r="BI39" s="47"/>
      <c r="BJ39" s="47"/>
      <c r="BK39" s="100"/>
    </row>
    <row r="40" spans="1:63" s="54" customFormat="1" hidden="1" x14ac:dyDescent="0.25">
      <c r="A40" s="40">
        <v>4467</v>
      </c>
      <c r="B40" s="41">
        <v>21121</v>
      </c>
      <c r="C40" s="42" t="s">
        <v>392</v>
      </c>
      <c r="D40" s="43">
        <v>11</v>
      </c>
      <c r="E40" s="42" t="s">
        <v>49</v>
      </c>
      <c r="F40" s="44">
        <v>45</v>
      </c>
      <c r="G40" s="42" t="s">
        <v>86</v>
      </c>
      <c r="H40" s="45">
        <v>250</v>
      </c>
      <c r="I40" s="46" t="s">
        <v>86</v>
      </c>
      <c r="J40" s="41">
        <v>2</v>
      </c>
      <c r="K40" s="42" t="s">
        <v>33</v>
      </c>
      <c r="L40" s="42">
        <v>6</v>
      </c>
      <c r="M40" s="42" t="s">
        <v>50</v>
      </c>
      <c r="N40" s="42">
        <v>5</v>
      </c>
      <c r="O40" s="42" t="s">
        <v>56</v>
      </c>
      <c r="P40" s="42">
        <v>3</v>
      </c>
      <c r="Q40" s="42" t="s">
        <v>34</v>
      </c>
      <c r="R40" s="42">
        <v>4</v>
      </c>
      <c r="S40" s="42" t="s">
        <v>52</v>
      </c>
      <c r="T40" s="42" t="s">
        <v>40</v>
      </c>
      <c r="U40" s="42" t="s">
        <v>41</v>
      </c>
      <c r="V40" s="44">
        <v>357</v>
      </c>
      <c r="W40" s="42" t="s">
        <v>88</v>
      </c>
      <c r="X40" s="43">
        <v>2</v>
      </c>
      <c r="Y40" s="46" t="s">
        <v>207</v>
      </c>
      <c r="Z40" s="292" t="s">
        <v>93</v>
      </c>
      <c r="AA40" s="293" t="s">
        <v>324</v>
      </c>
      <c r="AB40" s="293" t="s">
        <v>326</v>
      </c>
      <c r="AC40" s="293" t="s">
        <v>327</v>
      </c>
      <c r="AD40" s="293" t="s">
        <v>209</v>
      </c>
      <c r="AE40" s="251" t="s">
        <v>406</v>
      </c>
      <c r="AF40" s="293">
        <v>2248</v>
      </c>
      <c r="AG40" s="293" t="s">
        <v>324</v>
      </c>
      <c r="AH40" s="294" t="s">
        <v>325</v>
      </c>
      <c r="AI40" s="295" t="s">
        <v>39</v>
      </c>
      <c r="AJ40" s="252">
        <v>1.58</v>
      </c>
      <c r="AK40" s="250">
        <v>100</v>
      </c>
      <c r="AL40" s="251" t="s">
        <v>38</v>
      </c>
      <c r="AM40" s="252" t="s">
        <v>60</v>
      </c>
      <c r="AN40" s="296" t="s">
        <v>411</v>
      </c>
      <c r="AO40" s="47">
        <v>0</v>
      </c>
      <c r="AP40" s="47">
        <v>98</v>
      </c>
      <c r="AQ40" s="47">
        <v>98.01</v>
      </c>
      <c r="AR40" s="47">
        <v>99</v>
      </c>
      <c r="AS40" s="47">
        <v>99.01</v>
      </c>
      <c r="AT40" s="52">
        <v>110</v>
      </c>
      <c r="AU40" s="53"/>
      <c r="AV40" s="53"/>
      <c r="AW40" s="47"/>
      <c r="AX40" s="47"/>
      <c r="AY40" s="47"/>
      <c r="AZ40" s="47"/>
      <c r="BA40" s="47"/>
      <c r="BB40" s="47"/>
      <c r="BC40" s="47"/>
      <c r="BD40" s="47"/>
      <c r="BE40" s="47"/>
      <c r="BF40" s="47"/>
      <c r="BG40" s="47"/>
      <c r="BH40" s="47"/>
      <c r="BI40" s="47"/>
      <c r="BJ40" s="47"/>
      <c r="BK40" s="100"/>
    </row>
    <row r="41" spans="1:63" s="54" customFormat="1" hidden="1" x14ac:dyDescent="0.25">
      <c r="A41" s="40">
        <v>4469</v>
      </c>
      <c r="B41" s="41">
        <v>21121</v>
      </c>
      <c r="C41" s="42" t="s">
        <v>392</v>
      </c>
      <c r="D41" s="43">
        <v>11</v>
      </c>
      <c r="E41" s="42" t="s">
        <v>49</v>
      </c>
      <c r="F41" s="44">
        <v>45</v>
      </c>
      <c r="G41" s="42" t="s">
        <v>86</v>
      </c>
      <c r="H41" s="45">
        <v>250</v>
      </c>
      <c r="I41" s="46" t="s">
        <v>86</v>
      </c>
      <c r="J41" s="41">
        <v>2</v>
      </c>
      <c r="K41" s="42" t="s">
        <v>33</v>
      </c>
      <c r="L41" s="42">
        <v>6</v>
      </c>
      <c r="M41" s="42" t="s">
        <v>50</v>
      </c>
      <c r="N41" s="42">
        <v>5</v>
      </c>
      <c r="O41" s="42" t="s">
        <v>56</v>
      </c>
      <c r="P41" s="42">
        <v>3</v>
      </c>
      <c r="Q41" s="42" t="s">
        <v>34</v>
      </c>
      <c r="R41" s="42">
        <v>4</v>
      </c>
      <c r="S41" s="42" t="s">
        <v>52</v>
      </c>
      <c r="T41" s="42" t="s">
        <v>40</v>
      </c>
      <c r="U41" s="42" t="s">
        <v>41</v>
      </c>
      <c r="V41" s="44">
        <v>357</v>
      </c>
      <c r="W41" s="42" t="s">
        <v>88</v>
      </c>
      <c r="X41" s="43">
        <v>2</v>
      </c>
      <c r="Y41" s="46" t="s">
        <v>207</v>
      </c>
      <c r="Z41" s="292" t="s">
        <v>93</v>
      </c>
      <c r="AA41" s="293" t="s">
        <v>330</v>
      </c>
      <c r="AB41" s="293" t="s">
        <v>331</v>
      </c>
      <c r="AC41" s="293" t="s">
        <v>332</v>
      </c>
      <c r="AD41" s="293" t="s">
        <v>209</v>
      </c>
      <c r="AE41" s="251" t="s">
        <v>406</v>
      </c>
      <c r="AF41" s="293">
        <v>2570</v>
      </c>
      <c r="AG41" s="293" t="s">
        <v>328</v>
      </c>
      <c r="AH41" s="294" t="s">
        <v>329</v>
      </c>
      <c r="AI41" s="295" t="s">
        <v>39</v>
      </c>
      <c r="AJ41" s="252">
        <v>80</v>
      </c>
      <c r="AK41" s="250">
        <v>60</v>
      </c>
      <c r="AL41" s="251" t="s">
        <v>38</v>
      </c>
      <c r="AM41" s="252" t="s">
        <v>36</v>
      </c>
      <c r="AN41" s="296" t="s">
        <v>411</v>
      </c>
      <c r="AO41" s="47">
        <v>0</v>
      </c>
      <c r="AP41" s="47">
        <v>1</v>
      </c>
      <c r="AQ41" s="47">
        <v>1.01</v>
      </c>
      <c r="AR41" s="47">
        <v>2</v>
      </c>
      <c r="AS41" s="47">
        <v>2.0099999999999998</v>
      </c>
      <c r="AT41" s="52">
        <v>110</v>
      </c>
      <c r="AU41" s="53"/>
      <c r="AV41" s="53"/>
      <c r="AW41" s="47"/>
      <c r="AX41" s="47"/>
      <c r="AY41" s="47"/>
      <c r="AZ41" s="47"/>
      <c r="BA41" s="47"/>
      <c r="BB41" s="47"/>
      <c r="BC41" s="47"/>
      <c r="BD41" s="47"/>
      <c r="BE41" s="47"/>
      <c r="BF41" s="47"/>
      <c r="BG41" s="47"/>
      <c r="BH41" s="47"/>
      <c r="BI41" s="47"/>
      <c r="BJ41" s="47"/>
      <c r="BK41" s="100"/>
    </row>
    <row r="42" spans="1:63" s="64" customFormat="1" ht="15" hidden="1" customHeight="1" x14ac:dyDescent="0.25">
      <c r="A42" s="55">
        <v>4452</v>
      </c>
      <c r="B42" s="56">
        <v>21121</v>
      </c>
      <c r="C42" s="57" t="s">
        <v>392</v>
      </c>
      <c r="D42" s="58">
        <v>11</v>
      </c>
      <c r="E42" s="57" t="s">
        <v>49</v>
      </c>
      <c r="F42" s="59">
        <v>45</v>
      </c>
      <c r="G42" s="57" t="s">
        <v>86</v>
      </c>
      <c r="H42" s="60">
        <v>250</v>
      </c>
      <c r="I42" s="61" t="s">
        <v>86</v>
      </c>
      <c r="J42" s="56">
        <v>2</v>
      </c>
      <c r="K42" s="57" t="s">
        <v>33</v>
      </c>
      <c r="L42" s="57">
        <v>6</v>
      </c>
      <c r="M42" s="57" t="s">
        <v>50</v>
      </c>
      <c r="N42" s="57">
        <v>5</v>
      </c>
      <c r="O42" s="57" t="s">
        <v>56</v>
      </c>
      <c r="P42" s="57">
        <v>3</v>
      </c>
      <c r="Q42" s="57" t="s">
        <v>34</v>
      </c>
      <c r="R42" s="57">
        <v>4</v>
      </c>
      <c r="S42" s="57" t="s">
        <v>52</v>
      </c>
      <c r="T42" s="57" t="s">
        <v>40</v>
      </c>
      <c r="U42" s="57" t="s">
        <v>41</v>
      </c>
      <c r="V42" s="103">
        <v>357</v>
      </c>
      <c r="W42" s="104" t="s">
        <v>88</v>
      </c>
      <c r="X42" s="105"/>
      <c r="Y42" s="106" t="s">
        <v>35</v>
      </c>
      <c r="Z42" s="302" t="s">
        <v>37</v>
      </c>
      <c r="AA42" s="303" t="s">
        <v>757</v>
      </c>
      <c r="AB42" s="303" t="s">
        <v>751</v>
      </c>
      <c r="AC42" s="303" t="s">
        <v>758</v>
      </c>
      <c r="AD42" s="303" t="s">
        <v>753</v>
      </c>
      <c r="AE42" s="303" t="s">
        <v>406</v>
      </c>
      <c r="AF42" s="303">
        <v>2172</v>
      </c>
      <c r="AG42" s="303" t="s">
        <v>84</v>
      </c>
      <c r="AH42" s="304" t="s">
        <v>85</v>
      </c>
      <c r="AI42" s="300" t="s">
        <v>48</v>
      </c>
      <c r="AJ42" s="256">
        <v>23</v>
      </c>
      <c r="AK42" s="254">
        <v>23</v>
      </c>
      <c r="AL42" s="255" t="s">
        <v>409</v>
      </c>
      <c r="AM42" s="256" t="s">
        <v>53</v>
      </c>
      <c r="AN42" s="298" t="s">
        <v>412</v>
      </c>
      <c r="AO42" s="108">
        <v>23</v>
      </c>
      <c r="AP42" s="108">
        <v>23</v>
      </c>
      <c r="AQ42" s="108">
        <v>23</v>
      </c>
      <c r="AR42" s="108">
        <v>23</v>
      </c>
      <c r="AS42" s="108">
        <v>23</v>
      </c>
      <c r="AT42" s="107">
        <v>23</v>
      </c>
      <c r="AU42" s="109">
        <v>0</v>
      </c>
      <c r="AV42" s="109"/>
      <c r="AW42" s="110">
        <v>0</v>
      </c>
      <c r="AX42" s="110"/>
      <c r="AY42" s="110">
        <v>0</v>
      </c>
      <c r="AZ42" s="110"/>
      <c r="BA42" s="110">
        <v>0</v>
      </c>
      <c r="BB42" s="110"/>
      <c r="BC42" s="110">
        <v>0</v>
      </c>
      <c r="BD42" s="110">
        <v>0</v>
      </c>
      <c r="BE42" s="110">
        <v>0</v>
      </c>
      <c r="BF42" s="110">
        <v>0</v>
      </c>
      <c r="BG42" s="110">
        <v>0</v>
      </c>
      <c r="BH42" s="110">
        <v>0</v>
      </c>
      <c r="BI42" s="110">
        <v>0</v>
      </c>
      <c r="BJ42" s="110">
        <v>23</v>
      </c>
      <c r="BK42" s="98"/>
    </row>
    <row r="43" spans="1:63" s="64" customFormat="1" ht="15" hidden="1" customHeight="1" x14ac:dyDescent="0.25">
      <c r="A43" s="55">
        <v>4455</v>
      </c>
      <c r="B43" s="56">
        <v>21121</v>
      </c>
      <c r="C43" s="57" t="s">
        <v>392</v>
      </c>
      <c r="D43" s="58">
        <v>11</v>
      </c>
      <c r="E43" s="57" t="s">
        <v>49</v>
      </c>
      <c r="F43" s="59">
        <v>45</v>
      </c>
      <c r="G43" s="57" t="s">
        <v>86</v>
      </c>
      <c r="H43" s="60">
        <v>250</v>
      </c>
      <c r="I43" s="61" t="s">
        <v>86</v>
      </c>
      <c r="J43" s="56">
        <v>2</v>
      </c>
      <c r="K43" s="57" t="s">
        <v>33</v>
      </c>
      <c r="L43" s="57">
        <v>6</v>
      </c>
      <c r="M43" s="57" t="s">
        <v>50</v>
      </c>
      <c r="N43" s="57">
        <v>5</v>
      </c>
      <c r="O43" s="57" t="s">
        <v>56</v>
      </c>
      <c r="P43" s="57">
        <v>3</v>
      </c>
      <c r="Q43" s="57" t="s">
        <v>34</v>
      </c>
      <c r="R43" s="57">
        <v>4</v>
      </c>
      <c r="S43" s="57" t="s">
        <v>52</v>
      </c>
      <c r="T43" s="57" t="s">
        <v>40</v>
      </c>
      <c r="U43" s="57" t="s">
        <v>41</v>
      </c>
      <c r="V43" s="103">
        <v>357</v>
      </c>
      <c r="W43" s="104" t="s">
        <v>88</v>
      </c>
      <c r="X43" s="105"/>
      <c r="Y43" s="106" t="s">
        <v>35</v>
      </c>
      <c r="Z43" s="302" t="s">
        <v>91</v>
      </c>
      <c r="AA43" s="303" t="s">
        <v>759</v>
      </c>
      <c r="AB43" s="303" t="s">
        <v>760</v>
      </c>
      <c r="AC43" s="303" t="s">
        <v>758</v>
      </c>
      <c r="AD43" s="303" t="s">
        <v>761</v>
      </c>
      <c r="AE43" s="303" t="s">
        <v>406</v>
      </c>
      <c r="AF43" s="303">
        <v>2183</v>
      </c>
      <c r="AG43" s="303" t="s">
        <v>762</v>
      </c>
      <c r="AH43" s="304" t="s">
        <v>763</v>
      </c>
      <c r="AI43" s="300" t="s">
        <v>61</v>
      </c>
      <c r="AJ43" s="256">
        <v>412231</v>
      </c>
      <c r="AK43" s="254">
        <v>0</v>
      </c>
      <c r="AL43" s="255" t="s">
        <v>38</v>
      </c>
      <c r="AM43" s="256" t="s">
        <v>47</v>
      </c>
      <c r="AN43" s="298" t="s">
        <v>411</v>
      </c>
      <c r="AO43" s="108">
        <v>0</v>
      </c>
      <c r="AP43" s="108">
        <v>50</v>
      </c>
      <c r="AQ43" s="108">
        <v>50.01</v>
      </c>
      <c r="AR43" s="108">
        <v>80</v>
      </c>
      <c r="AS43" s="108">
        <v>80.010000000000005</v>
      </c>
      <c r="AT43" s="107">
        <v>110</v>
      </c>
      <c r="AU43" s="80">
        <v>311057</v>
      </c>
      <c r="AV43" s="80"/>
      <c r="AW43" s="80">
        <v>1441</v>
      </c>
      <c r="AX43" s="80"/>
      <c r="AY43" s="80">
        <v>784</v>
      </c>
      <c r="AZ43" s="80"/>
      <c r="BA43" s="80">
        <v>98</v>
      </c>
      <c r="BB43" s="80"/>
      <c r="BC43" s="80">
        <v>418</v>
      </c>
      <c r="BD43" s="80">
        <v>1692</v>
      </c>
      <c r="BE43" s="80">
        <v>1350</v>
      </c>
      <c r="BF43" s="80">
        <v>1450</v>
      </c>
      <c r="BG43" s="80">
        <v>1474</v>
      </c>
      <c r="BH43" s="80">
        <v>31014</v>
      </c>
      <c r="BI43" s="80">
        <v>30814</v>
      </c>
      <c r="BJ43" s="80">
        <v>30639</v>
      </c>
      <c r="BK43" s="98"/>
    </row>
    <row r="44" spans="1:63" s="64" customFormat="1" hidden="1" x14ac:dyDescent="0.25">
      <c r="A44" s="55">
        <v>4475</v>
      </c>
      <c r="B44" s="56">
        <v>21121</v>
      </c>
      <c r="C44" s="57" t="s">
        <v>392</v>
      </c>
      <c r="D44" s="58">
        <v>11</v>
      </c>
      <c r="E44" s="57" t="s">
        <v>49</v>
      </c>
      <c r="F44" s="59">
        <v>45</v>
      </c>
      <c r="G44" s="57" t="s">
        <v>86</v>
      </c>
      <c r="H44" s="60">
        <v>250</v>
      </c>
      <c r="I44" s="61" t="s">
        <v>86</v>
      </c>
      <c r="J44" s="56">
        <v>2</v>
      </c>
      <c r="K44" s="57" t="s">
        <v>33</v>
      </c>
      <c r="L44" s="57">
        <v>6</v>
      </c>
      <c r="M44" s="57" t="s">
        <v>50</v>
      </c>
      <c r="N44" s="57">
        <v>8</v>
      </c>
      <c r="O44" s="57" t="s">
        <v>51</v>
      </c>
      <c r="P44" s="57">
        <v>3</v>
      </c>
      <c r="Q44" s="57" t="s">
        <v>34</v>
      </c>
      <c r="R44" s="57">
        <v>5</v>
      </c>
      <c r="S44" s="57" t="s">
        <v>54</v>
      </c>
      <c r="T44" s="57" t="s">
        <v>40</v>
      </c>
      <c r="U44" s="57" t="s">
        <v>41</v>
      </c>
      <c r="V44" s="59">
        <v>358</v>
      </c>
      <c r="W44" s="57" t="s">
        <v>89</v>
      </c>
      <c r="X44" s="58">
        <v>1</v>
      </c>
      <c r="Y44" s="61" t="s">
        <v>492</v>
      </c>
      <c r="Z44" s="285" t="s">
        <v>111</v>
      </c>
      <c r="AA44" s="287" t="s">
        <v>493</v>
      </c>
      <c r="AB44" s="287" t="s">
        <v>494</v>
      </c>
      <c r="AC44" s="287" t="s">
        <v>210</v>
      </c>
      <c r="AD44" s="287" t="s">
        <v>495</v>
      </c>
      <c r="AE44" s="248" t="s">
        <v>406</v>
      </c>
      <c r="AF44" s="287">
        <v>2211</v>
      </c>
      <c r="AG44" s="287" t="s">
        <v>496</v>
      </c>
      <c r="AH44" s="297" t="s">
        <v>497</v>
      </c>
      <c r="AI44" s="289" t="s">
        <v>488</v>
      </c>
      <c r="AJ44" s="249">
        <v>107.542</v>
      </c>
      <c r="AK44" s="247">
        <v>0</v>
      </c>
      <c r="AL44" s="248" t="s">
        <v>38</v>
      </c>
      <c r="AM44" s="249" t="s">
        <v>46</v>
      </c>
      <c r="AN44" s="291" t="s">
        <v>411</v>
      </c>
      <c r="AO44" s="62">
        <v>0</v>
      </c>
      <c r="AP44" s="62">
        <v>50</v>
      </c>
      <c r="AQ44" s="62">
        <v>50.01</v>
      </c>
      <c r="AR44" s="62">
        <v>80</v>
      </c>
      <c r="AS44" s="62">
        <v>80.010000000000005</v>
      </c>
      <c r="AT44" s="63">
        <v>110</v>
      </c>
      <c r="AU44" s="80">
        <v>9777</v>
      </c>
      <c r="AV44" s="80"/>
      <c r="AW44" s="80">
        <v>9776</v>
      </c>
      <c r="AX44" s="80"/>
      <c r="AY44" s="80">
        <v>9777</v>
      </c>
      <c r="AZ44" s="80"/>
      <c r="BA44" s="80">
        <v>4888</v>
      </c>
      <c r="BB44" s="80"/>
      <c r="BC44" s="80">
        <v>9777</v>
      </c>
      <c r="BD44" s="80">
        <v>9777</v>
      </c>
      <c r="BE44" s="80">
        <v>9777</v>
      </c>
      <c r="BF44" s="80">
        <v>9776</v>
      </c>
      <c r="BG44" s="80">
        <v>9776</v>
      </c>
      <c r="BH44" s="80">
        <v>9777</v>
      </c>
      <c r="BI44" s="80">
        <v>9776</v>
      </c>
      <c r="BJ44" s="80">
        <v>4888</v>
      </c>
      <c r="BK44" s="98"/>
    </row>
    <row r="45" spans="1:63" hidden="1" x14ac:dyDescent="0.25">
      <c r="A45" s="40">
        <v>4491</v>
      </c>
      <c r="B45" s="41">
        <v>21121</v>
      </c>
      <c r="C45" s="42" t="s">
        <v>392</v>
      </c>
      <c r="D45" s="43">
        <v>11</v>
      </c>
      <c r="E45" s="42" t="s">
        <v>49</v>
      </c>
      <c r="F45" s="44">
        <v>45</v>
      </c>
      <c r="G45" s="42" t="s">
        <v>86</v>
      </c>
      <c r="H45" s="45">
        <v>250</v>
      </c>
      <c r="I45" s="46" t="s">
        <v>86</v>
      </c>
      <c r="J45" s="41">
        <v>2</v>
      </c>
      <c r="K45" s="42" t="s">
        <v>33</v>
      </c>
      <c r="L45" s="42">
        <v>6</v>
      </c>
      <c r="M45" s="42" t="s">
        <v>50</v>
      </c>
      <c r="N45" s="42">
        <v>8</v>
      </c>
      <c r="O45" s="42" t="s">
        <v>51</v>
      </c>
      <c r="P45" s="42">
        <v>3</v>
      </c>
      <c r="Q45" s="42" t="s">
        <v>34</v>
      </c>
      <c r="R45" s="42">
        <v>5</v>
      </c>
      <c r="S45" s="42" t="s">
        <v>54</v>
      </c>
      <c r="T45" s="42" t="s">
        <v>40</v>
      </c>
      <c r="U45" s="42" t="s">
        <v>41</v>
      </c>
      <c r="V45" s="44">
        <v>358</v>
      </c>
      <c r="W45" s="42" t="s">
        <v>89</v>
      </c>
      <c r="X45" s="43">
        <v>1</v>
      </c>
      <c r="Y45" s="46" t="s">
        <v>207</v>
      </c>
      <c r="Z45" s="292" t="s">
        <v>93</v>
      </c>
      <c r="AA45" s="293" t="s">
        <v>372</v>
      </c>
      <c r="AB45" s="293" t="s">
        <v>373</v>
      </c>
      <c r="AC45" s="293" t="s">
        <v>388</v>
      </c>
      <c r="AD45" s="293" t="s">
        <v>213</v>
      </c>
      <c r="AE45" s="251" t="s">
        <v>406</v>
      </c>
      <c r="AF45" s="293">
        <v>2548</v>
      </c>
      <c r="AG45" s="293" t="s">
        <v>370</v>
      </c>
      <c r="AH45" s="294" t="s">
        <v>387</v>
      </c>
      <c r="AI45" s="295" t="s">
        <v>39</v>
      </c>
      <c r="AJ45" s="252">
        <v>13.76</v>
      </c>
      <c r="AK45" s="250">
        <v>90</v>
      </c>
      <c r="AL45" s="251" t="s">
        <v>38</v>
      </c>
      <c r="AM45" s="252" t="s">
        <v>46</v>
      </c>
      <c r="AN45" s="296" t="s">
        <v>411</v>
      </c>
      <c r="AO45" s="47">
        <v>0</v>
      </c>
      <c r="AP45" s="47">
        <v>30</v>
      </c>
      <c r="AQ45" s="47">
        <v>30.01</v>
      </c>
      <c r="AR45" s="47">
        <v>33</v>
      </c>
      <c r="AS45" s="47">
        <v>33.01</v>
      </c>
      <c r="AT45" s="52">
        <v>110</v>
      </c>
      <c r="AU45" s="27"/>
      <c r="AV45" s="27"/>
      <c r="AW45" s="4"/>
      <c r="AX45" s="4"/>
      <c r="AY45" s="4"/>
      <c r="AZ45" s="4"/>
      <c r="BA45" s="4"/>
      <c r="BB45" s="4"/>
      <c r="BC45" s="4"/>
      <c r="BD45" s="4"/>
      <c r="BE45" s="4"/>
      <c r="BF45" s="4"/>
      <c r="BG45" s="4"/>
      <c r="BH45" s="4"/>
      <c r="BI45" s="4"/>
      <c r="BJ45" s="4"/>
      <c r="BK45" s="99"/>
    </row>
    <row r="46" spans="1:63" hidden="1" x14ac:dyDescent="0.25">
      <c r="A46" s="40">
        <v>4492</v>
      </c>
      <c r="B46" s="41">
        <v>21121</v>
      </c>
      <c r="C46" s="42" t="s">
        <v>392</v>
      </c>
      <c r="D46" s="43">
        <v>11</v>
      </c>
      <c r="E46" s="42" t="s">
        <v>49</v>
      </c>
      <c r="F46" s="44">
        <v>45</v>
      </c>
      <c r="G46" s="42" t="s">
        <v>86</v>
      </c>
      <c r="H46" s="45">
        <v>250</v>
      </c>
      <c r="I46" s="46" t="s">
        <v>86</v>
      </c>
      <c r="J46" s="41">
        <v>2</v>
      </c>
      <c r="K46" s="42" t="s">
        <v>33</v>
      </c>
      <c r="L46" s="42">
        <v>6</v>
      </c>
      <c r="M46" s="42" t="s">
        <v>50</v>
      </c>
      <c r="N46" s="42">
        <v>8</v>
      </c>
      <c r="O46" s="42" t="s">
        <v>51</v>
      </c>
      <c r="P46" s="42">
        <v>3</v>
      </c>
      <c r="Q46" s="42" t="s">
        <v>34</v>
      </c>
      <c r="R46" s="42">
        <v>5</v>
      </c>
      <c r="S46" s="42" t="s">
        <v>54</v>
      </c>
      <c r="T46" s="42" t="s">
        <v>40</v>
      </c>
      <c r="U46" s="42" t="s">
        <v>41</v>
      </c>
      <c r="V46" s="44">
        <v>358</v>
      </c>
      <c r="W46" s="42" t="s">
        <v>89</v>
      </c>
      <c r="X46" s="43">
        <v>1</v>
      </c>
      <c r="Y46" s="46" t="s">
        <v>207</v>
      </c>
      <c r="Z46" s="292" t="s">
        <v>93</v>
      </c>
      <c r="AA46" s="293" t="s">
        <v>377</v>
      </c>
      <c r="AB46" s="293" t="s">
        <v>396</v>
      </c>
      <c r="AC46" s="293" t="s">
        <v>393</v>
      </c>
      <c r="AD46" s="293" t="s">
        <v>213</v>
      </c>
      <c r="AE46" s="251" t="s">
        <v>406</v>
      </c>
      <c r="AF46" s="293">
        <v>2572</v>
      </c>
      <c r="AG46" s="293" t="s">
        <v>375</v>
      </c>
      <c r="AH46" s="294" t="s">
        <v>389</v>
      </c>
      <c r="AI46" s="295" t="s">
        <v>39</v>
      </c>
      <c r="AJ46" s="252">
        <v>9.2100000000000009</v>
      </c>
      <c r="AK46" s="250">
        <v>90</v>
      </c>
      <c r="AL46" s="251" t="s">
        <v>38</v>
      </c>
      <c r="AM46" s="252" t="s">
        <v>46</v>
      </c>
      <c r="AN46" s="296" t="s">
        <v>411</v>
      </c>
      <c r="AO46" s="47">
        <v>0</v>
      </c>
      <c r="AP46" s="47">
        <v>31</v>
      </c>
      <c r="AQ46" s="47">
        <v>31.01</v>
      </c>
      <c r="AR46" s="47">
        <v>39</v>
      </c>
      <c r="AS46" s="47">
        <v>39.01</v>
      </c>
      <c r="AT46" s="52">
        <v>110</v>
      </c>
      <c r="AU46" s="27"/>
      <c r="AV46" s="27"/>
      <c r="AW46" s="4"/>
      <c r="AX46" s="4"/>
      <c r="AY46" s="4"/>
      <c r="AZ46" s="4"/>
      <c r="BA46" s="4"/>
      <c r="BB46" s="4"/>
      <c r="BC46" s="4"/>
      <c r="BD46" s="4"/>
      <c r="BE46" s="4"/>
      <c r="BF46" s="4"/>
      <c r="BG46" s="4"/>
      <c r="BH46" s="4"/>
      <c r="BI46" s="4"/>
      <c r="BJ46" s="4"/>
      <c r="BK46" s="99"/>
    </row>
    <row r="47" spans="1:63" s="64" customFormat="1" ht="14.25" hidden="1" customHeight="1" x14ac:dyDescent="0.25">
      <c r="A47" s="55">
        <v>4484</v>
      </c>
      <c r="B47" s="56">
        <v>21121</v>
      </c>
      <c r="C47" s="57" t="s">
        <v>392</v>
      </c>
      <c r="D47" s="58">
        <v>11</v>
      </c>
      <c r="E47" s="57" t="s">
        <v>49</v>
      </c>
      <c r="F47" s="59">
        <v>45</v>
      </c>
      <c r="G47" s="57" t="s">
        <v>86</v>
      </c>
      <c r="H47" s="60">
        <v>250</v>
      </c>
      <c r="I47" s="61" t="s">
        <v>86</v>
      </c>
      <c r="J47" s="56">
        <v>2</v>
      </c>
      <c r="K47" s="57" t="s">
        <v>33</v>
      </c>
      <c r="L47" s="57">
        <v>6</v>
      </c>
      <c r="M47" s="57" t="s">
        <v>50</v>
      </c>
      <c r="N47" s="57">
        <v>8</v>
      </c>
      <c r="O47" s="57" t="s">
        <v>51</v>
      </c>
      <c r="P47" s="57">
        <v>3</v>
      </c>
      <c r="Q47" s="57" t="s">
        <v>34</v>
      </c>
      <c r="R47" s="57">
        <v>5</v>
      </c>
      <c r="S47" s="57" t="s">
        <v>54</v>
      </c>
      <c r="T47" s="57" t="s">
        <v>40</v>
      </c>
      <c r="U47" s="57" t="s">
        <v>41</v>
      </c>
      <c r="V47" s="59">
        <v>358</v>
      </c>
      <c r="W47" s="57" t="s">
        <v>89</v>
      </c>
      <c r="X47" s="58">
        <v>2</v>
      </c>
      <c r="Y47" s="61" t="s">
        <v>498</v>
      </c>
      <c r="Z47" s="285" t="s">
        <v>111</v>
      </c>
      <c r="AA47" s="287" t="s">
        <v>548</v>
      </c>
      <c r="AB47" s="286" t="s">
        <v>549</v>
      </c>
      <c r="AC47" s="286" t="s">
        <v>550</v>
      </c>
      <c r="AD47" s="286" t="s">
        <v>551</v>
      </c>
      <c r="AE47" s="248" t="s">
        <v>406</v>
      </c>
      <c r="AF47" s="287">
        <v>2589</v>
      </c>
      <c r="AG47" s="287" t="s">
        <v>552</v>
      </c>
      <c r="AH47" s="297" t="s">
        <v>553</v>
      </c>
      <c r="AI47" s="289" t="s">
        <v>488</v>
      </c>
      <c r="AJ47" s="305">
        <v>56.84</v>
      </c>
      <c r="AK47" s="247">
        <v>0</v>
      </c>
      <c r="AL47" s="248" t="s">
        <v>38</v>
      </c>
      <c r="AM47" s="249" t="s">
        <v>46</v>
      </c>
      <c r="AN47" s="291" t="s">
        <v>411</v>
      </c>
      <c r="AO47" s="62">
        <v>0</v>
      </c>
      <c r="AP47" s="62">
        <v>50</v>
      </c>
      <c r="AQ47" s="62">
        <v>50.01</v>
      </c>
      <c r="AR47" s="62">
        <v>80</v>
      </c>
      <c r="AS47" s="62">
        <v>80.010000000000005</v>
      </c>
      <c r="AT47" s="63">
        <v>110</v>
      </c>
      <c r="AU47" s="94">
        <v>224</v>
      </c>
      <c r="AV47" s="94"/>
      <c r="AW47" s="95">
        <v>225</v>
      </c>
      <c r="AX47" s="95"/>
      <c r="AY47" s="95">
        <v>225</v>
      </c>
      <c r="AZ47" s="95"/>
      <c r="BA47" s="95">
        <v>224</v>
      </c>
      <c r="BB47" s="95"/>
      <c r="BC47" s="95">
        <v>424</v>
      </c>
      <c r="BD47" s="95">
        <v>2.7629999999999999</v>
      </c>
      <c r="BE47" s="95">
        <v>3.2210000000000001</v>
      </c>
      <c r="BF47" s="95">
        <v>4.0739999999999998</v>
      </c>
      <c r="BG47" s="95">
        <v>2.5739999999999998</v>
      </c>
      <c r="BH47" s="95">
        <v>1.236</v>
      </c>
      <c r="BI47" s="95">
        <v>1.0249999999999999</v>
      </c>
      <c r="BJ47" s="95">
        <v>40.625</v>
      </c>
      <c r="BK47" s="98"/>
    </row>
    <row r="48" spans="1:63" hidden="1" x14ac:dyDescent="0.25">
      <c r="A48" s="40">
        <v>4489</v>
      </c>
      <c r="B48" s="41">
        <v>21121</v>
      </c>
      <c r="C48" s="42" t="s">
        <v>392</v>
      </c>
      <c r="D48" s="43">
        <v>11</v>
      </c>
      <c r="E48" s="42" t="s">
        <v>49</v>
      </c>
      <c r="F48" s="44">
        <v>45</v>
      </c>
      <c r="G48" s="42" t="s">
        <v>86</v>
      </c>
      <c r="H48" s="45">
        <v>250</v>
      </c>
      <c r="I48" s="46" t="s">
        <v>86</v>
      </c>
      <c r="J48" s="41">
        <v>2</v>
      </c>
      <c r="K48" s="42" t="s">
        <v>33</v>
      </c>
      <c r="L48" s="42">
        <v>6</v>
      </c>
      <c r="M48" s="42" t="s">
        <v>50</v>
      </c>
      <c r="N48" s="42">
        <v>8</v>
      </c>
      <c r="O48" s="42" t="s">
        <v>51</v>
      </c>
      <c r="P48" s="42">
        <v>3</v>
      </c>
      <c r="Q48" s="42" t="s">
        <v>34</v>
      </c>
      <c r="R48" s="42">
        <v>5</v>
      </c>
      <c r="S48" s="42" t="s">
        <v>54</v>
      </c>
      <c r="T48" s="42" t="s">
        <v>40</v>
      </c>
      <c r="U48" s="42" t="s">
        <v>41</v>
      </c>
      <c r="V48" s="44">
        <v>358</v>
      </c>
      <c r="W48" s="42" t="s">
        <v>89</v>
      </c>
      <c r="X48" s="43">
        <v>2</v>
      </c>
      <c r="Y48" s="46" t="s">
        <v>212</v>
      </c>
      <c r="Z48" s="292" t="s">
        <v>93</v>
      </c>
      <c r="AA48" s="293" t="s">
        <v>362</v>
      </c>
      <c r="AB48" s="293" t="s">
        <v>383</v>
      </c>
      <c r="AC48" s="293" t="s">
        <v>384</v>
      </c>
      <c r="AD48" s="293" t="s">
        <v>213</v>
      </c>
      <c r="AE48" s="251" t="s">
        <v>406</v>
      </c>
      <c r="AF48" s="293">
        <v>2624</v>
      </c>
      <c r="AG48" s="293" t="s">
        <v>381</v>
      </c>
      <c r="AH48" s="294" t="s">
        <v>382</v>
      </c>
      <c r="AI48" s="295" t="s">
        <v>385</v>
      </c>
      <c r="AJ48" s="252">
        <v>7.2</v>
      </c>
      <c r="AK48" s="250">
        <v>4.5</v>
      </c>
      <c r="AL48" s="251" t="s">
        <v>410</v>
      </c>
      <c r="AM48" s="252" t="s">
        <v>60</v>
      </c>
      <c r="AN48" s="296" t="s">
        <v>411</v>
      </c>
      <c r="AO48" s="47">
        <v>0</v>
      </c>
      <c r="AP48" s="47">
        <v>13</v>
      </c>
      <c r="AQ48" s="47">
        <v>13.01</v>
      </c>
      <c r="AR48" s="47">
        <v>39</v>
      </c>
      <c r="AS48" s="47">
        <v>39.01</v>
      </c>
      <c r="AT48" s="52">
        <v>110</v>
      </c>
      <c r="AU48" s="27"/>
      <c r="AV48" s="27"/>
      <c r="AW48" s="4"/>
      <c r="AX48" s="4"/>
      <c r="AY48" s="4"/>
      <c r="AZ48" s="4"/>
      <c r="BA48" s="4"/>
      <c r="BB48" s="4"/>
      <c r="BC48" s="4"/>
      <c r="BD48" s="4"/>
      <c r="BE48" s="4"/>
      <c r="BF48" s="4"/>
      <c r="BG48" s="4"/>
      <c r="BH48" s="4"/>
      <c r="BI48" s="4"/>
      <c r="BJ48" s="4"/>
      <c r="BK48" s="99"/>
    </row>
    <row r="49" spans="1:63" hidden="1" x14ac:dyDescent="0.25">
      <c r="A49" s="40">
        <v>4490</v>
      </c>
      <c r="B49" s="41">
        <v>21121</v>
      </c>
      <c r="C49" s="42" t="s">
        <v>392</v>
      </c>
      <c r="D49" s="43">
        <v>11</v>
      </c>
      <c r="E49" s="42" t="s">
        <v>49</v>
      </c>
      <c r="F49" s="44">
        <v>45</v>
      </c>
      <c r="G49" s="42" t="s">
        <v>86</v>
      </c>
      <c r="H49" s="45">
        <v>250</v>
      </c>
      <c r="I49" s="46" t="s">
        <v>86</v>
      </c>
      <c r="J49" s="41">
        <v>2</v>
      </c>
      <c r="K49" s="42" t="s">
        <v>33</v>
      </c>
      <c r="L49" s="42">
        <v>6</v>
      </c>
      <c r="M49" s="42" t="s">
        <v>50</v>
      </c>
      <c r="N49" s="42">
        <v>8</v>
      </c>
      <c r="O49" s="42" t="s">
        <v>51</v>
      </c>
      <c r="P49" s="42">
        <v>3</v>
      </c>
      <c r="Q49" s="42" t="s">
        <v>34</v>
      </c>
      <c r="R49" s="42">
        <v>5</v>
      </c>
      <c r="S49" s="42" t="s">
        <v>54</v>
      </c>
      <c r="T49" s="42" t="s">
        <v>40</v>
      </c>
      <c r="U49" s="42" t="s">
        <v>41</v>
      </c>
      <c r="V49" s="44">
        <v>358</v>
      </c>
      <c r="W49" s="42" t="s">
        <v>89</v>
      </c>
      <c r="X49" s="43">
        <v>2</v>
      </c>
      <c r="Y49" s="46" t="s">
        <v>212</v>
      </c>
      <c r="Z49" s="292" t="s">
        <v>93</v>
      </c>
      <c r="AA49" s="293" t="s">
        <v>367</v>
      </c>
      <c r="AB49" s="293" t="s">
        <v>368</v>
      </c>
      <c r="AC49" s="293" t="s">
        <v>394</v>
      </c>
      <c r="AD49" s="293" t="s">
        <v>213</v>
      </c>
      <c r="AE49" s="251" t="s">
        <v>406</v>
      </c>
      <c r="AF49" s="293">
        <v>2660</v>
      </c>
      <c r="AG49" s="293" t="s">
        <v>365</v>
      </c>
      <c r="AH49" s="294" t="s">
        <v>386</v>
      </c>
      <c r="AI49" s="295" t="s">
        <v>214</v>
      </c>
      <c r="AJ49" s="252">
        <v>9.9</v>
      </c>
      <c r="AK49" s="250">
        <v>0</v>
      </c>
      <c r="AL49" s="251" t="s">
        <v>410</v>
      </c>
      <c r="AM49" s="252" t="s">
        <v>59</v>
      </c>
      <c r="AN49" s="296" t="s">
        <v>411</v>
      </c>
      <c r="AO49" s="47">
        <v>0</v>
      </c>
      <c r="AP49" s="47">
        <v>1</v>
      </c>
      <c r="AQ49" s="47">
        <v>1.01</v>
      </c>
      <c r="AR49" s="47">
        <v>80</v>
      </c>
      <c r="AS49" s="47">
        <v>80.010000000000005</v>
      </c>
      <c r="AT49" s="52">
        <v>110</v>
      </c>
      <c r="AU49" s="27"/>
      <c r="AV49" s="27"/>
      <c r="AW49" s="4"/>
      <c r="AX49" s="4"/>
      <c r="AY49" s="4"/>
      <c r="AZ49" s="4"/>
      <c r="BA49" s="4"/>
      <c r="BB49" s="4"/>
      <c r="BC49" s="4"/>
      <c r="BD49" s="4"/>
      <c r="BE49" s="4"/>
      <c r="BF49" s="4"/>
      <c r="BG49" s="4"/>
      <c r="BH49" s="4"/>
      <c r="BI49" s="4"/>
      <c r="BJ49" s="4"/>
      <c r="BK49" s="99"/>
    </row>
    <row r="50" spans="1:63" s="91" customFormat="1" ht="29.25" hidden="1" customHeight="1" x14ac:dyDescent="0.25">
      <c r="A50" s="82">
        <v>4478</v>
      </c>
      <c r="B50" s="83">
        <v>21121</v>
      </c>
      <c r="C50" s="84" t="s">
        <v>392</v>
      </c>
      <c r="D50" s="85">
        <v>11</v>
      </c>
      <c r="E50" s="84" t="s">
        <v>49</v>
      </c>
      <c r="F50" s="86">
        <v>45</v>
      </c>
      <c r="G50" s="84" t="s">
        <v>86</v>
      </c>
      <c r="H50" s="87">
        <v>250</v>
      </c>
      <c r="I50" s="88" t="s">
        <v>86</v>
      </c>
      <c r="J50" s="83">
        <v>2</v>
      </c>
      <c r="K50" s="84" t="s">
        <v>33</v>
      </c>
      <c r="L50" s="84">
        <v>6</v>
      </c>
      <c r="M50" s="84" t="s">
        <v>50</v>
      </c>
      <c r="N50" s="84">
        <v>8</v>
      </c>
      <c r="O50" s="84" t="s">
        <v>51</v>
      </c>
      <c r="P50" s="84">
        <v>3</v>
      </c>
      <c r="Q50" s="84" t="s">
        <v>34</v>
      </c>
      <c r="R50" s="84">
        <v>5</v>
      </c>
      <c r="S50" s="84" t="s">
        <v>54</v>
      </c>
      <c r="T50" s="84" t="s">
        <v>40</v>
      </c>
      <c r="U50" s="84" t="s">
        <v>41</v>
      </c>
      <c r="V50" s="86">
        <v>358</v>
      </c>
      <c r="W50" s="84" t="s">
        <v>89</v>
      </c>
      <c r="X50" s="85">
        <v>3</v>
      </c>
      <c r="Y50" s="88" t="s">
        <v>499</v>
      </c>
      <c r="Z50" s="298" t="s">
        <v>111</v>
      </c>
      <c r="AA50" s="255" t="s">
        <v>500</v>
      </c>
      <c r="AB50" s="255" t="s">
        <v>501</v>
      </c>
      <c r="AC50" s="255" t="s">
        <v>502</v>
      </c>
      <c r="AD50" s="303" t="s">
        <v>503</v>
      </c>
      <c r="AE50" s="258" t="s">
        <v>406</v>
      </c>
      <c r="AF50" s="255">
        <v>2488</v>
      </c>
      <c r="AG50" s="255" t="s">
        <v>504</v>
      </c>
      <c r="AH50" s="299" t="s">
        <v>505</v>
      </c>
      <c r="AI50" s="300" t="s">
        <v>61</v>
      </c>
      <c r="AJ50" s="256">
        <v>70</v>
      </c>
      <c r="AK50" s="257">
        <v>0</v>
      </c>
      <c r="AL50" s="258" t="s">
        <v>38</v>
      </c>
      <c r="AM50" s="256" t="s">
        <v>36</v>
      </c>
      <c r="AN50" s="306" t="s">
        <v>411</v>
      </c>
      <c r="AO50" s="89">
        <v>0</v>
      </c>
      <c r="AP50" s="89">
        <v>50</v>
      </c>
      <c r="AQ50" s="89">
        <v>50.01</v>
      </c>
      <c r="AR50" s="89">
        <v>80</v>
      </c>
      <c r="AS50" s="89">
        <v>80.010000000000005</v>
      </c>
      <c r="AT50" s="90">
        <v>110</v>
      </c>
      <c r="AU50" s="80">
        <v>0</v>
      </c>
      <c r="AV50" s="80"/>
      <c r="AW50" s="80">
        <v>0</v>
      </c>
      <c r="AX50" s="80"/>
      <c r="AY50" s="80">
        <v>6</v>
      </c>
      <c r="AZ50" s="80"/>
      <c r="BA50" s="80">
        <v>18</v>
      </c>
      <c r="BB50" s="80"/>
      <c r="BC50" s="80">
        <v>6</v>
      </c>
      <c r="BD50" s="80">
        <v>5</v>
      </c>
      <c r="BE50" s="80">
        <v>15</v>
      </c>
      <c r="BF50" s="80">
        <v>5</v>
      </c>
      <c r="BG50" s="80">
        <v>5</v>
      </c>
      <c r="BH50" s="80">
        <v>5</v>
      </c>
      <c r="BI50" s="80">
        <v>5</v>
      </c>
      <c r="BJ50" s="80">
        <v>0</v>
      </c>
      <c r="BK50" s="101"/>
    </row>
    <row r="51" spans="1:63" hidden="1" x14ac:dyDescent="0.25">
      <c r="A51" s="40">
        <v>4483</v>
      </c>
      <c r="B51" s="41">
        <v>21121</v>
      </c>
      <c r="C51" s="42" t="s">
        <v>392</v>
      </c>
      <c r="D51" s="43">
        <v>11</v>
      </c>
      <c r="E51" s="42" t="s">
        <v>49</v>
      </c>
      <c r="F51" s="44">
        <v>45</v>
      </c>
      <c r="G51" s="42" t="s">
        <v>86</v>
      </c>
      <c r="H51" s="45">
        <v>250</v>
      </c>
      <c r="I51" s="46" t="s">
        <v>86</v>
      </c>
      <c r="J51" s="41">
        <v>2</v>
      </c>
      <c r="K51" s="42" t="s">
        <v>33</v>
      </c>
      <c r="L51" s="42">
        <v>6</v>
      </c>
      <c r="M51" s="42" t="s">
        <v>50</v>
      </c>
      <c r="N51" s="42">
        <v>8</v>
      </c>
      <c r="O51" s="42" t="s">
        <v>51</v>
      </c>
      <c r="P51" s="42">
        <v>3</v>
      </c>
      <c r="Q51" s="42" t="s">
        <v>34</v>
      </c>
      <c r="R51" s="42">
        <v>5</v>
      </c>
      <c r="S51" s="42" t="s">
        <v>54</v>
      </c>
      <c r="T51" s="42" t="s">
        <v>40</v>
      </c>
      <c r="U51" s="42" t="s">
        <v>41</v>
      </c>
      <c r="V51" s="44">
        <v>358</v>
      </c>
      <c r="W51" s="42" t="s">
        <v>89</v>
      </c>
      <c r="X51" s="43">
        <v>3</v>
      </c>
      <c r="Y51" s="46" t="s">
        <v>207</v>
      </c>
      <c r="Z51" s="292" t="s">
        <v>93</v>
      </c>
      <c r="AA51" s="293" t="s">
        <v>367</v>
      </c>
      <c r="AB51" s="293" t="s">
        <v>368</v>
      </c>
      <c r="AC51" s="293" t="s">
        <v>369</v>
      </c>
      <c r="AD51" s="293" t="s">
        <v>213</v>
      </c>
      <c r="AE51" s="251" t="s">
        <v>406</v>
      </c>
      <c r="AF51" s="293">
        <v>2343</v>
      </c>
      <c r="AG51" s="293" t="s">
        <v>365</v>
      </c>
      <c r="AH51" s="294" t="s">
        <v>366</v>
      </c>
      <c r="AI51" s="295" t="s">
        <v>92</v>
      </c>
      <c r="AJ51" s="252">
        <v>9.9</v>
      </c>
      <c r="AK51" s="250">
        <v>1</v>
      </c>
      <c r="AL51" s="251" t="s">
        <v>38</v>
      </c>
      <c r="AM51" s="252" t="s">
        <v>46</v>
      </c>
      <c r="AN51" s="296" t="s">
        <v>411</v>
      </c>
      <c r="AO51" s="47">
        <v>0</v>
      </c>
      <c r="AP51" s="47">
        <v>31</v>
      </c>
      <c r="AQ51" s="47">
        <v>31.01</v>
      </c>
      <c r="AR51" s="47">
        <v>36</v>
      </c>
      <c r="AS51" s="47">
        <v>36.01</v>
      </c>
      <c r="AT51" s="52">
        <v>110</v>
      </c>
      <c r="AU51" s="27"/>
      <c r="AV51" s="27"/>
      <c r="AW51" s="4"/>
      <c r="AX51" s="4"/>
      <c r="AY51" s="4"/>
      <c r="AZ51" s="4"/>
      <c r="BA51" s="4"/>
      <c r="BB51" s="4"/>
      <c r="BC51" s="4"/>
      <c r="BD51" s="4"/>
      <c r="BE51" s="4"/>
      <c r="BF51" s="4"/>
      <c r="BG51" s="4"/>
      <c r="BH51" s="4"/>
      <c r="BI51" s="4"/>
      <c r="BJ51" s="4"/>
      <c r="BK51" s="99"/>
    </row>
    <row r="52" spans="1:63" hidden="1" x14ac:dyDescent="0.25">
      <c r="A52" s="40">
        <v>4485</v>
      </c>
      <c r="B52" s="41">
        <v>21121</v>
      </c>
      <c r="C52" s="42" t="s">
        <v>392</v>
      </c>
      <c r="D52" s="43">
        <v>11</v>
      </c>
      <c r="E52" s="42" t="s">
        <v>49</v>
      </c>
      <c r="F52" s="44">
        <v>45</v>
      </c>
      <c r="G52" s="42" t="s">
        <v>86</v>
      </c>
      <c r="H52" s="45">
        <v>250</v>
      </c>
      <c r="I52" s="46" t="s">
        <v>86</v>
      </c>
      <c r="J52" s="41">
        <v>2</v>
      </c>
      <c r="K52" s="42" t="s">
        <v>33</v>
      </c>
      <c r="L52" s="42">
        <v>6</v>
      </c>
      <c r="M52" s="42" t="s">
        <v>50</v>
      </c>
      <c r="N52" s="42">
        <v>8</v>
      </c>
      <c r="O52" s="42" t="s">
        <v>51</v>
      </c>
      <c r="P52" s="42">
        <v>3</v>
      </c>
      <c r="Q52" s="42" t="s">
        <v>34</v>
      </c>
      <c r="R52" s="42">
        <v>5</v>
      </c>
      <c r="S52" s="42" t="s">
        <v>54</v>
      </c>
      <c r="T52" s="42" t="s">
        <v>40</v>
      </c>
      <c r="U52" s="42" t="s">
        <v>41</v>
      </c>
      <c r="V52" s="44">
        <v>358</v>
      </c>
      <c r="W52" s="42" t="s">
        <v>89</v>
      </c>
      <c r="X52" s="43">
        <v>3</v>
      </c>
      <c r="Y52" s="46" t="s">
        <v>207</v>
      </c>
      <c r="Z52" s="292" t="s">
        <v>93</v>
      </c>
      <c r="AA52" s="293" t="s">
        <v>372</v>
      </c>
      <c r="AB52" s="293" t="s">
        <v>373</v>
      </c>
      <c r="AC52" s="293" t="s">
        <v>374</v>
      </c>
      <c r="AD52" s="293" t="s">
        <v>213</v>
      </c>
      <c r="AE52" s="251" t="s">
        <v>406</v>
      </c>
      <c r="AF52" s="293">
        <v>2413</v>
      </c>
      <c r="AG52" s="293" t="s">
        <v>370</v>
      </c>
      <c r="AH52" s="294" t="s">
        <v>371</v>
      </c>
      <c r="AI52" s="295" t="s">
        <v>39</v>
      </c>
      <c r="AJ52" s="252">
        <v>13.76</v>
      </c>
      <c r="AK52" s="250">
        <v>0.56999999999999995</v>
      </c>
      <c r="AL52" s="251" t="s">
        <v>38</v>
      </c>
      <c r="AM52" s="252" t="s">
        <v>42</v>
      </c>
      <c r="AN52" s="296" t="s">
        <v>411</v>
      </c>
      <c r="AO52" s="47">
        <v>0</v>
      </c>
      <c r="AP52" s="47">
        <v>33</v>
      </c>
      <c r="AQ52" s="47">
        <v>33.01</v>
      </c>
      <c r="AR52" s="47">
        <v>34</v>
      </c>
      <c r="AS52" s="47">
        <v>34.01</v>
      </c>
      <c r="AT52" s="52">
        <v>110</v>
      </c>
      <c r="AU52" s="27"/>
      <c r="AV52" s="27"/>
      <c r="AW52" s="4"/>
      <c r="AX52" s="4"/>
      <c r="AY52" s="4"/>
      <c r="AZ52" s="4"/>
      <c r="BA52" s="4"/>
      <c r="BB52" s="4"/>
      <c r="BC52" s="4"/>
      <c r="BD52" s="4"/>
      <c r="BE52" s="4"/>
      <c r="BF52" s="4"/>
      <c r="BG52" s="4"/>
      <c r="BH52" s="4"/>
      <c r="BI52" s="4"/>
      <c r="BJ52" s="4"/>
      <c r="BK52" s="99"/>
    </row>
    <row r="53" spans="1:63" hidden="1" x14ac:dyDescent="0.25">
      <c r="A53" s="40">
        <v>4486</v>
      </c>
      <c r="B53" s="41">
        <v>21121</v>
      </c>
      <c r="C53" s="42" t="s">
        <v>392</v>
      </c>
      <c r="D53" s="43">
        <v>11</v>
      </c>
      <c r="E53" s="42" t="s">
        <v>49</v>
      </c>
      <c r="F53" s="44">
        <v>45</v>
      </c>
      <c r="G53" s="42" t="s">
        <v>86</v>
      </c>
      <c r="H53" s="45">
        <v>250</v>
      </c>
      <c r="I53" s="46" t="s">
        <v>86</v>
      </c>
      <c r="J53" s="41">
        <v>2</v>
      </c>
      <c r="K53" s="42" t="s">
        <v>33</v>
      </c>
      <c r="L53" s="42">
        <v>6</v>
      </c>
      <c r="M53" s="42" t="s">
        <v>50</v>
      </c>
      <c r="N53" s="42">
        <v>8</v>
      </c>
      <c r="O53" s="42" t="s">
        <v>51</v>
      </c>
      <c r="P53" s="42">
        <v>3</v>
      </c>
      <c r="Q53" s="42" t="s">
        <v>34</v>
      </c>
      <c r="R53" s="42">
        <v>5</v>
      </c>
      <c r="S53" s="42" t="s">
        <v>54</v>
      </c>
      <c r="T53" s="42" t="s">
        <v>40</v>
      </c>
      <c r="U53" s="42" t="s">
        <v>41</v>
      </c>
      <c r="V53" s="44">
        <v>358</v>
      </c>
      <c r="W53" s="42" t="s">
        <v>89</v>
      </c>
      <c r="X53" s="43">
        <v>3</v>
      </c>
      <c r="Y53" s="46" t="s">
        <v>207</v>
      </c>
      <c r="Z53" s="292" t="s">
        <v>93</v>
      </c>
      <c r="AA53" s="293" t="s">
        <v>377</v>
      </c>
      <c r="AB53" s="293" t="s">
        <v>396</v>
      </c>
      <c r="AC53" s="293" t="s">
        <v>378</v>
      </c>
      <c r="AD53" s="293" t="s">
        <v>213</v>
      </c>
      <c r="AE53" s="251" t="s">
        <v>406</v>
      </c>
      <c r="AF53" s="293">
        <v>2425</v>
      </c>
      <c r="AG53" s="293" t="s">
        <v>375</v>
      </c>
      <c r="AH53" s="294" t="s">
        <v>376</v>
      </c>
      <c r="AI53" s="295" t="s">
        <v>39</v>
      </c>
      <c r="AJ53" s="252">
        <v>9.2100000000000009</v>
      </c>
      <c r="AK53" s="250">
        <v>0.46</v>
      </c>
      <c r="AL53" s="251" t="s">
        <v>38</v>
      </c>
      <c r="AM53" s="252" t="s">
        <v>46</v>
      </c>
      <c r="AN53" s="296" t="s">
        <v>411</v>
      </c>
      <c r="AO53" s="47">
        <v>0</v>
      </c>
      <c r="AP53" s="47">
        <v>33</v>
      </c>
      <c r="AQ53" s="47">
        <v>33.01</v>
      </c>
      <c r="AR53" s="47">
        <v>34</v>
      </c>
      <c r="AS53" s="47">
        <v>34.01</v>
      </c>
      <c r="AT53" s="52">
        <v>110</v>
      </c>
      <c r="AU53" s="27"/>
      <c r="AV53" s="27"/>
      <c r="AW53" s="4"/>
      <c r="AX53" s="4"/>
      <c r="AY53" s="4"/>
      <c r="AZ53" s="4"/>
      <c r="BA53" s="4"/>
      <c r="BB53" s="4"/>
      <c r="BC53" s="4"/>
      <c r="BD53" s="4"/>
      <c r="BE53" s="4"/>
      <c r="BF53" s="4"/>
      <c r="BG53" s="4"/>
      <c r="BH53" s="4"/>
      <c r="BI53" s="4"/>
      <c r="BJ53" s="4"/>
      <c r="BK53" s="99"/>
    </row>
    <row r="54" spans="1:63" hidden="1" x14ac:dyDescent="0.25">
      <c r="A54" s="40">
        <v>4487</v>
      </c>
      <c r="B54" s="41">
        <v>21121</v>
      </c>
      <c r="C54" s="42" t="s">
        <v>392</v>
      </c>
      <c r="D54" s="43">
        <v>11</v>
      </c>
      <c r="E54" s="42" t="s">
        <v>49</v>
      </c>
      <c r="F54" s="44">
        <v>45</v>
      </c>
      <c r="G54" s="42" t="s">
        <v>86</v>
      </c>
      <c r="H54" s="45">
        <v>250</v>
      </c>
      <c r="I54" s="46" t="s">
        <v>86</v>
      </c>
      <c r="J54" s="41">
        <v>2</v>
      </c>
      <c r="K54" s="42" t="s">
        <v>33</v>
      </c>
      <c r="L54" s="42">
        <v>6</v>
      </c>
      <c r="M54" s="42" t="s">
        <v>50</v>
      </c>
      <c r="N54" s="42">
        <v>8</v>
      </c>
      <c r="O54" s="42" t="s">
        <v>51</v>
      </c>
      <c r="P54" s="42">
        <v>3</v>
      </c>
      <c r="Q54" s="42" t="s">
        <v>34</v>
      </c>
      <c r="R54" s="42">
        <v>5</v>
      </c>
      <c r="S54" s="42" t="s">
        <v>54</v>
      </c>
      <c r="T54" s="42" t="s">
        <v>40</v>
      </c>
      <c r="U54" s="42" t="s">
        <v>41</v>
      </c>
      <c r="V54" s="44">
        <v>358</v>
      </c>
      <c r="W54" s="42" t="s">
        <v>89</v>
      </c>
      <c r="X54" s="43">
        <v>3</v>
      </c>
      <c r="Y54" s="46" t="s">
        <v>207</v>
      </c>
      <c r="Z54" s="292" t="s">
        <v>93</v>
      </c>
      <c r="AA54" s="293" t="s">
        <v>349</v>
      </c>
      <c r="AB54" s="293" t="s">
        <v>350</v>
      </c>
      <c r="AC54" s="293" t="s">
        <v>374</v>
      </c>
      <c r="AD54" s="293" t="s">
        <v>213</v>
      </c>
      <c r="AE54" s="251" t="s">
        <v>406</v>
      </c>
      <c r="AF54" s="293">
        <v>2429</v>
      </c>
      <c r="AG54" s="293" t="s">
        <v>347</v>
      </c>
      <c r="AH54" s="294" t="s">
        <v>379</v>
      </c>
      <c r="AI54" s="295" t="s">
        <v>39</v>
      </c>
      <c r="AJ54" s="252">
        <v>0.52</v>
      </c>
      <c r="AK54" s="250">
        <v>0.51</v>
      </c>
      <c r="AL54" s="251" t="s">
        <v>38</v>
      </c>
      <c r="AM54" s="252" t="s">
        <v>46</v>
      </c>
      <c r="AN54" s="296" t="s">
        <v>411</v>
      </c>
      <c r="AO54" s="47">
        <v>0</v>
      </c>
      <c r="AP54" s="47">
        <v>90</v>
      </c>
      <c r="AQ54" s="47">
        <v>90.01</v>
      </c>
      <c r="AR54" s="47">
        <v>99</v>
      </c>
      <c r="AS54" s="47">
        <v>99.01</v>
      </c>
      <c r="AT54" s="52">
        <v>110</v>
      </c>
      <c r="AU54" s="27"/>
      <c r="AV54" s="27"/>
      <c r="AW54" s="4"/>
      <c r="AX54" s="4"/>
      <c r="AY54" s="4"/>
      <c r="AZ54" s="4"/>
      <c r="BA54" s="4"/>
      <c r="BB54" s="4"/>
      <c r="BC54" s="4"/>
      <c r="BD54" s="4"/>
      <c r="BE54" s="4"/>
      <c r="BF54" s="4"/>
      <c r="BG54" s="4"/>
      <c r="BH54" s="4"/>
      <c r="BI54" s="4"/>
      <c r="BJ54" s="4"/>
      <c r="BK54" s="99"/>
    </row>
    <row r="55" spans="1:63" hidden="1" x14ac:dyDescent="0.25">
      <c r="A55" s="40">
        <v>4488</v>
      </c>
      <c r="B55" s="41">
        <v>21121</v>
      </c>
      <c r="C55" s="42" t="s">
        <v>392</v>
      </c>
      <c r="D55" s="43">
        <v>11</v>
      </c>
      <c r="E55" s="42" t="s">
        <v>49</v>
      </c>
      <c r="F55" s="44">
        <v>45</v>
      </c>
      <c r="G55" s="42" t="s">
        <v>86</v>
      </c>
      <c r="H55" s="45">
        <v>250</v>
      </c>
      <c r="I55" s="46" t="s">
        <v>86</v>
      </c>
      <c r="J55" s="41">
        <v>2</v>
      </c>
      <c r="K55" s="42" t="s">
        <v>33</v>
      </c>
      <c r="L55" s="42">
        <v>6</v>
      </c>
      <c r="M55" s="42" t="s">
        <v>50</v>
      </c>
      <c r="N55" s="42">
        <v>8</v>
      </c>
      <c r="O55" s="42" t="s">
        <v>51</v>
      </c>
      <c r="P55" s="42">
        <v>3</v>
      </c>
      <c r="Q55" s="42" t="s">
        <v>34</v>
      </c>
      <c r="R55" s="42">
        <v>5</v>
      </c>
      <c r="S55" s="42" t="s">
        <v>54</v>
      </c>
      <c r="T55" s="42" t="s">
        <v>40</v>
      </c>
      <c r="U55" s="42" t="s">
        <v>41</v>
      </c>
      <c r="V55" s="44">
        <v>358</v>
      </c>
      <c r="W55" s="42" t="s">
        <v>89</v>
      </c>
      <c r="X55" s="43">
        <v>3</v>
      </c>
      <c r="Y55" s="46" t="s">
        <v>207</v>
      </c>
      <c r="Z55" s="292" t="s">
        <v>93</v>
      </c>
      <c r="AA55" s="293" t="s">
        <v>349</v>
      </c>
      <c r="AB55" s="293" t="s">
        <v>395</v>
      </c>
      <c r="AC55" s="293" t="s">
        <v>358</v>
      </c>
      <c r="AD55" s="293" t="s">
        <v>213</v>
      </c>
      <c r="AE55" s="251" t="s">
        <v>406</v>
      </c>
      <c r="AF55" s="293">
        <v>2441</v>
      </c>
      <c r="AG55" s="293" t="s">
        <v>351</v>
      </c>
      <c r="AH55" s="294" t="s">
        <v>380</v>
      </c>
      <c r="AI55" s="295" t="s">
        <v>39</v>
      </c>
      <c r="AJ55" s="252">
        <v>89.6</v>
      </c>
      <c r="AK55" s="250">
        <v>89.6</v>
      </c>
      <c r="AL55" s="251" t="s">
        <v>38</v>
      </c>
      <c r="AM55" s="252" t="s">
        <v>46</v>
      </c>
      <c r="AN55" s="296" t="s">
        <v>411</v>
      </c>
      <c r="AO55" s="47">
        <v>0</v>
      </c>
      <c r="AP55" s="47">
        <v>90</v>
      </c>
      <c r="AQ55" s="47">
        <v>90.01</v>
      </c>
      <c r="AR55" s="47">
        <v>99</v>
      </c>
      <c r="AS55" s="47">
        <v>99.01</v>
      </c>
      <c r="AT55" s="52">
        <v>110</v>
      </c>
      <c r="AU55" s="27"/>
      <c r="AV55" s="27"/>
      <c r="AW55" s="4"/>
      <c r="AX55" s="4"/>
      <c r="AY55" s="4"/>
      <c r="AZ55" s="4"/>
      <c r="BA55" s="4"/>
      <c r="BB55" s="4"/>
      <c r="BC55" s="4"/>
      <c r="BD55" s="4"/>
      <c r="BE55" s="4"/>
      <c r="BF55" s="4"/>
      <c r="BG55" s="4"/>
      <c r="BH55" s="4"/>
      <c r="BI55" s="4"/>
      <c r="BJ55" s="4"/>
      <c r="BK55" s="99"/>
    </row>
    <row r="56" spans="1:63" s="64" customFormat="1" ht="15" hidden="1" customHeight="1" x14ac:dyDescent="0.25">
      <c r="A56" s="55">
        <v>4479</v>
      </c>
      <c r="B56" s="56">
        <v>21121</v>
      </c>
      <c r="C56" s="57" t="s">
        <v>392</v>
      </c>
      <c r="D56" s="58">
        <v>11</v>
      </c>
      <c r="E56" s="57" t="s">
        <v>49</v>
      </c>
      <c r="F56" s="59">
        <v>45</v>
      </c>
      <c r="G56" s="57" t="s">
        <v>86</v>
      </c>
      <c r="H56" s="60">
        <v>250</v>
      </c>
      <c r="I56" s="61" t="s">
        <v>86</v>
      </c>
      <c r="J56" s="56">
        <v>2</v>
      </c>
      <c r="K56" s="57" t="s">
        <v>33</v>
      </c>
      <c r="L56" s="57">
        <v>6</v>
      </c>
      <c r="M56" s="57" t="s">
        <v>50</v>
      </c>
      <c r="N56" s="57">
        <v>8</v>
      </c>
      <c r="O56" s="57" t="s">
        <v>51</v>
      </c>
      <c r="P56" s="57">
        <v>3</v>
      </c>
      <c r="Q56" s="57" t="s">
        <v>34</v>
      </c>
      <c r="R56" s="57">
        <v>5</v>
      </c>
      <c r="S56" s="57" t="s">
        <v>54</v>
      </c>
      <c r="T56" s="57" t="s">
        <v>40</v>
      </c>
      <c r="U56" s="57" t="s">
        <v>41</v>
      </c>
      <c r="V56" s="59">
        <v>358</v>
      </c>
      <c r="W56" s="57" t="s">
        <v>89</v>
      </c>
      <c r="X56" s="58">
        <v>4</v>
      </c>
      <c r="Y56" s="61" t="s">
        <v>506</v>
      </c>
      <c r="Z56" s="285" t="s">
        <v>111</v>
      </c>
      <c r="AA56" s="287" t="s">
        <v>507</v>
      </c>
      <c r="AB56" s="287" t="s">
        <v>508</v>
      </c>
      <c r="AC56" s="287" t="s">
        <v>509</v>
      </c>
      <c r="AD56" s="287" t="s">
        <v>510</v>
      </c>
      <c r="AE56" s="248" t="s">
        <v>406</v>
      </c>
      <c r="AF56" s="287">
        <v>2399</v>
      </c>
      <c r="AG56" s="287" t="s">
        <v>511</v>
      </c>
      <c r="AH56" s="297" t="s">
        <v>512</v>
      </c>
      <c r="AI56" s="289" t="s">
        <v>488</v>
      </c>
      <c r="AJ56" s="249">
        <v>11909</v>
      </c>
      <c r="AK56" s="247">
        <v>0</v>
      </c>
      <c r="AL56" s="248" t="s">
        <v>38</v>
      </c>
      <c r="AM56" s="249" t="s">
        <v>46</v>
      </c>
      <c r="AN56" s="291" t="s">
        <v>411</v>
      </c>
      <c r="AO56" s="62">
        <v>0</v>
      </c>
      <c r="AP56" s="62">
        <v>50</v>
      </c>
      <c r="AQ56" s="62">
        <v>50.01</v>
      </c>
      <c r="AR56" s="62">
        <v>80</v>
      </c>
      <c r="AS56" s="62">
        <v>80.010000000000005</v>
      </c>
      <c r="AT56" s="63">
        <v>110</v>
      </c>
      <c r="AU56" s="81">
        <v>8462</v>
      </c>
      <c r="AV56" s="81"/>
      <c r="AW56" s="62">
        <v>20</v>
      </c>
      <c r="AX56" s="62"/>
      <c r="AY56" s="62">
        <v>40</v>
      </c>
      <c r="AZ56" s="62"/>
      <c r="BA56" s="62">
        <v>105</v>
      </c>
      <c r="BB56" s="62"/>
      <c r="BC56" s="62">
        <v>1437</v>
      </c>
      <c r="BD56" s="62">
        <v>25</v>
      </c>
      <c r="BE56" s="62">
        <v>30</v>
      </c>
      <c r="BF56" s="62">
        <v>125</v>
      </c>
      <c r="BG56" s="62">
        <v>1235</v>
      </c>
      <c r="BH56" s="62">
        <v>230</v>
      </c>
      <c r="BI56" s="62">
        <v>25</v>
      </c>
      <c r="BJ56" s="62">
        <v>175</v>
      </c>
      <c r="BK56" s="98"/>
    </row>
    <row r="57" spans="1:63" s="54" customFormat="1" ht="15" hidden="1" customHeight="1" x14ac:dyDescent="0.25">
      <c r="A57" s="40">
        <v>4480</v>
      </c>
      <c r="B57" s="41">
        <v>21121</v>
      </c>
      <c r="C57" s="42" t="s">
        <v>392</v>
      </c>
      <c r="D57" s="43">
        <v>11</v>
      </c>
      <c r="E57" s="42" t="s">
        <v>49</v>
      </c>
      <c r="F57" s="44">
        <v>45</v>
      </c>
      <c r="G57" s="42" t="s">
        <v>86</v>
      </c>
      <c r="H57" s="45">
        <v>250</v>
      </c>
      <c r="I57" s="46" t="s">
        <v>86</v>
      </c>
      <c r="J57" s="41">
        <v>2</v>
      </c>
      <c r="K57" s="42" t="s">
        <v>33</v>
      </c>
      <c r="L57" s="42">
        <v>6</v>
      </c>
      <c r="M57" s="42" t="s">
        <v>50</v>
      </c>
      <c r="N57" s="42">
        <v>8</v>
      </c>
      <c r="O57" s="42" t="s">
        <v>51</v>
      </c>
      <c r="P57" s="42">
        <v>3</v>
      </c>
      <c r="Q57" s="42" t="s">
        <v>34</v>
      </c>
      <c r="R57" s="42">
        <v>5</v>
      </c>
      <c r="S57" s="42" t="s">
        <v>54</v>
      </c>
      <c r="T57" s="42" t="s">
        <v>40</v>
      </c>
      <c r="U57" s="42" t="s">
        <v>41</v>
      </c>
      <c r="V57" s="44">
        <v>358</v>
      </c>
      <c r="W57" s="42" t="s">
        <v>89</v>
      </c>
      <c r="X57" s="43">
        <v>4</v>
      </c>
      <c r="Y57" s="46" t="s">
        <v>211</v>
      </c>
      <c r="Z57" s="292" t="s">
        <v>93</v>
      </c>
      <c r="AA57" s="293" t="s">
        <v>356</v>
      </c>
      <c r="AB57" s="293" t="s">
        <v>357</v>
      </c>
      <c r="AC57" s="293" t="s">
        <v>358</v>
      </c>
      <c r="AD57" s="293" t="s">
        <v>213</v>
      </c>
      <c r="AE57" s="251" t="s">
        <v>406</v>
      </c>
      <c r="AF57" s="293">
        <v>2317</v>
      </c>
      <c r="AG57" s="293" t="s">
        <v>354</v>
      </c>
      <c r="AH57" s="294" t="s">
        <v>355</v>
      </c>
      <c r="AI57" s="295" t="s">
        <v>359</v>
      </c>
      <c r="AJ57" s="252">
        <v>10.09</v>
      </c>
      <c r="AK57" s="250">
        <v>1</v>
      </c>
      <c r="AL57" s="251" t="s">
        <v>38</v>
      </c>
      <c r="AM57" s="252" t="s">
        <v>60</v>
      </c>
      <c r="AN57" s="296" t="s">
        <v>411</v>
      </c>
      <c r="AO57" s="47">
        <v>0</v>
      </c>
      <c r="AP57" s="47">
        <v>30</v>
      </c>
      <c r="AQ57" s="47">
        <v>30.01</v>
      </c>
      <c r="AR57" s="47">
        <v>38</v>
      </c>
      <c r="AS57" s="47">
        <v>38.01</v>
      </c>
      <c r="AT57" s="52">
        <v>110</v>
      </c>
      <c r="AU57" s="53"/>
      <c r="AV57" s="53"/>
      <c r="AW57" s="47"/>
      <c r="AX57" s="47"/>
      <c r="AY57" s="47"/>
      <c r="AZ57" s="47"/>
      <c r="BA57" s="47"/>
      <c r="BB57" s="47"/>
      <c r="BC57" s="47"/>
      <c r="BD57" s="47"/>
      <c r="BE57" s="47"/>
      <c r="BF57" s="47"/>
      <c r="BG57" s="47"/>
      <c r="BH57" s="47"/>
      <c r="BI57" s="47"/>
      <c r="BJ57" s="47"/>
      <c r="BK57" s="100"/>
    </row>
    <row r="58" spans="1:63" s="54" customFormat="1" hidden="1" x14ac:dyDescent="0.25">
      <c r="A58" s="40">
        <v>4482</v>
      </c>
      <c r="B58" s="41">
        <v>21121</v>
      </c>
      <c r="C58" s="42" t="s">
        <v>392</v>
      </c>
      <c r="D58" s="43">
        <v>11</v>
      </c>
      <c r="E58" s="42" t="s">
        <v>49</v>
      </c>
      <c r="F58" s="44">
        <v>45</v>
      </c>
      <c r="G58" s="42" t="s">
        <v>86</v>
      </c>
      <c r="H58" s="45">
        <v>250</v>
      </c>
      <c r="I58" s="46" t="s">
        <v>86</v>
      </c>
      <c r="J58" s="41">
        <v>2</v>
      </c>
      <c r="K58" s="42" t="s">
        <v>33</v>
      </c>
      <c r="L58" s="42">
        <v>6</v>
      </c>
      <c r="M58" s="42" t="s">
        <v>50</v>
      </c>
      <c r="N58" s="42">
        <v>8</v>
      </c>
      <c r="O58" s="42" t="s">
        <v>51</v>
      </c>
      <c r="P58" s="42">
        <v>3</v>
      </c>
      <c r="Q58" s="42" t="s">
        <v>34</v>
      </c>
      <c r="R58" s="42">
        <v>5</v>
      </c>
      <c r="S58" s="42" t="s">
        <v>54</v>
      </c>
      <c r="T58" s="42" t="s">
        <v>40</v>
      </c>
      <c r="U58" s="42" t="s">
        <v>41</v>
      </c>
      <c r="V58" s="44">
        <v>358</v>
      </c>
      <c r="W58" s="42" t="s">
        <v>89</v>
      </c>
      <c r="X58" s="43">
        <v>4</v>
      </c>
      <c r="Y58" s="46" t="s">
        <v>211</v>
      </c>
      <c r="Z58" s="292" t="s">
        <v>93</v>
      </c>
      <c r="AA58" s="293" t="s">
        <v>362</v>
      </c>
      <c r="AB58" s="293" t="s">
        <v>363</v>
      </c>
      <c r="AC58" s="293" t="s">
        <v>364</v>
      </c>
      <c r="AD58" s="293" t="s">
        <v>213</v>
      </c>
      <c r="AE58" s="251" t="s">
        <v>406</v>
      </c>
      <c r="AF58" s="293">
        <v>2970</v>
      </c>
      <c r="AG58" s="293" t="s">
        <v>360</v>
      </c>
      <c r="AH58" s="294" t="s">
        <v>361</v>
      </c>
      <c r="AI58" s="295" t="s">
        <v>39</v>
      </c>
      <c r="AJ58" s="252">
        <v>93.8</v>
      </c>
      <c r="AK58" s="250">
        <v>38</v>
      </c>
      <c r="AL58" s="251" t="s">
        <v>38</v>
      </c>
      <c r="AM58" s="252" t="s">
        <v>46</v>
      </c>
      <c r="AN58" s="296" t="s">
        <v>411</v>
      </c>
      <c r="AO58" s="47">
        <v>0</v>
      </c>
      <c r="AP58" s="47">
        <v>40</v>
      </c>
      <c r="AQ58" s="47">
        <v>40.01</v>
      </c>
      <c r="AR58" s="47">
        <v>42</v>
      </c>
      <c r="AS58" s="47">
        <v>42.01</v>
      </c>
      <c r="AT58" s="52">
        <v>110</v>
      </c>
      <c r="AU58" s="53"/>
      <c r="AV58" s="53"/>
      <c r="AW58" s="47"/>
      <c r="AX58" s="47"/>
      <c r="AY58" s="47"/>
      <c r="AZ58" s="47"/>
      <c r="BA58" s="47"/>
      <c r="BB58" s="47"/>
      <c r="BC58" s="47"/>
      <c r="BD58" s="47"/>
      <c r="BE58" s="47"/>
      <c r="BF58" s="47"/>
      <c r="BG58" s="47"/>
      <c r="BH58" s="47"/>
      <c r="BI58" s="47"/>
      <c r="BJ58" s="47"/>
      <c r="BK58" s="100"/>
    </row>
    <row r="59" spans="1:63" s="64" customFormat="1" ht="15" hidden="1" customHeight="1" x14ac:dyDescent="0.25">
      <c r="A59" s="55">
        <v>4471</v>
      </c>
      <c r="B59" s="56">
        <v>21121</v>
      </c>
      <c r="C59" s="57" t="s">
        <v>392</v>
      </c>
      <c r="D59" s="58">
        <v>11</v>
      </c>
      <c r="E59" s="57" t="s">
        <v>49</v>
      </c>
      <c r="F59" s="59">
        <v>45</v>
      </c>
      <c r="G59" s="57" t="s">
        <v>86</v>
      </c>
      <c r="H59" s="60">
        <v>250</v>
      </c>
      <c r="I59" s="61" t="s">
        <v>86</v>
      </c>
      <c r="J59" s="56">
        <v>2</v>
      </c>
      <c r="K59" s="57" t="s">
        <v>33</v>
      </c>
      <c r="L59" s="57">
        <v>6</v>
      </c>
      <c r="M59" s="57" t="s">
        <v>50</v>
      </c>
      <c r="N59" s="57">
        <v>8</v>
      </c>
      <c r="O59" s="57" t="s">
        <v>51</v>
      </c>
      <c r="P59" s="57">
        <v>3</v>
      </c>
      <c r="Q59" s="57" t="s">
        <v>34</v>
      </c>
      <c r="R59" s="57">
        <v>5</v>
      </c>
      <c r="S59" s="57" t="s">
        <v>54</v>
      </c>
      <c r="T59" s="57" t="s">
        <v>40</v>
      </c>
      <c r="U59" s="57" t="s">
        <v>41</v>
      </c>
      <c r="V59" s="103">
        <v>358</v>
      </c>
      <c r="W59" s="104" t="s">
        <v>89</v>
      </c>
      <c r="X59" s="105"/>
      <c r="Y59" s="106" t="s">
        <v>35</v>
      </c>
      <c r="Z59" s="302" t="s">
        <v>37</v>
      </c>
      <c r="AA59" s="303" t="s">
        <v>746</v>
      </c>
      <c r="AB59" s="303" t="s">
        <v>751</v>
      </c>
      <c r="AC59" s="303" t="s">
        <v>764</v>
      </c>
      <c r="AD59" s="303" t="s">
        <v>753</v>
      </c>
      <c r="AE59" s="303" t="s">
        <v>406</v>
      </c>
      <c r="AF59" s="303">
        <v>2843</v>
      </c>
      <c r="AG59" s="303" t="s">
        <v>84</v>
      </c>
      <c r="AH59" s="304" t="s">
        <v>85</v>
      </c>
      <c r="AI59" s="300" t="s">
        <v>48</v>
      </c>
      <c r="AJ59" s="256">
        <v>23</v>
      </c>
      <c r="AK59" s="254">
        <v>23</v>
      </c>
      <c r="AL59" s="255" t="s">
        <v>409</v>
      </c>
      <c r="AM59" s="256" t="s">
        <v>53</v>
      </c>
      <c r="AN59" s="298" t="s">
        <v>412</v>
      </c>
      <c r="AO59" s="108">
        <v>23</v>
      </c>
      <c r="AP59" s="108">
        <v>23</v>
      </c>
      <c r="AQ59" s="108">
        <v>23</v>
      </c>
      <c r="AR59" s="108">
        <v>23</v>
      </c>
      <c r="AS59" s="108">
        <v>23</v>
      </c>
      <c r="AT59" s="107">
        <v>23</v>
      </c>
      <c r="AU59" s="109">
        <v>0</v>
      </c>
      <c r="AV59" s="109"/>
      <c r="AW59" s="110">
        <v>0</v>
      </c>
      <c r="AX59" s="110"/>
      <c r="AY59" s="110">
        <v>0</v>
      </c>
      <c r="AZ59" s="110"/>
      <c r="BA59" s="110">
        <v>0</v>
      </c>
      <c r="BB59" s="110"/>
      <c r="BC59" s="110">
        <v>0</v>
      </c>
      <c r="BD59" s="110">
        <v>0</v>
      </c>
      <c r="BE59" s="110">
        <v>0</v>
      </c>
      <c r="BF59" s="110">
        <v>0</v>
      </c>
      <c r="BG59" s="110">
        <v>0</v>
      </c>
      <c r="BH59" s="110">
        <v>0</v>
      </c>
      <c r="BI59" s="110">
        <v>0</v>
      </c>
      <c r="BJ59" s="110">
        <v>23</v>
      </c>
      <c r="BK59" s="62"/>
    </row>
    <row r="60" spans="1:63" s="64" customFormat="1" ht="15" hidden="1" customHeight="1" x14ac:dyDescent="0.25">
      <c r="A60" s="55">
        <v>4473</v>
      </c>
      <c r="B60" s="56">
        <v>21121</v>
      </c>
      <c r="C60" s="57" t="s">
        <v>392</v>
      </c>
      <c r="D60" s="58">
        <v>11</v>
      </c>
      <c r="E60" s="57" t="s">
        <v>49</v>
      </c>
      <c r="F60" s="59">
        <v>45</v>
      </c>
      <c r="G60" s="57" t="s">
        <v>86</v>
      </c>
      <c r="H60" s="60">
        <v>250</v>
      </c>
      <c r="I60" s="61" t="s">
        <v>86</v>
      </c>
      <c r="J60" s="56">
        <v>2</v>
      </c>
      <c r="K60" s="57" t="s">
        <v>33</v>
      </c>
      <c r="L60" s="57">
        <v>6</v>
      </c>
      <c r="M60" s="57" t="s">
        <v>50</v>
      </c>
      <c r="N60" s="57">
        <v>8</v>
      </c>
      <c r="O60" s="57" t="s">
        <v>51</v>
      </c>
      <c r="P60" s="57">
        <v>3</v>
      </c>
      <c r="Q60" s="57" t="s">
        <v>34</v>
      </c>
      <c r="R60" s="57">
        <v>5</v>
      </c>
      <c r="S60" s="57" t="s">
        <v>54</v>
      </c>
      <c r="T60" s="57" t="s">
        <v>40</v>
      </c>
      <c r="U60" s="57" t="s">
        <v>41</v>
      </c>
      <c r="V60" s="103">
        <v>358</v>
      </c>
      <c r="W60" s="104" t="s">
        <v>89</v>
      </c>
      <c r="X60" s="105"/>
      <c r="Y60" s="106" t="s">
        <v>35</v>
      </c>
      <c r="Z60" s="302" t="s">
        <v>91</v>
      </c>
      <c r="AA60" s="303" t="s">
        <v>747</v>
      </c>
      <c r="AB60" s="303" t="s">
        <v>765</v>
      </c>
      <c r="AC60" s="303" t="s">
        <v>758</v>
      </c>
      <c r="AD60" s="303" t="s">
        <v>765</v>
      </c>
      <c r="AE60" s="303" t="s">
        <v>406</v>
      </c>
      <c r="AF60" s="303">
        <v>2855</v>
      </c>
      <c r="AG60" s="303" t="s">
        <v>766</v>
      </c>
      <c r="AH60" s="304" t="s">
        <v>767</v>
      </c>
      <c r="AI60" s="300" t="s">
        <v>488</v>
      </c>
      <c r="AJ60" s="256">
        <v>107542</v>
      </c>
      <c r="AK60" s="254">
        <v>0</v>
      </c>
      <c r="AL60" s="255" t="s">
        <v>38</v>
      </c>
      <c r="AM60" s="256" t="s">
        <v>53</v>
      </c>
      <c r="AN60" s="298" t="s">
        <v>411</v>
      </c>
      <c r="AO60" s="108">
        <v>0</v>
      </c>
      <c r="AP60" s="108">
        <v>50</v>
      </c>
      <c r="AQ60" s="108">
        <v>50.01</v>
      </c>
      <c r="AR60" s="108">
        <v>80</v>
      </c>
      <c r="AS60" s="108">
        <v>80.010000000000005</v>
      </c>
      <c r="AT60" s="107">
        <v>110</v>
      </c>
      <c r="AU60" s="80">
        <v>9777</v>
      </c>
      <c r="AV60" s="80"/>
      <c r="AW60" s="80">
        <v>9776</v>
      </c>
      <c r="AX60" s="80"/>
      <c r="AY60" s="80">
        <v>9777</v>
      </c>
      <c r="AZ60" s="80"/>
      <c r="BA60" s="80">
        <v>4888</v>
      </c>
      <c r="BB60" s="80"/>
      <c r="BC60" s="80">
        <v>9777</v>
      </c>
      <c r="BD60" s="80">
        <v>9777</v>
      </c>
      <c r="BE60" s="80">
        <v>9777</v>
      </c>
      <c r="BF60" s="80">
        <v>9776</v>
      </c>
      <c r="BG60" s="80">
        <v>9776</v>
      </c>
      <c r="BH60" s="80">
        <v>9777</v>
      </c>
      <c r="BI60" s="80">
        <v>9776</v>
      </c>
      <c r="BJ60" s="80">
        <v>4888</v>
      </c>
      <c r="BK60" s="62"/>
    </row>
    <row r="61" spans="1:63" s="79" customFormat="1" ht="15" hidden="1" customHeight="1" x14ac:dyDescent="0.25">
      <c r="A61" s="65">
        <v>3152</v>
      </c>
      <c r="B61" s="66">
        <v>21121</v>
      </c>
      <c r="C61" s="67" t="s">
        <v>392</v>
      </c>
      <c r="D61" s="68">
        <v>11</v>
      </c>
      <c r="E61" s="67" t="s">
        <v>49</v>
      </c>
      <c r="F61" s="69">
        <v>45</v>
      </c>
      <c r="G61" s="67" t="s">
        <v>86</v>
      </c>
      <c r="H61" s="70">
        <v>514</v>
      </c>
      <c r="I61" s="71" t="s">
        <v>68</v>
      </c>
      <c r="J61" s="66">
        <v>2</v>
      </c>
      <c r="K61" s="67" t="s">
        <v>33</v>
      </c>
      <c r="L61" s="67">
        <v>4</v>
      </c>
      <c r="M61" s="67" t="s">
        <v>57</v>
      </c>
      <c r="N61" s="67">
        <v>1</v>
      </c>
      <c r="O61" s="67" t="s">
        <v>64</v>
      </c>
      <c r="P61" s="67">
        <v>4</v>
      </c>
      <c r="Q61" s="67" t="s">
        <v>58</v>
      </c>
      <c r="R61" s="67">
        <v>2</v>
      </c>
      <c r="S61" s="67" t="s">
        <v>63</v>
      </c>
      <c r="T61" s="67" t="s">
        <v>43</v>
      </c>
      <c r="U61" s="67" t="s">
        <v>44</v>
      </c>
      <c r="V61" s="69">
        <v>701</v>
      </c>
      <c r="W61" s="67" t="s">
        <v>90</v>
      </c>
      <c r="X61" s="68">
        <v>1</v>
      </c>
      <c r="Y61" s="71" t="s">
        <v>112</v>
      </c>
      <c r="Z61" s="307" t="s">
        <v>111</v>
      </c>
      <c r="AA61" s="308" t="s">
        <v>112</v>
      </c>
      <c r="AB61" s="308" t="s">
        <v>115</v>
      </c>
      <c r="AC61" s="308" t="s">
        <v>116</v>
      </c>
      <c r="AD61" s="308" t="s">
        <v>117</v>
      </c>
      <c r="AE61" s="260" t="s">
        <v>406</v>
      </c>
      <c r="AF61" s="308">
        <v>4197</v>
      </c>
      <c r="AG61" s="308" t="s">
        <v>113</v>
      </c>
      <c r="AH61" s="309" t="s">
        <v>114</v>
      </c>
      <c r="AI61" s="310" t="s">
        <v>118</v>
      </c>
      <c r="AJ61" s="261">
        <v>500</v>
      </c>
      <c r="AK61" s="259">
        <v>10</v>
      </c>
      <c r="AL61" s="260" t="s">
        <v>408</v>
      </c>
      <c r="AM61" s="261" t="s">
        <v>46</v>
      </c>
      <c r="AN61" s="311" t="s">
        <v>411</v>
      </c>
      <c r="AO61" s="72">
        <v>0</v>
      </c>
      <c r="AP61" s="72">
        <v>40</v>
      </c>
      <c r="AQ61" s="72">
        <v>40.01</v>
      </c>
      <c r="AR61" s="72">
        <v>60</v>
      </c>
      <c r="AS61" s="72">
        <v>60.01</v>
      </c>
      <c r="AT61" s="77">
        <v>110</v>
      </c>
      <c r="AU61" s="78"/>
      <c r="AV61" s="78"/>
      <c r="AW61" s="67"/>
      <c r="AX61" s="67"/>
      <c r="AY61" s="72"/>
      <c r="AZ61" s="72"/>
      <c r="BA61" s="72"/>
      <c r="BB61" s="72"/>
      <c r="BC61" s="72"/>
      <c r="BD61" s="72"/>
      <c r="BE61" s="72"/>
      <c r="BF61" s="72"/>
      <c r="BG61" s="72"/>
      <c r="BH61" s="72"/>
      <c r="BI61" s="72"/>
      <c r="BJ61" s="72"/>
      <c r="BK61" s="120"/>
    </row>
    <row r="62" spans="1:63" s="79" customFormat="1" hidden="1" x14ac:dyDescent="0.25">
      <c r="A62" s="65">
        <v>3157</v>
      </c>
      <c r="B62" s="66">
        <v>21121</v>
      </c>
      <c r="C62" s="67" t="s">
        <v>392</v>
      </c>
      <c r="D62" s="68">
        <v>11</v>
      </c>
      <c r="E62" s="67" t="s">
        <v>49</v>
      </c>
      <c r="F62" s="69">
        <v>45</v>
      </c>
      <c r="G62" s="67" t="s">
        <v>86</v>
      </c>
      <c r="H62" s="70">
        <v>514</v>
      </c>
      <c r="I62" s="71" t="s">
        <v>68</v>
      </c>
      <c r="J62" s="66">
        <v>2</v>
      </c>
      <c r="K62" s="67" t="s">
        <v>33</v>
      </c>
      <c r="L62" s="67">
        <v>4</v>
      </c>
      <c r="M62" s="67" t="s">
        <v>57</v>
      </c>
      <c r="N62" s="67">
        <v>1</v>
      </c>
      <c r="O62" s="67" t="s">
        <v>64</v>
      </c>
      <c r="P62" s="67">
        <v>4</v>
      </c>
      <c r="Q62" s="67" t="s">
        <v>58</v>
      </c>
      <c r="R62" s="67">
        <v>2</v>
      </c>
      <c r="S62" s="67" t="s">
        <v>63</v>
      </c>
      <c r="T62" s="67" t="s">
        <v>43</v>
      </c>
      <c r="U62" s="67" t="s">
        <v>44</v>
      </c>
      <c r="V62" s="69">
        <v>701</v>
      </c>
      <c r="W62" s="67" t="s">
        <v>90</v>
      </c>
      <c r="X62" s="68">
        <v>1</v>
      </c>
      <c r="Y62" s="71" t="s">
        <v>112</v>
      </c>
      <c r="Z62" s="307" t="s">
        <v>93</v>
      </c>
      <c r="AA62" s="308" t="s">
        <v>217</v>
      </c>
      <c r="AB62" s="308" t="s">
        <v>218</v>
      </c>
      <c r="AC62" s="308" t="s">
        <v>219</v>
      </c>
      <c r="AD62" s="308" t="s">
        <v>220</v>
      </c>
      <c r="AE62" s="260" t="s">
        <v>406</v>
      </c>
      <c r="AF62" s="308">
        <v>4156</v>
      </c>
      <c r="AG62" s="308" t="s">
        <v>215</v>
      </c>
      <c r="AH62" s="309" t="s">
        <v>216</v>
      </c>
      <c r="AI62" s="310" t="s">
        <v>221</v>
      </c>
      <c r="AJ62" s="261">
        <v>2</v>
      </c>
      <c r="AK62" s="259">
        <v>10</v>
      </c>
      <c r="AL62" s="260" t="s">
        <v>408</v>
      </c>
      <c r="AM62" s="261" t="s">
        <v>42</v>
      </c>
      <c r="AN62" s="311" t="s">
        <v>411</v>
      </c>
      <c r="AO62" s="72">
        <v>0</v>
      </c>
      <c r="AP62" s="72">
        <v>40</v>
      </c>
      <c r="AQ62" s="72">
        <v>40.01</v>
      </c>
      <c r="AR62" s="72">
        <v>80</v>
      </c>
      <c r="AS62" s="72">
        <v>80.010000000000005</v>
      </c>
      <c r="AT62" s="77">
        <v>110</v>
      </c>
      <c r="AU62" s="78"/>
      <c r="AV62" s="78"/>
      <c r="AW62" s="72"/>
      <c r="AX62" s="72"/>
      <c r="AY62" s="72"/>
      <c r="AZ62" s="72"/>
      <c r="BA62" s="72"/>
      <c r="BB62" s="72"/>
      <c r="BC62" s="72"/>
      <c r="BD62" s="72"/>
      <c r="BE62" s="72"/>
      <c r="BF62" s="72"/>
      <c r="BG62" s="72"/>
      <c r="BH62" s="72"/>
      <c r="BI62" s="72"/>
      <c r="BJ62" s="72"/>
      <c r="BK62" s="120"/>
    </row>
    <row r="63" spans="1:63" s="79" customFormat="1" hidden="1" x14ac:dyDescent="0.25">
      <c r="A63" s="65">
        <v>3291</v>
      </c>
      <c r="B63" s="66">
        <v>21121</v>
      </c>
      <c r="C63" s="67" t="s">
        <v>392</v>
      </c>
      <c r="D63" s="68">
        <v>11</v>
      </c>
      <c r="E63" s="67" t="s">
        <v>49</v>
      </c>
      <c r="F63" s="69">
        <v>45</v>
      </c>
      <c r="G63" s="67" t="s">
        <v>86</v>
      </c>
      <c r="H63" s="70">
        <v>514</v>
      </c>
      <c r="I63" s="71" t="s">
        <v>68</v>
      </c>
      <c r="J63" s="66">
        <v>2</v>
      </c>
      <c r="K63" s="67" t="s">
        <v>33</v>
      </c>
      <c r="L63" s="67">
        <v>4</v>
      </c>
      <c r="M63" s="67" t="s">
        <v>57</v>
      </c>
      <c r="N63" s="67">
        <v>1</v>
      </c>
      <c r="O63" s="67" t="s">
        <v>64</v>
      </c>
      <c r="P63" s="67">
        <v>4</v>
      </c>
      <c r="Q63" s="67" t="s">
        <v>58</v>
      </c>
      <c r="R63" s="67">
        <v>2</v>
      </c>
      <c r="S63" s="67" t="s">
        <v>63</v>
      </c>
      <c r="T63" s="67" t="s">
        <v>43</v>
      </c>
      <c r="U63" s="67" t="s">
        <v>44</v>
      </c>
      <c r="V63" s="69">
        <v>701</v>
      </c>
      <c r="W63" s="67" t="s">
        <v>90</v>
      </c>
      <c r="X63" s="68">
        <v>2</v>
      </c>
      <c r="Y63" s="71" t="s">
        <v>126</v>
      </c>
      <c r="Z63" s="307" t="s">
        <v>111</v>
      </c>
      <c r="AA63" s="308" t="s">
        <v>126</v>
      </c>
      <c r="AB63" s="308" t="s">
        <v>129</v>
      </c>
      <c r="AC63" s="308" t="s">
        <v>130</v>
      </c>
      <c r="AD63" s="308" t="s">
        <v>131</v>
      </c>
      <c r="AE63" s="260" t="s">
        <v>406</v>
      </c>
      <c r="AF63" s="308">
        <v>4385</v>
      </c>
      <c r="AG63" s="308" t="s">
        <v>127</v>
      </c>
      <c r="AH63" s="309" t="s">
        <v>128</v>
      </c>
      <c r="AI63" s="310" t="s">
        <v>132</v>
      </c>
      <c r="AJ63" s="261">
        <v>25</v>
      </c>
      <c r="AK63" s="259">
        <v>10</v>
      </c>
      <c r="AL63" s="260" t="s">
        <v>408</v>
      </c>
      <c r="AM63" s="261" t="s">
        <v>42</v>
      </c>
      <c r="AN63" s="311" t="s">
        <v>411</v>
      </c>
      <c r="AO63" s="72">
        <v>0</v>
      </c>
      <c r="AP63" s="72">
        <v>40</v>
      </c>
      <c r="AQ63" s="72">
        <v>40.01</v>
      </c>
      <c r="AR63" s="72">
        <v>60</v>
      </c>
      <c r="AS63" s="72">
        <v>60.01</v>
      </c>
      <c r="AT63" s="77">
        <v>110</v>
      </c>
      <c r="AU63" s="78"/>
      <c r="AV63" s="78"/>
      <c r="AW63" s="72"/>
      <c r="AX63" s="72"/>
      <c r="AY63" s="72"/>
      <c r="AZ63" s="72"/>
      <c r="BA63" s="72"/>
      <c r="BB63" s="72"/>
      <c r="BC63" s="72"/>
      <c r="BD63" s="72"/>
      <c r="BE63" s="72"/>
      <c r="BF63" s="72"/>
      <c r="BG63" s="72"/>
      <c r="BH63" s="72"/>
      <c r="BI63" s="72"/>
      <c r="BJ63" s="72"/>
      <c r="BK63" s="120"/>
    </row>
    <row r="64" spans="1:63" s="79" customFormat="1" hidden="1" x14ac:dyDescent="0.25">
      <c r="A64" s="65">
        <v>3299</v>
      </c>
      <c r="B64" s="66">
        <v>21121</v>
      </c>
      <c r="C64" s="67" t="s">
        <v>392</v>
      </c>
      <c r="D64" s="68">
        <v>11</v>
      </c>
      <c r="E64" s="67" t="s">
        <v>49</v>
      </c>
      <c r="F64" s="69">
        <v>45</v>
      </c>
      <c r="G64" s="67" t="s">
        <v>86</v>
      </c>
      <c r="H64" s="70">
        <v>514</v>
      </c>
      <c r="I64" s="71" t="s">
        <v>68</v>
      </c>
      <c r="J64" s="66">
        <v>2</v>
      </c>
      <c r="K64" s="67" t="s">
        <v>33</v>
      </c>
      <c r="L64" s="67">
        <v>4</v>
      </c>
      <c r="M64" s="67" t="s">
        <v>57</v>
      </c>
      <c r="N64" s="67">
        <v>1</v>
      </c>
      <c r="O64" s="67" t="s">
        <v>64</v>
      </c>
      <c r="P64" s="67">
        <v>4</v>
      </c>
      <c r="Q64" s="67" t="s">
        <v>58</v>
      </c>
      <c r="R64" s="67">
        <v>2</v>
      </c>
      <c r="S64" s="67" t="s">
        <v>63</v>
      </c>
      <c r="T64" s="67" t="s">
        <v>43</v>
      </c>
      <c r="U64" s="67" t="s">
        <v>44</v>
      </c>
      <c r="V64" s="69">
        <v>701</v>
      </c>
      <c r="W64" s="67" t="s">
        <v>90</v>
      </c>
      <c r="X64" s="68">
        <v>3</v>
      </c>
      <c r="Y64" s="71" t="s">
        <v>133</v>
      </c>
      <c r="Z64" s="307" t="s">
        <v>111</v>
      </c>
      <c r="AA64" s="308" t="s">
        <v>133</v>
      </c>
      <c r="AB64" s="308" t="s">
        <v>129</v>
      </c>
      <c r="AC64" s="308" t="s">
        <v>136</v>
      </c>
      <c r="AD64" s="308" t="s">
        <v>137</v>
      </c>
      <c r="AE64" s="260" t="s">
        <v>406</v>
      </c>
      <c r="AF64" s="308">
        <v>4388</v>
      </c>
      <c r="AG64" s="308" t="s">
        <v>134</v>
      </c>
      <c r="AH64" s="309" t="s">
        <v>135</v>
      </c>
      <c r="AI64" s="310" t="s">
        <v>138</v>
      </c>
      <c r="AJ64" s="261">
        <v>20</v>
      </c>
      <c r="AK64" s="259">
        <v>10</v>
      </c>
      <c r="AL64" s="260" t="s">
        <v>35</v>
      </c>
      <c r="AM64" s="261" t="s">
        <v>59</v>
      </c>
      <c r="AN64" s="311" t="s">
        <v>411</v>
      </c>
      <c r="AO64" s="72">
        <v>0</v>
      </c>
      <c r="AP64" s="72">
        <v>40</v>
      </c>
      <c r="AQ64" s="72">
        <v>40.01</v>
      </c>
      <c r="AR64" s="72">
        <v>60</v>
      </c>
      <c r="AS64" s="72">
        <v>60.01</v>
      </c>
      <c r="AT64" s="77">
        <v>110</v>
      </c>
      <c r="AU64" s="78"/>
      <c r="AV64" s="78"/>
      <c r="AW64" s="72"/>
      <c r="AX64" s="72"/>
      <c r="AY64" s="72"/>
      <c r="AZ64" s="72"/>
      <c r="BA64" s="72"/>
      <c r="BB64" s="72"/>
      <c r="BC64" s="72"/>
      <c r="BD64" s="72"/>
      <c r="BE64" s="72"/>
      <c r="BF64" s="72"/>
      <c r="BG64" s="72"/>
      <c r="BH64" s="72"/>
      <c r="BI64" s="72"/>
      <c r="BJ64" s="72"/>
      <c r="BK64" s="120"/>
    </row>
    <row r="65" spans="1:63" s="79" customFormat="1" ht="15" hidden="1" customHeight="1" x14ac:dyDescent="0.25">
      <c r="A65" s="65">
        <v>5193</v>
      </c>
      <c r="B65" s="66">
        <v>21121</v>
      </c>
      <c r="C65" s="67" t="s">
        <v>392</v>
      </c>
      <c r="D65" s="68">
        <v>11</v>
      </c>
      <c r="E65" s="67" t="s">
        <v>49</v>
      </c>
      <c r="F65" s="69">
        <v>45</v>
      </c>
      <c r="G65" s="67" t="s">
        <v>86</v>
      </c>
      <c r="H65" s="70">
        <v>514</v>
      </c>
      <c r="I65" s="71" t="s">
        <v>68</v>
      </c>
      <c r="J65" s="66">
        <v>2</v>
      </c>
      <c r="K65" s="67" t="s">
        <v>33</v>
      </c>
      <c r="L65" s="67">
        <v>4</v>
      </c>
      <c r="M65" s="67" t="s">
        <v>57</v>
      </c>
      <c r="N65" s="67">
        <v>1</v>
      </c>
      <c r="O65" s="67" t="s">
        <v>64</v>
      </c>
      <c r="P65" s="67">
        <v>4</v>
      </c>
      <c r="Q65" s="67" t="s">
        <v>58</v>
      </c>
      <c r="R65" s="67">
        <v>2</v>
      </c>
      <c r="S65" s="67" t="s">
        <v>63</v>
      </c>
      <c r="T65" s="67" t="s">
        <v>43</v>
      </c>
      <c r="U65" s="67" t="s">
        <v>44</v>
      </c>
      <c r="V65" s="121">
        <v>701</v>
      </c>
      <c r="W65" s="122" t="s">
        <v>768</v>
      </c>
      <c r="X65" s="123"/>
      <c r="Y65" s="124" t="s">
        <v>35</v>
      </c>
      <c r="Z65" s="312" t="s">
        <v>37</v>
      </c>
      <c r="AA65" s="313" t="s">
        <v>750</v>
      </c>
      <c r="AB65" s="313" t="s">
        <v>87</v>
      </c>
      <c r="AC65" s="313" t="s">
        <v>752</v>
      </c>
      <c r="AD65" s="313" t="s">
        <v>753</v>
      </c>
      <c r="AE65" s="313" t="s">
        <v>406</v>
      </c>
      <c r="AF65" s="313">
        <v>2826</v>
      </c>
      <c r="AG65" s="313" t="s">
        <v>84</v>
      </c>
      <c r="AH65" s="314" t="s">
        <v>85</v>
      </c>
      <c r="AI65" s="315" t="s">
        <v>48</v>
      </c>
      <c r="AJ65" s="264">
        <v>23</v>
      </c>
      <c r="AK65" s="262">
        <v>23</v>
      </c>
      <c r="AL65" s="263" t="s">
        <v>409</v>
      </c>
      <c r="AM65" s="264" t="s">
        <v>53</v>
      </c>
      <c r="AN65" s="316" t="s">
        <v>412</v>
      </c>
      <c r="AO65" s="126">
        <v>23</v>
      </c>
      <c r="AP65" s="126">
        <v>23</v>
      </c>
      <c r="AQ65" s="126">
        <v>23</v>
      </c>
      <c r="AR65" s="126">
        <v>23</v>
      </c>
      <c r="AS65" s="126">
        <v>23</v>
      </c>
      <c r="AT65" s="125">
        <v>23</v>
      </c>
      <c r="AU65" s="127">
        <v>0</v>
      </c>
      <c r="AV65" s="127"/>
      <c r="AW65" s="128">
        <v>0</v>
      </c>
      <c r="AX65" s="128"/>
      <c r="AY65" s="128">
        <v>0</v>
      </c>
      <c r="AZ65" s="128"/>
      <c r="BA65" s="128">
        <v>0</v>
      </c>
      <c r="BB65" s="128"/>
      <c r="BC65" s="128">
        <v>0</v>
      </c>
      <c r="BD65" s="128">
        <v>0</v>
      </c>
      <c r="BE65" s="128">
        <v>0</v>
      </c>
      <c r="BF65" s="128">
        <v>0</v>
      </c>
      <c r="BG65" s="128">
        <v>0</v>
      </c>
      <c r="BH65" s="128">
        <v>0</v>
      </c>
      <c r="BI65" s="128">
        <v>0</v>
      </c>
      <c r="BJ65" s="128">
        <v>23</v>
      </c>
      <c r="BK65" s="120"/>
    </row>
    <row r="66" spans="1:63" s="79" customFormat="1" ht="15" hidden="1" customHeight="1" x14ac:dyDescent="0.25">
      <c r="A66" s="65">
        <v>3147</v>
      </c>
      <c r="B66" s="66">
        <v>21121</v>
      </c>
      <c r="C66" s="67" t="s">
        <v>392</v>
      </c>
      <c r="D66" s="68">
        <v>11</v>
      </c>
      <c r="E66" s="67" t="s">
        <v>49</v>
      </c>
      <c r="F66" s="69">
        <v>45</v>
      </c>
      <c r="G66" s="67" t="s">
        <v>86</v>
      </c>
      <c r="H66" s="70">
        <v>514</v>
      </c>
      <c r="I66" s="71" t="s">
        <v>68</v>
      </c>
      <c r="J66" s="66">
        <v>2</v>
      </c>
      <c r="K66" s="67" t="s">
        <v>33</v>
      </c>
      <c r="L66" s="67">
        <v>4</v>
      </c>
      <c r="M66" s="67" t="s">
        <v>57</v>
      </c>
      <c r="N66" s="67">
        <v>1</v>
      </c>
      <c r="O66" s="67" t="s">
        <v>64</v>
      </c>
      <c r="P66" s="67">
        <v>4</v>
      </c>
      <c r="Q66" s="67" t="s">
        <v>58</v>
      </c>
      <c r="R66" s="67">
        <v>2</v>
      </c>
      <c r="S66" s="67" t="s">
        <v>63</v>
      </c>
      <c r="T66" s="67" t="s">
        <v>43</v>
      </c>
      <c r="U66" s="67" t="s">
        <v>44</v>
      </c>
      <c r="V66" s="121">
        <v>701</v>
      </c>
      <c r="W66" s="122" t="s">
        <v>768</v>
      </c>
      <c r="X66" s="123"/>
      <c r="Y66" s="124" t="s">
        <v>35</v>
      </c>
      <c r="Z66" s="312" t="s">
        <v>91</v>
      </c>
      <c r="AA66" s="313" t="s">
        <v>748</v>
      </c>
      <c r="AB66" s="313" t="s">
        <v>754</v>
      </c>
      <c r="AC66" s="313" t="s">
        <v>752</v>
      </c>
      <c r="AD66" s="313" t="s">
        <v>749</v>
      </c>
      <c r="AE66" s="313" t="s">
        <v>406</v>
      </c>
      <c r="AF66" s="313">
        <v>3329</v>
      </c>
      <c r="AG66" s="313" t="s">
        <v>755</v>
      </c>
      <c r="AH66" s="314" t="s">
        <v>769</v>
      </c>
      <c r="AI66" s="315" t="s">
        <v>61</v>
      </c>
      <c r="AJ66" s="264">
        <v>294537</v>
      </c>
      <c r="AK66" s="262">
        <v>0</v>
      </c>
      <c r="AL66" s="263" t="s">
        <v>38</v>
      </c>
      <c r="AM66" s="264" t="s">
        <v>36</v>
      </c>
      <c r="AN66" s="316" t="s">
        <v>411</v>
      </c>
      <c r="AO66" s="126">
        <v>0</v>
      </c>
      <c r="AP66" s="126">
        <v>50</v>
      </c>
      <c r="AQ66" s="126">
        <v>50.01</v>
      </c>
      <c r="AR66" s="126">
        <v>80</v>
      </c>
      <c r="AS66" s="126">
        <v>80.010000000000005</v>
      </c>
      <c r="AT66" s="125">
        <v>110</v>
      </c>
      <c r="AU66" s="127">
        <v>228812</v>
      </c>
      <c r="AV66" s="127"/>
      <c r="AW66" s="128">
        <v>1512</v>
      </c>
      <c r="AX66" s="128"/>
      <c r="AY66" s="128">
        <v>1674</v>
      </c>
      <c r="AZ66" s="128"/>
      <c r="BA66" s="128">
        <v>1620</v>
      </c>
      <c r="BB66" s="128"/>
      <c r="BC66" s="128">
        <v>1674</v>
      </c>
      <c r="BD66" s="128">
        <v>1620</v>
      </c>
      <c r="BE66" s="128">
        <v>1674</v>
      </c>
      <c r="BF66" s="128">
        <v>1674</v>
      </c>
      <c r="BG66" s="128">
        <v>1620</v>
      </c>
      <c r="BH66" s="128">
        <v>1674</v>
      </c>
      <c r="BI66" s="128">
        <v>1620</v>
      </c>
      <c r="BJ66" s="128">
        <v>1674</v>
      </c>
      <c r="BK66" s="120"/>
    </row>
    <row r="67" spans="1:63" s="79" customFormat="1" ht="15.75" hidden="1" customHeight="1" x14ac:dyDescent="0.25">
      <c r="A67" s="65">
        <v>3329</v>
      </c>
      <c r="B67" s="66">
        <v>21121</v>
      </c>
      <c r="C67" s="67" t="s">
        <v>392</v>
      </c>
      <c r="D67" s="68">
        <v>11</v>
      </c>
      <c r="E67" s="67" t="s">
        <v>49</v>
      </c>
      <c r="F67" s="69">
        <v>45</v>
      </c>
      <c r="G67" s="67" t="s">
        <v>86</v>
      </c>
      <c r="H67" s="70">
        <v>514</v>
      </c>
      <c r="I67" s="71" t="s">
        <v>68</v>
      </c>
      <c r="J67" s="66">
        <v>2</v>
      </c>
      <c r="K67" s="67" t="s">
        <v>33</v>
      </c>
      <c r="L67" s="67">
        <v>4</v>
      </c>
      <c r="M67" s="67" t="s">
        <v>57</v>
      </c>
      <c r="N67" s="67">
        <v>1</v>
      </c>
      <c r="O67" s="67" t="s">
        <v>64</v>
      </c>
      <c r="P67" s="67">
        <v>4</v>
      </c>
      <c r="Q67" s="67" t="s">
        <v>58</v>
      </c>
      <c r="R67" s="67">
        <v>2</v>
      </c>
      <c r="S67" s="67" t="s">
        <v>63</v>
      </c>
      <c r="T67" s="67" t="s">
        <v>40</v>
      </c>
      <c r="U67" s="67" t="s">
        <v>41</v>
      </c>
      <c r="V67" s="69">
        <v>702</v>
      </c>
      <c r="W67" s="67" t="s">
        <v>74</v>
      </c>
      <c r="X67" s="68">
        <v>1</v>
      </c>
      <c r="Y67" s="71" t="s">
        <v>440</v>
      </c>
      <c r="Z67" s="307" t="s">
        <v>111</v>
      </c>
      <c r="AA67" s="308" t="s">
        <v>441</v>
      </c>
      <c r="AB67" s="308" t="s">
        <v>566</v>
      </c>
      <c r="AC67" s="308" t="s">
        <v>560</v>
      </c>
      <c r="AD67" s="317" t="s">
        <v>561</v>
      </c>
      <c r="AE67" s="260" t="s">
        <v>407</v>
      </c>
      <c r="AF67" s="308"/>
      <c r="AG67" s="308" t="s">
        <v>562</v>
      </c>
      <c r="AH67" s="309" t="s">
        <v>563</v>
      </c>
      <c r="AI67" s="310" t="s">
        <v>488</v>
      </c>
      <c r="AJ67" s="261">
        <v>153.48699999999999</v>
      </c>
      <c r="AK67" s="259">
        <v>0</v>
      </c>
      <c r="AL67" s="260" t="s">
        <v>564</v>
      </c>
      <c r="AM67" s="261" t="s">
        <v>565</v>
      </c>
      <c r="AN67" s="311" t="s">
        <v>411</v>
      </c>
      <c r="AO67" s="72">
        <v>0</v>
      </c>
      <c r="AP67" s="72">
        <v>50</v>
      </c>
      <c r="AQ67" s="72">
        <v>50.01</v>
      </c>
      <c r="AR67" s="72">
        <v>80</v>
      </c>
      <c r="AS67" s="72">
        <v>80.010000000000005</v>
      </c>
      <c r="AT67" s="77">
        <v>110</v>
      </c>
      <c r="AU67" s="78"/>
      <c r="AV67" s="78"/>
      <c r="AW67" s="72"/>
      <c r="AX67" s="72"/>
      <c r="AY67" s="72"/>
      <c r="AZ67" s="72"/>
      <c r="BA67" s="72"/>
      <c r="BB67" s="72"/>
      <c r="BC67" s="72"/>
      <c r="BD67" s="72"/>
      <c r="BE67" s="72"/>
      <c r="BF67" s="72"/>
      <c r="BG67" s="72"/>
      <c r="BH67" s="72"/>
      <c r="BI67" s="72"/>
      <c r="BJ67" s="72"/>
      <c r="BK67" s="120">
        <f>AJ67</f>
        <v>153.48699999999999</v>
      </c>
    </row>
    <row r="68" spans="1:63" s="79" customFormat="1" hidden="1" x14ac:dyDescent="0.25">
      <c r="A68" s="65">
        <v>3337</v>
      </c>
      <c r="B68" s="66">
        <v>21121</v>
      </c>
      <c r="C68" s="67" t="s">
        <v>392</v>
      </c>
      <c r="D68" s="68">
        <v>11</v>
      </c>
      <c r="E68" s="67" t="s">
        <v>49</v>
      </c>
      <c r="F68" s="69">
        <v>45</v>
      </c>
      <c r="G68" s="67" t="s">
        <v>86</v>
      </c>
      <c r="H68" s="70">
        <v>514</v>
      </c>
      <c r="I68" s="71" t="s">
        <v>68</v>
      </c>
      <c r="J68" s="66">
        <v>2</v>
      </c>
      <c r="K68" s="67" t="s">
        <v>33</v>
      </c>
      <c r="L68" s="67">
        <v>4</v>
      </c>
      <c r="M68" s="67" t="s">
        <v>57</v>
      </c>
      <c r="N68" s="67">
        <v>1</v>
      </c>
      <c r="O68" s="67" t="s">
        <v>64</v>
      </c>
      <c r="P68" s="67">
        <v>4</v>
      </c>
      <c r="Q68" s="67" t="s">
        <v>58</v>
      </c>
      <c r="R68" s="67">
        <v>2</v>
      </c>
      <c r="S68" s="67" t="s">
        <v>63</v>
      </c>
      <c r="T68" s="67" t="s">
        <v>40</v>
      </c>
      <c r="U68" s="67" t="s">
        <v>41</v>
      </c>
      <c r="V68" s="69">
        <v>702</v>
      </c>
      <c r="W68" s="67" t="s">
        <v>74</v>
      </c>
      <c r="X68" s="68">
        <v>1</v>
      </c>
      <c r="Y68" s="71" t="s">
        <v>150</v>
      </c>
      <c r="Z68" s="307" t="s">
        <v>93</v>
      </c>
      <c r="AA68" s="308" t="s">
        <v>225</v>
      </c>
      <c r="AB68" s="308" t="s">
        <v>226</v>
      </c>
      <c r="AC68" s="308" t="s">
        <v>227</v>
      </c>
      <c r="AD68" s="308" t="s">
        <v>228</v>
      </c>
      <c r="AE68" s="260" t="s">
        <v>407</v>
      </c>
      <c r="AF68" s="308">
        <v>4309</v>
      </c>
      <c r="AG68" s="308" t="s">
        <v>167</v>
      </c>
      <c r="AH68" s="309" t="s">
        <v>168</v>
      </c>
      <c r="AI68" s="310" t="s">
        <v>229</v>
      </c>
      <c r="AJ68" s="261">
        <v>5</v>
      </c>
      <c r="AK68" s="259">
        <v>20</v>
      </c>
      <c r="AL68" s="260" t="s">
        <v>408</v>
      </c>
      <c r="AM68" s="261" t="s">
        <v>42</v>
      </c>
      <c r="AN68" s="311" t="s">
        <v>411</v>
      </c>
      <c r="AO68" s="72">
        <v>0</v>
      </c>
      <c r="AP68" s="72">
        <v>50</v>
      </c>
      <c r="AQ68" s="72">
        <v>50.01</v>
      </c>
      <c r="AR68" s="72">
        <v>70</v>
      </c>
      <c r="AS68" s="72">
        <v>70.010000000000005</v>
      </c>
      <c r="AT68" s="77">
        <v>110</v>
      </c>
      <c r="AU68" s="78"/>
      <c r="AV68" s="78"/>
      <c r="AW68" s="72"/>
      <c r="AX68" s="72"/>
      <c r="AY68" s="72"/>
      <c r="AZ68" s="72"/>
      <c r="BA68" s="72"/>
      <c r="BB68" s="72"/>
      <c r="BC68" s="72"/>
      <c r="BD68" s="72"/>
      <c r="BE68" s="72"/>
      <c r="BF68" s="72"/>
      <c r="BG68" s="72"/>
      <c r="BH68" s="72"/>
      <c r="BI68" s="72"/>
      <c r="BJ68" s="72"/>
      <c r="BK68" s="120">
        <f t="shared" ref="BK68:BK84" si="0">AJ68</f>
        <v>5</v>
      </c>
    </row>
    <row r="69" spans="1:63" s="79" customFormat="1" hidden="1" x14ac:dyDescent="0.25">
      <c r="A69" s="65">
        <v>3509</v>
      </c>
      <c r="B69" s="66">
        <v>21121</v>
      </c>
      <c r="C69" s="67" t="s">
        <v>392</v>
      </c>
      <c r="D69" s="68">
        <v>11</v>
      </c>
      <c r="E69" s="67" t="s">
        <v>49</v>
      </c>
      <c r="F69" s="69">
        <v>45</v>
      </c>
      <c r="G69" s="67" t="s">
        <v>86</v>
      </c>
      <c r="H69" s="70">
        <v>514</v>
      </c>
      <c r="I69" s="71" t="s">
        <v>68</v>
      </c>
      <c r="J69" s="66">
        <v>2</v>
      </c>
      <c r="K69" s="67" t="s">
        <v>33</v>
      </c>
      <c r="L69" s="67">
        <v>4</v>
      </c>
      <c r="M69" s="67" t="s">
        <v>57</v>
      </c>
      <c r="N69" s="67">
        <v>1</v>
      </c>
      <c r="O69" s="67" t="s">
        <v>64</v>
      </c>
      <c r="P69" s="67">
        <v>4</v>
      </c>
      <c r="Q69" s="67" t="s">
        <v>58</v>
      </c>
      <c r="R69" s="67">
        <v>2</v>
      </c>
      <c r="S69" s="67" t="s">
        <v>63</v>
      </c>
      <c r="T69" s="67" t="s">
        <v>40</v>
      </c>
      <c r="U69" s="67" t="s">
        <v>41</v>
      </c>
      <c r="V69" s="69">
        <v>702</v>
      </c>
      <c r="W69" s="67" t="s">
        <v>74</v>
      </c>
      <c r="X69" s="68">
        <v>2</v>
      </c>
      <c r="Y69" s="71" t="s">
        <v>197</v>
      </c>
      <c r="Z69" s="307" t="s">
        <v>111</v>
      </c>
      <c r="AA69" s="308" t="s">
        <v>197</v>
      </c>
      <c r="AB69" s="308" t="s">
        <v>122</v>
      </c>
      <c r="AC69" s="308" t="s">
        <v>199</v>
      </c>
      <c r="AD69" s="308" t="s">
        <v>200</v>
      </c>
      <c r="AE69" s="260" t="s">
        <v>406</v>
      </c>
      <c r="AF69" s="308">
        <v>4536</v>
      </c>
      <c r="AG69" s="308" t="s">
        <v>198</v>
      </c>
      <c r="AH69" s="309" t="s">
        <v>94</v>
      </c>
      <c r="AI69" s="310" t="s">
        <v>201</v>
      </c>
      <c r="AJ69" s="261">
        <v>500</v>
      </c>
      <c r="AK69" s="259">
        <v>10</v>
      </c>
      <c r="AL69" s="260" t="s">
        <v>408</v>
      </c>
      <c r="AM69" s="261" t="s">
        <v>46</v>
      </c>
      <c r="AN69" s="311" t="s">
        <v>411</v>
      </c>
      <c r="AO69" s="72">
        <v>0</v>
      </c>
      <c r="AP69" s="72">
        <v>20</v>
      </c>
      <c r="AQ69" s="72">
        <v>20.010000000000002</v>
      </c>
      <c r="AR69" s="72">
        <v>80</v>
      </c>
      <c r="AS69" s="72">
        <v>80.010000000000005</v>
      </c>
      <c r="AT69" s="77">
        <v>110</v>
      </c>
      <c r="AU69" s="78"/>
      <c r="AV69" s="78"/>
      <c r="AW69" s="72"/>
      <c r="AX69" s="72"/>
      <c r="AY69" s="72"/>
      <c r="AZ69" s="72"/>
      <c r="BA69" s="72"/>
      <c r="BB69" s="72"/>
      <c r="BC69" s="72"/>
      <c r="BD69" s="72"/>
      <c r="BE69" s="72"/>
      <c r="BF69" s="72"/>
      <c r="BG69" s="72"/>
      <c r="BH69" s="72"/>
      <c r="BI69" s="72"/>
      <c r="BJ69" s="72"/>
      <c r="BK69" s="120">
        <f t="shared" si="0"/>
        <v>500</v>
      </c>
    </row>
    <row r="70" spans="1:63" s="79" customFormat="1" hidden="1" x14ac:dyDescent="0.25">
      <c r="A70" s="65">
        <v>3341</v>
      </c>
      <c r="B70" s="66">
        <v>21121</v>
      </c>
      <c r="C70" s="67" t="s">
        <v>392</v>
      </c>
      <c r="D70" s="68">
        <v>11</v>
      </c>
      <c r="E70" s="67" t="s">
        <v>49</v>
      </c>
      <c r="F70" s="69">
        <v>45</v>
      </c>
      <c r="G70" s="67" t="s">
        <v>86</v>
      </c>
      <c r="H70" s="70">
        <v>514</v>
      </c>
      <c r="I70" s="71" t="s">
        <v>68</v>
      </c>
      <c r="J70" s="66">
        <v>2</v>
      </c>
      <c r="K70" s="67" t="s">
        <v>33</v>
      </c>
      <c r="L70" s="67">
        <v>4</v>
      </c>
      <c r="M70" s="67" t="s">
        <v>57</v>
      </c>
      <c r="N70" s="67">
        <v>1</v>
      </c>
      <c r="O70" s="67" t="s">
        <v>64</v>
      </c>
      <c r="P70" s="67">
        <v>4</v>
      </c>
      <c r="Q70" s="67" t="s">
        <v>58</v>
      </c>
      <c r="R70" s="67">
        <v>2</v>
      </c>
      <c r="S70" s="67" t="s">
        <v>63</v>
      </c>
      <c r="T70" s="67" t="s">
        <v>40</v>
      </c>
      <c r="U70" s="67" t="s">
        <v>41</v>
      </c>
      <c r="V70" s="69">
        <v>702</v>
      </c>
      <c r="W70" s="67" t="s">
        <v>74</v>
      </c>
      <c r="X70" s="68">
        <v>3</v>
      </c>
      <c r="Y70" s="71" t="s">
        <v>166</v>
      </c>
      <c r="Z70" s="307" t="s">
        <v>111</v>
      </c>
      <c r="AA70" s="308" t="s">
        <v>166</v>
      </c>
      <c r="AB70" s="308" t="s">
        <v>169</v>
      </c>
      <c r="AC70" s="308" t="s">
        <v>170</v>
      </c>
      <c r="AD70" s="308" t="s">
        <v>171</v>
      </c>
      <c r="AE70" s="260" t="s">
        <v>407</v>
      </c>
      <c r="AF70" s="308">
        <v>4309</v>
      </c>
      <c r="AG70" s="308" t="s">
        <v>167</v>
      </c>
      <c r="AH70" s="309" t="s">
        <v>168</v>
      </c>
      <c r="AI70" s="310" t="s">
        <v>172</v>
      </c>
      <c r="AJ70" s="261">
        <v>15</v>
      </c>
      <c r="AK70" s="259">
        <v>20</v>
      </c>
      <c r="AL70" s="260" t="s">
        <v>408</v>
      </c>
      <c r="AM70" s="261" t="s">
        <v>42</v>
      </c>
      <c r="AN70" s="311" t="s">
        <v>411</v>
      </c>
      <c r="AO70" s="72">
        <v>0</v>
      </c>
      <c r="AP70" s="72">
        <v>50</v>
      </c>
      <c r="AQ70" s="72">
        <v>50.01</v>
      </c>
      <c r="AR70" s="72">
        <v>70</v>
      </c>
      <c r="AS70" s="72">
        <v>70.010000000000005</v>
      </c>
      <c r="AT70" s="77">
        <v>110</v>
      </c>
      <c r="AU70" s="78"/>
      <c r="AV70" s="78"/>
      <c r="AW70" s="72"/>
      <c r="AX70" s="72"/>
      <c r="AY70" s="72"/>
      <c r="AZ70" s="72"/>
      <c r="BA70" s="72"/>
      <c r="BB70" s="72"/>
      <c r="BC70" s="72"/>
      <c r="BD70" s="72"/>
      <c r="BE70" s="72"/>
      <c r="BF70" s="72"/>
      <c r="BG70" s="72"/>
      <c r="BH70" s="72"/>
      <c r="BI70" s="72"/>
      <c r="BJ70" s="72"/>
      <c r="BK70" s="120">
        <f t="shared" si="0"/>
        <v>15</v>
      </c>
    </row>
    <row r="71" spans="1:63" s="79" customFormat="1" hidden="1" x14ac:dyDescent="0.25">
      <c r="A71" s="65">
        <v>3414</v>
      </c>
      <c r="B71" s="66">
        <v>21121</v>
      </c>
      <c r="C71" s="67" t="s">
        <v>392</v>
      </c>
      <c r="D71" s="68">
        <v>11</v>
      </c>
      <c r="E71" s="67" t="s">
        <v>49</v>
      </c>
      <c r="F71" s="69">
        <v>45</v>
      </c>
      <c r="G71" s="67" t="s">
        <v>86</v>
      </c>
      <c r="H71" s="70">
        <v>514</v>
      </c>
      <c r="I71" s="71" t="s">
        <v>68</v>
      </c>
      <c r="J71" s="66">
        <v>2</v>
      </c>
      <c r="K71" s="67" t="s">
        <v>33</v>
      </c>
      <c r="L71" s="67">
        <v>4</v>
      </c>
      <c r="M71" s="67" t="s">
        <v>57</v>
      </c>
      <c r="N71" s="67">
        <v>1</v>
      </c>
      <c r="O71" s="67" t="s">
        <v>64</v>
      </c>
      <c r="P71" s="67">
        <v>4</v>
      </c>
      <c r="Q71" s="67" t="s">
        <v>58</v>
      </c>
      <c r="R71" s="67">
        <v>2</v>
      </c>
      <c r="S71" s="67" t="s">
        <v>63</v>
      </c>
      <c r="T71" s="67" t="s">
        <v>40</v>
      </c>
      <c r="U71" s="67" t="s">
        <v>41</v>
      </c>
      <c r="V71" s="69">
        <v>702</v>
      </c>
      <c r="W71" s="67" t="s">
        <v>74</v>
      </c>
      <c r="X71" s="68">
        <v>4</v>
      </c>
      <c r="Y71" s="71" t="s">
        <v>186</v>
      </c>
      <c r="Z71" s="307" t="s">
        <v>111</v>
      </c>
      <c r="AA71" s="308" t="s">
        <v>186</v>
      </c>
      <c r="AB71" s="308" t="s">
        <v>122</v>
      </c>
      <c r="AC71" s="308" t="s">
        <v>189</v>
      </c>
      <c r="AD71" s="308" t="s">
        <v>190</v>
      </c>
      <c r="AE71" s="260" t="s">
        <v>406</v>
      </c>
      <c r="AF71" s="308">
        <v>4483</v>
      </c>
      <c r="AG71" s="308" t="s">
        <v>187</v>
      </c>
      <c r="AH71" s="309" t="s">
        <v>188</v>
      </c>
      <c r="AI71" s="310" t="s">
        <v>191</v>
      </c>
      <c r="AJ71" s="261">
        <v>3</v>
      </c>
      <c r="AK71" s="259">
        <v>10</v>
      </c>
      <c r="AL71" s="260" t="s">
        <v>408</v>
      </c>
      <c r="AM71" s="261" t="s">
        <v>45</v>
      </c>
      <c r="AN71" s="311" t="s">
        <v>411</v>
      </c>
      <c r="AO71" s="72">
        <v>0</v>
      </c>
      <c r="AP71" s="72">
        <v>20</v>
      </c>
      <c r="AQ71" s="72">
        <v>20.010000000000002</v>
      </c>
      <c r="AR71" s="72">
        <v>80</v>
      </c>
      <c r="AS71" s="72">
        <v>80.010000000000005</v>
      </c>
      <c r="AT71" s="77">
        <v>110</v>
      </c>
      <c r="AU71" s="78"/>
      <c r="AV71" s="78"/>
      <c r="AW71" s="72"/>
      <c r="AX71" s="72"/>
      <c r="AY71" s="72"/>
      <c r="AZ71" s="72"/>
      <c r="BA71" s="72"/>
      <c r="BB71" s="72"/>
      <c r="BC71" s="72"/>
      <c r="BD71" s="72"/>
      <c r="BE71" s="72"/>
      <c r="BF71" s="72"/>
      <c r="BG71" s="72"/>
      <c r="BH71" s="72"/>
      <c r="BI71" s="72"/>
      <c r="BJ71" s="72"/>
      <c r="BK71" s="120">
        <f t="shared" si="0"/>
        <v>3</v>
      </c>
    </row>
    <row r="72" spans="1:63" s="79" customFormat="1" hidden="1" x14ac:dyDescent="0.25">
      <c r="A72" s="65">
        <v>3416</v>
      </c>
      <c r="B72" s="66">
        <v>21121</v>
      </c>
      <c r="C72" s="67" t="s">
        <v>392</v>
      </c>
      <c r="D72" s="68">
        <v>11</v>
      </c>
      <c r="E72" s="67" t="s">
        <v>49</v>
      </c>
      <c r="F72" s="69">
        <v>45</v>
      </c>
      <c r="G72" s="67" t="s">
        <v>86</v>
      </c>
      <c r="H72" s="70">
        <v>514</v>
      </c>
      <c r="I72" s="71" t="s">
        <v>68</v>
      </c>
      <c r="J72" s="66">
        <v>2</v>
      </c>
      <c r="K72" s="67" t="s">
        <v>33</v>
      </c>
      <c r="L72" s="67">
        <v>4</v>
      </c>
      <c r="M72" s="67" t="s">
        <v>57</v>
      </c>
      <c r="N72" s="67">
        <v>1</v>
      </c>
      <c r="O72" s="67" t="s">
        <v>64</v>
      </c>
      <c r="P72" s="67">
        <v>4</v>
      </c>
      <c r="Q72" s="67" t="s">
        <v>58</v>
      </c>
      <c r="R72" s="67">
        <v>2</v>
      </c>
      <c r="S72" s="67" t="s">
        <v>63</v>
      </c>
      <c r="T72" s="67" t="s">
        <v>40</v>
      </c>
      <c r="U72" s="67" t="s">
        <v>41</v>
      </c>
      <c r="V72" s="69">
        <v>702</v>
      </c>
      <c r="W72" s="67" t="s">
        <v>74</v>
      </c>
      <c r="X72" s="68">
        <v>5</v>
      </c>
      <c r="Y72" s="71" t="s">
        <v>192</v>
      </c>
      <c r="Z72" s="307" t="s">
        <v>111</v>
      </c>
      <c r="AA72" s="308" t="s">
        <v>192</v>
      </c>
      <c r="AB72" s="308" t="s">
        <v>194</v>
      </c>
      <c r="AC72" s="308" t="s">
        <v>195</v>
      </c>
      <c r="AD72" s="308" t="s">
        <v>196</v>
      </c>
      <c r="AE72" s="260" t="s">
        <v>406</v>
      </c>
      <c r="AF72" s="308">
        <v>4332</v>
      </c>
      <c r="AG72" s="308" t="s">
        <v>193</v>
      </c>
      <c r="AH72" s="309" t="s">
        <v>151</v>
      </c>
      <c r="AI72" s="310" t="s">
        <v>152</v>
      </c>
      <c r="AJ72" s="261">
        <v>3</v>
      </c>
      <c r="AK72" s="259">
        <v>20</v>
      </c>
      <c r="AL72" s="260" t="s">
        <v>408</v>
      </c>
      <c r="AM72" s="261" t="s">
        <v>42</v>
      </c>
      <c r="AN72" s="311" t="s">
        <v>411</v>
      </c>
      <c r="AO72" s="72">
        <v>0</v>
      </c>
      <c r="AP72" s="72">
        <v>40</v>
      </c>
      <c r="AQ72" s="72">
        <v>40.01</v>
      </c>
      <c r="AR72" s="72">
        <v>80</v>
      </c>
      <c r="AS72" s="72">
        <v>80.010000000000005</v>
      </c>
      <c r="AT72" s="77">
        <v>110</v>
      </c>
      <c r="AU72" s="78"/>
      <c r="AV72" s="78"/>
      <c r="AW72" s="72"/>
      <c r="AX72" s="72"/>
      <c r="AY72" s="72"/>
      <c r="AZ72" s="72"/>
      <c r="BA72" s="72"/>
      <c r="BB72" s="72"/>
      <c r="BC72" s="72"/>
      <c r="BD72" s="72"/>
      <c r="BE72" s="72"/>
      <c r="BF72" s="72"/>
      <c r="BG72" s="72"/>
      <c r="BH72" s="72"/>
      <c r="BI72" s="72"/>
      <c r="BJ72" s="72"/>
      <c r="BK72" s="120">
        <f t="shared" si="0"/>
        <v>3</v>
      </c>
    </row>
    <row r="73" spans="1:63" s="79" customFormat="1" hidden="1" x14ac:dyDescent="0.25">
      <c r="A73" s="65">
        <v>3385</v>
      </c>
      <c r="B73" s="66">
        <v>21121</v>
      </c>
      <c r="C73" s="67" t="s">
        <v>392</v>
      </c>
      <c r="D73" s="68">
        <v>11</v>
      </c>
      <c r="E73" s="67" t="s">
        <v>49</v>
      </c>
      <c r="F73" s="69">
        <v>45</v>
      </c>
      <c r="G73" s="67" t="s">
        <v>86</v>
      </c>
      <c r="H73" s="70">
        <v>514</v>
      </c>
      <c r="I73" s="71" t="s">
        <v>68</v>
      </c>
      <c r="J73" s="66">
        <v>2</v>
      </c>
      <c r="K73" s="67" t="s">
        <v>33</v>
      </c>
      <c r="L73" s="67">
        <v>4</v>
      </c>
      <c r="M73" s="67" t="s">
        <v>57</v>
      </c>
      <c r="N73" s="67">
        <v>1</v>
      </c>
      <c r="O73" s="67" t="s">
        <v>64</v>
      </c>
      <c r="P73" s="67">
        <v>4</v>
      </c>
      <c r="Q73" s="67" t="s">
        <v>58</v>
      </c>
      <c r="R73" s="67">
        <v>2</v>
      </c>
      <c r="S73" s="67" t="s">
        <v>63</v>
      </c>
      <c r="T73" s="67" t="s">
        <v>40</v>
      </c>
      <c r="U73" s="67" t="s">
        <v>41</v>
      </c>
      <c r="V73" s="69">
        <v>702</v>
      </c>
      <c r="W73" s="67" t="s">
        <v>74</v>
      </c>
      <c r="X73" s="68">
        <v>6</v>
      </c>
      <c r="Y73" s="71" t="s">
        <v>173</v>
      </c>
      <c r="Z73" s="307" t="s">
        <v>111</v>
      </c>
      <c r="AA73" s="308" t="s">
        <v>173</v>
      </c>
      <c r="AB73" s="308" t="s">
        <v>176</v>
      </c>
      <c r="AC73" s="308" t="s">
        <v>177</v>
      </c>
      <c r="AD73" s="308" t="s">
        <v>178</v>
      </c>
      <c r="AE73" s="260" t="s">
        <v>407</v>
      </c>
      <c r="AF73" s="308">
        <v>4488</v>
      </c>
      <c r="AG73" s="308" t="s">
        <v>174</v>
      </c>
      <c r="AH73" s="309" t="s">
        <v>175</v>
      </c>
      <c r="AI73" s="310" t="s">
        <v>179</v>
      </c>
      <c r="AJ73" s="261">
        <v>50</v>
      </c>
      <c r="AK73" s="259">
        <v>20</v>
      </c>
      <c r="AL73" s="260" t="s">
        <v>408</v>
      </c>
      <c r="AM73" s="261" t="s">
        <v>46</v>
      </c>
      <c r="AN73" s="311" t="s">
        <v>411</v>
      </c>
      <c r="AO73" s="72">
        <v>0</v>
      </c>
      <c r="AP73" s="72">
        <v>40</v>
      </c>
      <c r="AQ73" s="72">
        <v>40.01</v>
      </c>
      <c r="AR73" s="72">
        <v>80</v>
      </c>
      <c r="AS73" s="72">
        <v>80.010000000000005</v>
      </c>
      <c r="AT73" s="77">
        <v>110</v>
      </c>
      <c r="AU73" s="78"/>
      <c r="AV73" s="78"/>
      <c r="AW73" s="72"/>
      <c r="AX73" s="72"/>
      <c r="AY73" s="72"/>
      <c r="AZ73" s="72"/>
      <c r="BA73" s="72"/>
      <c r="BB73" s="72"/>
      <c r="BC73" s="72"/>
      <c r="BD73" s="72"/>
      <c r="BE73" s="72"/>
      <c r="BF73" s="72"/>
      <c r="BG73" s="72"/>
      <c r="BH73" s="72"/>
      <c r="BI73" s="72"/>
      <c r="BJ73" s="72"/>
      <c r="BK73" s="120">
        <f t="shared" si="0"/>
        <v>50</v>
      </c>
    </row>
    <row r="74" spans="1:63" s="79" customFormat="1" hidden="1" x14ac:dyDescent="0.25">
      <c r="A74" s="65">
        <v>3410</v>
      </c>
      <c r="B74" s="66">
        <v>21121</v>
      </c>
      <c r="C74" s="67" t="s">
        <v>392</v>
      </c>
      <c r="D74" s="68">
        <v>11</v>
      </c>
      <c r="E74" s="67" t="s">
        <v>49</v>
      </c>
      <c r="F74" s="69">
        <v>45</v>
      </c>
      <c r="G74" s="67" t="s">
        <v>86</v>
      </c>
      <c r="H74" s="70">
        <v>514</v>
      </c>
      <c r="I74" s="71" t="s">
        <v>68</v>
      </c>
      <c r="J74" s="66">
        <v>2</v>
      </c>
      <c r="K74" s="67" t="s">
        <v>33</v>
      </c>
      <c r="L74" s="67">
        <v>4</v>
      </c>
      <c r="M74" s="67" t="s">
        <v>57</v>
      </c>
      <c r="N74" s="67">
        <v>1</v>
      </c>
      <c r="O74" s="67" t="s">
        <v>64</v>
      </c>
      <c r="P74" s="67">
        <v>4</v>
      </c>
      <c r="Q74" s="67" t="s">
        <v>58</v>
      </c>
      <c r="R74" s="67">
        <v>2</v>
      </c>
      <c r="S74" s="67" t="s">
        <v>63</v>
      </c>
      <c r="T74" s="67" t="s">
        <v>40</v>
      </c>
      <c r="U74" s="67" t="s">
        <v>41</v>
      </c>
      <c r="V74" s="69">
        <v>702</v>
      </c>
      <c r="W74" s="67" t="s">
        <v>74</v>
      </c>
      <c r="X74" s="68">
        <v>7</v>
      </c>
      <c r="Y74" s="71" t="s">
        <v>180</v>
      </c>
      <c r="Z74" s="307" t="s">
        <v>111</v>
      </c>
      <c r="AA74" s="308" t="s">
        <v>180</v>
      </c>
      <c r="AB74" s="308" t="s">
        <v>122</v>
      </c>
      <c r="AC74" s="308" t="s">
        <v>183</v>
      </c>
      <c r="AD74" s="308" t="s">
        <v>184</v>
      </c>
      <c r="AE74" s="260" t="s">
        <v>406</v>
      </c>
      <c r="AF74" s="308">
        <v>4495</v>
      </c>
      <c r="AG74" s="308" t="s">
        <v>181</v>
      </c>
      <c r="AH74" s="309" t="s">
        <v>182</v>
      </c>
      <c r="AI74" s="310" t="s">
        <v>185</v>
      </c>
      <c r="AJ74" s="261">
        <v>3</v>
      </c>
      <c r="AK74" s="259">
        <v>10</v>
      </c>
      <c r="AL74" s="260" t="s">
        <v>408</v>
      </c>
      <c r="AM74" s="261" t="s">
        <v>42</v>
      </c>
      <c r="AN74" s="311" t="s">
        <v>411</v>
      </c>
      <c r="AO74" s="72">
        <v>0</v>
      </c>
      <c r="AP74" s="72">
        <v>20</v>
      </c>
      <c r="AQ74" s="72">
        <v>20.010000000000002</v>
      </c>
      <c r="AR74" s="72">
        <v>60</v>
      </c>
      <c r="AS74" s="72">
        <v>60.01</v>
      </c>
      <c r="AT74" s="77">
        <v>110</v>
      </c>
      <c r="AU74" s="78"/>
      <c r="AV74" s="78"/>
      <c r="AW74" s="72"/>
      <c r="AX74" s="72"/>
      <c r="AY74" s="72"/>
      <c r="AZ74" s="72"/>
      <c r="BA74" s="72"/>
      <c r="BB74" s="72"/>
      <c r="BC74" s="72"/>
      <c r="BD74" s="72"/>
      <c r="BE74" s="72"/>
      <c r="BF74" s="72"/>
      <c r="BG74" s="72"/>
      <c r="BH74" s="72"/>
      <c r="BI74" s="72"/>
      <c r="BJ74" s="72"/>
      <c r="BK74" s="120">
        <f t="shared" si="0"/>
        <v>3</v>
      </c>
    </row>
    <row r="75" spans="1:63" s="79" customFormat="1" hidden="1" x14ac:dyDescent="0.25">
      <c r="A75" s="65">
        <v>3326</v>
      </c>
      <c r="B75" s="66">
        <v>21121</v>
      </c>
      <c r="C75" s="67" t="s">
        <v>392</v>
      </c>
      <c r="D75" s="68">
        <v>11</v>
      </c>
      <c r="E75" s="67" t="s">
        <v>49</v>
      </c>
      <c r="F75" s="69">
        <v>45</v>
      </c>
      <c r="G75" s="67" t="s">
        <v>86</v>
      </c>
      <c r="H75" s="70">
        <v>514</v>
      </c>
      <c r="I75" s="71" t="s">
        <v>68</v>
      </c>
      <c r="J75" s="66">
        <v>2</v>
      </c>
      <c r="K75" s="67" t="s">
        <v>33</v>
      </c>
      <c r="L75" s="67">
        <v>4</v>
      </c>
      <c r="M75" s="67" t="s">
        <v>57</v>
      </c>
      <c r="N75" s="67">
        <v>1</v>
      </c>
      <c r="O75" s="67" t="s">
        <v>64</v>
      </c>
      <c r="P75" s="67">
        <v>4</v>
      </c>
      <c r="Q75" s="67" t="s">
        <v>58</v>
      </c>
      <c r="R75" s="67">
        <v>2</v>
      </c>
      <c r="S75" s="67" t="s">
        <v>63</v>
      </c>
      <c r="T75" s="67" t="s">
        <v>40</v>
      </c>
      <c r="U75" s="67" t="s">
        <v>41</v>
      </c>
      <c r="V75" s="69">
        <v>702</v>
      </c>
      <c r="W75" s="67" t="s">
        <v>74</v>
      </c>
      <c r="X75" s="68">
        <v>8</v>
      </c>
      <c r="Y75" s="71" t="s">
        <v>144</v>
      </c>
      <c r="Z75" s="307" t="s">
        <v>111</v>
      </c>
      <c r="AA75" s="308" t="s">
        <v>144</v>
      </c>
      <c r="AB75" s="308" t="s">
        <v>397</v>
      </c>
      <c r="AC75" s="308" t="s">
        <v>147</v>
      </c>
      <c r="AD75" s="308" t="s">
        <v>148</v>
      </c>
      <c r="AE75" s="260" t="s">
        <v>406</v>
      </c>
      <c r="AF75" s="308">
        <v>4322</v>
      </c>
      <c r="AG75" s="308" t="s">
        <v>145</v>
      </c>
      <c r="AH75" s="309" t="s">
        <v>146</v>
      </c>
      <c r="AI75" s="310" t="s">
        <v>149</v>
      </c>
      <c r="AJ75" s="261">
        <v>10</v>
      </c>
      <c r="AK75" s="259">
        <v>40</v>
      </c>
      <c r="AL75" s="260" t="s">
        <v>408</v>
      </c>
      <c r="AM75" s="261" t="s">
        <v>36</v>
      </c>
      <c r="AN75" s="311" t="s">
        <v>411</v>
      </c>
      <c r="AO75" s="72">
        <v>0</v>
      </c>
      <c r="AP75" s="72">
        <v>50</v>
      </c>
      <c r="AQ75" s="72">
        <v>50.01</v>
      </c>
      <c r="AR75" s="72">
        <v>90</v>
      </c>
      <c r="AS75" s="72">
        <v>90.01</v>
      </c>
      <c r="AT75" s="77">
        <v>110</v>
      </c>
      <c r="AU75" s="78"/>
      <c r="AV75" s="78"/>
      <c r="AW75" s="72"/>
      <c r="AX75" s="72"/>
      <c r="AY75" s="72"/>
      <c r="AZ75" s="72"/>
      <c r="BA75" s="72"/>
      <c r="BB75" s="72"/>
      <c r="BC75" s="72"/>
      <c r="BD75" s="72"/>
      <c r="BE75" s="72"/>
      <c r="BF75" s="72"/>
      <c r="BG75" s="72"/>
      <c r="BH75" s="72"/>
      <c r="BI75" s="72"/>
      <c r="BJ75" s="72"/>
      <c r="BK75" s="120">
        <f t="shared" si="0"/>
        <v>10</v>
      </c>
    </row>
    <row r="76" spans="1:63" s="79" customFormat="1" hidden="1" x14ac:dyDescent="0.25">
      <c r="A76" s="65">
        <v>3336</v>
      </c>
      <c r="B76" s="66">
        <v>21121</v>
      </c>
      <c r="C76" s="67" t="s">
        <v>392</v>
      </c>
      <c r="D76" s="68">
        <v>11</v>
      </c>
      <c r="E76" s="67" t="s">
        <v>49</v>
      </c>
      <c r="F76" s="69">
        <v>45</v>
      </c>
      <c r="G76" s="67" t="s">
        <v>86</v>
      </c>
      <c r="H76" s="70">
        <v>514</v>
      </c>
      <c r="I76" s="71" t="s">
        <v>68</v>
      </c>
      <c r="J76" s="66">
        <v>2</v>
      </c>
      <c r="K76" s="67" t="s">
        <v>33</v>
      </c>
      <c r="L76" s="67">
        <v>4</v>
      </c>
      <c r="M76" s="67" t="s">
        <v>57</v>
      </c>
      <c r="N76" s="67">
        <v>1</v>
      </c>
      <c r="O76" s="67" t="s">
        <v>64</v>
      </c>
      <c r="P76" s="67">
        <v>4</v>
      </c>
      <c r="Q76" s="67" t="s">
        <v>58</v>
      </c>
      <c r="R76" s="67">
        <v>2</v>
      </c>
      <c r="S76" s="67" t="s">
        <v>63</v>
      </c>
      <c r="T76" s="67" t="s">
        <v>40</v>
      </c>
      <c r="U76" s="67" t="s">
        <v>41</v>
      </c>
      <c r="V76" s="69">
        <v>702</v>
      </c>
      <c r="W76" s="67" t="s">
        <v>74</v>
      </c>
      <c r="X76" s="68">
        <v>9</v>
      </c>
      <c r="Y76" s="71" t="s">
        <v>159</v>
      </c>
      <c r="Z76" s="307" t="s">
        <v>111</v>
      </c>
      <c r="AA76" s="308" t="s">
        <v>159</v>
      </c>
      <c r="AB76" s="308" t="s">
        <v>162</v>
      </c>
      <c r="AC76" s="308" t="s">
        <v>163</v>
      </c>
      <c r="AD76" s="308" t="s">
        <v>164</v>
      </c>
      <c r="AE76" s="260" t="s">
        <v>406</v>
      </c>
      <c r="AF76" s="308">
        <v>4361</v>
      </c>
      <c r="AG76" s="308" t="s">
        <v>160</v>
      </c>
      <c r="AH76" s="309" t="s">
        <v>161</v>
      </c>
      <c r="AI76" s="310" t="s">
        <v>165</v>
      </c>
      <c r="AJ76" s="261">
        <v>50</v>
      </c>
      <c r="AK76" s="259">
        <v>20</v>
      </c>
      <c r="AL76" s="260" t="s">
        <v>408</v>
      </c>
      <c r="AM76" s="261" t="s">
        <v>46</v>
      </c>
      <c r="AN76" s="311" t="s">
        <v>411</v>
      </c>
      <c r="AO76" s="72">
        <v>0</v>
      </c>
      <c r="AP76" s="72">
        <v>40</v>
      </c>
      <c r="AQ76" s="72">
        <v>40.01</v>
      </c>
      <c r="AR76" s="72">
        <v>80</v>
      </c>
      <c r="AS76" s="72">
        <v>80.010000000000005</v>
      </c>
      <c r="AT76" s="77">
        <v>110</v>
      </c>
      <c r="AU76" s="78"/>
      <c r="AV76" s="78"/>
      <c r="AW76" s="72"/>
      <c r="AX76" s="72"/>
      <c r="AY76" s="72"/>
      <c r="AZ76" s="72"/>
      <c r="BA76" s="72"/>
      <c r="BB76" s="72"/>
      <c r="BC76" s="72"/>
      <c r="BD76" s="72"/>
      <c r="BE76" s="72"/>
      <c r="BF76" s="72"/>
      <c r="BG76" s="72"/>
      <c r="BH76" s="72"/>
      <c r="BI76" s="72"/>
      <c r="BJ76" s="72"/>
      <c r="BK76" s="120">
        <f t="shared" si="0"/>
        <v>50</v>
      </c>
    </row>
    <row r="77" spans="1:63" s="79" customFormat="1" hidden="1" x14ac:dyDescent="0.25">
      <c r="A77" s="65">
        <v>3330</v>
      </c>
      <c r="B77" s="66">
        <v>21121</v>
      </c>
      <c r="C77" s="67" t="s">
        <v>392</v>
      </c>
      <c r="D77" s="68">
        <v>11</v>
      </c>
      <c r="E77" s="67" t="s">
        <v>49</v>
      </c>
      <c r="F77" s="69">
        <v>45</v>
      </c>
      <c r="G77" s="67" t="s">
        <v>86</v>
      </c>
      <c r="H77" s="70">
        <v>514</v>
      </c>
      <c r="I77" s="71" t="s">
        <v>68</v>
      </c>
      <c r="J77" s="66">
        <v>2</v>
      </c>
      <c r="K77" s="67" t="s">
        <v>33</v>
      </c>
      <c r="L77" s="67">
        <v>4</v>
      </c>
      <c r="M77" s="67" t="s">
        <v>57</v>
      </c>
      <c r="N77" s="67">
        <v>1</v>
      </c>
      <c r="O77" s="67" t="s">
        <v>64</v>
      </c>
      <c r="P77" s="67">
        <v>4</v>
      </c>
      <c r="Q77" s="67" t="s">
        <v>58</v>
      </c>
      <c r="R77" s="67">
        <v>2</v>
      </c>
      <c r="S77" s="67" t="s">
        <v>63</v>
      </c>
      <c r="T77" s="67" t="s">
        <v>40</v>
      </c>
      <c r="U77" s="67" t="s">
        <v>41</v>
      </c>
      <c r="V77" s="69">
        <v>702</v>
      </c>
      <c r="W77" s="67" t="s">
        <v>74</v>
      </c>
      <c r="X77" s="68">
        <v>10</v>
      </c>
      <c r="Y77" s="71" t="s">
        <v>153</v>
      </c>
      <c r="Z77" s="307" t="s">
        <v>111</v>
      </c>
      <c r="AA77" s="308" t="s">
        <v>153</v>
      </c>
      <c r="AB77" s="308" t="s">
        <v>156</v>
      </c>
      <c r="AC77" s="308" t="s">
        <v>157</v>
      </c>
      <c r="AD77" s="308" t="s">
        <v>131</v>
      </c>
      <c r="AE77" s="260" t="s">
        <v>406</v>
      </c>
      <c r="AF77" s="308">
        <v>4382</v>
      </c>
      <c r="AG77" s="308" t="s">
        <v>154</v>
      </c>
      <c r="AH77" s="309" t="s">
        <v>155</v>
      </c>
      <c r="AI77" s="310" t="s">
        <v>158</v>
      </c>
      <c r="AJ77" s="261">
        <v>3</v>
      </c>
      <c r="AK77" s="259">
        <v>20</v>
      </c>
      <c r="AL77" s="260" t="s">
        <v>408</v>
      </c>
      <c r="AM77" s="261" t="s">
        <v>42</v>
      </c>
      <c r="AN77" s="311" t="s">
        <v>411</v>
      </c>
      <c r="AO77" s="72">
        <v>0</v>
      </c>
      <c r="AP77" s="72">
        <v>40</v>
      </c>
      <c r="AQ77" s="72">
        <v>40.01</v>
      </c>
      <c r="AR77" s="72">
        <v>80</v>
      </c>
      <c r="AS77" s="72">
        <v>80.010000000000005</v>
      </c>
      <c r="AT77" s="77">
        <v>110</v>
      </c>
      <c r="AU77" s="78"/>
      <c r="AV77" s="78"/>
      <c r="AW77" s="72"/>
      <c r="AX77" s="72"/>
      <c r="AY77" s="72"/>
      <c r="AZ77" s="72"/>
      <c r="BA77" s="72"/>
      <c r="BB77" s="72"/>
      <c r="BC77" s="72"/>
      <c r="BD77" s="72"/>
      <c r="BE77" s="72"/>
      <c r="BF77" s="72"/>
      <c r="BG77" s="72"/>
      <c r="BH77" s="72"/>
      <c r="BI77" s="72"/>
      <c r="BJ77" s="72"/>
      <c r="BK77" s="120">
        <f t="shared" si="0"/>
        <v>3</v>
      </c>
    </row>
    <row r="78" spans="1:63" s="79" customFormat="1" hidden="1" x14ac:dyDescent="0.25">
      <c r="A78" s="65">
        <v>3312</v>
      </c>
      <c r="B78" s="66">
        <v>21121</v>
      </c>
      <c r="C78" s="67" t="s">
        <v>392</v>
      </c>
      <c r="D78" s="68">
        <v>11</v>
      </c>
      <c r="E78" s="67" t="s">
        <v>49</v>
      </c>
      <c r="F78" s="69">
        <v>45</v>
      </c>
      <c r="G78" s="67" t="s">
        <v>86</v>
      </c>
      <c r="H78" s="70">
        <v>514</v>
      </c>
      <c r="I78" s="71" t="s">
        <v>68</v>
      </c>
      <c r="J78" s="66">
        <v>2</v>
      </c>
      <c r="K78" s="67" t="s">
        <v>33</v>
      </c>
      <c r="L78" s="67">
        <v>4</v>
      </c>
      <c r="M78" s="67" t="s">
        <v>57</v>
      </c>
      <c r="N78" s="67">
        <v>1</v>
      </c>
      <c r="O78" s="67" t="s">
        <v>64</v>
      </c>
      <c r="P78" s="67">
        <v>4</v>
      </c>
      <c r="Q78" s="67" t="s">
        <v>58</v>
      </c>
      <c r="R78" s="67">
        <v>2</v>
      </c>
      <c r="S78" s="67" t="s">
        <v>63</v>
      </c>
      <c r="T78" s="67" t="s">
        <v>40</v>
      </c>
      <c r="U78" s="67" t="s">
        <v>41</v>
      </c>
      <c r="V78" s="69">
        <v>702</v>
      </c>
      <c r="W78" s="67" t="s">
        <v>74</v>
      </c>
      <c r="X78" s="68"/>
      <c r="Y78" s="71" t="s">
        <v>35</v>
      </c>
      <c r="Z78" s="307" t="s">
        <v>37</v>
      </c>
      <c r="AA78" s="308" t="s">
        <v>77</v>
      </c>
      <c r="AB78" s="308" t="s">
        <v>78</v>
      </c>
      <c r="AC78" s="308" t="s">
        <v>79</v>
      </c>
      <c r="AD78" s="308" t="s">
        <v>80</v>
      </c>
      <c r="AE78" s="260" t="s">
        <v>407</v>
      </c>
      <c r="AF78" s="308">
        <v>4241</v>
      </c>
      <c r="AG78" s="308" t="s">
        <v>75</v>
      </c>
      <c r="AH78" s="309" t="s">
        <v>76</v>
      </c>
      <c r="AI78" s="310" t="s">
        <v>81</v>
      </c>
      <c r="AJ78" s="261">
        <v>3</v>
      </c>
      <c r="AK78" s="259">
        <v>10</v>
      </c>
      <c r="AL78" s="260" t="s">
        <v>408</v>
      </c>
      <c r="AM78" s="261" t="s">
        <v>42</v>
      </c>
      <c r="AN78" s="311" t="s">
        <v>411</v>
      </c>
      <c r="AO78" s="72">
        <v>0</v>
      </c>
      <c r="AP78" s="72">
        <v>40</v>
      </c>
      <c r="AQ78" s="72">
        <v>40.01</v>
      </c>
      <c r="AR78" s="72">
        <v>80</v>
      </c>
      <c r="AS78" s="72">
        <v>80.010000000000005</v>
      </c>
      <c r="AT78" s="77">
        <v>110</v>
      </c>
      <c r="AU78" s="78"/>
      <c r="AV78" s="78"/>
      <c r="AW78" s="72"/>
      <c r="AX78" s="72"/>
      <c r="AY78" s="72"/>
      <c r="AZ78" s="72"/>
      <c r="BA78" s="72"/>
      <c r="BB78" s="72"/>
      <c r="BC78" s="72"/>
      <c r="BD78" s="72"/>
      <c r="BE78" s="72"/>
      <c r="BF78" s="72"/>
      <c r="BG78" s="72"/>
      <c r="BH78" s="72"/>
      <c r="BI78" s="72"/>
      <c r="BJ78" s="72"/>
      <c r="BK78" s="120">
        <f t="shared" si="0"/>
        <v>3</v>
      </c>
    </row>
    <row r="79" spans="1:63" s="79" customFormat="1" hidden="1" x14ac:dyDescent="0.25">
      <c r="A79" s="65">
        <v>3320</v>
      </c>
      <c r="B79" s="66">
        <v>21121</v>
      </c>
      <c r="C79" s="67" t="s">
        <v>392</v>
      </c>
      <c r="D79" s="68">
        <v>11</v>
      </c>
      <c r="E79" s="67" t="s">
        <v>49</v>
      </c>
      <c r="F79" s="69">
        <v>45</v>
      </c>
      <c r="G79" s="67" t="s">
        <v>86</v>
      </c>
      <c r="H79" s="70">
        <v>514</v>
      </c>
      <c r="I79" s="71" t="s">
        <v>68</v>
      </c>
      <c r="J79" s="66">
        <v>2</v>
      </c>
      <c r="K79" s="67" t="s">
        <v>33</v>
      </c>
      <c r="L79" s="67">
        <v>4</v>
      </c>
      <c r="M79" s="67" t="s">
        <v>57</v>
      </c>
      <c r="N79" s="67">
        <v>1</v>
      </c>
      <c r="O79" s="67" t="s">
        <v>64</v>
      </c>
      <c r="P79" s="67">
        <v>4</v>
      </c>
      <c r="Q79" s="67" t="s">
        <v>58</v>
      </c>
      <c r="R79" s="67">
        <v>2</v>
      </c>
      <c r="S79" s="67" t="s">
        <v>63</v>
      </c>
      <c r="T79" s="67" t="s">
        <v>40</v>
      </c>
      <c r="U79" s="67" t="s">
        <v>41</v>
      </c>
      <c r="V79" s="69">
        <v>702</v>
      </c>
      <c r="W79" s="67" t="s">
        <v>74</v>
      </c>
      <c r="X79" s="68"/>
      <c r="Y79" s="71" t="s">
        <v>35</v>
      </c>
      <c r="Z79" s="307" t="s">
        <v>91</v>
      </c>
      <c r="AA79" s="308" t="s">
        <v>104</v>
      </c>
      <c r="AB79" s="308" t="s">
        <v>105</v>
      </c>
      <c r="AC79" s="308" t="s">
        <v>106</v>
      </c>
      <c r="AD79" s="308" t="s">
        <v>107</v>
      </c>
      <c r="AE79" s="260" t="s">
        <v>407</v>
      </c>
      <c r="AF79" s="308">
        <v>4263</v>
      </c>
      <c r="AG79" s="308" t="s">
        <v>102</v>
      </c>
      <c r="AH79" s="309" t="s">
        <v>103</v>
      </c>
      <c r="AI79" s="310" t="s">
        <v>108</v>
      </c>
      <c r="AJ79" s="261">
        <v>10</v>
      </c>
      <c r="AK79" s="259">
        <v>20</v>
      </c>
      <c r="AL79" s="260" t="s">
        <v>408</v>
      </c>
      <c r="AM79" s="261" t="s">
        <v>42</v>
      </c>
      <c r="AN79" s="311" t="s">
        <v>411</v>
      </c>
      <c r="AO79" s="72">
        <v>0</v>
      </c>
      <c r="AP79" s="72">
        <v>50</v>
      </c>
      <c r="AQ79" s="72">
        <v>50.01</v>
      </c>
      <c r="AR79" s="72">
        <v>70</v>
      </c>
      <c r="AS79" s="72">
        <v>70.010000000000005</v>
      </c>
      <c r="AT79" s="77">
        <v>110</v>
      </c>
      <c r="AU79" s="78"/>
      <c r="AV79" s="78"/>
      <c r="AW79" s="72"/>
      <c r="AX79" s="72"/>
      <c r="AY79" s="72"/>
      <c r="AZ79" s="72"/>
      <c r="BA79" s="72"/>
      <c r="BB79" s="72"/>
      <c r="BC79" s="72"/>
      <c r="BD79" s="72"/>
      <c r="BE79" s="72"/>
      <c r="BF79" s="72"/>
      <c r="BG79" s="72"/>
      <c r="BH79" s="72"/>
      <c r="BI79" s="72"/>
      <c r="BJ79" s="72"/>
      <c r="BK79" s="120">
        <f t="shared" si="0"/>
        <v>10</v>
      </c>
    </row>
    <row r="80" spans="1:63" s="79" customFormat="1" hidden="1" x14ac:dyDescent="0.25">
      <c r="A80" s="65">
        <v>3245</v>
      </c>
      <c r="B80" s="66">
        <v>21121</v>
      </c>
      <c r="C80" s="67" t="s">
        <v>392</v>
      </c>
      <c r="D80" s="68">
        <v>11</v>
      </c>
      <c r="E80" s="67" t="s">
        <v>49</v>
      </c>
      <c r="F80" s="69">
        <v>45</v>
      </c>
      <c r="G80" s="67" t="s">
        <v>86</v>
      </c>
      <c r="H80" s="70">
        <v>514</v>
      </c>
      <c r="I80" s="71" t="s">
        <v>68</v>
      </c>
      <c r="J80" s="66">
        <v>2</v>
      </c>
      <c r="K80" s="67" t="s">
        <v>33</v>
      </c>
      <c r="L80" s="67">
        <v>4</v>
      </c>
      <c r="M80" s="67" t="s">
        <v>57</v>
      </c>
      <c r="N80" s="67">
        <v>1</v>
      </c>
      <c r="O80" s="67" t="s">
        <v>64</v>
      </c>
      <c r="P80" s="67">
        <v>4</v>
      </c>
      <c r="Q80" s="67" t="s">
        <v>58</v>
      </c>
      <c r="R80" s="67">
        <v>2</v>
      </c>
      <c r="S80" s="67" t="s">
        <v>63</v>
      </c>
      <c r="T80" s="67" t="s">
        <v>43</v>
      </c>
      <c r="U80" s="67" t="s">
        <v>44</v>
      </c>
      <c r="V80" s="69">
        <v>703</v>
      </c>
      <c r="W80" s="67" t="s">
        <v>65</v>
      </c>
      <c r="X80" s="68">
        <v>1</v>
      </c>
      <c r="Y80" s="71" t="s">
        <v>119</v>
      </c>
      <c r="Z80" s="307" t="s">
        <v>111</v>
      </c>
      <c r="AA80" s="308" t="s">
        <v>119</v>
      </c>
      <c r="AB80" s="308" t="s">
        <v>122</v>
      </c>
      <c r="AC80" s="308" t="s">
        <v>123</v>
      </c>
      <c r="AD80" s="308" t="s">
        <v>124</v>
      </c>
      <c r="AE80" s="260" t="s">
        <v>406</v>
      </c>
      <c r="AF80" s="308">
        <v>4346</v>
      </c>
      <c r="AG80" s="308" t="s">
        <v>120</v>
      </c>
      <c r="AH80" s="309" t="s">
        <v>121</v>
      </c>
      <c r="AI80" s="310" t="s">
        <v>125</v>
      </c>
      <c r="AJ80" s="261">
        <v>15</v>
      </c>
      <c r="AK80" s="259">
        <v>10</v>
      </c>
      <c r="AL80" s="260" t="s">
        <v>408</v>
      </c>
      <c r="AM80" s="261" t="s">
        <v>42</v>
      </c>
      <c r="AN80" s="311" t="s">
        <v>411</v>
      </c>
      <c r="AO80" s="72">
        <v>0</v>
      </c>
      <c r="AP80" s="72">
        <v>20</v>
      </c>
      <c r="AQ80" s="72">
        <v>20.010000000000002</v>
      </c>
      <c r="AR80" s="72">
        <v>80</v>
      </c>
      <c r="AS80" s="72">
        <v>80.010000000000005</v>
      </c>
      <c r="AT80" s="77">
        <v>110</v>
      </c>
      <c r="AU80" s="78"/>
      <c r="AV80" s="78"/>
      <c r="AW80" s="72"/>
      <c r="AX80" s="72"/>
      <c r="AY80" s="72"/>
      <c r="AZ80" s="72"/>
      <c r="BA80" s="72"/>
      <c r="BB80" s="72"/>
      <c r="BC80" s="72"/>
      <c r="BD80" s="72"/>
      <c r="BE80" s="72"/>
      <c r="BF80" s="72"/>
      <c r="BG80" s="72"/>
      <c r="BH80" s="72"/>
      <c r="BI80" s="72"/>
      <c r="BJ80" s="72"/>
      <c r="BK80" s="120">
        <f t="shared" si="0"/>
        <v>15</v>
      </c>
    </row>
    <row r="81" spans="1:63" s="79" customFormat="1" hidden="1" x14ac:dyDescent="0.25">
      <c r="A81" s="65">
        <v>3254</v>
      </c>
      <c r="B81" s="66">
        <v>21121</v>
      </c>
      <c r="C81" s="67" t="s">
        <v>392</v>
      </c>
      <c r="D81" s="68">
        <v>11</v>
      </c>
      <c r="E81" s="67" t="s">
        <v>49</v>
      </c>
      <c r="F81" s="69">
        <v>45</v>
      </c>
      <c r="G81" s="67" t="s">
        <v>86</v>
      </c>
      <c r="H81" s="70">
        <v>514</v>
      </c>
      <c r="I81" s="71" t="s">
        <v>68</v>
      </c>
      <c r="J81" s="66">
        <v>2</v>
      </c>
      <c r="K81" s="67" t="s">
        <v>33</v>
      </c>
      <c r="L81" s="67">
        <v>4</v>
      </c>
      <c r="M81" s="67" t="s">
        <v>57</v>
      </c>
      <c r="N81" s="67">
        <v>1</v>
      </c>
      <c r="O81" s="67" t="s">
        <v>64</v>
      </c>
      <c r="P81" s="67">
        <v>4</v>
      </c>
      <c r="Q81" s="67" t="s">
        <v>58</v>
      </c>
      <c r="R81" s="67">
        <v>2</v>
      </c>
      <c r="S81" s="67" t="s">
        <v>63</v>
      </c>
      <c r="T81" s="67" t="s">
        <v>43</v>
      </c>
      <c r="U81" s="67" t="s">
        <v>44</v>
      </c>
      <c r="V81" s="69">
        <v>703</v>
      </c>
      <c r="W81" s="67" t="s">
        <v>65</v>
      </c>
      <c r="X81" s="68">
        <v>1</v>
      </c>
      <c r="Y81" s="71" t="s">
        <v>119</v>
      </c>
      <c r="Z81" s="307" t="s">
        <v>93</v>
      </c>
      <c r="AA81" s="308" t="s">
        <v>222</v>
      </c>
      <c r="AB81" s="308" t="s">
        <v>70</v>
      </c>
      <c r="AC81" s="308" t="s">
        <v>223</v>
      </c>
      <c r="AD81" s="308" t="s">
        <v>72</v>
      </c>
      <c r="AE81" s="260" t="s">
        <v>406</v>
      </c>
      <c r="AF81" s="308">
        <v>4292</v>
      </c>
      <c r="AG81" s="308" t="s">
        <v>66</v>
      </c>
      <c r="AH81" s="309" t="s">
        <v>67</v>
      </c>
      <c r="AI81" s="310" t="s">
        <v>224</v>
      </c>
      <c r="AJ81" s="261">
        <v>3</v>
      </c>
      <c r="AK81" s="259">
        <v>15</v>
      </c>
      <c r="AL81" s="260" t="s">
        <v>408</v>
      </c>
      <c r="AM81" s="261" t="s">
        <v>42</v>
      </c>
      <c r="AN81" s="311" t="s">
        <v>411</v>
      </c>
      <c r="AO81" s="72">
        <v>0</v>
      </c>
      <c r="AP81" s="72">
        <v>40</v>
      </c>
      <c r="AQ81" s="72">
        <v>40.01</v>
      </c>
      <c r="AR81" s="72">
        <v>60</v>
      </c>
      <c r="AS81" s="72">
        <v>60.01</v>
      </c>
      <c r="AT81" s="77">
        <v>110</v>
      </c>
      <c r="AU81" s="78"/>
      <c r="AV81" s="78"/>
      <c r="AW81" s="72"/>
      <c r="AX81" s="72"/>
      <c r="AY81" s="72"/>
      <c r="AZ81" s="72"/>
      <c r="BA81" s="72"/>
      <c r="BB81" s="72"/>
      <c r="BC81" s="72"/>
      <c r="BD81" s="72"/>
      <c r="BE81" s="72"/>
      <c r="BF81" s="72"/>
      <c r="BG81" s="72"/>
      <c r="BH81" s="72"/>
      <c r="BI81" s="72"/>
      <c r="BJ81" s="72"/>
      <c r="BK81" s="120">
        <f t="shared" si="0"/>
        <v>3</v>
      </c>
    </row>
    <row r="82" spans="1:63" s="79" customFormat="1" hidden="1" x14ac:dyDescent="0.25">
      <c r="A82" s="65">
        <v>3303</v>
      </c>
      <c r="B82" s="66">
        <v>21121</v>
      </c>
      <c r="C82" s="67" t="s">
        <v>392</v>
      </c>
      <c r="D82" s="68">
        <v>11</v>
      </c>
      <c r="E82" s="67" t="s">
        <v>49</v>
      </c>
      <c r="F82" s="69">
        <v>45</v>
      </c>
      <c r="G82" s="67" t="s">
        <v>86</v>
      </c>
      <c r="H82" s="70">
        <v>514</v>
      </c>
      <c r="I82" s="71" t="s">
        <v>68</v>
      </c>
      <c r="J82" s="66">
        <v>2</v>
      </c>
      <c r="K82" s="67" t="s">
        <v>33</v>
      </c>
      <c r="L82" s="67">
        <v>4</v>
      </c>
      <c r="M82" s="67" t="s">
        <v>57</v>
      </c>
      <c r="N82" s="67">
        <v>1</v>
      </c>
      <c r="O82" s="67" t="s">
        <v>64</v>
      </c>
      <c r="P82" s="67">
        <v>4</v>
      </c>
      <c r="Q82" s="67" t="s">
        <v>58</v>
      </c>
      <c r="R82" s="67">
        <v>2</v>
      </c>
      <c r="S82" s="67" t="s">
        <v>63</v>
      </c>
      <c r="T82" s="67" t="s">
        <v>43</v>
      </c>
      <c r="U82" s="67" t="s">
        <v>44</v>
      </c>
      <c r="V82" s="69">
        <v>703</v>
      </c>
      <c r="W82" s="67" t="s">
        <v>65</v>
      </c>
      <c r="X82" s="68">
        <v>2</v>
      </c>
      <c r="Y82" s="71" t="s">
        <v>139</v>
      </c>
      <c r="Z82" s="307" t="s">
        <v>111</v>
      </c>
      <c r="AA82" s="308" t="s">
        <v>139</v>
      </c>
      <c r="AB82" s="308" t="s">
        <v>142</v>
      </c>
      <c r="AC82" s="308" t="s">
        <v>143</v>
      </c>
      <c r="AD82" s="308" t="s">
        <v>142</v>
      </c>
      <c r="AE82" s="260" t="s">
        <v>406</v>
      </c>
      <c r="AF82" s="308">
        <v>4408</v>
      </c>
      <c r="AG82" s="308" t="s">
        <v>140</v>
      </c>
      <c r="AH82" s="309" t="s">
        <v>141</v>
      </c>
      <c r="AI82" s="310" t="s">
        <v>73</v>
      </c>
      <c r="AJ82" s="261">
        <v>100</v>
      </c>
      <c r="AK82" s="259">
        <v>10</v>
      </c>
      <c r="AL82" s="260" t="s">
        <v>408</v>
      </c>
      <c r="AM82" s="261" t="s">
        <v>42</v>
      </c>
      <c r="AN82" s="311" t="s">
        <v>411</v>
      </c>
      <c r="AO82" s="72">
        <v>0</v>
      </c>
      <c r="AP82" s="72">
        <v>40</v>
      </c>
      <c r="AQ82" s="72">
        <v>40.01</v>
      </c>
      <c r="AR82" s="72">
        <v>60</v>
      </c>
      <c r="AS82" s="72">
        <v>60.01</v>
      </c>
      <c r="AT82" s="77">
        <v>110</v>
      </c>
      <c r="AU82" s="78"/>
      <c r="AV82" s="78"/>
      <c r="AW82" s="72"/>
      <c r="AX82" s="72"/>
      <c r="AY82" s="72"/>
      <c r="AZ82" s="72"/>
      <c r="BA82" s="72"/>
      <c r="BB82" s="72"/>
      <c r="BC82" s="72"/>
      <c r="BD82" s="72"/>
      <c r="BE82" s="72"/>
      <c r="BF82" s="72"/>
      <c r="BG82" s="72"/>
      <c r="BH82" s="72"/>
      <c r="BI82" s="72"/>
      <c r="BJ82" s="72"/>
      <c r="BK82" s="120">
        <f t="shared" si="0"/>
        <v>100</v>
      </c>
    </row>
    <row r="83" spans="1:63" s="79" customFormat="1" hidden="1" x14ac:dyDescent="0.25">
      <c r="A83" s="65">
        <v>3206</v>
      </c>
      <c r="B83" s="66">
        <v>21121</v>
      </c>
      <c r="C83" s="67" t="s">
        <v>392</v>
      </c>
      <c r="D83" s="68">
        <v>11</v>
      </c>
      <c r="E83" s="67" t="s">
        <v>49</v>
      </c>
      <c r="F83" s="69">
        <v>45</v>
      </c>
      <c r="G83" s="67" t="s">
        <v>86</v>
      </c>
      <c r="H83" s="70">
        <v>514</v>
      </c>
      <c r="I83" s="71" t="s">
        <v>68</v>
      </c>
      <c r="J83" s="66">
        <v>2</v>
      </c>
      <c r="K83" s="67" t="s">
        <v>33</v>
      </c>
      <c r="L83" s="67">
        <v>4</v>
      </c>
      <c r="M83" s="67" t="s">
        <v>57</v>
      </c>
      <c r="N83" s="67">
        <v>1</v>
      </c>
      <c r="O83" s="67" t="s">
        <v>64</v>
      </c>
      <c r="P83" s="67">
        <v>4</v>
      </c>
      <c r="Q83" s="67" t="s">
        <v>58</v>
      </c>
      <c r="R83" s="67">
        <v>2</v>
      </c>
      <c r="S83" s="67" t="s">
        <v>63</v>
      </c>
      <c r="T83" s="67" t="s">
        <v>43</v>
      </c>
      <c r="U83" s="67" t="s">
        <v>44</v>
      </c>
      <c r="V83" s="69">
        <v>703</v>
      </c>
      <c r="W83" s="67" t="s">
        <v>65</v>
      </c>
      <c r="X83" s="68"/>
      <c r="Y83" s="71" t="s">
        <v>35</v>
      </c>
      <c r="Z83" s="307" t="s">
        <v>37</v>
      </c>
      <c r="AA83" s="308" t="s">
        <v>69</v>
      </c>
      <c r="AB83" s="308" t="s">
        <v>70</v>
      </c>
      <c r="AC83" s="308" t="s">
        <v>71</v>
      </c>
      <c r="AD83" s="308" t="s">
        <v>72</v>
      </c>
      <c r="AE83" s="260" t="s">
        <v>406</v>
      </c>
      <c r="AF83" s="308">
        <v>4292</v>
      </c>
      <c r="AG83" s="308" t="s">
        <v>66</v>
      </c>
      <c r="AH83" s="309" t="s">
        <v>67</v>
      </c>
      <c r="AI83" s="310" t="s">
        <v>73</v>
      </c>
      <c r="AJ83" s="261">
        <v>3</v>
      </c>
      <c r="AK83" s="259">
        <v>15</v>
      </c>
      <c r="AL83" s="260" t="s">
        <v>408</v>
      </c>
      <c r="AM83" s="261" t="s">
        <v>42</v>
      </c>
      <c r="AN83" s="311" t="s">
        <v>411</v>
      </c>
      <c r="AO83" s="72">
        <v>0</v>
      </c>
      <c r="AP83" s="72">
        <v>40</v>
      </c>
      <c r="AQ83" s="72">
        <v>40.01</v>
      </c>
      <c r="AR83" s="72">
        <v>60</v>
      </c>
      <c r="AS83" s="72">
        <v>60.01</v>
      </c>
      <c r="AT83" s="77">
        <v>110</v>
      </c>
      <c r="AU83" s="78"/>
      <c r="AV83" s="78"/>
      <c r="AW83" s="72"/>
      <c r="AX83" s="72"/>
      <c r="AY83" s="72"/>
      <c r="AZ83" s="72"/>
      <c r="BA83" s="72"/>
      <c r="BB83" s="72"/>
      <c r="BC83" s="72"/>
      <c r="BD83" s="72"/>
      <c r="BE83" s="72"/>
      <c r="BF83" s="72"/>
      <c r="BG83" s="72"/>
      <c r="BH83" s="72"/>
      <c r="BI83" s="72"/>
      <c r="BJ83" s="72"/>
      <c r="BK83" s="120">
        <f t="shared" si="0"/>
        <v>3</v>
      </c>
    </row>
    <row r="84" spans="1:63" s="79" customFormat="1" hidden="1" x14ac:dyDescent="0.25">
      <c r="A84" s="65">
        <v>3215</v>
      </c>
      <c r="B84" s="66">
        <v>21121</v>
      </c>
      <c r="C84" s="67" t="s">
        <v>392</v>
      </c>
      <c r="D84" s="68">
        <v>11</v>
      </c>
      <c r="E84" s="67" t="s">
        <v>49</v>
      </c>
      <c r="F84" s="69">
        <v>45</v>
      </c>
      <c r="G84" s="67" t="s">
        <v>86</v>
      </c>
      <c r="H84" s="70">
        <v>514</v>
      </c>
      <c r="I84" s="71" t="s">
        <v>68</v>
      </c>
      <c r="J84" s="66">
        <v>2</v>
      </c>
      <c r="K84" s="67" t="s">
        <v>33</v>
      </c>
      <c r="L84" s="67">
        <v>4</v>
      </c>
      <c r="M84" s="67" t="s">
        <v>57</v>
      </c>
      <c r="N84" s="67">
        <v>1</v>
      </c>
      <c r="O84" s="67" t="s">
        <v>64</v>
      </c>
      <c r="P84" s="67">
        <v>4</v>
      </c>
      <c r="Q84" s="67" t="s">
        <v>58</v>
      </c>
      <c r="R84" s="67">
        <v>2</v>
      </c>
      <c r="S84" s="67" t="s">
        <v>63</v>
      </c>
      <c r="T84" s="67" t="s">
        <v>43</v>
      </c>
      <c r="U84" s="67" t="s">
        <v>44</v>
      </c>
      <c r="V84" s="69">
        <v>703</v>
      </c>
      <c r="W84" s="67" t="s">
        <v>65</v>
      </c>
      <c r="X84" s="68"/>
      <c r="Y84" s="71" t="s">
        <v>35</v>
      </c>
      <c r="Z84" s="307" t="s">
        <v>91</v>
      </c>
      <c r="AA84" s="308" t="s">
        <v>97</v>
      </c>
      <c r="AB84" s="308" t="s">
        <v>98</v>
      </c>
      <c r="AC84" s="308" t="s">
        <v>99</v>
      </c>
      <c r="AD84" s="308" t="s">
        <v>100</v>
      </c>
      <c r="AE84" s="260" t="s">
        <v>406</v>
      </c>
      <c r="AF84" s="308">
        <v>4297</v>
      </c>
      <c r="AG84" s="308" t="s">
        <v>95</v>
      </c>
      <c r="AH84" s="309" t="s">
        <v>96</v>
      </c>
      <c r="AI84" s="310" t="s">
        <v>101</v>
      </c>
      <c r="AJ84" s="261">
        <v>3</v>
      </c>
      <c r="AK84" s="259">
        <v>10</v>
      </c>
      <c r="AL84" s="260" t="s">
        <v>408</v>
      </c>
      <c r="AM84" s="261" t="s">
        <v>42</v>
      </c>
      <c r="AN84" s="311" t="s">
        <v>411</v>
      </c>
      <c r="AO84" s="72">
        <v>0</v>
      </c>
      <c r="AP84" s="72">
        <v>30</v>
      </c>
      <c r="AQ84" s="72">
        <v>30.01</v>
      </c>
      <c r="AR84" s="72">
        <v>70</v>
      </c>
      <c r="AS84" s="72">
        <v>70.010000000000005</v>
      </c>
      <c r="AT84" s="77">
        <v>110</v>
      </c>
      <c r="AU84" s="78"/>
      <c r="AV84" s="78"/>
      <c r="AW84" s="72"/>
      <c r="AX84" s="72"/>
      <c r="AY84" s="72"/>
      <c r="AZ84" s="72"/>
      <c r="BA84" s="72"/>
      <c r="BB84" s="72"/>
      <c r="BC84" s="72"/>
      <c r="BD84" s="72"/>
      <c r="BE84" s="72"/>
      <c r="BF84" s="72"/>
      <c r="BG84" s="72"/>
      <c r="BH84" s="72"/>
      <c r="BI84" s="72"/>
      <c r="BJ84" s="72"/>
      <c r="BK84" s="120">
        <f t="shared" si="0"/>
        <v>3</v>
      </c>
    </row>
    <row r="85" spans="1:63" ht="30" x14ac:dyDescent="0.25">
      <c r="A85" s="165">
        <v>3684</v>
      </c>
      <c r="B85" s="166">
        <v>21121</v>
      </c>
      <c r="C85" s="167" t="s">
        <v>392</v>
      </c>
      <c r="D85" s="168">
        <v>11</v>
      </c>
      <c r="E85" s="167" t="s">
        <v>49</v>
      </c>
      <c r="F85" s="169">
        <v>49</v>
      </c>
      <c r="G85" s="167" t="s">
        <v>859</v>
      </c>
      <c r="H85" s="170">
        <v>254</v>
      </c>
      <c r="I85" s="171" t="s">
        <v>859</v>
      </c>
      <c r="J85" s="166">
        <v>2</v>
      </c>
      <c r="K85" s="167" t="s">
        <v>33</v>
      </c>
      <c r="L85" s="167">
        <v>6</v>
      </c>
      <c r="M85" s="167" t="s">
        <v>50</v>
      </c>
      <c r="N85" s="167">
        <v>2</v>
      </c>
      <c r="O85" s="167" t="s">
        <v>860</v>
      </c>
      <c r="P85" s="167">
        <v>3</v>
      </c>
      <c r="Q85" s="167" t="s">
        <v>34</v>
      </c>
      <c r="R85" s="179">
        <v>5</v>
      </c>
      <c r="S85" s="167" t="s">
        <v>54</v>
      </c>
      <c r="T85" s="334" t="s">
        <v>8</v>
      </c>
      <c r="U85" s="334" t="s">
        <v>861</v>
      </c>
      <c r="V85" s="335">
        <v>384</v>
      </c>
      <c r="W85" s="334" t="s">
        <v>862</v>
      </c>
      <c r="X85" s="168">
        <v>1</v>
      </c>
      <c r="Y85" s="171" t="s">
        <v>863</v>
      </c>
      <c r="Z85" s="318" t="s">
        <v>111</v>
      </c>
      <c r="AA85" s="275" t="s">
        <v>863</v>
      </c>
      <c r="AB85" s="275" t="s">
        <v>864</v>
      </c>
      <c r="AC85" s="275" t="s">
        <v>865</v>
      </c>
      <c r="AD85" s="275" t="s">
        <v>866</v>
      </c>
      <c r="AE85" s="266" t="s">
        <v>406</v>
      </c>
      <c r="AF85" s="275">
        <v>4472</v>
      </c>
      <c r="AG85" s="275" t="s">
        <v>867</v>
      </c>
      <c r="AH85" s="319" t="s">
        <v>868</v>
      </c>
      <c r="AI85" s="320" t="s">
        <v>39</v>
      </c>
      <c r="AJ85" s="261">
        <f>2000*100/359782</f>
        <v>0.55589217915293154</v>
      </c>
      <c r="AK85" s="265">
        <v>20</v>
      </c>
      <c r="AL85" s="266" t="s">
        <v>38</v>
      </c>
      <c r="AM85" s="267" t="s">
        <v>45</v>
      </c>
      <c r="AN85" s="321" t="s">
        <v>411</v>
      </c>
      <c r="AO85" s="4">
        <v>0</v>
      </c>
      <c r="AP85" s="4">
        <v>25</v>
      </c>
      <c r="AQ85" s="4">
        <v>25.01</v>
      </c>
      <c r="AR85" s="4">
        <v>30</v>
      </c>
      <c r="AS85" s="4">
        <v>30.01</v>
      </c>
      <c r="AT85" s="176">
        <v>110</v>
      </c>
      <c r="AU85" s="180">
        <v>4.6323999999999997E-2</v>
      </c>
      <c r="AV85" s="180">
        <v>0</v>
      </c>
      <c r="AW85" s="180">
        <v>4.6323999999999997E-2</v>
      </c>
      <c r="AX85" s="181">
        <v>0</v>
      </c>
      <c r="AY85" s="180">
        <v>4.6323999999999997E-2</v>
      </c>
      <c r="AZ85" s="330">
        <f>120*100/359782</f>
        <v>3.3353530749175887E-2</v>
      </c>
      <c r="BA85" s="180">
        <v>4.6323999999999997E-2</v>
      </c>
      <c r="BB85" s="181">
        <v>0</v>
      </c>
      <c r="BC85" s="180">
        <v>4.6323999999999997E-2</v>
      </c>
      <c r="BD85" s="180">
        <v>4.6323999999999997E-2</v>
      </c>
      <c r="BE85" s="180">
        <v>4.6323999999999997E-2</v>
      </c>
      <c r="BF85" s="180">
        <v>4.6323999999999997E-2</v>
      </c>
      <c r="BG85" s="180">
        <v>4.6323999999999997E-2</v>
      </c>
      <c r="BH85" s="180">
        <v>4.6323999999999997E-2</v>
      </c>
      <c r="BI85" s="180">
        <v>4.6323999999999997E-2</v>
      </c>
      <c r="BJ85" s="180">
        <v>4.6323999999999997E-2</v>
      </c>
      <c r="BK85" s="181">
        <f>AV85+AX85+AZ85+BB85</f>
        <v>3.3353530749175887E-2</v>
      </c>
    </row>
    <row r="86" spans="1:63" s="233" customFormat="1" ht="30" x14ac:dyDescent="0.25">
      <c r="A86" s="221">
        <v>5206</v>
      </c>
      <c r="B86" s="222">
        <v>21121</v>
      </c>
      <c r="C86" s="223" t="s">
        <v>392</v>
      </c>
      <c r="D86" s="224">
        <v>11</v>
      </c>
      <c r="E86" s="223" t="s">
        <v>49</v>
      </c>
      <c r="F86" s="225">
        <v>49</v>
      </c>
      <c r="G86" s="223" t="s">
        <v>859</v>
      </c>
      <c r="H86" s="226">
        <v>254</v>
      </c>
      <c r="I86" s="227" t="s">
        <v>859</v>
      </c>
      <c r="J86" s="222">
        <v>2</v>
      </c>
      <c r="K86" s="223" t="s">
        <v>33</v>
      </c>
      <c r="L86" s="223">
        <v>6</v>
      </c>
      <c r="M86" s="223" t="s">
        <v>50</v>
      </c>
      <c r="N86" s="223">
        <v>2</v>
      </c>
      <c r="O86" s="223" t="s">
        <v>860</v>
      </c>
      <c r="P86" s="223">
        <v>3</v>
      </c>
      <c r="Q86" s="223" t="s">
        <v>34</v>
      </c>
      <c r="R86" s="228">
        <v>5</v>
      </c>
      <c r="S86" s="223" t="s">
        <v>54</v>
      </c>
      <c r="T86" s="336" t="s">
        <v>8</v>
      </c>
      <c r="U86" s="336" t="s">
        <v>861</v>
      </c>
      <c r="V86" s="337">
        <v>384</v>
      </c>
      <c r="W86" s="336" t="s">
        <v>862</v>
      </c>
      <c r="X86" s="224">
        <v>1</v>
      </c>
      <c r="Y86" s="227" t="s">
        <v>863</v>
      </c>
      <c r="Z86" s="322" t="s">
        <v>93</v>
      </c>
      <c r="AA86" s="323" t="s">
        <v>869</v>
      </c>
      <c r="AB86" s="323" t="s">
        <v>870</v>
      </c>
      <c r="AC86" s="323" t="s">
        <v>871</v>
      </c>
      <c r="AD86" s="323" t="s">
        <v>859</v>
      </c>
      <c r="AE86" s="269" t="s">
        <v>406</v>
      </c>
      <c r="AF86" s="323">
        <v>4472</v>
      </c>
      <c r="AG86" s="323" t="s">
        <v>867</v>
      </c>
      <c r="AH86" s="324" t="s">
        <v>868</v>
      </c>
      <c r="AI86" s="325" t="s">
        <v>39</v>
      </c>
      <c r="AJ86" s="270">
        <f>2000*100/359782</f>
        <v>0.55589217915293154</v>
      </c>
      <c r="AK86" s="268">
        <v>20</v>
      </c>
      <c r="AL86" s="269" t="s">
        <v>38</v>
      </c>
      <c r="AM86" s="270" t="s">
        <v>45</v>
      </c>
      <c r="AN86" s="326" t="s">
        <v>411</v>
      </c>
      <c r="AO86" s="229">
        <v>0</v>
      </c>
      <c r="AP86" s="229">
        <v>25</v>
      </c>
      <c r="AQ86" s="229">
        <v>25.01</v>
      </c>
      <c r="AR86" s="229">
        <v>30</v>
      </c>
      <c r="AS86" s="229">
        <v>30.01</v>
      </c>
      <c r="AT86" s="230">
        <v>110</v>
      </c>
      <c r="AU86" s="231">
        <v>0</v>
      </c>
      <c r="AV86" s="231"/>
      <c r="AW86" s="232">
        <v>0</v>
      </c>
      <c r="AX86" s="232"/>
      <c r="AY86" s="232">
        <v>0</v>
      </c>
      <c r="AZ86" s="232">
        <v>0</v>
      </c>
      <c r="BA86" s="232">
        <v>0</v>
      </c>
      <c r="BB86" s="232"/>
      <c r="BC86" s="232">
        <v>0</v>
      </c>
      <c r="BD86" s="232">
        <v>0</v>
      </c>
      <c r="BE86" s="232">
        <v>0</v>
      </c>
      <c r="BF86" s="232">
        <v>0</v>
      </c>
      <c r="BG86" s="232">
        <v>0</v>
      </c>
      <c r="BH86" s="232">
        <v>0</v>
      </c>
      <c r="BI86" s="232">
        <v>0</v>
      </c>
      <c r="BJ86" s="232">
        <v>0</v>
      </c>
      <c r="BK86" s="232">
        <f>SUBTOTAL(9,AU86:BJ86)</f>
        <v>0</v>
      </c>
    </row>
    <row r="87" spans="1:63" ht="15" customHeight="1" x14ac:dyDescent="0.25">
      <c r="A87" s="55">
        <v>3707</v>
      </c>
      <c r="B87" s="56">
        <v>21121</v>
      </c>
      <c r="C87" s="57" t="s">
        <v>392</v>
      </c>
      <c r="D87" s="58">
        <v>11</v>
      </c>
      <c r="E87" s="57" t="s">
        <v>49</v>
      </c>
      <c r="F87" s="59">
        <v>49</v>
      </c>
      <c r="G87" s="57" t="s">
        <v>859</v>
      </c>
      <c r="H87" s="60">
        <v>254</v>
      </c>
      <c r="I87" s="61" t="s">
        <v>859</v>
      </c>
      <c r="J87" s="56">
        <v>2</v>
      </c>
      <c r="K87" s="57" t="s">
        <v>33</v>
      </c>
      <c r="L87" s="57">
        <v>6</v>
      </c>
      <c r="M87" s="57" t="s">
        <v>50</v>
      </c>
      <c r="N87" s="57">
        <v>2</v>
      </c>
      <c r="O87" s="57" t="s">
        <v>860</v>
      </c>
      <c r="P87" s="57">
        <v>3</v>
      </c>
      <c r="Q87" s="57" t="s">
        <v>34</v>
      </c>
      <c r="R87" s="182">
        <v>5</v>
      </c>
      <c r="S87" s="57" t="s">
        <v>54</v>
      </c>
      <c r="T87" s="338" t="s">
        <v>8</v>
      </c>
      <c r="U87" s="338" t="s">
        <v>861</v>
      </c>
      <c r="V87" s="339">
        <v>384</v>
      </c>
      <c r="W87" s="338" t="s">
        <v>862</v>
      </c>
      <c r="X87" s="58">
        <v>2</v>
      </c>
      <c r="Y87" s="61" t="s">
        <v>872</v>
      </c>
      <c r="Z87" s="285" t="s">
        <v>111</v>
      </c>
      <c r="AA87" s="190" t="s">
        <v>872</v>
      </c>
      <c r="AB87" s="190" t="s">
        <v>873</v>
      </c>
      <c r="AC87" s="190" t="s">
        <v>874</v>
      </c>
      <c r="AD87" s="190" t="s">
        <v>875</v>
      </c>
      <c r="AE87" s="272" t="s">
        <v>406</v>
      </c>
      <c r="AF87" s="190">
        <v>4781</v>
      </c>
      <c r="AG87" s="190" t="s">
        <v>876</v>
      </c>
      <c r="AH87" s="327" t="s">
        <v>877</v>
      </c>
      <c r="AI87" s="328" t="s">
        <v>39</v>
      </c>
      <c r="AJ87" s="191">
        <v>5</v>
      </c>
      <c r="AK87" s="271">
        <v>5</v>
      </c>
      <c r="AL87" s="272" t="s">
        <v>38</v>
      </c>
      <c r="AM87" s="191" t="s">
        <v>36</v>
      </c>
      <c r="AN87" s="329" t="s">
        <v>411</v>
      </c>
      <c r="AO87" s="208">
        <v>110</v>
      </c>
      <c r="AP87" s="208">
        <v>4.01</v>
      </c>
      <c r="AQ87" s="208">
        <v>4</v>
      </c>
      <c r="AR87" s="208">
        <v>3.01</v>
      </c>
      <c r="AS87" s="208">
        <v>3</v>
      </c>
      <c r="AT87" s="209">
        <v>0</v>
      </c>
      <c r="AU87" s="189">
        <v>0.41660000000000003</v>
      </c>
      <c r="AV87" s="189">
        <v>0</v>
      </c>
      <c r="AW87" s="188">
        <v>0.41660000000000003</v>
      </c>
      <c r="AX87" s="188">
        <v>0</v>
      </c>
      <c r="AY87" s="188">
        <v>0.41660000000000003</v>
      </c>
      <c r="AZ87" s="188">
        <v>0</v>
      </c>
      <c r="BA87" s="188">
        <v>0.41660000000000003</v>
      </c>
      <c r="BB87" s="188">
        <v>0</v>
      </c>
      <c r="BC87" s="188">
        <v>0.41660000000000003</v>
      </c>
      <c r="BD87" s="188">
        <v>0.41660000000000003</v>
      </c>
      <c r="BE87" s="188">
        <v>0.41660000000000003</v>
      </c>
      <c r="BF87" s="188">
        <v>0.41660000000000003</v>
      </c>
      <c r="BG87" s="188">
        <v>0.41660000000000003</v>
      </c>
      <c r="BH87" s="188">
        <v>0.41660000000000003</v>
      </c>
      <c r="BI87" s="188">
        <v>0.41660000000000003</v>
      </c>
      <c r="BJ87" s="188">
        <v>0.41660000000000003</v>
      </c>
      <c r="BK87" s="188">
        <v>0</v>
      </c>
    </row>
    <row r="88" spans="1:63" ht="15" customHeight="1" x14ac:dyDescent="0.25">
      <c r="A88" s="55">
        <v>3975</v>
      </c>
      <c r="B88" s="56">
        <v>21121</v>
      </c>
      <c r="C88" s="57" t="s">
        <v>392</v>
      </c>
      <c r="D88" s="58">
        <v>11</v>
      </c>
      <c r="E88" s="57" t="s">
        <v>49</v>
      </c>
      <c r="F88" s="59">
        <v>49</v>
      </c>
      <c r="G88" s="57" t="s">
        <v>859</v>
      </c>
      <c r="H88" s="60">
        <v>254</v>
      </c>
      <c r="I88" s="61" t="s">
        <v>859</v>
      </c>
      <c r="J88" s="56">
        <v>2</v>
      </c>
      <c r="K88" s="57" t="s">
        <v>33</v>
      </c>
      <c r="L88" s="57">
        <v>6</v>
      </c>
      <c r="M88" s="57" t="s">
        <v>50</v>
      </c>
      <c r="N88" s="57">
        <v>2</v>
      </c>
      <c r="O88" s="57" t="s">
        <v>860</v>
      </c>
      <c r="P88" s="57">
        <v>3</v>
      </c>
      <c r="Q88" s="57" t="s">
        <v>34</v>
      </c>
      <c r="R88" s="182">
        <v>5</v>
      </c>
      <c r="S88" s="57" t="s">
        <v>54</v>
      </c>
      <c r="T88" s="338" t="s">
        <v>8</v>
      </c>
      <c r="U88" s="338" t="s">
        <v>861</v>
      </c>
      <c r="V88" s="339">
        <v>384</v>
      </c>
      <c r="W88" s="338" t="s">
        <v>862</v>
      </c>
      <c r="X88" s="58">
        <v>2</v>
      </c>
      <c r="Y88" s="61" t="s">
        <v>872</v>
      </c>
      <c r="Z88" s="285" t="s">
        <v>93</v>
      </c>
      <c r="AA88" s="287" t="s">
        <v>878</v>
      </c>
      <c r="AB88" s="287" t="s">
        <v>879</v>
      </c>
      <c r="AC88" s="287" t="s">
        <v>874</v>
      </c>
      <c r="AD88" s="287" t="s">
        <v>875</v>
      </c>
      <c r="AE88" s="248" t="s">
        <v>406</v>
      </c>
      <c r="AF88" s="287">
        <v>4763</v>
      </c>
      <c r="AG88" s="287" t="s">
        <v>876</v>
      </c>
      <c r="AH88" s="327" t="s">
        <v>877</v>
      </c>
      <c r="AI88" s="289" t="s">
        <v>39</v>
      </c>
      <c r="AJ88" s="249">
        <v>5</v>
      </c>
      <c r="AK88" s="247">
        <v>5</v>
      </c>
      <c r="AL88" s="248" t="s">
        <v>38</v>
      </c>
      <c r="AM88" s="249" t="s">
        <v>45</v>
      </c>
      <c r="AN88" s="291" t="s">
        <v>412</v>
      </c>
      <c r="AO88" s="234">
        <v>110</v>
      </c>
      <c r="AP88" s="234">
        <v>4.01</v>
      </c>
      <c r="AQ88" s="234">
        <v>4</v>
      </c>
      <c r="AR88" s="234">
        <v>3.01</v>
      </c>
      <c r="AS88" s="234">
        <v>3</v>
      </c>
      <c r="AT88" s="235">
        <v>0</v>
      </c>
      <c r="AU88" s="189">
        <v>0.41660000000000003</v>
      </c>
      <c r="AV88" s="189">
        <v>0</v>
      </c>
      <c r="AW88" s="188">
        <v>0.41660000000000003</v>
      </c>
      <c r="AX88" s="188">
        <v>0</v>
      </c>
      <c r="AY88" s="188">
        <v>0.41660000000000003</v>
      </c>
      <c r="AZ88" s="188">
        <v>0</v>
      </c>
      <c r="BA88" s="188">
        <v>0.41660000000000003</v>
      </c>
      <c r="BB88" s="188">
        <v>0</v>
      </c>
      <c r="BC88" s="188">
        <v>0.41660000000000003</v>
      </c>
      <c r="BD88" s="188">
        <v>0.41660000000000003</v>
      </c>
      <c r="BE88" s="188">
        <v>0.41660000000000003</v>
      </c>
      <c r="BF88" s="188">
        <v>0.41660000000000003</v>
      </c>
      <c r="BG88" s="188">
        <v>0.41660000000000003</v>
      </c>
      <c r="BH88" s="188">
        <v>0.41660000000000003</v>
      </c>
      <c r="BI88" s="188">
        <v>0.41660000000000003</v>
      </c>
      <c r="BJ88" s="188">
        <v>0.41660000000000003</v>
      </c>
      <c r="BK88" s="184">
        <v>0</v>
      </c>
    </row>
    <row r="89" spans="1:63" ht="30" x14ac:dyDescent="0.25">
      <c r="A89" s="55">
        <v>3666</v>
      </c>
      <c r="B89" s="56">
        <v>21121</v>
      </c>
      <c r="C89" s="57" t="s">
        <v>392</v>
      </c>
      <c r="D89" s="58">
        <v>11</v>
      </c>
      <c r="E89" s="57" t="s">
        <v>49</v>
      </c>
      <c r="F89" s="59">
        <v>49</v>
      </c>
      <c r="G89" s="57" t="s">
        <v>859</v>
      </c>
      <c r="H89" s="60">
        <v>254</v>
      </c>
      <c r="I89" s="61" t="s">
        <v>859</v>
      </c>
      <c r="J89" s="56">
        <v>2</v>
      </c>
      <c r="K89" s="57" t="s">
        <v>33</v>
      </c>
      <c r="L89" s="57">
        <v>6</v>
      </c>
      <c r="M89" s="57" t="s">
        <v>50</v>
      </c>
      <c r="N89" s="57">
        <v>2</v>
      </c>
      <c r="O89" s="57" t="s">
        <v>860</v>
      </c>
      <c r="P89" s="57">
        <v>3</v>
      </c>
      <c r="Q89" s="57" t="s">
        <v>34</v>
      </c>
      <c r="R89" s="182">
        <v>5</v>
      </c>
      <c r="S89" s="57" t="s">
        <v>54</v>
      </c>
      <c r="T89" s="338" t="s">
        <v>8</v>
      </c>
      <c r="U89" s="338" t="s">
        <v>861</v>
      </c>
      <c r="V89" s="339">
        <v>384</v>
      </c>
      <c r="W89" s="338" t="s">
        <v>862</v>
      </c>
      <c r="X89" s="58"/>
      <c r="Y89" s="61" t="s">
        <v>35</v>
      </c>
      <c r="Z89" s="285" t="s">
        <v>37</v>
      </c>
      <c r="AA89" s="287" t="s">
        <v>880</v>
      </c>
      <c r="AB89" s="287" t="s">
        <v>881</v>
      </c>
      <c r="AC89" s="287" t="s">
        <v>874</v>
      </c>
      <c r="AD89" s="287" t="s">
        <v>882</v>
      </c>
      <c r="AE89" s="287" t="s">
        <v>406</v>
      </c>
      <c r="AF89" s="287">
        <v>4414</v>
      </c>
      <c r="AG89" s="287" t="s">
        <v>883</v>
      </c>
      <c r="AH89" s="297" t="s">
        <v>884</v>
      </c>
      <c r="AI89" s="289" t="s">
        <v>39</v>
      </c>
      <c r="AJ89" s="191">
        <f>4000*100/7350682</f>
        <v>5.4416719428210879E-2</v>
      </c>
      <c r="AK89" s="273">
        <v>0</v>
      </c>
      <c r="AL89" s="190" t="s">
        <v>38</v>
      </c>
      <c r="AM89" s="191" t="s">
        <v>46</v>
      </c>
      <c r="AN89" s="192" t="s">
        <v>411</v>
      </c>
      <c r="AO89" s="203">
        <v>0.09</v>
      </c>
      <c r="AP89" s="203">
        <v>0.89</v>
      </c>
      <c r="AQ89" s="203">
        <v>0.1</v>
      </c>
      <c r="AR89" s="203">
        <v>0.1</v>
      </c>
      <c r="AS89" s="203">
        <v>0.12</v>
      </c>
      <c r="AT89" s="207">
        <v>0.2</v>
      </c>
      <c r="AU89" s="193">
        <v>7.4999999999999997E-3</v>
      </c>
      <c r="AV89" s="193">
        <v>0</v>
      </c>
      <c r="AW89" s="186">
        <v>7.4999999999999997E-3</v>
      </c>
      <c r="AX89" s="186">
        <v>0</v>
      </c>
      <c r="AY89" s="186">
        <v>7.4999999999999997E-3</v>
      </c>
      <c r="AZ89" s="186">
        <f>146*100/7350682</f>
        <v>1.9862102591296973E-3</v>
      </c>
      <c r="BA89" s="186">
        <v>7.4999999999999997E-3</v>
      </c>
      <c r="BB89" s="186">
        <f>323*100/7350682</f>
        <v>4.3941500938280281E-3</v>
      </c>
      <c r="BC89" s="186">
        <v>7.4999999999999997E-3</v>
      </c>
      <c r="BD89" s="186">
        <v>7.4999999999999997E-3</v>
      </c>
      <c r="BE89" s="186">
        <v>7.4999999999999997E-3</v>
      </c>
      <c r="BF89" s="186">
        <v>7.4999999999999997E-3</v>
      </c>
      <c r="BG89" s="186">
        <v>7.4999999999999997E-3</v>
      </c>
      <c r="BH89" s="186">
        <v>7.4999999999999997E-3</v>
      </c>
      <c r="BI89" s="186">
        <v>7.4999999999999997E-3</v>
      </c>
      <c r="BJ89" s="186">
        <v>7.4999999999999997E-3</v>
      </c>
      <c r="BK89" s="186">
        <f>AU89+AW89+AY89+BA89+BC89+BD89+BE89+BF89+BG89+BH89+BI89+BJ89</f>
        <v>9.0000000000000024E-2</v>
      </c>
    </row>
    <row r="90" spans="1:63" ht="30" x14ac:dyDescent="0.25">
      <c r="A90" s="165">
        <v>3678</v>
      </c>
      <c r="B90" s="166">
        <v>21121</v>
      </c>
      <c r="C90" s="167" t="s">
        <v>392</v>
      </c>
      <c r="D90" s="168">
        <v>11</v>
      </c>
      <c r="E90" s="167" t="s">
        <v>49</v>
      </c>
      <c r="F90" s="169">
        <v>49</v>
      </c>
      <c r="G90" s="167" t="s">
        <v>859</v>
      </c>
      <c r="H90" s="170">
        <v>254</v>
      </c>
      <c r="I90" s="171" t="s">
        <v>859</v>
      </c>
      <c r="J90" s="166">
        <v>2</v>
      </c>
      <c r="K90" s="167" t="s">
        <v>33</v>
      </c>
      <c r="L90" s="167">
        <v>6</v>
      </c>
      <c r="M90" s="167" t="s">
        <v>50</v>
      </c>
      <c r="N90" s="167">
        <v>2</v>
      </c>
      <c r="O90" s="167" t="s">
        <v>860</v>
      </c>
      <c r="P90" s="167">
        <v>3</v>
      </c>
      <c r="Q90" s="167" t="s">
        <v>34</v>
      </c>
      <c r="R90" s="179">
        <v>5</v>
      </c>
      <c r="S90" s="167" t="s">
        <v>54</v>
      </c>
      <c r="T90" s="334" t="s">
        <v>8</v>
      </c>
      <c r="U90" s="334" t="s">
        <v>861</v>
      </c>
      <c r="V90" s="340">
        <v>384</v>
      </c>
      <c r="W90" s="334" t="s">
        <v>862</v>
      </c>
      <c r="X90" s="168"/>
      <c r="Y90" s="171" t="s">
        <v>35</v>
      </c>
      <c r="Z90" s="318" t="s">
        <v>91</v>
      </c>
      <c r="AA90" s="275" t="s">
        <v>885</v>
      </c>
      <c r="AB90" s="275" t="s">
        <v>886</v>
      </c>
      <c r="AC90" s="275" t="s">
        <v>887</v>
      </c>
      <c r="AD90" s="275" t="s">
        <v>888</v>
      </c>
      <c r="AE90" s="275" t="s">
        <v>406</v>
      </c>
      <c r="AF90" s="275">
        <v>4763</v>
      </c>
      <c r="AG90" s="275" t="s">
        <v>889</v>
      </c>
      <c r="AH90" s="319" t="s">
        <v>890</v>
      </c>
      <c r="AI90" s="320" t="s">
        <v>39</v>
      </c>
      <c r="AJ90" s="267">
        <v>5</v>
      </c>
      <c r="AK90" s="274">
        <v>5</v>
      </c>
      <c r="AL90" s="275" t="s">
        <v>38</v>
      </c>
      <c r="AM90" s="267" t="s">
        <v>45</v>
      </c>
      <c r="AN90" s="318" t="s">
        <v>412</v>
      </c>
      <c r="AO90" s="236">
        <v>110</v>
      </c>
      <c r="AP90" s="236">
        <v>4.01</v>
      </c>
      <c r="AQ90" s="236">
        <v>4</v>
      </c>
      <c r="AR90" s="236">
        <v>3.01</v>
      </c>
      <c r="AS90" s="236">
        <v>3</v>
      </c>
      <c r="AT90" s="237">
        <v>0</v>
      </c>
      <c r="AU90" s="331">
        <v>0.41660000000000003</v>
      </c>
      <c r="AV90" s="331">
        <v>0</v>
      </c>
      <c r="AW90" s="332">
        <v>0.41660000000000003</v>
      </c>
      <c r="AX90" s="332">
        <v>0</v>
      </c>
      <c r="AY90" s="332">
        <v>0.41660000000000003</v>
      </c>
      <c r="AZ90" s="332"/>
      <c r="BA90" s="332">
        <v>0.41660000000000003</v>
      </c>
      <c r="BB90" s="332"/>
      <c r="BC90" s="332">
        <v>0.41660000000000003</v>
      </c>
      <c r="BD90" s="332">
        <v>0.41660000000000003</v>
      </c>
      <c r="BE90" s="332">
        <v>0.41660000000000003</v>
      </c>
      <c r="BF90" s="332">
        <v>0.41660000000000003</v>
      </c>
      <c r="BG90" s="332">
        <v>0.41660000000000003</v>
      </c>
      <c r="BH90" s="332">
        <v>0.41660000000000003</v>
      </c>
      <c r="BI90" s="332">
        <v>0.41660000000000003</v>
      </c>
      <c r="BJ90" s="332">
        <v>0.41660000000000003</v>
      </c>
      <c r="BK90" s="333">
        <v>0</v>
      </c>
    </row>
    <row r="91" spans="1:63" ht="45" x14ac:dyDescent="0.25">
      <c r="A91" s="55">
        <v>3798</v>
      </c>
      <c r="B91" s="56">
        <v>21121</v>
      </c>
      <c r="C91" s="57" t="s">
        <v>392</v>
      </c>
      <c r="D91" s="58">
        <v>11</v>
      </c>
      <c r="E91" s="57" t="s">
        <v>49</v>
      </c>
      <c r="F91" s="59">
        <v>49</v>
      </c>
      <c r="G91" s="57" t="s">
        <v>859</v>
      </c>
      <c r="H91" s="60">
        <v>254</v>
      </c>
      <c r="I91" s="61" t="s">
        <v>859</v>
      </c>
      <c r="J91" s="56">
        <v>2</v>
      </c>
      <c r="K91" s="57" t="s">
        <v>33</v>
      </c>
      <c r="L91" s="57">
        <v>6</v>
      </c>
      <c r="M91" s="57" t="s">
        <v>50</v>
      </c>
      <c r="N91" s="57">
        <v>2</v>
      </c>
      <c r="O91" s="57" t="s">
        <v>860</v>
      </c>
      <c r="P91" s="57">
        <v>3</v>
      </c>
      <c r="Q91" s="57" t="s">
        <v>34</v>
      </c>
      <c r="R91" s="57">
        <v>5</v>
      </c>
      <c r="S91" s="57" t="s">
        <v>54</v>
      </c>
      <c r="T91" s="338" t="s">
        <v>38</v>
      </c>
      <c r="U91" s="338" t="s">
        <v>772</v>
      </c>
      <c r="V91" s="341">
        <v>385</v>
      </c>
      <c r="W91" s="338" t="s">
        <v>891</v>
      </c>
      <c r="X91" s="58">
        <v>1</v>
      </c>
      <c r="Y91" s="61" t="s">
        <v>892</v>
      </c>
      <c r="Z91" s="285" t="s">
        <v>111</v>
      </c>
      <c r="AA91" s="287" t="s">
        <v>892</v>
      </c>
      <c r="AB91" s="287" t="s">
        <v>893</v>
      </c>
      <c r="AC91" s="287" t="s">
        <v>894</v>
      </c>
      <c r="AD91" s="287" t="s">
        <v>895</v>
      </c>
      <c r="AE91" s="248" t="s">
        <v>407</v>
      </c>
      <c r="AF91" s="287">
        <v>4841</v>
      </c>
      <c r="AG91" s="287" t="s">
        <v>896</v>
      </c>
      <c r="AH91" s="297" t="s">
        <v>897</v>
      </c>
      <c r="AI91" s="289" t="s">
        <v>39</v>
      </c>
      <c r="AJ91" s="249">
        <v>100</v>
      </c>
      <c r="AK91" s="247">
        <v>90</v>
      </c>
      <c r="AL91" s="248" t="s">
        <v>38</v>
      </c>
      <c r="AM91" s="249" t="s">
        <v>36</v>
      </c>
      <c r="AN91" s="291" t="s">
        <v>411</v>
      </c>
      <c r="AO91" s="234">
        <v>0</v>
      </c>
      <c r="AP91" s="234">
        <v>80</v>
      </c>
      <c r="AQ91" s="234">
        <v>80.010000000000005</v>
      </c>
      <c r="AR91" s="234">
        <v>90</v>
      </c>
      <c r="AS91" s="234">
        <v>90.01</v>
      </c>
      <c r="AT91" s="235">
        <v>110</v>
      </c>
      <c r="AU91" s="183">
        <v>8.33</v>
      </c>
      <c r="AV91" s="183">
        <v>10</v>
      </c>
      <c r="AW91" s="184">
        <v>8.33</v>
      </c>
      <c r="AX91" s="184">
        <v>10</v>
      </c>
      <c r="AY91" s="184">
        <v>8.33</v>
      </c>
      <c r="AZ91" s="184">
        <v>10</v>
      </c>
      <c r="BA91" s="184">
        <v>8.33</v>
      </c>
      <c r="BB91" s="184">
        <v>10</v>
      </c>
      <c r="BC91" s="184">
        <v>8.33</v>
      </c>
      <c r="BD91" s="184">
        <v>8.33</v>
      </c>
      <c r="BE91" s="184">
        <v>8.33</v>
      </c>
      <c r="BF91" s="184">
        <v>8.33</v>
      </c>
      <c r="BG91" s="184">
        <v>8.33</v>
      </c>
      <c r="BH91" s="184">
        <v>8.33</v>
      </c>
      <c r="BI91" s="184">
        <v>8.33</v>
      </c>
      <c r="BJ91" s="184">
        <v>8.33</v>
      </c>
      <c r="BK91" s="184">
        <f>AV91+AX91+AZ91+BB91</f>
        <v>40</v>
      </c>
    </row>
    <row r="92" spans="1:63" ht="45" x14ac:dyDescent="0.25">
      <c r="A92" s="55">
        <v>3979</v>
      </c>
      <c r="B92" s="56">
        <v>21121</v>
      </c>
      <c r="C92" s="57" t="s">
        <v>392</v>
      </c>
      <c r="D92" s="58">
        <v>11</v>
      </c>
      <c r="E92" s="57" t="s">
        <v>49</v>
      </c>
      <c r="F92" s="59">
        <v>49</v>
      </c>
      <c r="G92" s="57" t="s">
        <v>859</v>
      </c>
      <c r="H92" s="60">
        <v>254</v>
      </c>
      <c r="I92" s="61" t="s">
        <v>859</v>
      </c>
      <c r="J92" s="56">
        <v>2</v>
      </c>
      <c r="K92" s="57" t="s">
        <v>33</v>
      </c>
      <c r="L92" s="57">
        <v>6</v>
      </c>
      <c r="M92" s="57" t="s">
        <v>50</v>
      </c>
      <c r="N92" s="57">
        <v>2</v>
      </c>
      <c r="O92" s="57" t="s">
        <v>860</v>
      </c>
      <c r="P92" s="57">
        <v>3</v>
      </c>
      <c r="Q92" s="57" t="s">
        <v>34</v>
      </c>
      <c r="R92" s="57">
        <v>5</v>
      </c>
      <c r="S92" s="57" t="s">
        <v>54</v>
      </c>
      <c r="T92" s="338" t="s">
        <v>38</v>
      </c>
      <c r="U92" s="338" t="s">
        <v>772</v>
      </c>
      <c r="V92" s="341">
        <v>385</v>
      </c>
      <c r="W92" s="338" t="s">
        <v>891</v>
      </c>
      <c r="X92" s="58">
        <v>1</v>
      </c>
      <c r="Y92" s="61" t="s">
        <v>892</v>
      </c>
      <c r="Z92" s="285" t="s">
        <v>93</v>
      </c>
      <c r="AA92" s="287" t="s">
        <v>898</v>
      </c>
      <c r="AB92" s="287" t="s">
        <v>899</v>
      </c>
      <c r="AC92" s="287" t="s">
        <v>900</v>
      </c>
      <c r="AD92" s="287" t="s">
        <v>901</v>
      </c>
      <c r="AE92" s="248" t="s">
        <v>407</v>
      </c>
      <c r="AF92" s="287">
        <v>4841</v>
      </c>
      <c r="AG92" s="287" t="s">
        <v>896</v>
      </c>
      <c r="AH92" s="297" t="s">
        <v>897</v>
      </c>
      <c r="AI92" s="289" t="s">
        <v>39</v>
      </c>
      <c r="AJ92" s="249">
        <v>100</v>
      </c>
      <c r="AK92" s="247">
        <v>90</v>
      </c>
      <c r="AL92" s="248" t="s">
        <v>38</v>
      </c>
      <c r="AM92" s="249" t="s">
        <v>36</v>
      </c>
      <c r="AN92" s="291" t="s">
        <v>411</v>
      </c>
      <c r="AO92" s="234">
        <v>0</v>
      </c>
      <c r="AP92" s="234">
        <v>80</v>
      </c>
      <c r="AQ92" s="234">
        <v>80.010000000000005</v>
      </c>
      <c r="AR92" s="234">
        <v>90</v>
      </c>
      <c r="AS92" s="234">
        <v>90.01</v>
      </c>
      <c r="AT92" s="235">
        <v>110</v>
      </c>
      <c r="AU92" s="183">
        <v>8.33</v>
      </c>
      <c r="AV92" s="183">
        <v>10</v>
      </c>
      <c r="AW92" s="184">
        <v>8.33</v>
      </c>
      <c r="AX92" s="184">
        <v>10</v>
      </c>
      <c r="AY92" s="184">
        <v>8.33</v>
      </c>
      <c r="AZ92" s="184">
        <v>10</v>
      </c>
      <c r="BA92" s="184">
        <v>8.33</v>
      </c>
      <c r="BB92" s="184">
        <v>10</v>
      </c>
      <c r="BC92" s="184">
        <v>8.33</v>
      </c>
      <c r="BD92" s="184">
        <v>8.33</v>
      </c>
      <c r="BE92" s="184">
        <v>8.33</v>
      </c>
      <c r="BF92" s="184">
        <v>8.33</v>
      </c>
      <c r="BG92" s="184">
        <v>8.33</v>
      </c>
      <c r="BH92" s="184">
        <v>8.33</v>
      </c>
      <c r="BI92" s="184">
        <v>8.33</v>
      </c>
      <c r="BJ92" s="184">
        <v>8.33</v>
      </c>
      <c r="BK92" s="184">
        <f t="shared" ref="BK92:BK94" si="1">AV92+AX92+AZ92+BB92</f>
        <v>40</v>
      </c>
    </row>
    <row r="93" spans="1:63" ht="45" x14ac:dyDescent="0.25">
      <c r="A93" s="55">
        <v>3758</v>
      </c>
      <c r="B93" s="56">
        <v>21121</v>
      </c>
      <c r="C93" s="57" t="s">
        <v>392</v>
      </c>
      <c r="D93" s="58">
        <v>11</v>
      </c>
      <c r="E93" s="57" t="s">
        <v>49</v>
      </c>
      <c r="F93" s="59">
        <v>49</v>
      </c>
      <c r="G93" s="57" t="s">
        <v>859</v>
      </c>
      <c r="H93" s="60">
        <v>254</v>
      </c>
      <c r="I93" s="61" t="s">
        <v>859</v>
      </c>
      <c r="J93" s="56">
        <v>2</v>
      </c>
      <c r="K93" s="57" t="s">
        <v>33</v>
      </c>
      <c r="L93" s="57">
        <v>6</v>
      </c>
      <c r="M93" s="57" t="s">
        <v>50</v>
      </c>
      <c r="N93" s="57">
        <v>2</v>
      </c>
      <c r="O93" s="57" t="s">
        <v>860</v>
      </c>
      <c r="P93" s="57">
        <v>3</v>
      </c>
      <c r="Q93" s="57" t="s">
        <v>34</v>
      </c>
      <c r="R93" s="57">
        <v>5</v>
      </c>
      <c r="S93" s="57" t="s">
        <v>54</v>
      </c>
      <c r="T93" s="338" t="s">
        <v>38</v>
      </c>
      <c r="U93" s="338" t="s">
        <v>772</v>
      </c>
      <c r="V93" s="341">
        <v>385</v>
      </c>
      <c r="W93" s="338" t="s">
        <v>891</v>
      </c>
      <c r="X93" s="58"/>
      <c r="Y93" s="61" t="s">
        <v>35</v>
      </c>
      <c r="Z93" s="285" t="s">
        <v>37</v>
      </c>
      <c r="AA93" s="287" t="s">
        <v>902</v>
      </c>
      <c r="AB93" s="287" t="s">
        <v>893</v>
      </c>
      <c r="AC93" s="287" t="s">
        <v>903</v>
      </c>
      <c r="AD93" s="287" t="s">
        <v>901</v>
      </c>
      <c r="AE93" s="248" t="s">
        <v>407</v>
      </c>
      <c r="AF93" s="287">
        <v>4508</v>
      </c>
      <c r="AG93" s="287" t="s">
        <v>904</v>
      </c>
      <c r="AH93" s="297" t="s">
        <v>905</v>
      </c>
      <c r="AI93" s="289" t="s">
        <v>39</v>
      </c>
      <c r="AJ93" s="249">
        <v>100</v>
      </c>
      <c r="AK93" s="247">
        <v>90</v>
      </c>
      <c r="AL93" s="248" t="s">
        <v>38</v>
      </c>
      <c r="AM93" s="249" t="s">
        <v>36</v>
      </c>
      <c r="AN93" s="291" t="s">
        <v>411</v>
      </c>
      <c r="AO93" s="234">
        <v>0</v>
      </c>
      <c r="AP93" s="234">
        <v>92</v>
      </c>
      <c r="AQ93" s="234">
        <v>92.01</v>
      </c>
      <c r="AR93" s="234">
        <v>95</v>
      </c>
      <c r="AS93" s="234">
        <v>95.01</v>
      </c>
      <c r="AT93" s="235">
        <v>110</v>
      </c>
      <c r="AU93" s="183">
        <v>8.33</v>
      </c>
      <c r="AV93" s="183">
        <v>10</v>
      </c>
      <c r="AW93" s="184">
        <v>8.33</v>
      </c>
      <c r="AX93" s="184">
        <v>10</v>
      </c>
      <c r="AY93" s="184">
        <v>8.33</v>
      </c>
      <c r="AZ93" s="184">
        <v>10</v>
      </c>
      <c r="BA93" s="184">
        <v>8.33</v>
      </c>
      <c r="BB93" s="184">
        <v>10</v>
      </c>
      <c r="BC93" s="184">
        <v>8.33</v>
      </c>
      <c r="BD93" s="184">
        <v>8.33</v>
      </c>
      <c r="BE93" s="184">
        <v>8.33</v>
      </c>
      <c r="BF93" s="184">
        <v>8.33</v>
      </c>
      <c r="BG93" s="184">
        <v>8.33</v>
      </c>
      <c r="BH93" s="184">
        <v>8.33</v>
      </c>
      <c r="BI93" s="184">
        <v>8.33</v>
      </c>
      <c r="BJ93" s="184">
        <v>8.33</v>
      </c>
      <c r="BK93" s="184">
        <f t="shared" si="1"/>
        <v>40</v>
      </c>
    </row>
    <row r="94" spans="1:63" ht="45" x14ac:dyDescent="0.25">
      <c r="A94" s="55">
        <v>3786</v>
      </c>
      <c r="B94" s="56">
        <v>21121</v>
      </c>
      <c r="C94" s="57" t="s">
        <v>392</v>
      </c>
      <c r="D94" s="58">
        <v>11</v>
      </c>
      <c r="E94" s="57" t="s">
        <v>49</v>
      </c>
      <c r="F94" s="59">
        <v>49</v>
      </c>
      <c r="G94" s="57" t="s">
        <v>859</v>
      </c>
      <c r="H94" s="60">
        <v>254</v>
      </c>
      <c r="I94" s="61" t="s">
        <v>859</v>
      </c>
      <c r="J94" s="56">
        <v>2</v>
      </c>
      <c r="K94" s="57" t="s">
        <v>33</v>
      </c>
      <c r="L94" s="57">
        <v>6</v>
      </c>
      <c r="M94" s="57" t="s">
        <v>50</v>
      </c>
      <c r="N94" s="57">
        <v>2</v>
      </c>
      <c r="O94" s="57" t="s">
        <v>860</v>
      </c>
      <c r="P94" s="57">
        <v>3</v>
      </c>
      <c r="Q94" s="57" t="s">
        <v>34</v>
      </c>
      <c r="R94" s="57">
        <v>5</v>
      </c>
      <c r="S94" s="57" t="s">
        <v>54</v>
      </c>
      <c r="T94" s="338" t="s">
        <v>38</v>
      </c>
      <c r="U94" s="338" t="s">
        <v>772</v>
      </c>
      <c r="V94" s="341">
        <v>385</v>
      </c>
      <c r="W94" s="338" t="s">
        <v>891</v>
      </c>
      <c r="X94" s="58"/>
      <c r="Y94" s="61" t="s">
        <v>35</v>
      </c>
      <c r="Z94" s="285" t="s">
        <v>91</v>
      </c>
      <c r="AA94" s="287" t="s">
        <v>906</v>
      </c>
      <c r="AB94" s="287" t="s">
        <v>893</v>
      </c>
      <c r="AC94" s="287" t="s">
        <v>907</v>
      </c>
      <c r="AD94" s="287" t="s">
        <v>908</v>
      </c>
      <c r="AE94" s="248" t="s">
        <v>406</v>
      </c>
      <c r="AF94" s="287">
        <v>4526</v>
      </c>
      <c r="AG94" s="287" t="s">
        <v>909</v>
      </c>
      <c r="AH94" s="297" t="s">
        <v>910</v>
      </c>
      <c r="AI94" s="289" t="s">
        <v>39</v>
      </c>
      <c r="AJ94" s="249">
        <v>100</v>
      </c>
      <c r="AK94" s="247">
        <v>90</v>
      </c>
      <c r="AL94" s="248" t="s">
        <v>38</v>
      </c>
      <c r="AM94" s="249" t="s">
        <v>59</v>
      </c>
      <c r="AN94" s="291" t="s">
        <v>411</v>
      </c>
      <c r="AO94" s="234">
        <v>0</v>
      </c>
      <c r="AP94" s="234">
        <v>92</v>
      </c>
      <c r="AQ94" s="234">
        <v>92.01</v>
      </c>
      <c r="AR94" s="234">
        <v>95</v>
      </c>
      <c r="AS94" s="234">
        <v>95.01</v>
      </c>
      <c r="AT94" s="235">
        <v>110</v>
      </c>
      <c r="AU94" s="183">
        <v>8.33</v>
      </c>
      <c r="AV94" s="183">
        <v>0</v>
      </c>
      <c r="AW94" s="184">
        <v>8.33</v>
      </c>
      <c r="AX94" s="184">
        <v>0</v>
      </c>
      <c r="AY94" s="184">
        <v>8.33</v>
      </c>
      <c r="AZ94" s="184">
        <v>0</v>
      </c>
      <c r="BA94" s="184">
        <v>8.33</v>
      </c>
      <c r="BB94" s="184">
        <v>0</v>
      </c>
      <c r="BC94" s="184">
        <v>8.33</v>
      </c>
      <c r="BD94" s="184">
        <v>8.33</v>
      </c>
      <c r="BE94" s="184">
        <v>8.33</v>
      </c>
      <c r="BF94" s="184">
        <v>8.33</v>
      </c>
      <c r="BG94" s="184">
        <v>8.33</v>
      </c>
      <c r="BH94" s="184">
        <v>8.33</v>
      </c>
      <c r="BI94" s="184">
        <v>8.33</v>
      </c>
      <c r="BJ94" s="184">
        <v>8.33</v>
      </c>
      <c r="BK94" s="184">
        <f t="shared" si="1"/>
        <v>0</v>
      </c>
    </row>
    <row r="95" spans="1:63" ht="15" customHeight="1" x14ac:dyDescent="0.25">
      <c r="A95" s="194">
        <v>3818</v>
      </c>
      <c r="B95" s="195">
        <v>21121</v>
      </c>
      <c r="C95" s="185" t="s">
        <v>392</v>
      </c>
      <c r="D95" s="196">
        <v>11</v>
      </c>
      <c r="E95" s="185" t="s">
        <v>49</v>
      </c>
      <c r="F95" s="197">
        <v>49</v>
      </c>
      <c r="G95" s="185" t="s">
        <v>859</v>
      </c>
      <c r="H95" s="198">
        <v>254</v>
      </c>
      <c r="I95" s="187" t="s">
        <v>859</v>
      </c>
      <c r="J95" s="199">
        <v>2</v>
      </c>
      <c r="K95" s="185" t="s">
        <v>33</v>
      </c>
      <c r="L95" s="186">
        <v>6</v>
      </c>
      <c r="M95" s="185" t="s">
        <v>50</v>
      </c>
      <c r="N95" s="186">
        <v>2</v>
      </c>
      <c r="O95" s="185" t="s">
        <v>860</v>
      </c>
      <c r="P95" s="186">
        <v>3</v>
      </c>
      <c r="Q95" s="185" t="s">
        <v>34</v>
      </c>
      <c r="R95" s="186">
        <v>5</v>
      </c>
      <c r="S95" s="185" t="s">
        <v>54</v>
      </c>
      <c r="T95" s="185" t="s">
        <v>8</v>
      </c>
      <c r="U95" s="185" t="s">
        <v>861</v>
      </c>
      <c r="V95" s="197">
        <v>386</v>
      </c>
      <c r="W95" s="185" t="s">
        <v>911</v>
      </c>
      <c r="X95" s="200">
        <v>1</v>
      </c>
      <c r="Y95" s="187" t="s">
        <v>912</v>
      </c>
      <c r="Z95" s="192" t="s">
        <v>111</v>
      </c>
      <c r="AA95" s="190" t="s">
        <v>913</v>
      </c>
      <c r="AB95" s="190" t="s">
        <v>914</v>
      </c>
      <c r="AC95" s="190" t="s">
        <v>915</v>
      </c>
      <c r="AD95" s="190" t="s">
        <v>916</v>
      </c>
      <c r="AE95" s="272" t="s">
        <v>406</v>
      </c>
      <c r="AF95" s="190">
        <v>4881</v>
      </c>
      <c r="AG95" s="190" t="s">
        <v>917</v>
      </c>
      <c r="AH95" s="327" t="s">
        <v>918</v>
      </c>
      <c r="AI95" s="328" t="s">
        <v>39</v>
      </c>
      <c r="AJ95" s="191">
        <v>100</v>
      </c>
      <c r="AK95" s="271">
        <v>15</v>
      </c>
      <c r="AL95" s="272" t="s">
        <v>408</v>
      </c>
      <c r="AM95" s="191" t="s">
        <v>45</v>
      </c>
      <c r="AN95" s="329" t="s">
        <v>411</v>
      </c>
      <c r="AO95" s="208">
        <v>0</v>
      </c>
      <c r="AP95" s="208">
        <v>92</v>
      </c>
      <c r="AQ95" s="208">
        <v>92.01</v>
      </c>
      <c r="AR95" s="208">
        <v>95</v>
      </c>
      <c r="AS95" s="208">
        <v>95.01</v>
      </c>
      <c r="AT95" s="209">
        <v>110</v>
      </c>
      <c r="AU95" s="183">
        <v>8.33</v>
      </c>
      <c r="AV95" s="183">
        <v>0</v>
      </c>
      <c r="AW95" s="184">
        <v>8.33</v>
      </c>
      <c r="AX95" s="184">
        <v>0</v>
      </c>
      <c r="AY95" s="184">
        <v>8.33</v>
      </c>
      <c r="AZ95" s="184">
        <v>0</v>
      </c>
      <c r="BA95" s="184">
        <v>8.33</v>
      </c>
      <c r="BB95" s="184">
        <v>0</v>
      </c>
      <c r="BC95" s="184">
        <v>8.33</v>
      </c>
      <c r="BD95" s="184">
        <v>8.33</v>
      </c>
      <c r="BE95" s="184">
        <v>8.33</v>
      </c>
      <c r="BF95" s="184">
        <v>8.33</v>
      </c>
      <c r="BG95" s="184">
        <v>8.33</v>
      </c>
      <c r="BH95" s="184">
        <v>8.33</v>
      </c>
      <c r="BI95" s="184">
        <v>8.33</v>
      </c>
      <c r="BJ95" s="184">
        <v>8.33</v>
      </c>
      <c r="BK95" s="188">
        <f>AU95+AW95+AY95+BA95+BC95+BD95+BE95+BF95+BG95+BH95+BI95+BJ95</f>
        <v>99.96</v>
      </c>
    </row>
    <row r="96" spans="1:63" ht="16.5" customHeight="1" x14ac:dyDescent="0.25">
      <c r="A96" s="194">
        <v>3984</v>
      </c>
      <c r="B96" s="195">
        <v>21121</v>
      </c>
      <c r="C96" s="185" t="s">
        <v>392</v>
      </c>
      <c r="D96" s="196">
        <v>11</v>
      </c>
      <c r="E96" s="185" t="s">
        <v>49</v>
      </c>
      <c r="F96" s="197">
        <v>49</v>
      </c>
      <c r="G96" s="185" t="s">
        <v>859</v>
      </c>
      <c r="H96" s="198">
        <v>254</v>
      </c>
      <c r="I96" s="187" t="s">
        <v>859</v>
      </c>
      <c r="J96" s="199">
        <v>2</v>
      </c>
      <c r="K96" s="185" t="s">
        <v>33</v>
      </c>
      <c r="L96" s="186">
        <v>6</v>
      </c>
      <c r="M96" s="185" t="s">
        <v>50</v>
      </c>
      <c r="N96" s="186">
        <v>2</v>
      </c>
      <c r="O96" s="185" t="s">
        <v>860</v>
      </c>
      <c r="P96" s="186">
        <v>3</v>
      </c>
      <c r="Q96" s="185" t="s">
        <v>34</v>
      </c>
      <c r="R96" s="186">
        <v>5</v>
      </c>
      <c r="S96" s="185" t="s">
        <v>54</v>
      </c>
      <c r="T96" s="185" t="s">
        <v>8</v>
      </c>
      <c r="U96" s="185" t="s">
        <v>861</v>
      </c>
      <c r="V96" s="197">
        <v>386</v>
      </c>
      <c r="W96" s="185" t="s">
        <v>911</v>
      </c>
      <c r="X96" s="200">
        <v>1</v>
      </c>
      <c r="Y96" s="187" t="s">
        <v>919</v>
      </c>
      <c r="Z96" s="192" t="s">
        <v>93</v>
      </c>
      <c r="AA96" s="190" t="s">
        <v>920</v>
      </c>
      <c r="AB96" s="190" t="s">
        <v>921</v>
      </c>
      <c r="AC96" s="190" t="s">
        <v>915</v>
      </c>
      <c r="AD96" s="190" t="s">
        <v>922</v>
      </c>
      <c r="AE96" s="272" t="s">
        <v>406</v>
      </c>
      <c r="AF96" s="190">
        <v>4881</v>
      </c>
      <c r="AG96" s="190" t="s">
        <v>923</v>
      </c>
      <c r="AH96" s="327" t="s">
        <v>924</v>
      </c>
      <c r="AI96" s="328" t="s">
        <v>39</v>
      </c>
      <c r="AJ96" s="191">
        <v>80</v>
      </c>
      <c r="AK96" s="271">
        <v>80</v>
      </c>
      <c r="AL96" s="272" t="s">
        <v>408</v>
      </c>
      <c r="AM96" s="191" t="s">
        <v>46</v>
      </c>
      <c r="AN96" s="329" t="s">
        <v>411</v>
      </c>
      <c r="AO96" s="208">
        <v>0</v>
      </c>
      <c r="AP96" s="208">
        <v>80</v>
      </c>
      <c r="AQ96" s="208">
        <v>85</v>
      </c>
      <c r="AR96" s="208">
        <v>90</v>
      </c>
      <c r="AS96" s="208">
        <v>95</v>
      </c>
      <c r="AT96" s="209">
        <v>100</v>
      </c>
      <c r="AU96" s="189">
        <v>0</v>
      </c>
      <c r="AV96" s="189">
        <v>0</v>
      </c>
      <c r="AW96" s="188">
        <v>10</v>
      </c>
      <c r="AX96" s="188">
        <v>10</v>
      </c>
      <c r="AY96" s="188">
        <v>10</v>
      </c>
      <c r="AZ96" s="188">
        <v>10</v>
      </c>
      <c r="BA96" s="188">
        <v>10</v>
      </c>
      <c r="BB96" s="188">
        <v>10</v>
      </c>
      <c r="BC96" s="188">
        <v>10</v>
      </c>
      <c r="BD96" s="188">
        <v>10</v>
      </c>
      <c r="BE96" s="188">
        <v>10</v>
      </c>
      <c r="BF96" s="188">
        <v>10</v>
      </c>
      <c r="BG96" s="188">
        <v>10</v>
      </c>
      <c r="BH96" s="188">
        <v>10</v>
      </c>
      <c r="BI96" s="188">
        <v>10</v>
      </c>
      <c r="BJ96" s="188">
        <v>10</v>
      </c>
      <c r="BK96" s="188">
        <f>AV96+AX96+AZ96+BB96</f>
        <v>30</v>
      </c>
    </row>
    <row r="97" spans="1:63" ht="15" customHeight="1" x14ac:dyDescent="0.25">
      <c r="A97" s="201">
        <v>3801</v>
      </c>
      <c r="B97" s="202">
        <v>21121</v>
      </c>
      <c r="C97" s="203" t="s">
        <v>392</v>
      </c>
      <c r="D97" s="204">
        <v>11</v>
      </c>
      <c r="E97" s="203" t="s">
        <v>49</v>
      </c>
      <c r="F97" s="205">
        <v>49</v>
      </c>
      <c r="G97" s="203" t="s">
        <v>859</v>
      </c>
      <c r="H97" s="206">
        <v>254</v>
      </c>
      <c r="I97" s="207" t="s">
        <v>859</v>
      </c>
      <c r="J97" s="202">
        <v>2</v>
      </c>
      <c r="K97" s="203" t="s">
        <v>33</v>
      </c>
      <c r="L97" s="203">
        <v>6</v>
      </c>
      <c r="M97" s="203" t="s">
        <v>50</v>
      </c>
      <c r="N97" s="203">
        <v>2</v>
      </c>
      <c r="O97" s="203" t="s">
        <v>860</v>
      </c>
      <c r="P97" s="203">
        <v>3</v>
      </c>
      <c r="Q97" s="203" t="s">
        <v>34</v>
      </c>
      <c r="R97" s="203">
        <v>5</v>
      </c>
      <c r="S97" s="203" t="s">
        <v>54</v>
      </c>
      <c r="T97" s="203" t="s">
        <v>8</v>
      </c>
      <c r="U97" s="203" t="s">
        <v>861</v>
      </c>
      <c r="V97" s="205">
        <v>386</v>
      </c>
      <c r="W97" s="203" t="s">
        <v>911</v>
      </c>
      <c r="X97" s="204"/>
      <c r="Y97" s="207" t="s">
        <v>35</v>
      </c>
      <c r="Z97" s="192" t="s">
        <v>37</v>
      </c>
      <c r="AA97" s="190" t="s">
        <v>925</v>
      </c>
      <c r="AB97" s="190" t="s">
        <v>926</v>
      </c>
      <c r="AC97" s="190" t="s">
        <v>927</v>
      </c>
      <c r="AD97" s="190" t="s">
        <v>928</v>
      </c>
      <c r="AE97" s="272" t="s">
        <v>406</v>
      </c>
      <c r="AF97" s="190">
        <v>4544</v>
      </c>
      <c r="AG97" s="190" t="s">
        <v>929</v>
      </c>
      <c r="AH97" s="327" t="s">
        <v>930</v>
      </c>
      <c r="AI97" s="328" t="s">
        <v>39</v>
      </c>
      <c r="AJ97" s="191">
        <v>30</v>
      </c>
      <c r="AK97" s="271">
        <v>40</v>
      </c>
      <c r="AL97" s="272" t="s">
        <v>38</v>
      </c>
      <c r="AM97" s="191" t="s">
        <v>59</v>
      </c>
      <c r="AN97" s="329" t="s">
        <v>411</v>
      </c>
      <c r="AO97" s="208">
        <v>0</v>
      </c>
      <c r="AP97" s="208">
        <v>52</v>
      </c>
      <c r="AQ97" s="208">
        <v>52.01</v>
      </c>
      <c r="AR97" s="208">
        <v>55</v>
      </c>
      <c r="AS97" s="208">
        <v>55.01</v>
      </c>
      <c r="AT97" s="209">
        <v>110</v>
      </c>
      <c r="AU97" s="189">
        <v>0</v>
      </c>
      <c r="AV97" s="189">
        <v>0</v>
      </c>
      <c r="AW97" s="188">
        <v>0</v>
      </c>
      <c r="AX97" s="188">
        <v>0</v>
      </c>
      <c r="AY97" s="188">
        <v>0</v>
      </c>
      <c r="AZ97" s="188">
        <v>0</v>
      </c>
      <c r="BA97" s="188">
        <v>0</v>
      </c>
      <c r="BB97" s="188">
        <v>0</v>
      </c>
      <c r="BC97" s="188">
        <v>0</v>
      </c>
      <c r="BD97" s="188">
        <v>0</v>
      </c>
      <c r="BE97" s="188">
        <v>5</v>
      </c>
      <c r="BF97" s="188">
        <v>5</v>
      </c>
      <c r="BG97" s="188">
        <v>5</v>
      </c>
      <c r="BH97" s="188">
        <v>5</v>
      </c>
      <c r="BI97" s="188">
        <v>5</v>
      </c>
      <c r="BJ97" s="188">
        <v>5</v>
      </c>
      <c r="BK97" s="188">
        <f>AU97+AW97+AY97+BA97+BC97+BD97+BE97+BF97+BG97+BH97+BI97+BJ97</f>
        <v>30</v>
      </c>
    </row>
    <row r="98" spans="1:63" ht="30" x14ac:dyDescent="0.25">
      <c r="A98" s="55">
        <v>3811</v>
      </c>
      <c r="B98" s="56">
        <v>21121</v>
      </c>
      <c r="C98" s="57" t="s">
        <v>392</v>
      </c>
      <c r="D98" s="58">
        <v>11</v>
      </c>
      <c r="E98" s="57" t="s">
        <v>49</v>
      </c>
      <c r="F98" s="59">
        <v>49</v>
      </c>
      <c r="G98" s="57" t="s">
        <v>859</v>
      </c>
      <c r="H98" s="60">
        <v>254</v>
      </c>
      <c r="I98" s="61" t="s">
        <v>859</v>
      </c>
      <c r="J98" s="56">
        <v>2</v>
      </c>
      <c r="K98" s="57" t="s">
        <v>33</v>
      </c>
      <c r="L98" s="57">
        <v>6</v>
      </c>
      <c r="M98" s="57" t="s">
        <v>50</v>
      </c>
      <c r="N98" s="57">
        <v>2</v>
      </c>
      <c r="O98" s="57" t="s">
        <v>860</v>
      </c>
      <c r="P98" s="57">
        <v>3</v>
      </c>
      <c r="Q98" s="57" t="s">
        <v>34</v>
      </c>
      <c r="R98" s="57">
        <v>5</v>
      </c>
      <c r="S98" s="57" t="s">
        <v>54</v>
      </c>
      <c r="T98" s="338" t="s">
        <v>8</v>
      </c>
      <c r="U98" s="338" t="s">
        <v>861</v>
      </c>
      <c r="V98" s="341">
        <v>386</v>
      </c>
      <c r="W98" s="338" t="s">
        <v>911</v>
      </c>
      <c r="X98" s="58"/>
      <c r="Y98" s="61" t="s">
        <v>35</v>
      </c>
      <c r="Z98" s="285" t="s">
        <v>91</v>
      </c>
      <c r="AA98" s="287" t="s">
        <v>931</v>
      </c>
      <c r="AB98" s="287" t="s">
        <v>932</v>
      </c>
      <c r="AC98" s="287" t="s">
        <v>933</v>
      </c>
      <c r="AD98" s="287" t="s">
        <v>934</v>
      </c>
      <c r="AE98" s="248" t="s">
        <v>406</v>
      </c>
      <c r="AF98" s="287">
        <v>4862</v>
      </c>
      <c r="AG98" s="287" t="s">
        <v>935</v>
      </c>
      <c r="AH98" s="297" t="s">
        <v>936</v>
      </c>
      <c r="AI98" s="289" t="s">
        <v>39</v>
      </c>
      <c r="AJ98" s="249">
        <v>40</v>
      </c>
      <c r="AK98" s="247">
        <v>20</v>
      </c>
      <c r="AL98" s="272" t="s">
        <v>38</v>
      </c>
      <c r="AM98" s="249" t="s">
        <v>59</v>
      </c>
      <c r="AN98" s="291" t="s">
        <v>411</v>
      </c>
      <c r="AO98" s="234">
        <v>0</v>
      </c>
      <c r="AP98" s="234">
        <v>45</v>
      </c>
      <c r="AQ98" s="234">
        <v>45.01</v>
      </c>
      <c r="AR98" s="234">
        <v>50</v>
      </c>
      <c r="AS98" s="234">
        <v>50.01</v>
      </c>
      <c r="AT98" s="235">
        <v>110</v>
      </c>
      <c r="AU98" s="183">
        <v>0</v>
      </c>
      <c r="AV98" s="183">
        <v>0</v>
      </c>
      <c r="AW98" s="184">
        <v>0</v>
      </c>
      <c r="AX98" s="184">
        <v>0</v>
      </c>
      <c r="AY98" s="184">
        <v>0</v>
      </c>
      <c r="AZ98" s="184">
        <v>0</v>
      </c>
      <c r="BA98" s="184">
        <v>0</v>
      </c>
      <c r="BB98" s="184">
        <v>5</v>
      </c>
      <c r="BC98" s="184">
        <v>0</v>
      </c>
      <c r="BD98" s="184">
        <v>0</v>
      </c>
      <c r="BE98" s="184">
        <v>5</v>
      </c>
      <c r="BF98" s="184">
        <v>5</v>
      </c>
      <c r="BG98" s="184">
        <v>5</v>
      </c>
      <c r="BH98" s="184">
        <v>5</v>
      </c>
      <c r="BI98" s="184">
        <v>5</v>
      </c>
      <c r="BJ98" s="184">
        <v>5</v>
      </c>
      <c r="BK98" s="184">
        <v>0</v>
      </c>
    </row>
    <row r="99" spans="1:63" hidden="1" x14ac:dyDescent="0.25">
      <c r="A99" s="65">
        <v>3821</v>
      </c>
      <c r="B99" s="66">
        <v>21121</v>
      </c>
      <c r="C99" s="67" t="s">
        <v>392</v>
      </c>
      <c r="D99" s="68">
        <v>11</v>
      </c>
      <c r="E99" s="67" t="s">
        <v>49</v>
      </c>
      <c r="F99" s="69">
        <v>47</v>
      </c>
      <c r="G99" s="67" t="s">
        <v>941</v>
      </c>
      <c r="H99" s="70">
        <v>252</v>
      </c>
      <c r="I99" s="71" t="s">
        <v>941</v>
      </c>
      <c r="J99" s="66">
        <v>2</v>
      </c>
      <c r="K99" s="67" t="s">
        <v>33</v>
      </c>
      <c r="L99" s="67">
        <v>6</v>
      </c>
      <c r="M99" s="67" t="s">
        <v>50</v>
      </c>
      <c r="N99" s="67">
        <v>2</v>
      </c>
      <c r="O99" s="67" t="s">
        <v>860</v>
      </c>
      <c r="P99" s="67">
        <v>3</v>
      </c>
      <c r="Q99" s="67" t="s">
        <v>34</v>
      </c>
      <c r="R99" s="67">
        <v>4</v>
      </c>
      <c r="S99" s="67" t="s">
        <v>52</v>
      </c>
      <c r="T99" s="67" t="s">
        <v>40</v>
      </c>
      <c r="U99" s="67" t="s">
        <v>41</v>
      </c>
      <c r="V99" s="69">
        <v>376</v>
      </c>
      <c r="W99" s="67" t="s">
        <v>942</v>
      </c>
      <c r="X99" s="68">
        <v>1</v>
      </c>
      <c r="Y99" s="71" t="s">
        <v>943</v>
      </c>
      <c r="Z99" s="307" t="s">
        <v>111</v>
      </c>
      <c r="AA99" s="308" t="s">
        <v>943</v>
      </c>
      <c r="AB99" s="308" t="s">
        <v>944</v>
      </c>
      <c r="AC99" s="308" t="s">
        <v>945</v>
      </c>
      <c r="AD99" s="308" t="s">
        <v>946</v>
      </c>
      <c r="AE99" s="260" t="s">
        <v>406</v>
      </c>
      <c r="AF99" s="308">
        <v>4896</v>
      </c>
      <c r="AG99" s="287" t="s">
        <v>947</v>
      </c>
      <c r="AH99" s="297" t="s">
        <v>948</v>
      </c>
      <c r="AI99" s="289" t="s">
        <v>949</v>
      </c>
      <c r="AJ99" s="249">
        <v>100</v>
      </c>
      <c r="AK99" s="247">
        <v>0</v>
      </c>
      <c r="AL99" s="248" t="s">
        <v>38</v>
      </c>
      <c r="AM99" s="249" t="s">
        <v>36</v>
      </c>
      <c r="AN99" s="321" t="s">
        <v>411</v>
      </c>
      <c r="AO99" s="4">
        <v>0</v>
      </c>
      <c r="AP99" s="4">
        <v>20</v>
      </c>
      <c r="AQ99" s="4">
        <v>20.010000000000002</v>
      </c>
      <c r="AR99" s="4">
        <v>80</v>
      </c>
      <c r="AS99" s="4">
        <v>80.010000000000005</v>
      </c>
      <c r="AT99" s="176">
        <v>110</v>
      </c>
      <c r="AU99" s="27"/>
      <c r="AV99" s="27"/>
      <c r="AW99" s="4"/>
      <c r="AX99" s="4"/>
      <c r="AY99" s="4"/>
      <c r="AZ99" s="4"/>
      <c r="BA99" s="4"/>
      <c r="BB99" s="4"/>
      <c r="BC99" s="4"/>
      <c r="BD99" s="4"/>
      <c r="BE99" s="4"/>
      <c r="BF99" s="4"/>
      <c r="BG99" s="4"/>
      <c r="BH99" s="4"/>
      <c r="BI99" s="4"/>
      <c r="BJ99" s="4">
        <v>100</v>
      </c>
      <c r="BK99" s="238">
        <f>BJ99</f>
        <v>100</v>
      </c>
    </row>
    <row r="100" spans="1:63" hidden="1" x14ac:dyDescent="0.25">
      <c r="A100" s="65">
        <v>3795</v>
      </c>
      <c r="B100" s="66">
        <v>21121</v>
      </c>
      <c r="C100" s="67" t="s">
        <v>392</v>
      </c>
      <c r="D100" s="68">
        <v>11</v>
      </c>
      <c r="E100" s="67" t="s">
        <v>49</v>
      </c>
      <c r="F100" s="69">
        <v>47</v>
      </c>
      <c r="G100" s="67" t="s">
        <v>941</v>
      </c>
      <c r="H100" s="70">
        <v>252</v>
      </c>
      <c r="I100" s="71" t="s">
        <v>941</v>
      </c>
      <c r="J100" s="66">
        <v>2</v>
      </c>
      <c r="K100" s="67" t="s">
        <v>33</v>
      </c>
      <c r="L100" s="67">
        <v>6</v>
      </c>
      <c r="M100" s="67" t="s">
        <v>50</v>
      </c>
      <c r="N100" s="67">
        <v>2</v>
      </c>
      <c r="O100" s="67" t="s">
        <v>860</v>
      </c>
      <c r="P100" s="67">
        <v>3</v>
      </c>
      <c r="Q100" s="67" t="s">
        <v>34</v>
      </c>
      <c r="R100" s="67">
        <v>4</v>
      </c>
      <c r="S100" s="67" t="s">
        <v>52</v>
      </c>
      <c r="T100" s="67" t="s">
        <v>40</v>
      </c>
      <c r="U100" s="67" t="s">
        <v>41</v>
      </c>
      <c r="V100" s="69">
        <v>376</v>
      </c>
      <c r="W100" s="67" t="s">
        <v>942</v>
      </c>
      <c r="X100" s="68"/>
      <c r="Y100" s="71" t="s">
        <v>35</v>
      </c>
      <c r="Z100" s="307" t="s">
        <v>37</v>
      </c>
      <c r="AA100" s="308" t="s">
        <v>950</v>
      </c>
      <c r="AB100" s="308" t="s">
        <v>944</v>
      </c>
      <c r="AC100" s="308" t="s">
        <v>951</v>
      </c>
      <c r="AD100" s="308" t="s">
        <v>946</v>
      </c>
      <c r="AE100" s="260" t="s">
        <v>406</v>
      </c>
      <c r="AF100" s="308">
        <v>4638</v>
      </c>
      <c r="AG100" s="287" t="s">
        <v>952</v>
      </c>
      <c r="AH100" s="297" t="s">
        <v>953</v>
      </c>
      <c r="AI100" s="289" t="s">
        <v>954</v>
      </c>
      <c r="AJ100" s="249">
        <v>6</v>
      </c>
      <c r="AK100" s="247">
        <v>0</v>
      </c>
      <c r="AL100" s="248" t="s">
        <v>408</v>
      </c>
      <c r="AM100" s="249" t="s">
        <v>36</v>
      </c>
      <c r="AN100" s="321" t="s">
        <v>411</v>
      </c>
      <c r="AO100" s="4">
        <v>0</v>
      </c>
      <c r="AP100" s="4">
        <v>20</v>
      </c>
      <c r="AQ100" s="4">
        <v>20.010000000000002</v>
      </c>
      <c r="AR100" s="4">
        <v>80</v>
      </c>
      <c r="AS100" s="4">
        <v>80.010000000000005</v>
      </c>
      <c r="AT100" s="176">
        <v>110</v>
      </c>
      <c r="AU100" s="27"/>
      <c r="AV100" s="27"/>
      <c r="AW100" s="4"/>
      <c r="AX100" s="4"/>
      <c r="AY100" s="4"/>
      <c r="AZ100" s="4"/>
      <c r="BA100" s="4"/>
      <c r="BB100" s="4"/>
      <c r="BC100" s="4"/>
      <c r="BD100" s="4"/>
      <c r="BE100" s="4"/>
      <c r="BF100" s="4"/>
      <c r="BG100" s="4"/>
      <c r="BH100" s="4"/>
      <c r="BI100" s="4"/>
      <c r="BJ100" s="4">
        <v>6</v>
      </c>
      <c r="BK100" s="238">
        <f>BJ100</f>
        <v>6</v>
      </c>
    </row>
    <row r="101" spans="1:63" hidden="1" x14ac:dyDescent="0.25">
      <c r="A101" s="65">
        <v>3813</v>
      </c>
      <c r="B101" s="66">
        <v>21121</v>
      </c>
      <c r="C101" s="67" t="s">
        <v>392</v>
      </c>
      <c r="D101" s="68">
        <v>11</v>
      </c>
      <c r="E101" s="67" t="s">
        <v>49</v>
      </c>
      <c r="F101" s="69">
        <v>47</v>
      </c>
      <c r="G101" s="67" t="s">
        <v>941</v>
      </c>
      <c r="H101" s="70">
        <v>252</v>
      </c>
      <c r="I101" s="71" t="s">
        <v>941</v>
      </c>
      <c r="J101" s="66">
        <v>2</v>
      </c>
      <c r="K101" s="67" t="s">
        <v>33</v>
      </c>
      <c r="L101" s="67">
        <v>6</v>
      </c>
      <c r="M101" s="67" t="s">
        <v>50</v>
      </c>
      <c r="N101" s="67">
        <v>2</v>
      </c>
      <c r="O101" s="67" t="s">
        <v>860</v>
      </c>
      <c r="P101" s="67">
        <v>3</v>
      </c>
      <c r="Q101" s="67" t="s">
        <v>34</v>
      </c>
      <c r="R101" s="67">
        <v>4</v>
      </c>
      <c r="S101" s="67" t="s">
        <v>52</v>
      </c>
      <c r="T101" s="67" t="s">
        <v>40</v>
      </c>
      <c r="U101" s="67" t="s">
        <v>41</v>
      </c>
      <c r="V101" s="69">
        <v>376</v>
      </c>
      <c r="W101" s="67" t="s">
        <v>942</v>
      </c>
      <c r="X101" s="68"/>
      <c r="Y101" s="71" t="s">
        <v>35</v>
      </c>
      <c r="Z101" s="307" t="s">
        <v>91</v>
      </c>
      <c r="AA101" s="308" t="s">
        <v>955</v>
      </c>
      <c r="AB101" s="308" t="s">
        <v>956</v>
      </c>
      <c r="AC101" s="308" t="s">
        <v>957</v>
      </c>
      <c r="AD101" s="308" t="s">
        <v>946</v>
      </c>
      <c r="AE101" s="260" t="s">
        <v>406</v>
      </c>
      <c r="AF101" s="308">
        <v>4869</v>
      </c>
      <c r="AG101" s="287" t="s">
        <v>958</v>
      </c>
      <c r="AH101" s="297" t="s">
        <v>959</v>
      </c>
      <c r="AI101" s="289" t="s">
        <v>960</v>
      </c>
      <c r="AJ101" s="249">
        <v>100</v>
      </c>
      <c r="AK101" s="247">
        <v>0</v>
      </c>
      <c r="AL101" s="248" t="s">
        <v>38</v>
      </c>
      <c r="AM101" s="249" t="s">
        <v>36</v>
      </c>
      <c r="AN101" s="321" t="s">
        <v>411</v>
      </c>
      <c r="AO101" s="4">
        <v>0</v>
      </c>
      <c r="AP101" s="4">
        <v>20</v>
      </c>
      <c r="AQ101" s="4">
        <v>20.010000000000002</v>
      </c>
      <c r="AR101" s="4">
        <v>80</v>
      </c>
      <c r="AS101" s="4">
        <v>80.010000000000005</v>
      </c>
      <c r="AT101" s="176">
        <v>110</v>
      </c>
      <c r="AU101" s="27"/>
      <c r="AV101" s="27"/>
      <c r="AW101" s="4"/>
      <c r="AX101" s="4"/>
      <c r="AY101" s="4"/>
      <c r="AZ101" s="4"/>
      <c r="BA101" s="4"/>
      <c r="BB101" s="4"/>
      <c r="BC101" s="4"/>
      <c r="BD101" s="4"/>
      <c r="BE101" s="4"/>
      <c r="BF101" s="4"/>
      <c r="BG101" s="4"/>
      <c r="BH101" s="4"/>
      <c r="BI101" s="4"/>
      <c r="BJ101" s="4">
        <v>100</v>
      </c>
      <c r="BK101" s="238">
        <f>BJ101</f>
        <v>100</v>
      </c>
    </row>
    <row r="102" spans="1:63" hidden="1" x14ac:dyDescent="0.25">
      <c r="A102" s="65">
        <v>3823</v>
      </c>
      <c r="B102" s="66">
        <v>21121</v>
      </c>
      <c r="C102" s="67" t="s">
        <v>392</v>
      </c>
      <c r="D102" s="68">
        <v>11</v>
      </c>
      <c r="E102" s="67" t="s">
        <v>49</v>
      </c>
      <c r="F102" s="69">
        <v>47</v>
      </c>
      <c r="G102" s="67" t="s">
        <v>941</v>
      </c>
      <c r="H102" s="70">
        <v>252</v>
      </c>
      <c r="I102" s="71" t="s">
        <v>941</v>
      </c>
      <c r="J102" s="66">
        <v>2</v>
      </c>
      <c r="K102" s="67" t="s">
        <v>33</v>
      </c>
      <c r="L102" s="67">
        <v>6</v>
      </c>
      <c r="M102" s="67" t="s">
        <v>50</v>
      </c>
      <c r="N102" s="67">
        <v>2</v>
      </c>
      <c r="O102" s="67" t="s">
        <v>860</v>
      </c>
      <c r="P102" s="67">
        <v>3</v>
      </c>
      <c r="Q102" s="67" t="s">
        <v>34</v>
      </c>
      <c r="R102" s="67">
        <v>4</v>
      </c>
      <c r="S102" s="67" t="s">
        <v>52</v>
      </c>
      <c r="T102" s="67" t="s">
        <v>40</v>
      </c>
      <c r="U102" s="67" t="s">
        <v>41</v>
      </c>
      <c r="V102" s="69">
        <v>376</v>
      </c>
      <c r="W102" s="67" t="s">
        <v>942</v>
      </c>
      <c r="X102" s="68"/>
      <c r="Y102" s="71" t="s">
        <v>943</v>
      </c>
      <c r="Z102" s="307" t="s">
        <v>93</v>
      </c>
      <c r="AA102" s="308" t="s">
        <v>961</v>
      </c>
      <c r="AB102" s="308" t="s">
        <v>956</v>
      </c>
      <c r="AC102" s="308" t="s">
        <v>962</v>
      </c>
      <c r="AD102" s="308" t="s">
        <v>946</v>
      </c>
      <c r="AE102" s="260" t="s">
        <v>406</v>
      </c>
      <c r="AF102" s="308">
        <v>4869</v>
      </c>
      <c r="AG102" s="287" t="s">
        <v>963</v>
      </c>
      <c r="AH102" s="297" t="s">
        <v>964</v>
      </c>
      <c r="AI102" s="289" t="s">
        <v>965</v>
      </c>
      <c r="AJ102" s="249">
        <v>100</v>
      </c>
      <c r="AK102" s="247">
        <v>0</v>
      </c>
      <c r="AL102" s="248" t="s">
        <v>38</v>
      </c>
      <c r="AM102" s="249" t="s">
        <v>36</v>
      </c>
      <c r="AN102" s="321" t="s">
        <v>411</v>
      </c>
      <c r="AO102" s="4">
        <v>0</v>
      </c>
      <c r="AP102" s="4">
        <v>20</v>
      </c>
      <c r="AQ102" s="4">
        <v>20.010000000000002</v>
      </c>
      <c r="AR102" s="4">
        <v>80</v>
      </c>
      <c r="AS102" s="4">
        <v>80.010000000000005</v>
      </c>
      <c r="AT102" s="176">
        <v>110</v>
      </c>
      <c r="AU102" s="27"/>
      <c r="AV102" s="27"/>
      <c r="AW102" s="4"/>
      <c r="AX102" s="4"/>
      <c r="AY102" s="4"/>
      <c r="AZ102" s="4"/>
      <c r="BA102" s="4"/>
      <c r="BB102" s="4"/>
      <c r="BC102" s="4"/>
      <c r="BD102" s="4"/>
      <c r="BE102" s="4"/>
      <c r="BF102" s="4"/>
      <c r="BG102" s="4"/>
      <c r="BH102" s="4"/>
      <c r="BI102" s="4"/>
      <c r="BJ102" s="4">
        <v>100</v>
      </c>
      <c r="BK102" s="238">
        <f>BJ102</f>
        <v>100</v>
      </c>
    </row>
    <row r="103" spans="1:63" hidden="1" x14ac:dyDescent="0.25">
      <c r="A103" s="65">
        <v>3759</v>
      </c>
      <c r="B103" s="66">
        <v>21121</v>
      </c>
      <c r="C103" s="67" t="s">
        <v>392</v>
      </c>
      <c r="D103" s="68">
        <v>11</v>
      </c>
      <c r="E103" s="67" t="s">
        <v>49</v>
      </c>
      <c r="F103" s="69">
        <v>47</v>
      </c>
      <c r="G103" s="67" t="s">
        <v>941</v>
      </c>
      <c r="H103" s="70">
        <v>252</v>
      </c>
      <c r="I103" s="71" t="s">
        <v>941</v>
      </c>
      <c r="J103" s="66">
        <v>2</v>
      </c>
      <c r="K103" s="67" t="s">
        <v>33</v>
      </c>
      <c r="L103" s="67">
        <v>6</v>
      </c>
      <c r="M103" s="67" t="s">
        <v>50</v>
      </c>
      <c r="N103" s="67">
        <v>8</v>
      </c>
      <c r="O103" s="67" t="s">
        <v>51</v>
      </c>
      <c r="P103" s="67">
        <v>3</v>
      </c>
      <c r="Q103" s="67" t="s">
        <v>34</v>
      </c>
      <c r="R103" s="67">
        <v>5</v>
      </c>
      <c r="S103" s="67" t="s">
        <v>54</v>
      </c>
      <c r="T103" s="67" t="s">
        <v>40</v>
      </c>
      <c r="U103" s="67" t="s">
        <v>41</v>
      </c>
      <c r="V103" s="69">
        <v>378</v>
      </c>
      <c r="W103" s="67" t="s">
        <v>941</v>
      </c>
      <c r="X103" s="68">
        <v>1</v>
      </c>
      <c r="Y103" s="71" t="s">
        <v>966</v>
      </c>
      <c r="Z103" s="307" t="s">
        <v>93</v>
      </c>
      <c r="AA103" s="308" t="s">
        <v>967</v>
      </c>
      <c r="AB103" s="308" t="s">
        <v>968</v>
      </c>
      <c r="AC103" s="308" t="s">
        <v>969</v>
      </c>
      <c r="AD103" s="308" t="s">
        <v>946</v>
      </c>
      <c r="AE103" s="260" t="s">
        <v>406</v>
      </c>
      <c r="AF103" s="308">
        <v>4576</v>
      </c>
      <c r="AG103" s="287" t="s">
        <v>970</v>
      </c>
      <c r="AH103" s="297" t="s">
        <v>971</v>
      </c>
      <c r="AI103" s="289" t="s">
        <v>972</v>
      </c>
      <c r="AJ103" s="249">
        <v>100</v>
      </c>
      <c r="AK103" s="247">
        <v>0</v>
      </c>
      <c r="AL103" s="248" t="s">
        <v>38</v>
      </c>
      <c r="AM103" s="249" t="s">
        <v>46</v>
      </c>
      <c r="AN103" s="321" t="s">
        <v>411</v>
      </c>
      <c r="AO103" s="4">
        <v>0</v>
      </c>
      <c r="AP103" s="4">
        <v>20</v>
      </c>
      <c r="AQ103" s="4">
        <v>20.010000000000002</v>
      </c>
      <c r="AR103" s="4">
        <v>80</v>
      </c>
      <c r="AS103" s="4">
        <v>80.010000000000005</v>
      </c>
      <c r="AT103" s="176">
        <v>110</v>
      </c>
      <c r="AU103" s="239">
        <f>100/12</f>
        <v>8.3333333333333339</v>
      </c>
      <c r="AV103" s="239"/>
      <c r="AW103" s="238">
        <f>AU103+8.33</f>
        <v>16.663333333333334</v>
      </c>
      <c r="AX103" s="238"/>
      <c r="AY103" s="238">
        <f>AW103+8.33</f>
        <v>24.993333333333332</v>
      </c>
      <c r="AZ103" s="238"/>
      <c r="BA103" s="238">
        <f>AY103+8.33</f>
        <v>33.323333333333331</v>
      </c>
      <c r="BB103" s="238"/>
      <c r="BC103" s="238">
        <f>BA103+8.33</f>
        <v>41.653333333333329</v>
      </c>
      <c r="BD103" s="238">
        <f t="shared" ref="BD103:BJ103" si="2">BC103+8.33</f>
        <v>49.983333333333327</v>
      </c>
      <c r="BE103" s="238">
        <f t="shared" si="2"/>
        <v>58.313333333333325</v>
      </c>
      <c r="BF103" s="238">
        <f t="shared" si="2"/>
        <v>66.643333333333331</v>
      </c>
      <c r="BG103" s="238">
        <f t="shared" si="2"/>
        <v>74.973333333333329</v>
      </c>
      <c r="BH103" s="238">
        <f t="shared" si="2"/>
        <v>83.303333333333327</v>
      </c>
      <c r="BI103" s="238">
        <f t="shared" si="2"/>
        <v>91.633333333333326</v>
      </c>
      <c r="BJ103" s="238">
        <f t="shared" si="2"/>
        <v>99.963333333333324</v>
      </c>
      <c r="BK103" s="238">
        <f>BJ103</f>
        <v>99.963333333333324</v>
      </c>
    </row>
    <row r="104" spans="1:63" hidden="1" x14ac:dyDescent="0.25">
      <c r="A104" s="65">
        <v>3762</v>
      </c>
      <c r="B104" s="66">
        <v>21121</v>
      </c>
      <c r="C104" s="67" t="s">
        <v>392</v>
      </c>
      <c r="D104" s="68">
        <v>11</v>
      </c>
      <c r="E104" s="67" t="s">
        <v>49</v>
      </c>
      <c r="F104" s="69">
        <v>47</v>
      </c>
      <c r="G104" s="67" t="s">
        <v>941</v>
      </c>
      <c r="H104" s="70">
        <v>252</v>
      </c>
      <c r="I104" s="71" t="s">
        <v>941</v>
      </c>
      <c r="J104" s="66">
        <v>2</v>
      </c>
      <c r="K104" s="67" t="s">
        <v>33</v>
      </c>
      <c r="L104" s="67">
        <v>6</v>
      </c>
      <c r="M104" s="67" t="s">
        <v>50</v>
      </c>
      <c r="N104" s="67">
        <v>8</v>
      </c>
      <c r="O104" s="67" t="s">
        <v>51</v>
      </c>
      <c r="P104" s="67">
        <v>3</v>
      </c>
      <c r="Q104" s="67" t="s">
        <v>34</v>
      </c>
      <c r="R104" s="67">
        <v>5</v>
      </c>
      <c r="S104" s="67" t="s">
        <v>54</v>
      </c>
      <c r="T104" s="67" t="s">
        <v>40</v>
      </c>
      <c r="U104" s="67" t="s">
        <v>41</v>
      </c>
      <c r="V104" s="69">
        <v>378</v>
      </c>
      <c r="W104" s="67" t="s">
        <v>941</v>
      </c>
      <c r="X104" s="68">
        <v>1</v>
      </c>
      <c r="Y104" s="71" t="s">
        <v>966</v>
      </c>
      <c r="Z104" s="307" t="s">
        <v>93</v>
      </c>
      <c r="AA104" s="308" t="s">
        <v>973</v>
      </c>
      <c r="AB104" s="308" t="s">
        <v>974</v>
      </c>
      <c r="AC104" s="308" t="s">
        <v>975</v>
      </c>
      <c r="AD104" s="308" t="s">
        <v>946</v>
      </c>
      <c r="AE104" s="260" t="s">
        <v>406</v>
      </c>
      <c r="AF104" s="308">
        <v>4576</v>
      </c>
      <c r="AG104" s="287" t="s">
        <v>976</v>
      </c>
      <c r="AH104" s="297" t="s">
        <v>977</v>
      </c>
      <c r="AI104" s="289" t="s">
        <v>972</v>
      </c>
      <c r="AJ104" s="249">
        <v>120</v>
      </c>
      <c r="AK104" s="247">
        <v>0</v>
      </c>
      <c r="AL104" s="248" t="s">
        <v>408</v>
      </c>
      <c r="AM104" s="249" t="s">
        <v>46</v>
      </c>
      <c r="AN104" s="321" t="s">
        <v>411</v>
      </c>
      <c r="AO104" s="4">
        <v>0</v>
      </c>
      <c r="AP104" s="4">
        <v>20</v>
      </c>
      <c r="AQ104" s="4">
        <v>20.010000000000002</v>
      </c>
      <c r="AR104" s="4">
        <v>80</v>
      </c>
      <c r="AS104" s="4">
        <v>80.010000000000005</v>
      </c>
      <c r="AT104" s="176">
        <v>110</v>
      </c>
      <c r="AU104" s="27">
        <v>10</v>
      </c>
      <c r="AV104" s="27"/>
      <c r="AW104" s="4">
        <v>10</v>
      </c>
      <c r="AX104" s="4"/>
      <c r="AY104" s="4">
        <v>10</v>
      </c>
      <c r="AZ104" s="4"/>
      <c r="BA104" s="4">
        <v>10</v>
      </c>
      <c r="BB104" s="4"/>
      <c r="BC104" s="4">
        <v>10</v>
      </c>
      <c r="BD104" s="4">
        <v>10</v>
      </c>
      <c r="BE104" s="4">
        <v>10</v>
      </c>
      <c r="BF104" s="4">
        <v>10</v>
      </c>
      <c r="BG104" s="4">
        <v>10</v>
      </c>
      <c r="BH104" s="4">
        <v>10</v>
      </c>
      <c r="BI104" s="4">
        <v>10</v>
      </c>
      <c r="BJ104" s="4">
        <v>10</v>
      </c>
      <c r="BK104" s="238">
        <v>120</v>
      </c>
    </row>
    <row r="105" spans="1:63" hidden="1" x14ac:dyDescent="0.25">
      <c r="A105" s="65">
        <v>3764</v>
      </c>
      <c r="B105" s="66">
        <v>21121</v>
      </c>
      <c r="C105" s="67" t="s">
        <v>392</v>
      </c>
      <c r="D105" s="68">
        <v>11</v>
      </c>
      <c r="E105" s="67" t="s">
        <v>49</v>
      </c>
      <c r="F105" s="69">
        <v>47</v>
      </c>
      <c r="G105" s="67" t="s">
        <v>941</v>
      </c>
      <c r="H105" s="70">
        <v>252</v>
      </c>
      <c r="I105" s="71" t="s">
        <v>941</v>
      </c>
      <c r="J105" s="66">
        <v>2</v>
      </c>
      <c r="K105" s="67" t="s">
        <v>33</v>
      </c>
      <c r="L105" s="67">
        <v>6</v>
      </c>
      <c r="M105" s="67" t="s">
        <v>50</v>
      </c>
      <c r="N105" s="67">
        <v>8</v>
      </c>
      <c r="O105" s="67" t="s">
        <v>51</v>
      </c>
      <c r="P105" s="67">
        <v>3</v>
      </c>
      <c r="Q105" s="67" t="s">
        <v>34</v>
      </c>
      <c r="R105" s="67">
        <v>5</v>
      </c>
      <c r="S105" s="67" t="s">
        <v>54</v>
      </c>
      <c r="T105" s="67" t="s">
        <v>40</v>
      </c>
      <c r="U105" s="67" t="s">
        <v>41</v>
      </c>
      <c r="V105" s="69">
        <v>378</v>
      </c>
      <c r="W105" s="67" t="s">
        <v>941</v>
      </c>
      <c r="X105" s="68">
        <v>1</v>
      </c>
      <c r="Y105" s="71" t="s">
        <v>966</v>
      </c>
      <c r="Z105" s="307" t="s">
        <v>93</v>
      </c>
      <c r="AA105" s="308" t="s">
        <v>978</v>
      </c>
      <c r="AB105" s="308" t="s">
        <v>979</v>
      </c>
      <c r="AC105" s="308" t="s">
        <v>980</v>
      </c>
      <c r="AD105" s="308" t="s">
        <v>946</v>
      </c>
      <c r="AE105" s="260" t="s">
        <v>406</v>
      </c>
      <c r="AF105" s="308">
        <v>4576</v>
      </c>
      <c r="AG105" s="287" t="s">
        <v>981</v>
      </c>
      <c r="AH105" s="297" t="s">
        <v>982</v>
      </c>
      <c r="AI105" s="289" t="s">
        <v>972</v>
      </c>
      <c r="AJ105" s="249">
        <v>420</v>
      </c>
      <c r="AK105" s="247">
        <v>0</v>
      </c>
      <c r="AL105" s="248" t="s">
        <v>408</v>
      </c>
      <c r="AM105" s="249" t="s">
        <v>46</v>
      </c>
      <c r="AN105" s="321" t="s">
        <v>411</v>
      </c>
      <c r="AO105" s="4">
        <v>0</v>
      </c>
      <c r="AP105" s="4">
        <v>20</v>
      </c>
      <c r="AQ105" s="4">
        <v>20.010000000000002</v>
      </c>
      <c r="AR105" s="4">
        <v>80</v>
      </c>
      <c r="AS105" s="4">
        <v>80.010000000000005</v>
      </c>
      <c r="AT105" s="176">
        <v>110</v>
      </c>
      <c r="AU105" s="27">
        <v>35</v>
      </c>
      <c r="AV105" s="27"/>
      <c r="AW105" s="27">
        <v>35</v>
      </c>
      <c r="AX105" s="27"/>
      <c r="AY105" s="27">
        <v>35</v>
      </c>
      <c r="AZ105" s="27"/>
      <c r="BA105" s="27">
        <v>35</v>
      </c>
      <c r="BB105" s="27"/>
      <c r="BC105" s="27">
        <v>35</v>
      </c>
      <c r="BD105" s="27">
        <v>35</v>
      </c>
      <c r="BE105" s="27">
        <v>35</v>
      </c>
      <c r="BF105" s="27">
        <v>35</v>
      </c>
      <c r="BG105" s="27">
        <v>35</v>
      </c>
      <c r="BH105" s="27">
        <v>35</v>
      </c>
      <c r="BI105" s="27">
        <v>35</v>
      </c>
      <c r="BJ105" s="27">
        <v>35</v>
      </c>
      <c r="BK105" s="238">
        <v>420</v>
      </c>
    </row>
    <row r="106" spans="1:63" hidden="1" x14ac:dyDescent="0.25">
      <c r="A106" s="65">
        <v>3771</v>
      </c>
      <c r="B106" s="66">
        <v>21121</v>
      </c>
      <c r="C106" s="67" t="s">
        <v>392</v>
      </c>
      <c r="D106" s="68">
        <v>11</v>
      </c>
      <c r="E106" s="67" t="s">
        <v>49</v>
      </c>
      <c r="F106" s="69">
        <v>47</v>
      </c>
      <c r="G106" s="67" t="s">
        <v>941</v>
      </c>
      <c r="H106" s="70">
        <v>252</v>
      </c>
      <c r="I106" s="71" t="s">
        <v>941</v>
      </c>
      <c r="J106" s="66">
        <v>2</v>
      </c>
      <c r="K106" s="67" t="s">
        <v>33</v>
      </c>
      <c r="L106" s="67">
        <v>6</v>
      </c>
      <c r="M106" s="67" t="s">
        <v>50</v>
      </c>
      <c r="N106" s="67">
        <v>8</v>
      </c>
      <c r="O106" s="67" t="s">
        <v>51</v>
      </c>
      <c r="P106" s="67">
        <v>3</v>
      </c>
      <c r="Q106" s="67" t="s">
        <v>34</v>
      </c>
      <c r="R106" s="67">
        <v>5</v>
      </c>
      <c r="S106" s="67" t="s">
        <v>54</v>
      </c>
      <c r="T106" s="67" t="s">
        <v>40</v>
      </c>
      <c r="U106" s="67" t="s">
        <v>41</v>
      </c>
      <c r="V106" s="69">
        <v>378</v>
      </c>
      <c r="W106" s="67" t="s">
        <v>941</v>
      </c>
      <c r="X106" s="68">
        <v>1</v>
      </c>
      <c r="Y106" s="71" t="s">
        <v>966</v>
      </c>
      <c r="Z106" s="307" t="s">
        <v>93</v>
      </c>
      <c r="AA106" s="308" t="s">
        <v>983</v>
      </c>
      <c r="AB106" s="308" t="s">
        <v>979</v>
      </c>
      <c r="AC106" s="308" t="s">
        <v>984</v>
      </c>
      <c r="AD106" s="308" t="s">
        <v>946</v>
      </c>
      <c r="AE106" s="260" t="s">
        <v>406</v>
      </c>
      <c r="AF106" s="308">
        <v>4576</v>
      </c>
      <c r="AG106" s="287" t="s">
        <v>985</v>
      </c>
      <c r="AH106" s="297" t="s">
        <v>986</v>
      </c>
      <c r="AI106" s="289" t="s">
        <v>987</v>
      </c>
      <c r="AJ106" s="249">
        <v>100</v>
      </c>
      <c r="AK106" s="247">
        <v>0</v>
      </c>
      <c r="AL106" s="248" t="s">
        <v>38</v>
      </c>
      <c r="AM106" s="249" t="s">
        <v>46</v>
      </c>
      <c r="AN106" s="321" t="s">
        <v>411</v>
      </c>
      <c r="AO106" s="4">
        <v>0</v>
      </c>
      <c r="AP106" s="4">
        <v>20</v>
      </c>
      <c r="AQ106" s="4">
        <v>20.010000000000002</v>
      </c>
      <c r="AR106" s="4">
        <v>80</v>
      </c>
      <c r="AS106" s="4">
        <v>80.010000000000005</v>
      </c>
      <c r="AT106" s="176">
        <v>110</v>
      </c>
      <c r="AU106" s="239">
        <f>100/12</f>
        <v>8.3333333333333339</v>
      </c>
      <c r="AV106" s="239"/>
      <c r="AW106" s="238">
        <f>AU106+8.33</f>
        <v>16.663333333333334</v>
      </c>
      <c r="AX106" s="238"/>
      <c r="AY106" s="238">
        <f>AW106+8.33</f>
        <v>24.993333333333332</v>
      </c>
      <c r="AZ106" s="238"/>
      <c r="BA106" s="238">
        <f>AY106+8.33</f>
        <v>33.323333333333331</v>
      </c>
      <c r="BB106" s="238"/>
      <c r="BC106" s="238">
        <f>BA106+8.33</f>
        <v>41.653333333333329</v>
      </c>
      <c r="BD106" s="238">
        <f t="shared" ref="BD106:BJ106" si="3">BC106+8.33</f>
        <v>49.983333333333327</v>
      </c>
      <c r="BE106" s="238">
        <f t="shared" si="3"/>
        <v>58.313333333333325</v>
      </c>
      <c r="BF106" s="238">
        <f t="shared" si="3"/>
        <v>66.643333333333331</v>
      </c>
      <c r="BG106" s="238">
        <f t="shared" si="3"/>
        <v>74.973333333333329</v>
      </c>
      <c r="BH106" s="238">
        <f t="shared" si="3"/>
        <v>83.303333333333327</v>
      </c>
      <c r="BI106" s="238">
        <f t="shared" si="3"/>
        <v>91.633333333333326</v>
      </c>
      <c r="BJ106" s="238">
        <f t="shared" si="3"/>
        <v>99.963333333333324</v>
      </c>
      <c r="BK106" s="238">
        <f>BJ106</f>
        <v>99.963333333333324</v>
      </c>
    </row>
    <row r="107" spans="1:63" hidden="1" x14ac:dyDescent="0.25">
      <c r="A107" s="65">
        <v>3785</v>
      </c>
      <c r="B107" s="66">
        <v>21121</v>
      </c>
      <c r="C107" s="67" t="s">
        <v>392</v>
      </c>
      <c r="D107" s="68">
        <v>11</v>
      </c>
      <c r="E107" s="67" t="s">
        <v>49</v>
      </c>
      <c r="F107" s="69">
        <v>47</v>
      </c>
      <c r="G107" s="67" t="s">
        <v>941</v>
      </c>
      <c r="H107" s="70">
        <v>252</v>
      </c>
      <c r="I107" s="71" t="s">
        <v>941</v>
      </c>
      <c r="J107" s="66">
        <v>2</v>
      </c>
      <c r="K107" s="67" t="s">
        <v>33</v>
      </c>
      <c r="L107" s="67">
        <v>6</v>
      </c>
      <c r="M107" s="67" t="s">
        <v>50</v>
      </c>
      <c r="N107" s="67">
        <v>8</v>
      </c>
      <c r="O107" s="67" t="s">
        <v>51</v>
      </c>
      <c r="P107" s="67">
        <v>3</v>
      </c>
      <c r="Q107" s="67" t="s">
        <v>34</v>
      </c>
      <c r="R107" s="67">
        <v>5</v>
      </c>
      <c r="S107" s="67" t="s">
        <v>54</v>
      </c>
      <c r="T107" s="67" t="s">
        <v>40</v>
      </c>
      <c r="U107" s="67" t="s">
        <v>41</v>
      </c>
      <c r="V107" s="69">
        <v>378</v>
      </c>
      <c r="W107" s="67" t="s">
        <v>941</v>
      </c>
      <c r="X107" s="68">
        <v>1</v>
      </c>
      <c r="Y107" s="71" t="s">
        <v>966</v>
      </c>
      <c r="Z107" s="307" t="s">
        <v>93</v>
      </c>
      <c r="AA107" s="308" t="s">
        <v>1005</v>
      </c>
      <c r="AB107" s="308" t="s">
        <v>1006</v>
      </c>
      <c r="AC107" s="308" t="s">
        <v>980</v>
      </c>
      <c r="AD107" s="308" t="s">
        <v>946</v>
      </c>
      <c r="AE107" s="260" t="s">
        <v>406</v>
      </c>
      <c r="AF107" s="308">
        <v>4539</v>
      </c>
      <c r="AG107" s="287" t="s">
        <v>1007</v>
      </c>
      <c r="AH107" s="297" t="s">
        <v>1008</v>
      </c>
      <c r="AI107" s="289" t="s">
        <v>1009</v>
      </c>
      <c r="AJ107" s="249">
        <v>1020</v>
      </c>
      <c r="AK107" s="247">
        <v>0</v>
      </c>
      <c r="AL107" s="248" t="s">
        <v>408</v>
      </c>
      <c r="AM107" s="249" t="s">
        <v>46</v>
      </c>
      <c r="AN107" s="321" t="s">
        <v>411</v>
      </c>
      <c r="AO107" s="4">
        <v>0</v>
      </c>
      <c r="AP107" s="4">
        <v>20</v>
      </c>
      <c r="AQ107" s="4">
        <v>20.010000000000002</v>
      </c>
      <c r="AR107" s="4">
        <v>80</v>
      </c>
      <c r="AS107" s="4">
        <v>80.010000000000005</v>
      </c>
      <c r="AT107" s="176">
        <v>110</v>
      </c>
      <c r="AU107" s="27">
        <f>TRUNC(1020/12)</f>
        <v>85</v>
      </c>
      <c r="AV107" s="27"/>
      <c r="AW107" s="27">
        <f t="shared" ref="AW107:BJ107" si="4">TRUNC(1020/12)</f>
        <v>85</v>
      </c>
      <c r="AX107" s="27"/>
      <c r="AY107" s="27">
        <f t="shared" si="4"/>
        <v>85</v>
      </c>
      <c r="AZ107" s="27"/>
      <c r="BA107" s="27">
        <f t="shared" si="4"/>
        <v>85</v>
      </c>
      <c r="BB107" s="27"/>
      <c r="BC107" s="27">
        <f t="shared" si="4"/>
        <v>85</v>
      </c>
      <c r="BD107" s="27">
        <f t="shared" si="4"/>
        <v>85</v>
      </c>
      <c r="BE107" s="27">
        <f t="shared" si="4"/>
        <v>85</v>
      </c>
      <c r="BF107" s="27">
        <f t="shared" si="4"/>
        <v>85</v>
      </c>
      <c r="BG107" s="27">
        <f>TRUNC(1020/12)</f>
        <v>85</v>
      </c>
      <c r="BH107" s="27">
        <f t="shared" si="4"/>
        <v>85</v>
      </c>
      <c r="BI107" s="27">
        <f t="shared" si="4"/>
        <v>85</v>
      </c>
      <c r="BJ107" s="27">
        <f t="shared" si="4"/>
        <v>85</v>
      </c>
      <c r="BK107" s="238">
        <f>SUM(AU107:BJ107)</f>
        <v>1020</v>
      </c>
    </row>
    <row r="108" spans="1:63" hidden="1" x14ac:dyDescent="0.25">
      <c r="A108" s="65">
        <v>3789</v>
      </c>
      <c r="B108" s="66">
        <v>21121</v>
      </c>
      <c r="C108" s="67" t="s">
        <v>392</v>
      </c>
      <c r="D108" s="68">
        <v>11</v>
      </c>
      <c r="E108" s="67" t="s">
        <v>49</v>
      </c>
      <c r="F108" s="69">
        <v>47</v>
      </c>
      <c r="G108" s="67" t="s">
        <v>941</v>
      </c>
      <c r="H108" s="70">
        <v>252</v>
      </c>
      <c r="I108" s="71" t="s">
        <v>941</v>
      </c>
      <c r="J108" s="66">
        <v>2</v>
      </c>
      <c r="K108" s="67" t="s">
        <v>33</v>
      </c>
      <c r="L108" s="67">
        <v>6</v>
      </c>
      <c r="M108" s="67" t="s">
        <v>50</v>
      </c>
      <c r="N108" s="67">
        <v>8</v>
      </c>
      <c r="O108" s="67" t="s">
        <v>51</v>
      </c>
      <c r="P108" s="67">
        <v>3</v>
      </c>
      <c r="Q108" s="67" t="s">
        <v>34</v>
      </c>
      <c r="R108" s="67">
        <v>5</v>
      </c>
      <c r="S108" s="67" t="s">
        <v>54</v>
      </c>
      <c r="T108" s="67" t="s">
        <v>40</v>
      </c>
      <c r="U108" s="67" t="s">
        <v>41</v>
      </c>
      <c r="V108" s="69">
        <v>378</v>
      </c>
      <c r="W108" s="67" t="s">
        <v>941</v>
      </c>
      <c r="X108" s="68">
        <v>1</v>
      </c>
      <c r="Y108" s="71" t="s">
        <v>966</v>
      </c>
      <c r="Z108" s="307" t="s">
        <v>93</v>
      </c>
      <c r="AA108" s="308" t="s">
        <v>1010</v>
      </c>
      <c r="AB108" s="308" t="s">
        <v>1000</v>
      </c>
      <c r="AC108" s="308" t="s">
        <v>980</v>
      </c>
      <c r="AD108" s="308" t="s">
        <v>946</v>
      </c>
      <c r="AE108" s="260" t="s">
        <v>406</v>
      </c>
      <c r="AF108" s="308">
        <v>4555</v>
      </c>
      <c r="AG108" s="287" t="s">
        <v>1011</v>
      </c>
      <c r="AH108" s="297" t="s">
        <v>1012</v>
      </c>
      <c r="AI108" s="289" t="s">
        <v>1013</v>
      </c>
      <c r="AJ108" s="249">
        <v>100</v>
      </c>
      <c r="AK108" s="247">
        <v>0</v>
      </c>
      <c r="AL108" s="248" t="s">
        <v>38</v>
      </c>
      <c r="AM108" s="249" t="s">
        <v>46</v>
      </c>
      <c r="AN108" s="321" t="s">
        <v>411</v>
      </c>
      <c r="AO108" s="4">
        <v>0</v>
      </c>
      <c r="AP108" s="4">
        <v>20</v>
      </c>
      <c r="AQ108" s="4">
        <v>20.010000000000002</v>
      </c>
      <c r="AR108" s="4">
        <v>80</v>
      </c>
      <c r="AS108" s="4">
        <v>80.010000000000005</v>
      </c>
      <c r="AT108" s="176">
        <v>110</v>
      </c>
      <c r="AU108" s="239">
        <f>100/12</f>
        <v>8.3333333333333339</v>
      </c>
      <c r="AV108" s="239"/>
      <c r="AW108" s="238">
        <f>AU108+8.33</f>
        <v>16.663333333333334</v>
      </c>
      <c r="AX108" s="238"/>
      <c r="AY108" s="238">
        <f>AW108+8.33</f>
        <v>24.993333333333332</v>
      </c>
      <c r="AZ108" s="238"/>
      <c r="BA108" s="238">
        <f>AY108+8.33</f>
        <v>33.323333333333331</v>
      </c>
      <c r="BB108" s="238"/>
      <c r="BC108" s="238">
        <f>BA108+8.33</f>
        <v>41.653333333333329</v>
      </c>
      <c r="BD108" s="238">
        <f t="shared" ref="BD108:BJ108" si="5">BC108+8.33</f>
        <v>49.983333333333327</v>
      </c>
      <c r="BE108" s="238">
        <f t="shared" si="5"/>
        <v>58.313333333333325</v>
      </c>
      <c r="BF108" s="238">
        <f t="shared" si="5"/>
        <v>66.643333333333331</v>
      </c>
      <c r="BG108" s="238">
        <f t="shared" si="5"/>
        <v>74.973333333333329</v>
      </c>
      <c r="BH108" s="238">
        <f t="shared" si="5"/>
        <v>83.303333333333327</v>
      </c>
      <c r="BI108" s="238">
        <f t="shared" si="5"/>
        <v>91.633333333333326</v>
      </c>
      <c r="BJ108" s="238">
        <f t="shared" si="5"/>
        <v>99.963333333333324</v>
      </c>
      <c r="BK108" s="238">
        <f>BJ108</f>
        <v>99.963333333333324</v>
      </c>
    </row>
    <row r="109" spans="1:63" hidden="1" x14ac:dyDescent="0.25">
      <c r="A109" s="65">
        <v>3791</v>
      </c>
      <c r="B109" s="66">
        <v>21121</v>
      </c>
      <c r="C109" s="67" t="s">
        <v>392</v>
      </c>
      <c r="D109" s="68">
        <v>11</v>
      </c>
      <c r="E109" s="67" t="s">
        <v>49</v>
      </c>
      <c r="F109" s="69">
        <v>47</v>
      </c>
      <c r="G109" s="67" t="s">
        <v>941</v>
      </c>
      <c r="H109" s="70">
        <v>252</v>
      </c>
      <c r="I109" s="71" t="s">
        <v>941</v>
      </c>
      <c r="J109" s="66">
        <v>2</v>
      </c>
      <c r="K109" s="67" t="s">
        <v>33</v>
      </c>
      <c r="L109" s="67">
        <v>6</v>
      </c>
      <c r="M109" s="67" t="s">
        <v>50</v>
      </c>
      <c r="N109" s="67">
        <v>8</v>
      </c>
      <c r="O109" s="67" t="s">
        <v>51</v>
      </c>
      <c r="P109" s="67">
        <v>3</v>
      </c>
      <c r="Q109" s="67" t="s">
        <v>34</v>
      </c>
      <c r="R109" s="67">
        <v>5</v>
      </c>
      <c r="S109" s="67" t="s">
        <v>54</v>
      </c>
      <c r="T109" s="67" t="s">
        <v>40</v>
      </c>
      <c r="U109" s="67" t="s">
        <v>41</v>
      </c>
      <c r="V109" s="69">
        <v>378</v>
      </c>
      <c r="W109" s="67" t="s">
        <v>941</v>
      </c>
      <c r="X109" s="68">
        <v>1</v>
      </c>
      <c r="Y109" s="71" t="s">
        <v>966</v>
      </c>
      <c r="Z109" s="307" t="s">
        <v>93</v>
      </c>
      <c r="AA109" s="287" t="s">
        <v>1014</v>
      </c>
      <c r="AB109" s="308" t="s">
        <v>1000</v>
      </c>
      <c r="AC109" s="308" t="s">
        <v>980</v>
      </c>
      <c r="AD109" s="308" t="s">
        <v>946</v>
      </c>
      <c r="AE109" s="260" t="s">
        <v>406</v>
      </c>
      <c r="AF109" s="308">
        <v>4563</v>
      </c>
      <c r="AG109" s="287" t="s">
        <v>1015</v>
      </c>
      <c r="AH109" s="297" t="s">
        <v>1016</v>
      </c>
      <c r="AI109" s="289" t="s">
        <v>61</v>
      </c>
      <c r="AJ109" s="249">
        <v>2400</v>
      </c>
      <c r="AK109" s="247">
        <v>0</v>
      </c>
      <c r="AL109" s="248" t="s">
        <v>408</v>
      </c>
      <c r="AM109" s="249" t="s">
        <v>46</v>
      </c>
      <c r="AN109" s="321" t="s">
        <v>411</v>
      </c>
      <c r="AO109" s="4">
        <v>0</v>
      </c>
      <c r="AP109" s="4">
        <v>20</v>
      </c>
      <c r="AQ109" s="4">
        <v>20.010000000000002</v>
      </c>
      <c r="AR109" s="4">
        <v>80</v>
      </c>
      <c r="AS109" s="4">
        <v>80.010000000000005</v>
      </c>
      <c r="AT109" s="176">
        <v>110</v>
      </c>
      <c r="AU109" s="27">
        <f>TRUNC(2400/12)</f>
        <v>200</v>
      </c>
      <c r="AV109" s="27"/>
      <c r="AW109" s="27">
        <f t="shared" ref="AW109:BJ109" si="6">TRUNC(2400/12)</f>
        <v>200</v>
      </c>
      <c r="AX109" s="27"/>
      <c r="AY109" s="27">
        <f t="shared" si="6"/>
        <v>200</v>
      </c>
      <c r="AZ109" s="27"/>
      <c r="BA109" s="27">
        <f t="shared" si="6"/>
        <v>200</v>
      </c>
      <c r="BB109" s="27"/>
      <c r="BC109" s="27">
        <f t="shared" si="6"/>
        <v>200</v>
      </c>
      <c r="BD109" s="27">
        <f t="shared" si="6"/>
        <v>200</v>
      </c>
      <c r="BE109" s="27">
        <f t="shared" si="6"/>
        <v>200</v>
      </c>
      <c r="BF109" s="27">
        <f t="shared" si="6"/>
        <v>200</v>
      </c>
      <c r="BG109" s="27">
        <f t="shared" si="6"/>
        <v>200</v>
      </c>
      <c r="BH109" s="27">
        <f t="shared" si="6"/>
        <v>200</v>
      </c>
      <c r="BI109" s="27">
        <f t="shared" si="6"/>
        <v>200</v>
      </c>
      <c r="BJ109" s="27">
        <f t="shared" si="6"/>
        <v>200</v>
      </c>
      <c r="BK109" s="238">
        <f>SUM(AU109:BJ109)</f>
        <v>2400</v>
      </c>
    </row>
    <row r="110" spans="1:63" hidden="1" x14ac:dyDescent="0.25">
      <c r="A110" s="65">
        <v>3772</v>
      </c>
      <c r="B110" s="66">
        <v>21121</v>
      </c>
      <c r="C110" s="67" t="s">
        <v>392</v>
      </c>
      <c r="D110" s="68">
        <v>11</v>
      </c>
      <c r="E110" s="67" t="s">
        <v>49</v>
      </c>
      <c r="F110" s="69">
        <v>47</v>
      </c>
      <c r="G110" s="67" t="s">
        <v>941</v>
      </c>
      <c r="H110" s="70">
        <v>252</v>
      </c>
      <c r="I110" s="71" t="s">
        <v>941</v>
      </c>
      <c r="J110" s="66">
        <v>2</v>
      </c>
      <c r="K110" s="67" t="s">
        <v>33</v>
      </c>
      <c r="L110" s="67">
        <v>6</v>
      </c>
      <c r="M110" s="67" t="s">
        <v>50</v>
      </c>
      <c r="N110" s="67">
        <v>8</v>
      </c>
      <c r="O110" s="67" t="s">
        <v>51</v>
      </c>
      <c r="P110" s="67">
        <v>3</v>
      </c>
      <c r="Q110" s="67" t="s">
        <v>34</v>
      </c>
      <c r="R110" s="67">
        <v>5</v>
      </c>
      <c r="S110" s="67" t="s">
        <v>54</v>
      </c>
      <c r="T110" s="67" t="s">
        <v>40</v>
      </c>
      <c r="U110" s="67" t="s">
        <v>41</v>
      </c>
      <c r="V110" s="69">
        <v>378</v>
      </c>
      <c r="W110" s="67" t="s">
        <v>941</v>
      </c>
      <c r="X110" s="68">
        <v>1</v>
      </c>
      <c r="Y110" s="71" t="s">
        <v>966</v>
      </c>
      <c r="Z110" s="307" t="s">
        <v>93</v>
      </c>
      <c r="AA110" s="308" t="s">
        <v>1017</v>
      </c>
      <c r="AB110" s="308" t="s">
        <v>1018</v>
      </c>
      <c r="AC110" s="308" t="s">
        <v>980</v>
      </c>
      <c r="AD110" s="308" t="s">
        <v>946</v>
      </c>
      <c r="AE110" s="260" t="s">
        <v>406</v>
      </c>
      <c r="AF110" s="308">
        <v>4528</v>
      </c>
      <c r="AG110" s="287" t="s">
        <v>1019</v>
      </c>
      <c r="AH110" s="297" t="s">
        <v>1020</v>
      </c>
      <c r="AI110" s="289" t="s">
        <v>61</v>
      </c>
      <c r="AJ110" s="249">
        <v>250</v>
      </c>
      <c r="AK110" s="247">
        <v>0</v>
      </c>
      <c r="AL110" s="248" t="s">
        <v>408</v>
      </c>
      <c r="AM110" s="249" t="s">
        <v>36</v>
      </c>
      <c r="AN110" s="321" t="s">
        <v>411</v>
      </c>
      <c r="AO110" s="4">
        <v>0</v>
      </c>
      <c r="AP110" s="4">
        <v>20</v>
      </c>
      <c r="AQ110" s="4">
        <v>20.010000000000002</v>
      </c>
      <c r="AR110" s="4">
        <v>80</v>
      </c>
      <c r="AS110" s="4">
        <v>80.010000000000005</v>
      </c>
      <c r="AT110" s="176">
        <v>110</v>
      </c>
      <c r="AU110" s="27"/>
      <c r="AV110" s="27"/>
      <c r="AW110" s="4"/>
      <c r="AX110" s="4"/>
      <c r="AY110" s="4"/>
      <c r="AZ110" s="4"/>
      <c r="BA110" s="4"/>
      <c r="BB110" s="4"/>
      <c r="BC110" s="4"/>
      <c r="BD110" s="4"/>
      <c r="BE110" s="4"/>
      <c r="BF110" s="4"/>
      <c r="BG110" s="4"/>
      <c r="BH110" s="4"/>
      <c r="BI110" s="4"/>
      <c r="BJ110" s="4">
        <v>250</v>
      </c>
      <c r="BK110" s="238">
        <v>250</v>
      </c>
    </row>
    <row r="111" spans="1:63" hidden="1" x14ac:dyDescent="0.25">
      <c r="A111" s="65">
        <v>3628</v>
      </c>
      <c r="B111" s="66">
        <v>21121</v>
      </c>
      <c r="C111" s="67" t="s">
        <v>392</v>
      </c>
      <c r="D111" s="68">
        <v>11</v>
      </c>
      <c r="E111" s="67" t="s">
        <v>49</v>
      </c>
      <c r="F111" s="69">
        <v>47</v>
      </c>
      <c r="G111" s="67" t="s">
        <v>941</v>
      </c>
      <c r="H111" s="70">
        <v>252</v>
      </c>
      <c r="I111" s="71" t="s">
        <v>941</v>
      </c>
      <c r="J111" s="66">
        <v>2</v>
      </c>
      <c r="K111" s="67" t="s">
        <v>33</v>
      </c>
      <c r="L111" s="67">
        <v>6</v>
      </c>
      <c r="M111" s="67" t="s">
        <v>50</v>
      </c>
      <c r="N111" s="67">
        <v>8</v>
      </c>
      <c r="O111" s="67" t="s">
        <v>51</v>
      </c>
      <c r="P111" s="67">
        <v>3</v>
      </c>
      <c r="Q111" s="67" t="s">
        <v>34</v>
      </c>
      <c r="R111" s="67">
        <v>5</v>
      </c>
      <c r="S111" s="67" t="s">
        <v>54</v>
      </c>
      <c r="T111" s="67" t="s">
        <v>40</v>
      </c>
      <c r="U111" s="67" t="s">
        <v>41</v>
      </c>
      <c r="V111" s="69">
        <v>378</v>
      </c>
      <c r="W111" s="67" t="s">
        <v>941</v>
      </c>
      <c r="X111" s="68"/>
      <c r="Y111" s="71" t="s">
        <v>35</v>
      </c>
      <c r="Z111" s="307" t="s">
        <v>37</v>
      </c>
      <c r="AA111" s="308" t="s">
        <v>1021</v>
      </c>
      <c r="AB111" s="308" t="s">
        <v>1022</v>
      </c>
      <c r="AC111" s="308" t="s">
        <v>980</v>
      </c>
      <c r="AD111" s="308" t="s">
        <v>946</v>
      </c>
      <c r="AE111" s="260" t="s">
        <v>406</v>
      </c>
      <c r="AF111" s="308">
        <v>4664</v>
      </c>
      <c r="AG111" s="287" t="s">
        <v>1023</v>
      </c>
      <c r="AH111" s="297" t="s">
        <v>1024</v>
      </c>
      <c r="AI111" s="289" t="s">
        <v>93</v>
      </c>
      <c r="AJ111" s="249">
        <v>3626</v>
      </c>
      <c r="AK111" s="247">
        <v>0</v>
      </c>
      <c r="AL111" s="248" t="s">
        <v>408</v>
      </c>
      <c r="AM111" s="249" t="s">
        <v>46</v>
      </c>
      <c r="AN111" s="321" t="s">
        <v>411</v>
      </c>
      <c r="AO111" s="4">
        <v>0</v>
      </c>
      <c r="AP111" s="4">
        <v>20</v>
      </c>
      <c r="AQ111" s="4">
        <v>20.010000000000002</v>
      </c>
      <c r="AR111" s="4">
        <v>80</v>
      </c>
      <c r="AS111" s="4">
        <v>80.010000000000005</v>
      </c>
      <c r="AT111" s="176">
        <v>110</v>
      </c>
      <c r="AU111" s="27">
        <f>TRUNC(3626/12)</f>
        <v>302</v>
      </c>
      <c r="AV111" s="27"/>
      <c r="AW111" s="27">
        <f t="shared" ref="AW111:BI111" si="7">TRUNC(3626/12)</f>
        <v>302</v>
      </c>
      <c r="AX111" s="27"/>
      <c r="AY111" s="27">
        <f t="shared" si="7"/>
        <v>302</v>
      </c>
      <c r="AZ111" s="27"/>
      <c r="BA111" s="27">
        <f t="shared" si="7"/>
        <v>302</v>
      </c>
      <c r="BB111" s="27"/>
      <c r="BC111" s="27">
        <f t="shared" si="7"/>
        <v>302</v>
      </c>
      <c r="BD111" s="27">
        <f t="shared" si="7"/>
        <v>302</v>
      </c>
      <c r="BE111" s="27">
        <f t="shared" si="7"/>
        <v>302</v>
      </c>
      <c r="BF111" s="27">
        <f t="shared" si="7"/>
        <v>302</v>
      </c>
      <c r="BG111" s="27">
        <f t="shared" si="7"/>
        <v>302</v>
      </c>
      <c r="BH111" s="27">
        <f t="shared" si="7"/>
        <v>302</v>
      </c>
      <c r="BI111" s="27">
        <f t="shared" si="7"/>
        <v>302</v>
      </c>
      <c r="BJ111" s="27">
        <f>BI111+2</f>
        <v>304</v>
      </c>
      <c r="BK111" s="238">
        <f>SUM(AU111:BJ111)</f>
        <v>3626</v>
      </c>
    </row>
    <row r="112" spans="1:63" hidden="1" x14ac:dyDescent="0.25">
      <c r="A112" s="65">
        <v>3755</v>
      </c>
      <c r="B112" s="66">
        <v>21121</v>
      </c>
      <c r="C112" s="67" t="s">
        <v>392</v>
      </c>
      <c r="D112" s="68">
        <v>11</v>
      </c>
      <c r="E112" s="67" t="s">
        <v>49</v>
      </c>
      <c r="F112" s="69">
        <v>47</v>
      </c>
      <c r="G112" s="67" t="s">
        <v>941</v>
      </c>
      <c r="H112" s="70">
        <v>252</v>
      </c>
      <c r="I112" s="71" t="s">
        <v>941</v>
      </c>
      <c r="J112" s="66">
        <v>2</v>
      </c>
      <c r="K112" s="67" t="s">
        <v>33</v>
      </c>
      <c r="L112" s="67">
        <v>6</v>
      </c>
      <c r="M112" s="67" t="s">
        <v>50</v>
      </c>
      <c r="N112" s="67">
        <v>8</v>
      </c>
      <c r="O112" s="67" t="s">
        <v>51</v>
      </c>
      <c r="P112" s="67">
        <v>3</v>
      </c>
      <c r="Q112" s="67" t="s">
        <v>34</v>
      </c>
      <c r="R112" s="67">
        <v>5</v>
      </c>
      <c r="S112" s="67" t="s">
        <v>54</v>
      </c>
      <c r="T112" s="67" t="s">
        <v>40</v>
      </c>
      <c r="U112" s="67" t="s">
        <v>41</v>
      </c>
      <c r="V112" s="69">
        <v>378</v>
      </c>
      <c r="W112" s="67" t="s">
        <v>941</v>
      </c>
      <c r="X112" s="68">
        <v>1</v>
      </c>
      <c r="Y112" s="71" t="s">
        <v>966</v>
      </c>
      <c r="Z112" s="307" t="s">
        <v>111</v>
      </c>
      <c r="AA112" s="287" t="s">
        <v>1025</v>
      </c>
      <c r="AB112" s="308" t="s">
        <v>979</v>
      </c>
      <c r="AC112" s="308" t="s">
        <v>1026</v>
      </c>
      <c r="AD112" s="308" t="s">
        <v>946</v>
      </c>
      <c r="AE112" s="260" t="s">
        <v>406</v>
      </c>
      <c r="AF112" s="308">
        <v>4589</v>
      </c>
      <c r="AG112" s="287" t="s">
        <v>1027</v>
      </c>
      <c r="AH112" s="297" t="s">
        <v>1028</v>
      </c>
      <c r="AI112" s="289" t="s">
        <v>1029</v>
      </c>
      <c r="AJ112" s="249">
        <v>100</v>
      </c>
      <c r="AK112" s="247">
        <v>0</v>
      </c>
      <c r="AL112" s="248" t="s">
        <v>38</v>
      </c>
      <c r="AM112" s="249" t="s">
        <v>46</v>
      </c>
      <c r="AN112" s="321" t="s">
        <v>411</v>
      </c>
      <c r="AO112" s="4">
        <v>0</v>
      </c>
      <c r="AP112" s="4">
        <v>20</v>
      </c>
      <c r="AQ112" s="4">
        <v>20.010000000000002</v>
      </c>
      <c r="AR112" s="4">
        <v>80</v>
      </c>
      <c r="AS112" s="4">
        <v>80.010000000000005</v>
      </c>
      <c r="AT112" s="176">
        <v>110</v>
      </c>
      <c r="AU112" s="239">
        <f>100/12</f>
        <v>8.3333333333333339</v>
      </c>
      <c r="AV112" s="239"/>
      <c r="AW112" s="238">
        <f>AU112+8.33</f>
        <v>16.663333333333334</v>
      </c>
      <c r="AX112" s="238"/>
      <c r="AY112" s="238">
        <f>AW112+8.33</f>
        <v>24.993333333333332</v>
      </c>
      <c r="AZ112" s="238"/>
      <c r="BA112" s="238">
        <f>AY112+8.33</f>
        <v>33.323333333333331</v>
      </c>
      <c r="BB112" s="238"/>
      <c r="BC112" s="238">
        <f>BA112+8.33</f>
        <v>41.653333333333329</v>
      </c>
      <c r="BD112" s="238">
        <f t="shared" ref="BD112:BJ112" si="8">BC112+8.33</f>
        <v>49.983333333333327</v>
      </c>
      <c r="BE112" s="238">
        <f t="shared" si="8"/>
        <v>58.313333333333325</v>
      </c>
      <c r="BF112" s="238">
        <f t="shared" si="8"/>
        <v>66.643333333333331</v>
      </c>
      <c r="BG112" s="238">
        <f t="shared" si="8"/>
        <v>74.973333333333329</v>
      </c>
      <c r="BH112" s="238">
        <f t="shared" si="8"/>
        <v>83.303333333333327</v>
      </c>
      <c r="BI112" s="238">
        <f t="shared" si="8"/>
        <v>91.633333333333326</v>
      </c>
      <c r="BJ112" s="238">
        <f t="shared" si="8"/>
        <v>99.963333333333324</v>
      </c>
      <c r="BK112" s="238">
        <f t="shared" ref="BK112" si="9">BJ112</f>
        <v>99.963333333333324</v>
      </c>
    </row>
    <row r="113" spans="1:63" hidden="1" x14ac:dyDescent="0.25">
      <c r="A113" s="65">
        <v>3745</v>
      </c>
      <c r="B113" s="66">
        <v>21121</v>
      </c>
      <c r="C113" s="67" t="s">
        <v>392</v>
      </c>
      <c r="D113" s="68">
        <v>11</v>
      </c>
      <c r="E113" s="67" t="s">
        <v>49</v>
      </c>
      <c r="F113" s="69">
        <v>47</v>
      </c>
      <c r="G113" s="67" t="s">
        <v>941</v>
      </c>
      <c r="H113" s="70">
        <v>252</v>
      </c>
      <c r="I113" s="71" t="s">
        <v>941</v>
      </c>
      <c r="J113" s="66">
        <v>2</v>
      </c>
      <c r="K113" s="67" t="s">
        <v>33</v>
      </c>
      <c r="L113" s="67">
        <v>6</v>
      </c>
      <c r="M113" s="67" t="s">
        <v>50</v>
      </c>
      <c r="N113" s="67">
        <v>8</v>
      </c>
      <c r="O113" s="67" t="s">
        <v>51</v>
      </c>
      <c r="P113" s="67">
        <v>3</v>
      </c>
      <c r="Q113" s="67" t="s">
        <v>34</v>
      </c>
      <c r="R113" s="67">
        <v>5</v>
      </c>
      <c r="S113" s="67" t="s">
        <v>54</v>
      </c>
      <c r="T113" s="67" t="s">
        <v>40</v>
      </c>
      <c r="U113" s="67" t="s">
        <v>41</v>
      </c>
      <c r="V113" s="69">
        <v>378</v>
      </c>
      <c r="W113" s="67" t="s">
        <v>941</v>
      </c>
      <c r="X113" s="68"/>
      <c r="Y113" s="71" t="s">
        <v>35</v>
      </c>
      <c r="Z113" s="307" t="s">
        <v>91</v>
      </c>
      <c r="AA113" s="308" t="s">
        <v>1030</v>
      </c>
      <c r="AB113" s="308" t="s">
        <v>1031</v>
      </c>
      <c r="AC113" s="308" t="s">
        <v>1032</v>
      </c>
      <c r="AD113" s="308" t="s">
        <v>946</v>
      </c>
      <c r="AE113" s="260" t="s">
        <v>406</v>
      </c>
      <c r="AF113" s="308">
        <v>4576</v>
      </c>
      <c r="AG113" s="287" t="s">
        <v>1033</v>
      </c>
      <c r="AH113" s="297" t="s">
        <v>1034</v>
      </c>
      <c r="AI113" s="289" t="s">
        <v>972</v>
      </c>
      <c r="AJ113" s="249">
        <v>800</v>
      </c>
      <c r="AK113" s="247">
        <v>0</v>
      </c>
      <c r="AL113" s="248" t="s">
        <v>408</v>
      </c>
      <c r="AM113" s="249" t="s">
        <v>46</v>
      </c>
      <c r="AN113" s="321" t="s">
        <v>411</v>
      </c>
      <c r="AO113" s="4">
        <v>0</v>
      </c>
      <c r="AP113" s="4">
        <v>20</v>
      </c>
      <c r="AQ113" s="4">
        <v>20.010000000000002</v>
      </c>
      <c r="AR113" s="4">
        <v>80</v>
      </c>
      <c r="AS113" s="4">
        <v>80.010000000000005</v>
      </c>
      <c r="AT113" s="176">
        <v>110</v>
      </c>
      <c r="AU113" s="27">
        <f t="shared" ref="AU113:BI113" si="10">TRUNC(800/12)</f>
        <v>66</v>
      </c>
      <c r="AV113" s="27"/>
      <c r="AW113" s="27">
        <f t="shared" si="10"/>
        <v>66</v>
      </c>
      <c r="AX113" s="27"/>
      <c r="AY113" s="27">
        <f t="shared" si="10"/>
        <v>66</v>
      </c>
      <c r="AZ113" s="27"/>
      <c r="BA113" s="27">
        <f t="shared" si="10"/>
        <v>66</v>
      </c>
      <c r="BB113" s="27"/>
      <c r="BC113" s="27">
        <f t="shared" si="10"/>
        <v>66</v>
      </c>
      <c r="BD113" s="27">
        <f t="shared" si="10"/>
        <v>66</v>
      </c>
      <c r="BE113" s="27">
        <f t="shared" si="10"/>
        <v>66</v>
      </c>
      <c r="BF113" s="27">
        <f t="shared" si="10"/>
        <v>66</v>
      </c>
      <c r="BG113" s="27">
        <f t="shared" si="10"/>
        <v>66</v>
      </c>
      <c r="BH113" s="27">
        <f t="shared" si="10"/>
        <v>66</v>
      </c>
      <c r="BI113" s="27">
        <f t="shared" si="10"/>
        <v>66</v>
      </c>
      <c r="BJ113" s="27">
        <f>BI113+8</f>
        <v>74</v>
      </c>
      <c r="BK113" s="4">
        <f>SUM(AU113:BJ113)</f>
        <v>800</v>
      </c>
    </row>
    <row r="114" spans="1:63" hidden="1" x14ac:dyDescent="0.25">
      <c r="A114" s="165">
        <v>3612</v>
      </c>
      <c r="B114" s="166">
        <v>21121</v>
      </c>
      <c r="C114" s="167" t="s">
        <v>392</v>
      </c>
      <c r="D114" s="168">
        <v>11</v>
      </c>
      <c r="E114" s="167" t="s">
        <v>49</v>
      </c>
      <c r="F114" s="169">
        <v>48</v>
      </c>
      <c r="G114" s="167" t="s">
        <v>770</v>
      </c>
      <c r="H114" s="170">
        <v>253</v>
      </c>
      <c r="I114" s="171" t="s">
        <v>770</v>
      </c>
      <c r="J114" s="166">
        <v>2</v>
      </c>
      <c r="K114" s="167" t="s">
        <v>33</v>
      </c>
      <c r="L114" s="167">
        <v>6</v>
      </c>
      <c r="M114" s="167" t="s">
        <v>50</v>
      </c>
      <c r="N114" s="167">
        <v>7</v>
      </c>
      <c r="O114" s="167" t="s">
        <v>771</v>
      </c>
      <c r="P114" s="167">
        <v>3</v>
      </c>
      <c r="Q114" s="167" t="s">
        <v>34</v>
      </c>
      <c r="R114" s="167">
        <v>5</v>
      </c>
      <c r="S114" s="167" t="s">
        <v>54</v>
      </c>
      <c r="T114" s="167" t="s">
        <v>38</v>
      </c>
      <c r="U114" s="167" t="s">
        <v>772</v>
      </c>
      <c r="V114" s="169">
        <v>382</v>
      </c>
      <c r="W114" s="167" t="s">
        <v>773</v>
      </c>
      <c r="X114" s="168">
        <v>1</v>
      </c>
      <c r="Y114" s="171" t="s">
        <v>774</v>
      </c>
      <c r="Z114" s="318" t="s">
        <v>111</v>
      </c>
      <c r="AA114" s="275" t="s">
        <v>774</v>
      </c>
      <c r="AB114" s="275" t="s">
        <v>775</v>
      </c>
      <c r="AC114" s="275" t="s">
        <v>776</v>
      </c>
      <c r="AD114" s="287" t="s">
        <v>777</v>
      </c>
      <c r="AE114" s="266" t="s">
        <v>406</v>
      </c>
      <c r="AF114" s="275">
        <v>4568</v>
      </c>
      <c r="AG114" s="287" t="s">
        <v>778</v>
      </c>
      <c r="AH114" s="297" t="s">
        <v>779</v>
      </c>
      <c r="AI114" s="320" t="s">
        <v>39</v>
      </c>
      <c r="AJ114" s="249">
        <v>100</v>
      </c>
      <c r="AK114" s="247">
        <v>0</v>
      </c>
      <c r="AL114" s="248" t="s">
        <v>38</v>
      </c>
      <c r="AM114" s="249" t="s">
        <v>36</v>
      </c>
      <c r="AN114" s="321" t="s">
        <v>411</v>
      </c>
      <c r="AO114" s="4">
        <v>0</v>
      </c>
      <c r="AP114" s="4">
        <v>50</v>
      </c>
      <c r="AQ114" s="4">
        <v>50.01</v>
      </c>
      <c r="AR114" s="4">
        <v>75</v>
      </c>
      <c r="AS114" s="4">
        <v>75.010000000000005</v>
      </c>
      <c r="AT114" s="176">
        <v>110</v>
      </c>
      <c r="AU114" s="177"/>
      <c r="AV114" s="177"/>
      <c r="AW114" s="178"/>
      <c r="AX114" s="178"/>
      <c r="AY114" s="178"/>
      <c r="AZ114" s="178"/>
      <c r="BA114" s="178"/>
      <c r="BB114" s="178"/>
      <c r="BC114" s="178"/>
      <c r="BD114" s="178"/>
      <c r="BE114" s="178"/>
      <c r="BF114" s="178"/>
      <c r="BG114" s="178"/>
      <c r="BH114" s="178"/>
      <c r="BI114" s="178"/>
      <c r="BJ114" s="178"/>
      <c r="BK114" s="178">
        <v>100</v>
      </c>
    </row>
    <row r="115" spans="1:63" hidden="1" x14ac:dyDescent="0.25">
      <c r="A115" s="165">
        <v>3615</v>
      </c>
      <c r="B115" s="166">
        <v>21121</v>
      </c>
      <c r="C115" s="167" t="s">
        <v>392</v>
      </c>
      <c r="D115" s="168">
        <v>11</v>
      </c>
      <c r="E115" s="167" t="s">
        <v>49</v>
      </c>
      <c r="F115" s="169">
        <v>48</v>
      </c>
      <c r="G115" s="167" t="s">
        <v>770</v>
      </c>
      <c r="H115" s="170">
        <v>253</v>
      </c>
      <c r="I115" s="171" t="s">
        <v>770</v>
      </c>
      <c r="J115" s="166">
        <v>2</v>
      </c>
      <c r="K115" s="167" t="s">
        <v>33</v>
      </c>
      <c r="L115" s="167">
        <v>6</v>
      </c>
      <c r="M115" s="167" t="s">
        <v>50</v>
      </c>
      <c r="N115" s="167">
        <v>7</v>
      </c>
      <c r="O115" s="167" t="s">
        <v>771</v>
      </c>
      <c r="P115" s="167">
        <v>3</v>
      </c>
      <c r="Q115" s="167" t="s">
        <v>34</v>
      </c>
      <c r="R115" s="167">
        <v>5</v>
      </c>
      <c r="S115" s="167" t="s">
        <v>54</v>
      </c>
      <c r="T115" s="167" t="s">
        <v>38</v>
      </c>
      <c r="U115" s="167" t="s">
        <v>772</v>
      </c>
      <c r="V115" s="169">
        <v>382</v>
      </c>
      <c r="W115" s="167" t="s">
        <v>773</v>
      </c>
      <c r="X115" s="168">
        <v>1</v>
      </c>
      <c r="Y115" s="171" t="s">
        <v>774</v>
      </c>
      <c r="Z115" s="318" t="s">
        <v>93</v>
      </c>
      <c r="AA115" s="275" t="s">
        <v>780</v>
      </c>
      <c r="AB115" s="275" t="s">
        <v>781</v>
      </c>
      <c r="AC115" s="275" t="s">
        <v>782</v>
      </c>
      <c r="AD115" s="275" t="s">
        <v>781</v>
      </c>
      <c r="AE115" s="266" t="s">
        <v>406</v>
      </c>
      <c r="AF115" s="275">
        <v>4568</v>
      </c>
      <c r="AG115" s="287" t="s">
        <v>783</v>
      </c>
      <c r="AH115" s="297" t="s">
        <v>784</v>
      </c>
      <c r="AI115" s="320" t="s">
        <v>39</v>
      </c>
      <c r="AJ115" s="249">
        <v>100</v>
      </c>
      <c r="AK115" s="247">
        <v>0</v>
      </c>
      <c r="AL115" s="248" t="s">
        <v>38</v>
      </c>
      <c r="AM115" s="249" t="s">
        <v>36</v>
      </c>
      <c r="AN115" s="321" t="s">
        <v>411</v>
      </c>
      <c r="AO115" s="4">
        <v>0</v>
      </c>
      <c r="AP115" s="4">
        <v>50</v>
      </c>
      <c r="AQ115" s="4">
        <v>50.01</v>
      </c>
      <c r="AR115" s="4">
        <v>75</v>
      </c>
      <c r="AS115" s="4">
        <v>75.010000000000005</v>
      </c>
      <c r="AT115" s="176">
        <v>110</v>
      </c>
      <c r="AU115" s="177"/>
      <c r="AV115" s="177"/>
      <c r="AW115" s="178"/>
      <c r="AX115" s="178"/>
      <c r="AY115" s="178"/>
      <c r="AZ115" s="178"/>
      <c r="BA115" s="178"/>
      <c r="BB115" s="178"/>
      <c r="BC115" s="178"/>
      <c r="BD115" s="178"/>
      <c r="BE115" s="178"/>
      <c r="BF115" s="178"/>
      <c r="BG115" s="178"/>
      <c r="BH115" s="178"/>
      <c r="BI115" s="178"/>
      <c r="BJ115" s="178"/>
      <c r="BK115" s="178">
        <v>100</v>
      </c>
    </row>
    <row r="116" spans="1:63" hidden="1" x14ac:dyDescent="0.25">
      <c r="A116" s="165">
        <v>3652</v>
      </c>
      <c r="B116" s="166">
        <v>21121</v>
      </c>
      <c r="C116" s="167" t="s">
        <v>392</v>
      </c>
      <c r="D116" s="168">
        <v>11</v>
      </c>
      <c r="E116" s="167" t="s">
        <v>49</v>
      </c>
      <c r="F116" s="169">
        <v>48</v>
      </c>
      <c r="G116" s="167" t="s">
        <v>770</v>
      </c>
      <c r="H116" s="170">
        <v>253</v>
      </c>
      <c r="I116" s="171" t="s">
        <v>770</v>
      </c>
      <c r="J116" s="166">
        <v>2</v>
      </c>
      <c r="K116" s="167" t="s">
        <v>33</v>
      </c>
      <c r="L116" s="167">
        <v>6</v>
      </c>
      <c r="M116" s="167" t="s">
        <v>50</v>
      </c>
      <c r="N116" s="167">
        <v>7</v>
      </c>
      <c r="O116" s="167" t="s">
        <v>771</v>
      </c>
      <c r="P116" s="167">
        <v>3</v>
      </c>
      <c r="Q116" s="167" t="s">
        <v>34</v>
      </c>
      <c r="R116" s="167">
        <v>5</v>
      </c>
      <c r="S116" s="167" t="s">
        <v>54</v>
      </c>
      <c r="T116" s="167" t="s">
        <v>38</v>
      </c>
      <c r="U116" s="167" t="s">
        <v>772</v>
      </c>
      <c r="V116" s="169">
        <v>382</v>
      </c>
      <c r="W116" s="167" t="s">
        <v>773</v>
      </c>
      <c r="X116" s="168">
        <v>2</v>
      </c>
      <c r="Y116" s="171" t="s">
        <v>832</v>
      </c>
      <c r="Z116" s="318" t="s">
        <v>111</v>
      </c>
      <c r="AA116" s="287" t="s">
        <v>833</v>
      </c>
      <c r="AB116" s="275" t="s">
        <v>834</v>
      </c>
      <c r="AC116" s="287" t="s">
        <v>835</v>
      </c>
      <c r="AD116" s="275" t="s">
        <v>834</v>
      </c>
      <c r="AE116" s="266" t="s">
        <v>406</v>
      </c>
      <c r="AF116" s="275">
        <v>4711</v>
      </c>
      <c r="AG116" s="275" t="s">
        <v>836</v>
      </c>
      <c r="AH116" s="297" t="s">
        <v>837</v>
      </c>
      <c r="AI116" s="320" t="s">
        <v>39</v>
      </c>
      <c r="AJ116" s="249">
        <v>96</v>
      </c>
      <c r="AK116" s="247">
        <v>0</v>
      </c>
      <c r="AL116" s="248" t="s">
        <v>38</v>
      </c>
      <c r="AM116" s="249" t="s">
        <v>47</v>
      </c>
      <c r="AN116" s="321" t="s">
        <v>411</v>
      </c>
      <c r="AO116" s="4">
        <v>0</v>
      </c>
      <c r="AP116" s="4">
        <v>40</v>
      </c>
      <c r="AQ116" s="4">
        <v>40.01</v>
      </c>
      <c r="AR116" s="4">
        <v>80</v>
      </c>
      <c r="AS116" s="4">
        <v>80.010000000000005</v>
      </c>
      <c r="AT116" s="176">
        <v>110</v>
      </c>
      <c r="AU116" s="177"/>
      <c r="AV116" s="177"/>
      <c r="AW116" s="178"/>
      <c r="AX116" s="178"/>
      <c r="AY116" s="178"/>
      <c r="AZ116" s="178"/>
      <c r="BA116" s="178"/>
      <c r="BB116" s="178"/>
      <c r="BC116" s="178"/>
      <c r="BD116" s="178"/>
      <c r="BE116" s="178"/>
      <c r="BF116" s="178"/>
      <c r="BG116" s="178"/>
      <c r="BH116" s="178"/>
      <c r="BI116" s="178"/>
      <c r="BJ116" s="178"/>
      <c r="BK116" s="178">
        <v>96</v>
      </c>
    </row>
    <row r="117" spans="1:63" hidden="1" x14ac:dyDescent="0.25">
      <c r="A117" s="165">
        <v>3659</v>
      </c>
      <c r="B117" s="166">
        <v>21121</v>
      </c>
      <c r="C117" s="167" t="s">
        <v>392</v>
      </c>
      <c r="D117" s="168">
        <v>11</v>
      </c>
      <c r="E117" s="167" t="s">
        <v>49</v>
      </c>
      <c r="F117" s="169">
        <v>48</v>
      </c>
      <c r="G117" s="167" t="s">
        <v>770</v>
      </c>
      <c r="H117" s="170">
        <v>253</v>
      </c>
      <c r="I117" s="171" t="s">
        <v>770</v>
      </c>
      <c r="J117" s="166">
        <v>2</v>
      </c>
      <c r="K117" s="167" t="s">
        <v>33</v>
      </c>
      <c r="L117" s="167">
        <v>6</v>
      </c>
      <c r="M117" s="167" t="s">
        <v>50</v>
      </c>
      <c r="N117" s="167">
        <v>7</v>
      </c>
      <c r="O117" s="167" t="s">
        <v>771</v>
      </c>
      <c r="P117" s="167">
        <v>3</v>
      </c>
      <c r="Q117" s="167" t="s">
        <v>34</v>
      </c>
      <c r="R117" s="167">
        <v>5</v>
      </c>
      <c r="S117" s="167" t="s">
        <v>54</v>
      </c>
      <c r="T117" s="167" t="s">
        <v>38</v>
      </c>
      <c r="U117" s="167" t="s">
        <v>772</v>
      </c>
      <c r="V117" s="169">
        <v>382</v>
      </c>
      <c r="W117" s="167" t="s">
        <v>773</v>
      </c>
      <c r="X117" s="168">
        <v>3</v>
      </c>
      <c r="Y117" s="171" t="s">
        <v>785</v>
      </c>
      <c r="Z117" s="318" t="s">
        <v>111</v>
      </c>
      <c r="AA117" s="275" t="s">
        <v>786</v>
      </c>
      <c r="AB117" s="275" t="s">
        <v>787</v>
      </c>
      <c r="AC117" s="275" t="s">
        <v>788</v>
      </c>
      <c r="AD117" s="275" t="s">
        <v>789</v>
      </c>
      <c r="AE117" s="266" t="s">
        <v>406</v>
      </c>
      <c r="AF117" s="275">
        <v>4745</v>
      </c>
      <c r="AG117" s="308" t="s">
        <v>790</v>
      </c>
      <c r="AH117" s="319" t="s">
        <v>791</v>
      </c>
      <c r="AI117" s="320" t="s">
        <v>39</v>
      </c>
      <c r="AJ117" s="249">
        <v>100</v>
      </c>
      <c r="AK117" s="247">
        <v>0</v>
      </c>
      <c r="AL117" s="248" t="s">
        <v>38</v>
      </c>
      <c r="AM117" s="249" t="s">
        <v>36</v>
      </c>
      <c r="AN117" s="321" t="s">
        <v>411</v>
      </c>
      <c r="AO117" s="4">
        <v>0</v>
      </c>
      <c r="AP117" s="4">
        <v>40</v>
      </c>
      <c r="AQ117" s="4">
        <v>40.01</v>
      </c>
      <c r="AR117" s="4">
        <v>80</v>
      </c>
      <c r="AS117" s="4">
        <v>80.010000000000005</v>
      </c>
      <c r="AT117" s="176">
        <v>110</v>
      </c>
      <c r="AU117" s="177"/>
      <c r="AV117" s="177"/>
      <c r="AW117" s="178"/>
      <c r="AX117" s="178"/>
      <c r="AY117" s="178"/>
      <c r="AZ117" s="178"/>
      <c r="BA117" s="178"/>
      <c r="BB117" s="178"/>
      <c r="BC117" s="178"/>
      <c r="BD117" s="178"/>
      <c r="BE117" s="178"/>
      <c r="BF117" s="178"/>
      <c r="BG117" s="178"/>
      <c r="BH117" s="178"/>
      <c r="BI117" s="178"/>
      <c r="BJ117" s="178"/>
      <c r="BK117" s="178">
        <v>100</v>
      </c>
    </row>
    <row r="118" spans="1:63" hidden="1" x14ac:dyDescent="0.25">
      <c r="A118" s="165">
        <v>3681</v>
      </c>
      <c r="B118" s="166">
        <v>21121</v>
      </c>
      <c r="C118" s="167" t="s">
        <v>392</v>
      </c>
      <c r="D118" s="168">
        <v>11</v>
      </c>
      <c r="E118" s="167" t="s">
        <v>49</v>
      </c>
      <c r="F118" s="169">
        <v>48</v>
      </c>
      <c r="G118" s="167" t="s">
        <v>770</v>
      </c>
      <c r="H118" s="170">
        <v>253</v>
      </c>
      <c r="I118" s="171" t="s">
        <v>770</v>
      </c>
      <c r="J118" s="166">
        <v>2</v>
      </c>
      <c r="K118" s="167" t="s">
        <v>33</v>
      </c>
      <c r="L118" s="167">
        <v>6</v>
      </c>
      <c r="M118" s="167" t="s">
        <v>50</v>
      </c>
      <c r="N118" s="167">
        <v>7</v>
      </c>
      <c r="O118" s="167" t="s">
        <v>771</v>
      </c>
      <c r="P118" s="167">
        <v>3</v>
      </c>
      <c r="Q118" s="167" t="s">
        <v>34</v>
      </c>
      <c r="R118" s="167">
        <v>5</v>
      </c>
      <c r="S118" s="167" t="s">
        <v>54</v>
      </c>
      <c r="T118" s="167" t="s">
        <v>38</v>
      </c>
      <c r="U118" s="167" t="s">
        <v>772</v>
      </c>
      <c r="V118" s="169">
        <v>382</v>
      </c>
      <c r="W118" s="167" t="s">
        <v>773</v>
      </c>
      <c r="X118" s="168">
        <v>4</v>
      </c>
      <c r="Y118" s="171" t="s">
        <v>838</v>
      </c>
      <c r="Z118" s="318" t="s">
        <v>111</v>
      </c>
      <c r="AA118" s="275" t="s">
        <v>838</v>
      </c>
      <c r="AB118" s="275" t="s">
        <v>839</v>
      </c>
      <c r="AC118" s="275" t="s">
        <v>840</v>
      </c>
      <c r="AD118" s="275" t="s">
        <v>841</v>
      </c>
      <c r="AE118" s="266" t="s">
        <v>406</v>
      </c>
      <c r="AF118" s="275">
        <v>4762</v>
      </c>
      <c r="AG118" s="275" t="s">
        <v>842</v>
      </c>
      <c r="AH118" s="297" t="s">
        <v>843</v>
      </c>
      <c r="AI118" s="320" t="s">
        <v>39</v>
      </c>
      <c r="AJ118" s="249">
        <v>100</v>
      </c>
      <c r="AK118" s="247">
        <v>0</v>
      </c>
      <c r="AL118" s="248" t="s">
        <v>38</v>
      </c>
      <c r="AM118" s="249" t="s">
        <v>36</v>
      </c>
      <c r="AN118" s="321" t="s">
        <v>411</v>
      </c>
      <c r="AO118" s="4">
        <v>0</v>
      </c>
      <c r="AP118" s="4">
        <v>40</v>
      </c>
      <c r="AQ118" s="4">
        <v>40.01</v>
      </c>
      <c r="AR118" s="4">
        <v>80</v>
      </c>
      <c r="AS118" s="4">
        <v>80.010000000000005</v>
      </c>
      <c r="AT118" s="176">
        <v>110</v>
      </c>
      <c r="AU118" s="177"/>
      <c r="AV118" s="177"/>
      <c r="AW118" s="178"/>
      <c r="AX118" s="178"/>
      <c r="AY118" s="178"/>
      <c r="AZ118" s="178"/>
      <c r="BA118" s="178"/>
      <c r="BB118" s="178"/>
      <c r="BC118" s="178"/>
      <c r="BD118" s="178"/>
      <c r="BE118" s="178"/>
      <c r="BF118" s="178"/>
      <c r="BG118" s="178"/>
      <c r="BH118" s="178"/>
      <c r="BI118" s="178"/>
      <c r="BJ118" s="178"/>
      <c r="BK118" s="178">
        <v>100</v>
      </c>
    </row>
    <row r="119" spans="1:63" hidden="1" x14ac:dyDescent="0.25">
      <c r="A119" s="165">
        <v>3462</v>
      </c>
      <c r="B119" s="166">
        <v>21121</v>
      </c>
      <c r="C119" s="167" t="s">
        <v>392</v>
      </c>
      <c r="D119" s="168">
        <v>11</v>
      </c>
      <c r="E119" s="167" t="s">
        <v>49</v>
      </c>
      <c r="F119" s="169">
        <v>48</v>
      </c>
      <c r="G119" s="167" t="s">
        <v>770</v>
      </c>
      <c r="H119" s="170">
        <v>253</v>
      </c>
      <c r="I119" s="171" t="s">
        <v>770</v>
      </c>
      <c r="J119" s="166">
        <v>2</v>
      </c>
      <c r="K119" s="167" t="s">
        <v>33</v>
      </c>
      <c r="L119" s="167">
        <v>6</v>
      </c>
      <c r="M119" s="167" t="s">
        <v>50</v>
      </c>
      <c r="N119" s="167">
        <v>7</v>
      </c>
      <c r="O119" s="167" t="s">
        <v>771</v>
      </c>
      <c r="P119" s="167">
        <v>3</v>
      </c>
      <c r="Q119" s="167" t="s">
        <v>34</v>
      </c>
      <c r="R119" s="167">
        <v>5</v>
      </c>
      <c r="S119" s="167" t="s">
        <v>54</v>
      </c>
      <c r="T119" s="167" t="s">
        <v>38</v>
      </c>
      <c r="U119" s="167" t="s">
        <v>772</v>
      </c>
      <c r="V119" s="169">
        <v>382</v>
      </c>
      <c r="W119" s="167" t="s">
        <v>773</v>
      </c>
      <c r="X119" s="168"/>
      <c r="Y119" s="171" t="s">
        <v>35</v>
      </c>
      <c r="Z119" s="318" t="s">
        <v>37</v>
      </c>
      <c r="AA119" s="275" t="s">
        <v>844</v>
      </c>
      <c r="AB119" s="275" t="s">
        <v>845</v>
      </c>
      <c r="AC119" s="275" t="s">
        <v>846</v>
      </c>
      <c r="AD119" s="275" t="s">
        <v>845</v>
      </c>
      <c r="AE119" s="266" t="s">
        <v>406</v>
      </c>
      <c r="AF119" s="275">
        <v>4537</v>
      </c>
      <c r="AG119" s="287" t="s">
        <v>778</v>
      </c>
      <c r="AH119" s="297" t="s">
        <v>779</v>
      </c>
      <c r="AI119" s="320" t="s">
        <v>39</v>
      </c>
      <c r="AJ119" s="249">
        <v>100</v>
      </c>
      <c r="AK119" s="247">
        <v>0</v>
      </c>
      <c r="AL119" s="248" t="s">
        <v>38</v>
      </c>
      <c r="AM119" s="249" t="s">
        <v>36</v>
      </c>
      <c r="AN119" s="321" t="s">
        <v>411</v>
      </c>
      <c r="AO119" s="4">
        <v>0</v>
      </c>
      <c r="AP119" s="4">
        <v>50</v>
      </c>
      <c r="AQ119" s="4">
        <v>50.01</v>
      </c>
      <c r="AR119" s="4">
        <v>75</v>
      </c>
      <c r="AS119" s="4">
        <v>75.010000000000005</v>
      </c>
      <c r="AT119" s="176">
        <v>110</v>
      </c>
      <c r="AU119" s="177"/>
      <c r="AV119" s="177"/>
      <c r="AW119" s="178"/>
      <c r="AX119" s="178"/>
      <c r="AY119" s="178"/>
      <c r="AZ119" s="178"/>
      <c r="BA119" s="178"/>
      <c r="BB119" s="178"/>
      <c r="BC119" s="178"/>
      <c r="BD119" s="178"/>
      <c r="BE119" s="178"/>
      <c r="BF119" s="178"/>
      <c r="BG119" s="178"/>
      <c r="BH119" s="178"/>
      <c r="BI119" s="178"/>
      <c r="BJ119" s="178"/>
      <c r="BK119" s="178">
        <v>100</v>
      </c>
    </row>
    <row r="120" spans="1:63" hidden="1" x14ac:dyDescent="0.25">
      <c r="A120" s="165">
        <v>3474</v>
      </c>
      <c r="B120" s="166">
        <v>21121</v>
      </c>
      <c r="C120" s="167" t="s">
        <v>392</v>
      </c>
      <c r="D120" s="168">
        <v>11</v>
      </c>
      <c r="E120" s="167" t="s">
        <v>49</v>
      </c>
      <c r="F120" s="169">
        <v>48</v>
      </c>
      <c r="G120" s="167" t="s">
        <v>770</v>
      </c>
      <c r="H120" s="170">
        <v>253</v>
      </c>
      <c r="I120" s="171" t="s">
        <v>770</v>
      </c>
      <c r="J120" s="166">
        <v>2</v>
      </c>
      <c r="K120" s="167" t="s">
        <v>33</v>
      </c>
      <c r="L120" s="167">
        <v>6</v>
      </c>
      <c r="M120" s="167" t="s">
        <v>50</v>
      </c>
      <c r="N120" s="167">
        <v>7</v>
      </c>
      <c r="O120" s="167" t="s">
        <v>771</v>
      </c>
      <c r="P120" s="167">
        <v>3</v>
      </c>
      <c r="Q120" s="167" t="s">
        <v>34</v>
      </c>
      <c r="R120" s="167">
        <v>5</v>
      </c>
      <c r="S120" s="167" t="s">
        <v>54</v>
      </c>
      <c r="T120" s="167" t="s">
        <v>38</v>
      </c>
      <c r="U120" s="167" t="s">
        <v>772</v>
      </c>
      <c r="V120" s="169">
        <v>382</v>
      </c>
      <c r="W120" s="167" t="s">
        <v>773</v>
      </c>
      <c r="X120" s="168"/>
      <c r="Y120" s="171" t="s">
        <v>35</v>
      </c>
      <c r="Z120" s="318" t="s">
        <v>91</v>
      </c>
      <c r="AA120" s="275" t="s">
        <v>792</v>
      </c>
      <c r="AB120" s="275" t="s">
        <v>793</v>
      </c>
      <c r="AC120" s="275" t="s">
        <v>794</v>
      </c>
      <c r="AD120" s="275" t="s">
        <v>793</v>
      </c>
      <c r="AE120" s="266" t="s">
        <v>406</v>
      </c>
      <c r="AF120" s="275">
        <v>4558</v>
      </c>
      <c r="AG120" s="275" t="s">
        <v>795</v>
      </c>
      <c r="AH120" s="297" t="s">
        <v>779</v>
      </c>
      <c r="AI120" s="320" t="s">
        <v>39</v>
      </c>
      <c r="AJ120" s="249">
        <v>100</v>
      </c>
      <c r="AK120" s="247">
        <v>0</v>
      </c>
      <c r="AL120" s="248" t="s">
        <v>38</v>
      </c>
      <c r="AM120" s="249" t="s">
        <v>36</v>
      </c>
      <c r="AN120" s="321" t="s">
        <v>411</v>
      </c>
      <c r="AO120" s="4">
        <v>0</v>
      </c>
      <c r="AP120" s="4">
        <v>40</v>
      </c>
      <c r="AQ120" s="4">
        <v>40.01</v>
      </c>
      <c r="AR120" s="4">
        <v>57</v>
      </c>
      <c r="AS120" s="4">
        <v>57.01</v>
      </c>
      <c r="AT120" s="176">
        <v>110</v>
      </c>
      <c r="AU120" s="177"/>
      <c r="AV120" s="177"/>
      <c r="AW120" s="178"/>
      <c r="AX120" s="178"/>
      <c r="AY120" s="178"/>
      <c r="AZ120" s="178"/>
      <c r="BA120" s="178"/>
      <c r="BB120" s="178"/>
      <c r="BC120" s="178"/>
      <c r="BD120" s="178"/>
      <c r="BE120" s="178"/>
      <c r="BF120" s="178"/>
      <c r="BG120" s="178"/>
      <c r="BH120" s="178"/>
      <c r="BI120" s="178"/>
      <c r="BJ120" s="178"/>
      <c r="BK120" s="178">
        <v>100</v>
      </c>
    </row>
    <row r="121" spans="1:63" hidden="1" x14ac:dyDescent="0.25">
      <c r="A121" s="165">
        <v>3632</v>
      </c>
      <c r="B121" s="166">
        <v>21121</v>
      </c>
      <c r="C121" s="167" t="s">
        <v>392</v>
      </c>
      <c r="D121" s="168">
        <v>11</v>
      </c>
      <c r="E121" s="167" t="s">
        <v>49</v>
      </c>
      <c r="F121" s="169">
        <v>48</v>
      </c>
      <c r="G121" s="167" t="s">
        <v>770</v>
      </c>
      <c r="H121" s="170">
        <v>253</v>
      </c>
      <c r="I121" s="171" t="s">
        <v>770</v>
      </c>
      <c r="J121" s="166">
        <v>2</v>
      </c>
      <c r="K121" s="167" t="s">
        <v>33</v>
      </c>
      <c r="L121" s="167">
        <v>6</v>
      </c>
      <c r="M121" s="167" t="s">
        <v>50</v>
      </c>
      <c r="N121" s="167">
        <v>7</v>
      </c>
      <c r="O121" s="167" t="s">
        <v>771</v>
      </c>
      <c r="P121" s="167">
        <v>3</v>
      </c>
      <c r="Q121" s="167" t="s">
        <v>34</v>
      </c>
      <c r="R121" s="167">
        <v>5</v>
      </c>
      <c r="S121" s="167" t="s">
        <v>54</v>
      </c>
      <c r="T121" s="167" t="s">
        <v>40</v>
      </c>
      <c r="U121" s="167" t="s">
        <v>41</v>
      </c>
      <c r="V121" s="169">
        <v>383</v>
      </c>
      <c r="W121" s="167" t="s">
        <v>796</v>
      </c>
      <c r="X121" s="168">
        <v>1</v>
      </c>
      <c r="Y121" s="171" t="s">
        <v>797</v>
      </c>
      <c r="Z121" s="318" t="s">
        <v>111</v>
      </c>
      <c r="AA121" s="275" t="s">
        <v>798</v>
      </c>
      <c r="AB121" s="275" t="s">
        <v>799</v>
      </c>
      <c r="AC121" s="275" t="s">
        <v>800</v>
      </c>
      <c r="AD121" s="275" t="s">
        <v>799</v>
      </c>
      <c r="AE121" s="266" t="s">
        <v>406</v>
      </c>
      <c r="AF121" s="275">
        <v>4674</v>
      </c>
      <c r="AG121" s="275" t="s">
        <v>801</v>
      </c>
      <c r="AH121" s="297" t="s">
        <v>802</v>
      </c>
      <c r="AI121" s="320" t="s">
        <v>39</v>
      </c>
      <c r="AJ121" s="249">
        <v>100</v>
      </c>
      <c r="AK121" s="247">
        <v>0</v>
      </c>
      <c r="AL121" s="248" t="s">
        <v>38</v>
      </c>
      <c r="AM121" s="249" t="s">
        <v>36</v>
      </c>
      <c r="AN121" s="321" t="s">
        <v>411</v>
      </c>
      <c r="AO121" s="4">
        <v>0</v>
      </c>
      <c r="AP121" s="4">
        <v>40</v>
      </c>
      <c r="AQ121" s="4">
        <v>40.01</v>
      </c>
      <c r="AR121" s="4">
        <v>80.2</v>
      </c>
      <c r="AS121" s="4">
        <v>80.209999999999994</v>
      </c>
      <c r="AT121" s="176">
        <v>110</v>
      </c>
      <c r="AU121" s="177"/>
      <c r="AV121" s="177"/>
      <c r="AW121" s="178"/>
      <c r="AX121" s="178"/>
      <c r="AY121" s="178"/>
      <c r="AZ121" s="178"/>
      <c r="BA121" s="178"/>
      <c r="BB121" s="178"/>
      <c r="BC121" s="178"/>
      <c r="BD121" s="178"/>
      <c r="BE121" s="178"/>
      <c r="BF121" s="178"/>
      <c r="BG121" s="178"/>
      <c r="BH121" s="178"/>
      <c r="BI121" s="178"/>
      <c r="BJ121" s="178"/>
      <c r="BK121" s="178">
        <v>100</v>
      </c>
    </row>
    <row r="122" spans="1:63" hidden="1" x14ac:dyDescent="0.25">
      <c r="A122" s="165">
        <v>3656</v>
      </c>
      <c r="B122" s="166">
        <v>21121</v>
      </c>
      <c r="C122" s="167" t="s">
        <v>392</v>
      </c>
      <c r="D122" s="168">
        <v>11</v>
      </c>
      <c r="E122" s="167" t="s">
        <v>49</v>
      </c>
      <c r="F122" s="169">
        <v>48</v>
      </c>
      <c r="G122" s="167" t="s">
        <v>770</v>
      </c>
      <c r="H122" s="170">
        <v>253</v>
      </c>
      <c r="I122" s="171" t="s">
        <v>770</v>
      </c>
      <c r="J122" s="166">
        <v>2</v>
      </c>
      <c r="K122" s="167" t="s">
        <v>33</v>
      </c>
      <c r="L122" s="167">
        <v>6</v>
      </c>
      <c r="M122" s="167" t="s">
        <v>50</v>
      </c>
      <c r="N122" s="167">
        <v>7</v>
      </c>
      <c r="O122" s="167" t="s">
        <v>771</v>
      </c>
      <c r="P122" s="167">
        <v>3</v>
      </c>
      <c r="Q122" s="167" t="s">
        <v>34</v>
      </c>
      <c r="R122" s="167">
        <v>5</v>
      </c>
      <c r="S122" s="167" t="s">
        <v>54</v>
      </c>
      <c r="T122" s="167" t="s">
        <v>40</v>
      </c>
      <c r="U122" s="167" t="s">
        <v>41</v>
      </c>
      <c r="V122" s="169">
        <v>383</v>
      </c>
      <c r="W122" s="167" t="s">
        <v>796</v>
      </c>
      <c r="X122" s="168">
        <v>2</v>
      </c>
      <c r="Y122" s="171" t="s">
        <v>803</v>
      </c>
      <c r="Z122" s="318" t="s">
        <v>111</v>
      </c>
      <c r="AA122" s="275" t="s">
        <v>803</v>
      </c>
      <c r="AB122" s="275" t="s">
        <v>804</v>
      </c>
      <c r="AC122" s="275" t="s">
        <v>805</v>
      </c>
      <c r="AD122" s="275" t="s">
        <v>806</v>
      </c>
      <c r="AE122" s="266" t="s">
        <v>406</v>
      </c>
      <c r="AF122" s="275">
        <v>4674</v>
      </c>
      <c r="AG122" s="275" t="s">
        <v>801</v>
      </c>
      <c r="AH122" s="297" t="s">
        <v>802</v>
      </c>
      <c r="AI122" s="320" t="s">
        <v>39</v>
      </c>
      <c r="AJ122" s="249">
        <v>100</v>
      </c>
      <c r="AK122" s="247">
        <v>0</v>
      </c>
      <c r="AL122" s="248" t="s">
        <v>38</v>
      </c>
      <c r="AM122" s="249" t="s">
        <v>36</v>
      </c>
      <c r="AN122" s="321" t="s">
        <v>411</v>
      </c>
      <c r="AO122" s="4">
        <v>0</v>
      </c>
      <c r="AP122" s="4">
        <v>40</v>
      </c>
      <c r="AQ122" s="4">
        <v>40.01</v>
      </c>
      <c r="AR122" s="4">
        <v>80.2</v>
      </c>
      <c r="AS122" s="4">
        <v>80.209999999999994</v>
      </c>
      <c r="AT122" s="176">
        <v>110</v>
      </c>
      <c r="AU122" s="177"/>
      <c r="AV122" s="177"/>
      <c r="AW122" s="178"/>
      <c r="AX122" s="178"/>
      <c r="AY122" s="178"/>
      <c r="AZ122" s="178"/>
      <c r="BA122" s="178"/>
      <c r="BB122" s="178"/>
      <c r="BC122" s="178"/>
      <c r="BD122" s="178"/>
      <c r="BE122" s="178"/>
      <c r="BF122" s="178"/>
      <c r="BG122" s="178"/>
      <c r="BH122" s="178"/>
      <c r="BI122" s="178"/>
      <c r="BJ122" s="178"/>
      <c r="BK122" s="178">
        <v>100</v>
      </c>
    </row>
    <row r="123" spans="1:63" hidden="1" x14ac:dyDescent="0.25">
      <c r="A123" s="165">
        <v>5203</v>
      </c>
      <c r="B123" s="166">
        <v>21121</v>
      </c>
      <c r="C123" s="167" t="s">
        <v>392</v>
      </c>
      <c r="D123" s="168">
        <v>11</v>
      </c>
      <c r="E123" s="167" t="s">
        <v>49</v>
      </c>
      <c r="F123" s="169">
        <v>48</v>
      </c>
      <c r="G123" s="167" t="s">
        <v>770</v>
      </c>
      <c r="H123" s="170">
        <v>253</v>
      </c>
      <c r="I123" s="171" t="s">
        <v>770</v>
      </c>
      <c r="J123" s="166">
        <v>2</v>
      </c>
      <c r="K123" s="167" t="s">
        <v>33</v>
      </c>
      <c r="L123" s="167">
        <v>6</v>
      </c>
      <c r="M123" s="167" t="s">
        <v>50</v>
      </c>
      <c r="N123" s="167">
        <v>7</v>
      </c>
      <c r="O123" s="167" t="s">
        <v>771</v>
      </c>
      <c r="P123" s="167">
        <v>3</v>
      </c>
      <c r="Q123" s="167" t="s">
        <v>34</v>
      </c>
      <c r="R123" s="167">
        <v>5</v>
      </c>
      <c r="S123" s="167" t="s">
        <v>54</v>
      </c>
      <c r="T123" s="167" t="s">
        <v>40</v>
      </c>
      <c r="U123" s="167" t="s">
        <v>41</v>
      </c>
      <c r="V123" s="169">
        <v>383</v>
      </c>
      <c r="W123" s="167" t="s">
        <v>796</v>
      </c>
      <c r="X123" s="168">
        <v>2</v>
      </c>
      <c r="Y123" s="171" t="s">
        <v>803</v>
      </c>
      <c r="Z123" s="318" t="s">
        <v>93</v>
      </c>
      <c r="AA123" s="275" t="s">
        <v>807</v>
      </c>
      <c r="AB123" s="275" t="s">
        <v>808</v>
      </c>
      <c r="AC123" s="275" t="s">
        <v>809</v>
      </c>
      <c r="AD123" s="275" t="s">
        <v>810</v>
      </c>
      <c r="AE123" s="266" t="s">
        <v>406</v>
      </c>
      <c r="AF123" s="275">
        <v>4679</v>
      </c>
      <c r="AG123" s="275" t="s">
        <v>811</v>
      </c>
      <c r="AH123" s="297" t="s">
        <v>802</v>
      </c>
      <c r="AI123" s="320" t="s">
        <v>39</v>
      </c>
      <c r="AJ123" s="249">
        <v>100</v>
      </c>
      <c r="AK123" s="247">
        <v>0</v>
      </c>
      <c r="AL123" s="248" t="s">
        <v>38</v>
      </c>
      <c r="AM123" s="249" t="s">
        <v>36</v>
      </c>
      <c r="AN123" s="321" t="s">
        <v>411</v>
      </c>
      <c r="AO123" s="4">
        <v>0</v>
      </c>
      <c r="AP123" s="4">
        <v>40</v>
      </c>
      <c r="AQ123" s="4">
        <v>40.01</v>
      </c>
      <c r="AR123" s="4">
        <v>80</v>
      </c>
      <c r="AS123" s="4">
        <v>80.010000000000005</v>
      </c>
      <c r="AT123" s="176">
        <v>110</v>
      </c>
      <c r="AU123" s="177"/>
      <c r="AV123" s="177"/>
      <c r="AW123" s="178"/>
      <c r="AX123" s="178"/>
      <c r="AY123" s="178"/>
      <c r="AZ123" s="178"/>
      <c r="BA123" s="178"/>
      <c r="BB123" s="178"/>
      <c r="BC123" s="178"/>
      <c r="BD123" s="178"/>
      <c r="BE123" s="178"/>
      <c r="BF123" s="178"/>
      <c r="BG123" s="178"/>
      <c r="BH123" s="178"/>
      <c r="BI123" s="178"/>
      <c r="BJ123" s="178"/>
      <c r="BK123" s="178">
        <v>100</v>
      </c>
    </row>
    <row r="124" spans="1:63" hidden="1" x14ac:dyDescent="0.25">
      <c r="A124" s="165">
        <v>3668</v>
      </c>
      <c r="B124" s="166">
        <v>21121</v>
      </c>
      <c r="C124" s="167" t="s">
        <v>392</v>
      </c>
      <c r="D124" s="168">
        <v>11</v>
      </c>
      <c r="E124" s="167" t="s">
        <v>49</v>
      </c>
      <c r="F124" s="169">
        <v>48</v>
      </c>
      <c r="G124" s="167" t="s">
        <v>770</v>
      </c>
      <c r="H124" s="170">
        <v>253</v>
      </c>
      <c r="I124" s="171" t="s">
        <v>770</v>
      </c>
      <c r="J124" s="166">
        <v>2</v>
      </c>
      <c r="K124" s="167" t="s">
        <v>33</v>
      </c>
      <c r="L124" s="167">
        <v>6</v>
      </c>
      <c r="M124" s="167" t="s">
        <v>50</v>
      </c>
      <c r="N124" s="167">
        <v>7</v>
      </c>
      <c r="O124" s="167" t="s">
        <v>771</v>
      </c>
      <c r="P124" s="167">
        <v>3</v>
      </c>
      <c r="Q124" s="167" t="s">
        <v>34</v>
      </c>
      <c r="R124" s="167">
        <v>5</v>
      </c>
      <c r="S124" s="167" t="s">
        <v>54</v>
      </c>
      <c r="T124" s="167" t="s">
        <v>40</v>
      </c>
      <c r="U124" s="167" t="s">
        <v>41</v>
      </c>
      <c r="V124" s="169">
        <v>383</v>
      </c>
      <c r="W124" s="167" t="s">
        <v>796</v>
      </c>
      <c r="X124" s="168">
        <v>3</v>
      </c>
      <c r="Y124" s="171" t="s">
        <v>812</v>
      </c>
      <c r="Z124" s="318" t="s">
        <v>111</v>
      </c>
      <c r="AA124" s="275" t="s">
        <v>813</v>
      </c>
      <c r="AB124" s="275" t="s">
        <v>814</v>
      </c>
      <c r="AC124" s="275" t="s">
        <v>815</v>
      </c>
      <c r="AD124" s="275" t="s">
        <v>814</v>
      </c>
      <c r="AE124" s="266" t="s">
        <v>406</v>
      </c>
      <c r="AF124" s="275">
        <v>4752</v>
      </c>
      <c r="AG124" s="275" t="s">
        <v>816</v>
      </c>
      <c r="AH124" s="319" t="s">
        <v>817</v>
      </c>
      <c r="AI124" s="320" t="s">
        <v>39</v>
      </c>
      <c r="AJ124" s="249">
        <v>52</v>
      </c>
      <c r="AK124" s="247">
        <v>0</v>
      </c>
      <c r="AL124" s="248" t="s">
        <v>38</v>
      </c>
      <c r="AM124" s="249" t="s">
        <v>36</v>
      </c>
      <c r="AN124" s="321" t="s">
        <v>411</v>
      </c>
      <c r="AO124" s="4">
        <v>0</v>
      </c>
      <c r="AP124" s="4">
        <v>40</v>
      </c>
      <c r="AQ124" s="4">
        <v>40.01</v>
      </c>
      <c r="AR124" s="4">
        <v>80</v>
      </c>
      <c r="AS124" s="4">
        <v>80.010000000000005</v>
      </c>
      <c r="AT124" s="176">
        <v>110</v>
      </c>
      <c r="AU124" s="177"/>
      <c r="AV124" s="177"/>
      <c r="AW124" s="178"/>
      <c r="AX124" s="178"/>
      <c r="AY124" s="178"/>
      <c r="AZ124" s="178"/>
      <c r="BA124" s="178"/>
      <c r="BB124" s="178"/>
      <c r="BC124" s="178"/>
      <c r="BD124" s="178"/>
      <c r="BE124" s="178"/>
      <c r="BF124" s="178"/>
      <c r="BG124" s="178"/>
      <c r="BH124" s="178"/>
      <c r="BI124" s="178"/>
      <c r="BJ124" s="178"/>
      <c r="BK124" s="178">
        <v>52</v>
      </c>
    </row>
    <row r="125" spans="1:63" hidden="1" x14ac:dyDescent="0.25">
      <c r="A125" s="165">
        <v>5204</v>
      </c>
      <c r="B125" s="166">
        <v>21121</v>
      </c>
      <c r="C125" s="167" t="s">
        <v>392</v>
      </c>
      <c r="D125" s="168">
        <v>11</v>
      </c>
      <c r="E125" s="167" t="s">
        <v>49</v>
      </c>
      <c r="F125" s="169">
        <v>48</v>
      </c>
      <c r="G125" s="167" t="s">
        <v>770</v>
      </c>
      <c r="H125" s="170">
        <v>253</v>
      </c>
      <c r="I125" s="171" t="s">
        <v>770</v>
      </c>
      <c r="J125" s="166">
        <v>2</v>
      </c>
      <c r="K125" s="167" t="s">
        <v>33</v>
      </c>
      <c r="L125" s="167">
        <v>6</v>
      </c>
      <c r="M125" s="167" t="s">
        <v>50</v>
      </c>
      <c r="N125" s="167">
        <v>7</v>
      </c>
      <c r="O125" s="167" t="s">
        <v>771</v>
      </c>
      <c r="P125" s="167">
        <v>3</v>
      </c>
      <c r="Q125" s="167" t="s">
        <v>34</v>
      </c>
      <c r="R125" s="167">
        <v>5</v>
      </c>
      <c r="S125" s="167" t="s">
        <v>54</v>
      </c>
      <c r="T125" s="167" t="s">
        <v>40</v>
      </c>
      <c r="U125" s="167" t="s">
        <v>41</v>
      </c>
      <c r="V125" s="169">
        <v>383</v>
      </c>
      <c r="W125" s="167" t="s">
        <v>796</v>
      </c>
      <c r="X125" s="168">
        <v>3</v>
      </c>
      <c r="Y125" s="171" t="s">
        <v>812</v>
      </c>
      <c r="Z125" s="318" t="s">
        <v>93</v>
      </c>
      <c r="AA125" s="275" t="s">
        <v>818</v>
      </c>
      <c r="AB125" s="275" t="s">
        <v>819</v>
      </c>
      <c r="AC125" s="275" t="s">
        <v>820</v>
      </c>
      <c r="AD125" s="275" t="s">
        <v>819</v>
      </c>
      <c r="AE125" s="266" t="s">
        <v>406</v>
      </c>
      <c r="AF125" s="275">
        <v>4752</v>
      </c>
      <c r="AG125" s="275" t="s">
        <v>816</v>
      </c>
      <c r="AH125" s="319" t="s">
        <v>817</v>
      </c>
      <c r="AI125" s="320" t="s">
        <v>39</v>
      </c>
      <c r="AJ125" s="249">
        <v>52</v>
      </c>
      <c r="AK125" s="247">
        <v>0</v>
      </c>
      <c r="AL125" s="248" t="s">
        <v>38</v>
      </c>
      <c r="AM125" s="249" t="s">
        <v>36</v>
      </c>
      <c r="AN125" s="321" t="s">
        <v>411</v>
      </c>
      <c r="AO125" s="4">
        <v>0</v>
      </c>
      <c r="AP125" s="4">
        <v>40</v>
      </c>
      <c r="AQ125" s="4">
        <v>40.01</v>
      </c>
      <c r="AR125" s="4">
        <v>80</v>
      </c>
      <c r="AS125" s="4">
        <v>80.010000000000005</v>
      </c>
      <c r="AT125" s="176">
        <v>110</v>
      </c>
      <c r="AU125" s="177"/>
      <c r="AV125" s="177"/>
      <c r="AW125" s="178"/>
      <c r="AX125" s="178"/>
      <c r="AY125" s="178"/>
      <c r="AZ125" s="178"/>
      <c r="BA125" s="178"/>
      <c r="BB125" s="178"/>
      <c r="BC125" s="178"/>
      <c r="BD125" s="178"/>
      <c r="BE125" s="178"/>
      <c r="BF125" s="178"/>
      <c r="BG125" s="178"/>
      <c r="BH125" s="178"/>
      <c r="BI125" s="178"/>
      <c r="BJ125" s="178"/>
      <c r="BK125" s="178">
        <v>52</v>
      </c>
    </row>
    <row r="126" spans="1:63" hidden="1" x14ac:dyDescent="0.25">
      <c r="A126" s="165">
        <v>3687</v>
      </c>
      <c r="B126" s="166">
        <v>21121</v>
      </c>
      <c r="C126" s="167" t="s">
        <v>392</v>
      </c>
      <c r="D126" s="168">
        <v>11</v>
      </c>
      <c r="E126" s="167" t="s">
        <v>49</v>
      </c>
      <c r="F126" s="169">
        <v>48</v>
      </c>
      <c r="G126" s="167" t="s">
        <v>770</v>
      </c>
      <c r="H126" s="170">
        <v>253</v>
      </c>
      <c r="I126" s="171" t="s">
        <v>770</v>
      </c>
      <c r="J126" s="166">
        <v>2</v>
      </c>
      <c r="K126" s="167" t="s">
        <v>33</v>
      </c>
      <c r="L126" s="167">
        <v>6</v>
      </c>
      <c r="M126" s="167" t="s">
        <v>50</v>
      </c>
      <c r="N126" s="167">
        <v>7</v>
      </c>
      <c r="O126" s="167" t="s">
        <v>771</v>
      </c>
      <c r="P126" s="167">
        <v>3</v>
      </c>
      <c r="Q126" s="167" t="s">
        <v>34</v>
      </c>
      <c r="R126" s="167">
        <v>5</v>
      </c>
      <c r="S126" s="167" t="s">
        <v>54</v>
      </c>
      <c r="T126" s="167" t="s">
        <v>40</v>
      </c>
      <c r="U126" s="167" t="s">
        <v>41</v>
      </c>
      <c r="V126" s="169">
        <v>383</v>
      </c>
      <c r="W126" s="167" t="s">
        <v>796</v>
      </c>
      <c r="X126" s="168">
        <v>4</v>
      </c>
      <c r="Y126" s="171" t="s">
        <v>821</v>
      </c>
      <c r="Z126" s="318" t="s">
        <v>111</v>
      </c>
      <c r="AA126" s="275" t="s">
        <v>821</v>
      </c>
      <c r="AB126" s="275" t="s">
        <v>822</v>
      </c>
      <c r="AC126" s="275" t="s">
        <v>823</v>
      </c>
      <c r="AD126" s="275" t="s">
        <v>822</v>
      </c>
      <c r="AE126" s="266" t="s">
        <v>406</v>
      </c>
      <c r="AF126" s="275">
        <v>4772</v>
      </c>
      <c r="AG126" s="275" t="s">
        <v>824</v>
      </c>
      <c r="AH126" s="297" t="s">
        <v>825</v>
      </c>
      <c r="AI126" s="320" t="s">
        <v>39</v>
      </c>
      <c r="AJ126" s="249">
        <v>100</v>
      </c>
      <c r="AK126" s="247">
        <v>0</v>
      </c>
      <c r="AL126" s="248" t="s">
        <v>38</v>
      </c>
      <c r="AM126" s="249" t="s">
        <v>36</v>
      </c>
      <c r="AN126" s="321" t="s">
        <v>411</v>
      </c>
      <c r="AO126" s="4">
        <v>0</v>
      </c>
      <c r="AP126" s="4">
        <v>40</v>
      </c>
      <c r="AQ126" s="4">
        <v>40.01</v>
      </c>
      <c r="AR126" s="4">
        <v>80</v>
      </c>
      <c r="AS126" s="4">
        <v>80.010000000000005</v>
      </c>
      <c r="AT126" s="176">
        <v>110</v>
      </c>
      <c r="AU126" s="177"/>
      <c r="AV126" s="177"/>
      <c r="AW126" s="178"/>
      <c r="AX126" s="178"/>
      <c r="AY126" s="178"/>
      <c r="AZ126" s="178"/>
      <c r="BA126" s="178"/>
      <c r="BB126" s="178"/>
      <c r="BC126" s="178"/>
      <c r="BD126" s="178"/>
      <c r="BE126" s="178"/>
      <c r="BF126" s="178"/>
      <c r="BG126" s="178"/>
      <c r="BH126" s="178"/>
      <c r="BI126" s="178"/>
      <c r="BJ126" s="178"/>
      <c r="BK126" s="178">
        <v>100</v>
      </c>
    </row>
    <row r="127" spans="1:63" hidden="1" x14ac:dyDescent="0.25">
      <c r="A127" s="165">
        <v>5205</v>
      </c>
      <c r="B127" s="166">
        <v>21121</v>
      </c>
      <c r="C127" s="167" t="s">
        <v>392</v>
      </c>
      <c r="D127" s="168">
        <v>11</v>
      </c>
      <c r="E127" s="167" t="s">
        <v>49</v>
      </c>
      <c r="F127" s="169">
        <v>48</v>
      </c>
      <c r="G127" s="167" t="s">
        <v>770</v>
      </c>
      <c r="H127" s="170">
        <v>253</v>
      </c>
      <c r="I127" s="171" t="s">
        <v>770</v>
      </c>
      <c r="J127" s="166">
        <v>2</v>
      </c>
      <c r="K127" s="167" t="s">
        <v>33</v>
      </c>
      <c r="L127" s="167">
        <v>6</v>
      </c>
      <c r="M127" s="167" t="s">
        <v>50</v>
      </c>
      <c r="N127" s="167">
        <v>7</v>
      </c>
      <c r="O127" s="167" t="s">
        <v>771</v>
      </c>
      <c r="P127" s="167">
        <v>3</v>
      </c>
      <c r="Q127" s="167" t="s">
        <v>34</v>
      </c>
      <c r="R127" s="167">
        <v>5</v>
      </c>
      <c r="S127" s="167" t="s">
        <v>54</v>
      </c>
      <c r="T127" s="167" t="s">
        <v>40</v>
      </c>
      <c r="U127" s="167" t="s">
        <v>41</v>
      </c>
      <c r="V127" s="169">
        <v>383</v>
      </c>
      <c r="W127" s="167" t="s">
        <v>796</v>
      </c>
      <c r="X127" s="168">
        <v>4</v>
      </c>
      <c r="Y127" s="171" t="s">
        <v>821</v>
      </c>
      <c r="Z127" s="318" t="s">
        <v>93</v>
      </c>
      <c r="AA127" s="275" t="s">
        <v>826</v>
      </c>
      <c r="AB127" s="275" t="s">
        <v>827</v>
      </c>
      <c r="AC127" s="275" t="s">
        <v>828</v>
      </c>
      <c r="AD127" s="275" t="s">
        <v>819</v>
      </c>
      <c r="AE127" s="266" t="s">
        <v>406</v>
      </c>
      <c r="AF127" s="275">
        <v>4772</v>
      </c>
      <c r="AG127" s="275" t="s">
        <v>824</v>
      </c>
      <c r="AH127" s="297" t="s">
        <v>825</v>
      </c>
      <c r="AI127" s="320" t="s">
        <v>39</v>
      </c>
      <c r="AJ127" s="249">
        <v>100</v>
      </c>
      <c r="AK127" s="247">
        <v>0</v>
      </c>
      <c r="AL127" s="248" t="s">
        <v>38</v>
      </c>
      <c r="AM127" s="249" t="s">
        <v>36</v>
      </c>
      <c r="AN127" s="321" t="s">
        <v>411</v>
      </c>
      <c r="AO127" s="4">
        <v>0</v>
      </c>
      <c r="AP127" s="4">
        <v>40</v>
      </c>
      <c r="AQ127" s="4">
        <v>40.01</v>
      </c>
      <c r="AR127" s="4">
        <v>80</v>
      </c>
      <c r="AS127" s="4">
        <v>80.010000000000005</v>
      </c>
      <c r="AT127" s="176">
        <v>110</v>
      </c>
      <c r="AU127" s="177"/>
      <c r="AV127" s="177"/>
      <c r="AW127" s="178"/>
      <c r="AX127" s="178"/>
      <c r="AY127" s="178"/>
      <c r="AZ127" s="178"/>
      <c r="BA127" s="178"/>
      <c r="BB127" s="178"/>
      <c r="BC127" s="178"/>
      <c r="BD127" s="178"/>
      <c r="BE127" s="178"/>
      <c r="BF127" s="178"/>
      <c r="BG127" s="178"/>
      <c r="BH127" s="178"/>
      <c r="BI127" s="178"/>
      <c r="BJ127" s="178"/>
      <c r="BK127" s="178">
        <v>100</v>
      </c>
    </row>
    <row r="128" spans="1:63" hidden="1" x14ac:dyDescent="0.25">
      <c r="A128" s="165">
        <v>3627</v>
      </c>
      <c r="B128" s="166">
        <v>21121</v>
      </c>
      <c r="C128" s="167" t="s">
        <v>392</v>
      </c>
      <c r="D128" s="168">
        <v>11</v>
      </c>
      <c r="E128" s="167" t="s">
        <v>49</v>
      </c>
      <c r="F128" s="169">
        <v>48</v>
      </c>
      <c r="G128" s="167" t="s">
        <v>770</v>
      </c>
      <c r="H128" s="170">
        <v>253</v>
      </c>
      <c r="I128" s="171" t="s">
        <v>770</v>
      </c>
      <c r="J128" s="166">
        <v>2</v>
      </c>
      <c r="K128" s="167" t="s">
        <v>33</v>
      </c>
      <c r="L128" s="167">
        <v>6</v>
      </c>
      <c r="M128" s="167" t="s">
        <v>50</v>
      </c>
      <c r="N128" s="167">
        <v>7</v>
      </c>
      <c r="O128" s="167" t="s">
        <v>771</v>
      </c>
      <c r="P128" s="167">
        <v>3</v>
      </c>
      <c r="Q128" s="167" t="s">
        <v>34</v>
      </c>
      <c r="R128" s="167">
        <v>5</v>
      </c>
      <c r="S128" s="167" t="s">
        <v>54</v>
      </c>
      <c r="T128" s="167" t="s">
        <v>40</v>
      </c>
      <c r="U128" s="167" t="s">
        <v>41</v>
      </c>
      <c r="V128" s="169">
        <v>383</v>
      </c>
      <c r="W128" s="167" t="s">
        <v>796</v>
      </c>
      <c r="X128" s="168"/>
      <c r="Y128" s="171" t="s">
        <v>35</v>
      </c>
      <c r="Z128" s="318" t="s">
        <v>37</v>
      </c>
      <c r="AA128" s="275" t="s">
        <v>844</v>
      </c>
      <c r="AB128" s="287" t="s">
        <v>856</v>
      </c>
      <c r="AC128" s="287" t="s">
        <v>857</v>
      </c>
      <c r="AD128" s="287" t="s">
        <v>855</v>
      </c>
      <c r="AE128" s="248" t="s">
        <v>406</v>
      </c>
      <c r="AF128" s="287">
        <v>4660</v>
      </c>
      <c r="AG128" s="287" t="s">
        <v>858</v>
      </c>
      <c r="AH128" s="297" t="s">
        <v>852</v>
      </c>
      <c r="AI128" s="289" t="s">
        <v>853</v>
      </c>
      <c r="AJ128" s="249">
        <v>4.9000000000000002E-2</v>
      </c>
      <c r="AK128" s="247">
        <v>0</v>
      </c>
      <c r="AL128" s="248" t="s">
        <v>854</v>
      </c>
      <c r="AM128" s="249" t="s">
        <v>36</v>
      </c>
      <c r="AN128" s="321" t="s">
        <v>411</v>
      </c>
      <c r="AO128" s="4">
        <v>0</v>
      </c>
      <c r="AP128" s="4">
        <v>50</v>
      </c>
      <c r="AQ128" s="4">
        <v>50.01</v>
      </c>
      <c r="AR128" s="4">
        <v>80</v>
      </c>
      <c r="AS128" s="4">
        <v>80.010000000000005</v>
      </c>
      <c r="AT128" s="176">
        <v>110</v>
      </c>
      <c r="AU128" s="177"/>
      <c r="AV128" s="177"/>
      <c r="AW128" s="178"/>
      <c r="AX128" s="178"/>
      <c r="AY128" s="178"/>
      <c r="AZ128" s="178"/>
      <c r="BA128" s="178"/>
      <c r="BB128" s="178"/>
      <c r="BC128" s="178"/>
      <c r="BD128" s="178"/>
      <c r="BE128" s="178"/>
      <c r="BF128" s="178"/>
      <c r="BG128" s="178"/>
      <c r="BH128" s="178"/>
      <c r="BI128" s="178"/>
      <c r="BJ128" s="178"/>
      <c r="BK128" s="178">
        <v>4.9000000000000002E-2</v>
      </c>
    </row>
    <row r="129" spans="1:63" hidden="1" x14ac:dyDescent="0.25">
      <c r="A129" s="165">
        <v>3629</v>
      </c>
      <c r="B129" s="166">
        <v>21121</v>
      </c>
      <c r="C129" s="167" t="s">
        <v>392</v>
      </c>
      <c r="D129" s="168">
        <v>11</v>
      </c>
      <c r="E129" s="167" t="s">
        <v>49</v>
      </c>
      <c r="F129" s="169">
        <v>48</v>
      </c>
      <c r="G129" s="167" t="s">
        <v>770</v>
      </c>
      <c r="H129" s="170">
        <v>253</v>
      </c>
      <c r="I129" s="171" t="s">
        <v>770</v>
      </c>
      <c r="J129" s="166">
        <v>2</v>
      </c>
      <c r="K129" s="167" t="s">
        <v>33</v>
      </c>
      <c r="L129" s="167">
        <v>6</v>
      </c>
      <c r="M129" s="167" t="s">
        <v>50</v>
      </c>
      <c r="N129" s="167">
        <v>7</v>
      </c>
      <c r="O129" s="167" t="s">
        <v>771</v>
      </c>
      <c r="P129" s="167">
        <v>3</v>
      </c>
      <c r="Q129" s="167" t="s">
        <v>34</v>
      </c>
      <c r="R129" s="167">
        <v>5</v>
      </c>
      <c r="S129" s="167" t="s">
        <v>54</v>
      </c>
      <c r="T129" s="167" t="s">
        <v>40</v>
      </c>
      <c r="U129" s="167" t="s">
        <v>41</v>
      </c>
      <c r="V129" s="169">
        <v>383</v>
      </c>
      <c r="W129" s="167" t="s">
        <v>796</v>
      </c>
      <c r="X129" s="168"/>
      <c r="Y129" s="171" t="s">
        <v>35</v>
      </c>
      <c r="Z129" s="318" t="s">
        <v>91</v>
      </c>
      <c r="AA129" s="275" t="s">
        <v>847</v>
      </c>
      <c r="AB129" s="275" t="s">
        <v>848</v>
      </c>
      <c r="AC129" s="275" t="s">
        <v>849</v>
      </c>
      <c r="AD129" s="275" t="s">
        <v>848</v>
      </c>
      <c r="AE129" s="266" t="s">
        <v>406</v>
      </c>
      <c r="AF129" s="275">
        <v>4666</v>
      </c>
      <c r="AG129" s="275" t="s">
        <v>850</v>
      </c>
      <c r="AH129" s="319" t="s">
        <v>851</v>
      </c>
      <c r="AI129" s="320" t="s">
        <v>39</v>
      </c>
      <c r="AJ129" s="249">
        <v>100</v>
      </c>
      <c r="AK129" s="247">
        <v>0</v>
      </c>
      <c r="AL129" s="248" t="s">
        <v>38</v>
      </c>
      <c r="AM129" s="249" t="s">
        <v>36</v>
      </c>
      <c r="AN129" s="321" t="s">
        <v>411</v>
      </c>
      <c r="AO129" s="4">
        <v>0</v>
      </c>
      <c r="AP129" s="4">
        <v>40</v>
      </c>
      <c r="AQ129" s="4">
        <v>40.01</v>
      </c>
      <c r="AR129" s="4">
        <v>80</v>
      </c>
      <c r="AS129" s="4">
        <v>80.010000000000005</v>
      </c>
      <c r="AT129" s="176">
        <v>110</v>
      </c>
      <c r="AU129" s="177"/>
      <c r="AV129" s="177"/>
      <c r="AW129" s="178"/>
      <c r="AX129" s="178"/>
      <c r="AY129" s="178"/>
      <c r="AZ129" s="178"/>
      <c r="BA129" s="178"/>
      <c r="BB129" s="178"/>
      <c r="BC129" s="178"/>
      <c r="BD129" s="178"/>
      <c r="BE129" s="178"/>
      <c r="BF129" s="178"/>
      <c r="BG129" s="178"/>
      <c r="BH129" s="178"/>
      <c r="BI129" s="178"/>
      <c r="BJ129" s="178"/>
      <c r="BK129" s="178">
        <v>100</v>
      </c>
    </row>
    <row r="130" spans="1:63" hidden="1" x14ac:dyDescent="0.25">
      <c r="A130" s="165">
        <v>3638</v>
      </c>
      <c r="B130" s="166">
        <v>21121</v>
      </c>
      <c r="C130" s="167" t="s">
        <v>392</v>
      </c>
      <c r="D130" s="168">
        <v>11</v>
      </c>
      <c r="E130" s="167" t="s">
        <v>49</v>
      </c>
      <c r="F130" s="169">
        <v>48</v>
      </c>
      <c r="G130" s="167" t="s">
        <v>770</v>
      </c>
      <c r="H130" s="170">
        <v>253</v>
      </c>
      <c r="I130" s="171" t="s">
        <v>770</v>
      </c>
      <c r="J130" s="166">
        <v>2</v>
      </c>
      <c r="K130" s="167" t="s">
        <v>33</v>
      </c>
      <c r="L130" s="167">
        <v>6</v>
      </c>
      <c r="M130" s="167" t="s">
        <v>50</v>
      </c>
      <c r="N130" s="167">
        <v>7</v>
      </c>
      <c r="O130" s="167" t="s">
        <v>771</v>
      </c>
      <c r="P130" s="167">
        <v>3</v>
      </c>
      <c r="Q130" s="167" t="s">
        <v>34</v>
      </c>
      <c r="R130" s="167">
        <v>5</v>
      </c>
      <c r="S130" s="167" t="s">
        <v>54</v>
      </c>
      <c r="T130" s="167" t="s">
        <v>40</v>
      </c>
      <c r="U130" s="167" t="s">
        <v>41</v>
      </c>
      <c r="V130" s="169">
        <v>383</v>
      </c>
      <c r="W130" s="167" t="s">
        <v>796</v>
      </c>
      <c r="X130" s="168"/>
      <c r="Y130" s="171" t="s">
        <v>35</v>
      </c>
      <c r="Z130" s="318" t="s">
        <v>93</v>
      </c>
      <c r="AA130" s="275" t="s">
        <v>829</v>
      </c>
      <c r="AB130" s="275" t="s">
        <v>830</v>
      </c>
      <c r="AC130" s="275" t="s">
        <v>831</v>
      </c>
      <c r="AD130" s="275" t="s">
        <v>830</v>
      </c>
      <c r="AE130" s="266" t="s">
        <v>406</v>
      </c>
      <c r="AF130" s="275">
        <v>4679</v>
      </c>
      <c r="AG130" s="275" t="s">
        <v>811</v>
      </c>
      <c r="AH130" s="297" t="s">
        <v>802</v>
      </c>
      <c r="AI130" s="320" t="s">
        <v>39</v>
      </c>
      <c r="AJ130" s="249">
        <v>100</v>
      </c>
      <c r="AK130" s="247">
        <v>0</v>
      </c>
      <c r="AL130" s="248" t="s">
        <v>38</v>
      </c>
      <c r="AM130" s="249" t="s">
        <v>36</v>
      </c>
      <c r="AN130" s="321" t="s">
        <v>411</v>
      </c>
      <c r="AO130" s="4">
        <v>0</v>
      </c>
      <c r="AP130" s="4">
        <v>40</v>
      </c>
      <c r="AQ130" s="4">
        <v>40.01</v>
      </c>
      <c r="AR130" s="4">
        <v>80</v>
      </c>
      <c r="AS130" s="4">
        <v>80.010000000000005</v>
      </c>
      <c r="AT130" s="176">
        <v>110</v>
      </c>
      <c r="AU130" s="177"/>
      <c r="AV130" s="177"/>
      <c r="AW130" s="178"/>
      <c r="AX130" s="178"/>
      <c r="AY130" s="178"/>
      <c r="AZ130" s="178"/>
      <c r="BA130" s="178"/>
      <c r="BB130" s="178"/>
      <c r="BC130" s="178"/>
      <c r="BD130" s="178"/>
      <c r="BE130" s="178"/>
      <c r="BF130" s="178"/>
      <c r="BG130" s="178"/>
      <c r="BH130" s="178"/>
      <c r="BI130" s="178"/>
      <c r="BJ130" s="178"/>
      <c r="BK130" s="178">
        <v>100</v>
      </c>
    </row>
    <row r="131" spans="1:63" ht="15" hidden="1" customHeight="1" x14ac:dyDescent="0.25">
      <c r="A131" s="165">
        <v>2129</v>
      </c>
      <c r="B131" s="166">
        <v>21121</v>
      </c>
      <c r="C131" s="167" t="s">
        <v>392</v>
      </c>
      <c r="D131" s="168">
        <v>11</v>
      </c>
      <c r="E131" s="167" t="s">
        <v>49</v>
      </c>
      <c r="F131" s="169">
        <v>46</v>
      </c>
      <c r="G131" s="167" t="s">
        <v>1035</v>
      </c>
      <c r="H131" s="170">
        <v>251</v>
      </c>
      <c r="I131" s="171" t="s">
        <v>1035</v>
      </c>
      <c r="J131" s="166">
        <v>2</v>
      </c>
      <c r="K131" s="167" t="s">
        <v>33</v>
      </c>
      <c r="L131" s="167">
        <v>6</v>
      </c>
      <c r="M131" s="167" t="s">
        <v>50</v>
      </c>
      <c r="N131" s="167">
        <v>3</v>
      </c>
      <c r="O131" s="167" t="s">
        <v>55</v>
      </c>
      <c r="P131" s="167">
        <v>3</v>
      </c>
      <c r="Q131" s="167" t="s">
        <v>34</v>
      </c>
      <c r="R131" s="167">
        <v>5</v>
      </c>
      <c r="S131" s="167" t="s">
        <v>54</v>
      </c>
      <c r="T131" s="167" t="s">
        <v>40</v>
      </c>
      <c r="U131" s="167" t="s">
        <v>41</v>
      </c>
      <c r="V131" s="169">
        <v>373</v>
      </c>
      <c r="W131" s="167" t="s">
        <v>1036</v>
      </c>
      <c r="X131" s="168">
        <v>1</v>
      </c>
      <c r="Y131" s="171" t="s">
        <v>1037</v>
      </c>
      <c r="Z131" s="318" t="s">
        <v>111</v>
      </c>
      <c r="AA131" s="275" t="s">
        <v>1037</v>
      </c>
      <c r="AB131" s="275" t="s">
        <v>1038</v>
      </c>
      <c r="AC131" s="275" t="s">
        <v>1039</v>
      </c>
      <c r="AD131" s="275" t="s">
        <v>1038</v>
      </c>
      <c r="AE131" s="266" t="s">
        <v>406</v>
      </c>
      <c r="AF131" s="275">
        <v>2822</v>
      </c>
      <c r="AG131" s="275" t="s">
        <v>1040</v>
      </c>
      <c r="AH131" s="319" t="s">
        <v>1041</v>
      </c>
      <c r="AI131" s="320" t="s">
        <v>39</v>
      </c>
      <c r="AJ131" s="267">
        <v>100</v>
      </c>
      <c r="AK131" s="265">
        <v>0</v>
      </c>
      <c r="AL131" s="266" t="s">
        <v>38</v>
      </c>
      <c r="AM131" s="267" t="s">
        <v>46</v>
      </c>
      <c r="AN131" s="321" t="s">
        <v>411</v>
      </c>
      <c r="AO131" s="4">
        <v>0</v>
      </c>
      <c r="AP131" s="4">
        <v>20</v>
      </c>
      <c r="AQ131" s="4">
        <v>20.010000000000002</v>
      </c>
      <c r="AR131" s="4">
        <v>80</v>
      </c>
      <c r="AS131" s="4">
        <v>80.010000000000005</v>
      </c>
      <c r="AT131" s="176">
        <v>110</v>
      </c>
      <c r="AU131" s="27"/>
      <c r="AV131" s="27"/>
      <c r="AW131" s="4"/>
      <c r="AX131" s="4"/>
      <c r="AY131" s="4"/>
      <c r="AZ131" s="4"/>
      <c r="BA131" s="4"/>
      <c r="BB131" s="4"/>
      <c r="BC131" s="4"/>
      <c r="BD131" s="4"/>
      <c r="BE131" s="4"/>
      <c r="BF131" s="4"/>
      <c r="BG131" s="4"/>
      <c r="BH131" s="4"/>
      <c r="BI131" s="4"/>
      <c r="BJ131" s="4"/>
      <c r="BK131" s="4"/>
    </row>
    <row r="132" spans="1:63" ht="15" hidden="1" customHeight="1" x14ac:dyDescent="0.25">
      <c r="A132" s="165">
        <v>2426</v>
      </c>
      <c r="B132" s="166">
        <v>21121</v>
      </c>
      <c r="C132" s="167" t="s">
        <v>392</v>
      </c>
      <c r="D132" s="168">
        <v>11</v>
      </c>
      <c r="E132" s="167" t="s">
        <v>49</v>
      </c>
      <c r="F132" s="169">
        <v>46</v>
      </c>
      <c r="G132" s="167" t="s">
        <v>1035</v>
      </c>
      <c r="H132" s="170">
        <v>251</v>
      </c>
      <c r="I132" s="171" t="s">
        <v>1035</v>
      </c>
      <c r="J132" s="166">
        <v>2</v>
      </c>
      <c r="K132" s="167" t="s">
        <v>33</v>
      </c>
      <c r="L132" s="167">
        <v>6</v>
      </c>
      <c r="M132" s="167" t="s">
        <v>50</v>
      </c>
      <c r="N132" s="167">
        <v>3</v>
      </c>
      <c r="O132" s="167" t="s">
        <v>55</v>
      </c>
      <c r="P132" s="167">
        <v>3</v>
      </c>
      <c r="Q132" s="167" t="s">
        <v>34</v>
      </c>
      <c r="R132" s="167">
        <v>5</v>
      </c>
      <c r="S132" s="167" t="s">
        <v>54</v>
      </c>
      <c r="T132" s="167" t="s">
        <v>40</v>
      </c>
      <c r="U132" s="167" t="s">
        <v>41</v>
      </c>
      <c r="V132" s="169">
        <v>373</v>
      </c>
      <c r="W132" s="167" t="s">
        <v>1036</v>
      </c>
      <c r="X132" s="168">
        <v>1</v>
      </c>
      <c r="Y132" s="171" t="s">
        <v>1037</v>
      </c>
      <c r="Z132" s="318" t="s">
        <v>93</v>
      </c>
      <c r="AA132" s="275" t="s">
        <v>1042</v>
      </c>
      <c r="AB132" s="275" t="s">
        <v>1043</v>
      </c>
      <c r="AC132" s="275" t="s">
        <v>1044</v>
      </c>
      <c r="AD132" s="275" t="s">
        <v>1043</v>
      </c>
      <c r="AE132" s="266" t="s">
        <v>406</v>
      </c>
      <c r="AF132" s="275">
        <v>3251</v>
      </c>
      <c r="AG132" s="275" t="s">
        <v>1045</v>
      </c>
      <c r="AH132" s="319" t="s">
        <v>1041</v>
      </c>
      <c r="AI132" s="320" t="s">
        <v>39</v>
      </c>
      <c r="AJ132" s="267">
        <v>100</v>
      </c>
      <c r="AK132" s="265">
        <v>90</v>
      </c>
      <c r="AL132" s="266" t="s">
        <v>38</v>
      </c>
      <c r="AM132" s="267" t="s">
        <v>46</v>
      </c>
      <c r="AN132" s="321" t="s">
        <v>411</v>
      </c>
      <c r="AO132" s="4">
        <v>0</v>
      </c>
      <c r="AP132" s="4">
        <v>20</v>
      </c>
      <c r="AQ132" s="4">
        <v>20.010000000000002</v>
      </c>
      <c r="AR132" s="4">
        <v>80</v>
      </c>
      <c r="AS132" s="4">
        <v>80.010000000000005</v>
      </c>
      <c r="AT132" s="176">
        <v>110</v>
      </c>
      <c r="AU132" s="27"/>
      <c r="AV132" s="27"/>
      <c r="AW132" s="4"/>
      <c r="AX132" s="4"/>
      <c r="AY132" s="4"/>
      <c r="AZ132" s="4"/>
      <c r="BA132" s="4"/>
      <c r="BB132" s="4"/>
      <c r="BC132" s="4"/>
      <c r="BD132" s="4"/>
      <c r="BE132" s="4"/>
      <c r="BF132" s="4"/>
      <c r="BG132" s="4"/>
      <c r="BH132" s="4"/>
      <c r="BI132" s="4"/>
      <c r="BJ132" s="4"/>
      <c r="BK132" s="4"/>
    </row>
    <row r="133" spans="1:63" ht="15" hidden="1" customHeight="1" x14ac:dyDescent="0.25">
      <c r="A133" s="165">
        <v>2427</v>
      </c>
      <c r="B133" s="166">
        <v>21121</v>
      </c>
      <c r="C133" s="167" t="s">
        <v>392</v>
      </c>
      <c r="D133" s="168">
        <v>11</v>
      </c>
      <c r="E133" s="167" t="s">
        <v>49</v>
      </c>
      <c r="F133" s="169">
        <v>46</v>
      </c>
      <c r="G133" s="167" t="s">
        <v>1035</v>
      </c>
      <c r="H133" s="170">
        <v>251</v>
      </c>
      <c r="I133" s="171" t="s">
        <v>1035</v>
      </c>
      <c r="J133" s="166">
        <v>2</v>
      </c>
      <c r="K133" s="167" t="s">
        <v>33</v>
      </c>
      <c r="L133" s="167">
        <v>6</v>
      </c>
      <c r="M133" s="167" t="s">
        <v>50</v>
      </c>
      <c r="N133" s="167">
        <v>3</v>
      </c>
      <c r="O133" s="167" t="s">
        <v>55</v>
      </c>
      <c r="P133" s="167">
        <v>3</v>
      </c>
      <c r="Q133" s="167" t="s">
        <v>34</v>
      </c>
      <c r="R133" s="167">
        <v>5</v>
      </c>
      <c r="S133" s="167" t="s">
        <v>54</v>
      </c>
      <c r="T133" s="167" t="s">
        <v>40</v>
      </c>
      <c r="U133" s="167" t="s">
        <v>41</v>
      </c>
      <c r="V133" s="169">
        <v>373</v>
      </c>
      <c r="W133" s="167" t="s">
        <v>1036</v>
      </c>
      <c r="X133" s="168">
        <v>1</v>
      </c>
      <c r="Y133" s="171" t="s">
        <v>1037</v>
      </c>
      <c r="Z133" s="318" t="s">
        <v>93</v>
      </c>
      <c r="AA133" s="275" t="s">
        <v>1046</v>
      </c>
      <c r="AB133" s="275" t="s">
        <v>1047</v>
      </c>
      <c r="AC133" s="275" t="s">
        <v>1048</v>
      </c>
      <c r="AD133" s="275" t="s">
        <v>1047</v>
      </c>
      <c r="AE133" s="266" t="s">
        <v>406</v>
      </c>
      <c r="AF133" s="275">
        <v>3252</v>
      </c>
      <c r="AG133" s="275" t="s">
        <v>1049</v>
      </c>
      <c r="AH133" s="319" t="s">
        <v>1050</v>
      </c>
      <c r="AI133" s="320" t="s">
        <v>39</v>
      </c>
      <c r="AJ133" s="267">
        <v>100</v>
      </c>
      <c r="AK133" s="265">
        <v>0</v>
      </c>
      <c r="AL133" s="266" t="s">
        <v>38</v>
      </c>
      <c r="AM133" s="267" t="s">
        <v>45</v>
      </c>
      <c r="AN133" s="321" t="s">
        <v>411</v>
      </c>
      <c r="AO133" s="4">
        <v>0</v>
      </c>
      <c r="AP133" s="4">
        <v>20</v>
      </c>
      <c r="AQ133" s="4">
        <v>20.010000000000002</v>
      </c>
      <c r="AR133" s="4">
        <v>80</v>
      </c>
      <c r="AS133" s="4">
        <v>80.010000000000005</v>
      </c>
      <c r="AT133" s="176">
        <v>110</v>
      </c>
      <c r="AU133" s="27"/>
      <c r="AV133" s="27"/>
      <c r="AW133" s="4"/>
      <c r="AX133" s="4"/>
      <c r="AY133" s="4"/>
      <c r="AZ133" s="4"/>
      <c r="BA133" s="4"/>
      <c r="BB133" s="4"/>
      <c r="BC133" s="4"/>
      <c r="BD133" s="4"/>
      <c r="BE133" s="4"/>
      <c r="BF133" s="4"/>
      <c r="BG133" s="4"/>
      <c r="BH133" s="4"/>
      <c r="BI133" s="4"/>
      <c r="BJ133" s="4"/>
      <c r="BK133" s="4"/>
    </row>
    <row r="134" spans="1:63" ht="15" hidden="1" customHeight="1" x14ac:dyDescent="0.25">
      <c r="A134" s="165">
        <v>2415</v>
      </c>
      <c r="B134" s="166">
        <v>21121</v>
      </c>
      <c r="C134" s="167" t="s">
        <v>392</v>
      </c>
      <c r="D134" s="168">
        <v>11</v>
      </c>
      <c r="E134" s="167" t="s">
        <v>49</v>
      </c>
      <c r="F134" s="169">
        <v>46</v>
      </c>
      <c r="G134" s="167" t="s">
        <v>1035</v>
      </c>
      <c r="H134" s="170">
        <v>251</v>
      </c>
      <c r="I134" s="171" t="s">
        <v>1035</v>
      </c>
      <c r="J134" s="166">
        <v>2</v>
      </c>
      <c r="K134" s="167" t="s">
        <v>33</v>
      </c>
      <c r="L134" s="167">
        <v>6</v>
      </c>
      <c r="M134" s="167" t="s">
        <v>50</v>
      </c>
      <c r="N134" s="167">
        <v>3</v>
      </c>
      <c r="O134" s="167" t="s">
        <v>55</v>
      </c>
      <c r="P134" s="167">
        <v>3</v>
      </c>
      <c r="Q134" s="167" t="s">
        <v>34</v>
      </c>
      <c r="R134" s="167">
        <v>5</v>
      </c>
      <c r="S134" s="167" t="s">
        <v>54</v>
      </c>
      <c r="T134" s="167" t="s">
        <v>40</v>
      </c>
      <c r="U134" s="167" t="s">
        <v>41</v>
      </c>
      <c r="V134" s="169">
        <v>373</v>
      </c>
      <c r="W134" s="167" t="s">
        <v>1036</v>
      </c>
      <c r="X134" s="168">
        <v>2</v>
      </c>
      <c r="Y134" s="171" t="s">
        <v>1051</v>
      </c>
      <c r="Z134" s="318" t="s">
        <v>111</v>
      </c>
      <c r="AA134" s="275" t="s">
        <v>1051</v>
      </c>
      <c r="AB134" s="275" t="s">
        <v>1052</v>
      </c>
      <c r="AC134" s="275" t="s">
        <v>1053</v>
      </c>
      <c r="AD134" s="275" t="s">
        <v>1052</v>
      </c>
      <c r="AE134" s="266" t="s">
        <v>406</v>
      </c>
      <c r="AF134" s="275">
        <v>3215</v>
      </c>
      <c r="AG134" s="275" t="s">
        <v>1054</v>
      </c>
      <c r="AH134" s="319" t="s">
        <v>1055</v>
      </c>
      <c r="AI134" s="320" t="s">
        <v>39</v>
      </c>
      <c r="AJ134" s="267">
        <v>75</v>
      </c>
      <c r="AK134" s="265">
        <v>0</v>
      </c>
      <c r="AL134" s="266" t="s">
        <v>38</v>
      </c>
      <c r="AM134" s="267" t="s">
        <v>46</v>
      </c>
      <c r="AN134" s="321" t="s">
        <v>411</v>
      </c>
      <c r="AO134" s="4">
        <v>0</v>
      </c>
      <c r="AP134" s="4">
        <v>75</v>
      </c>
      <c r="AQ134" s="4">
        <v>75.010000000000005</v>
      </c>
      <c r="AR134" s="4">
        <v>75.02</v>
      </c>
      <c r="AS134" s="4">
        <v>75.03</v>
      </c>
      <c r="AT134" s="176">
        <v>110</v>
      </c>
      <c r="AU134" s="27"/>
      <c r="AV134" s="27"/>
      <c r="AW134" s="4"/>
      <c r="AX134" s="4"/>
      <c r="AY134" s="4"/>
      <c r="AZ134" s="4"/>
      <c r="BA134" s="4"/>
      <c r="BB134" s="4"/>
      <c r="BC134" s="4"/>
      <c r="BD134" s="4"/>
      <c r="BE134" s="4"/>
      <c r="BF134" s="4"/>
      <c r="BG134" s="4"/>
      <c r="BH134" s="4"/>
      <c r="BI134" s="4"/>
      <c r="BJ134" s="4"/>
      <c r="BK134" s="4"/>
    </row>
    <row r="135" spans="1:63" ht="15" hidden="1" customHeight="1" x14ac:dyDescent="0.25">
      <c r="A135" s="165">
        <v>2424</v>
      </c>
      <c r="B135" s="166">
        <v>21121</v>
      </c>
      <c r="C135" s="167" t="s">
        <v>392</v>
      </c>
      <c r="D135" s="168">
        <v>11</v>
      </c>
      <c r="E135" s="167" t="s">
        <v>49</v>
      </c>
      <c r="F135" s="169">
        <v>46</v>
      </c>
      <c r="G135" s="167" t="s">
        <v>1035</v>
      </c>
      <c r="H135" s="170">
        <v>251</v>
      </c>
      <c r="I135" s="171" t="s">
        <v>1035</v>
      </c>
      <c r="J135" s="166">
        <v>2</v>
      </c>
      <c r="K135" s="167" t="s">
        <v>33</v>
      </c>
      <c r="L135" s="167">
        <v>6</v>
      </c>
      <c r="M135" s="167" t="s">
        <v>50</v>
      </c>
      <c r="N135" s="167">
        <v>3</v>
      </c>
      <c r="O135" s="167" t="s">
        <v>55</v>
      </c>
      <c r="P135" s="167">
        <v>3</v>
      </c>
      <c r="Q135" s="167" t="s">
        <v>34</v>
      </c>
      <c r="R135" s="167">
        <v>5</v>
      </c>
      <c r="S135" s="167" t="s">
        <v>54</v>
      </c>
      <c r="T135" s="167" t="s">
        <v>40</v>
      </c>
      <c r="U135" s="167" t="s">
        <v>41</v>
      </c>
      <c r="V135" s="169">
        <v>373</v>
      </c>
      <c r="W135" s="167" t="s">
        <v>1036</v>
      </c>
      <c r="X135" s="168">
        <v>2</v>
      </c>
      <c r="Y135" s="171" t="s">
        <v>1051</v>
      </c>
      <c r="Z135" s="318" t="s">
        <v>93</v>
      </c>
      <c r="AA135" s="275" t="s">
        <v>1056</v>
      </c>
      <c r="AB135" s="275" t="s">
        <v>1038</v>
      </c>
      <c r="AC135" s="275" t="s">
        <v>1057</v>
      </c>
      <c r="AD135" s="275" t="s">
        <v>1038</v>
      </c>
      <c r="AE135" s="266" t="s">
        <v>406</v>
      </c>
      <c r="AF135" s="275">
        <v>3248</v>
      </c>
      <c r="AG135" s="275" t="s">
        <v>1058</v>
      </c>
      <c r="AH135" s="319" t="s">
        <v>1041</v>
      </c>
      <c r="AI135" s="320" t="s">
        <v>39</v>
      </c>
      <c r="AJ135" s="267">
        <v>100</v>
      </c>
      <c r="AK135" s="265">
        <v>0</v>
      </c>
      <c r="AL135" s="266" t="s">
        <v>38</v>
      </c>
      <c r="AM135" s="267" t="s">
        <v>45</v>
      </c>
      <c r="AN135" s="321" t="s">
        <v>411</v>
      </c>
      <c r="AO135" s="4">
        <v>0</v>
      </c>
      <c r="AP135" s="4">
        <v>20</v>
      </c>
      <c r="AQ135" s="4">
        <v>20.010000000000002</v>
      </c>
      <c r="AR135" s="4">
        <v>80</v>
      </c>
      <c r="AS135" s="4">
        <v>80.010000000000005</v>
      </c>
      <c r="AT135" s="176">
        <v>110</v>
      </c>
      <c r="AU135" s="27"/>
      <c r="AV135" s="27"/>
      <c r="AW135" s="4"/>
      <c r="AX135" s="4"/>
      <c r="AY135" s="4"/>
      <c r="AZ135" s="4"/>
      <c r="BA135" s="4"/>
      <c r="BB135" s="4"/>
      <c r="BC135" s="4"/>
      <c r="BD135" s="4"/>
      <c r="BE135" s="4"/>
      <c r="BF135" s="4"/>
      <c r="BG135" s="4"/>
      <c r="BH135" s="4"/>
      <c r="BI135" s="4"/>
      <c r="BJ135" s="4"/>
      <c r="BK135" s="4"/>
    </row>
    <row r="136" spans="1:63" ht="15" hidden="1" customHeight="1" x14ac:dyDescent="0.25">
      <c r="A136" s="165">
        <v>2425</v>
      </c>
      <c r="B136" s="166">
        <v>21121</v>
      </c>
      <c r="C136" s="167" t="s">
        <v>392</v>
      </c>
      <c r="D136" s="168">
        <v>11</v>
      </c>
      <c r="E136" s="167" t="s">
        <v>49</v>
      </c>
      <c r="F136" s="169">
        <v>46</v>
      </c>
      <c r="G136" s="167" t="s">
        <v>1035</v>
      </c>
      <c r="H136" s="170">
        <v>251</v>
      </c>
      <c r="I136" s="171" t="s">
        <v>1035</v>
      </c>
      <c r="J136" s="166">
        <v>2</v>
      </c>
      <c r="K136" s="167" t="s">
        <v>33</v>
      </c>
      <c r="L136" s="167">
        <v>6</v>
      </c>
      <c r="M136" s="167" t="s">
        <v>50</v>
      </c>
      <c r="N136" s="167">
        <v>3</v>
      </c>
      <c r="O136" s="167" t="s">
        <v>55</v>
      </c>
      <c r="P136" s="167">
        <v>3</v>
      </c>
      <c r="Q136" s="167" t="s">
        <v>34</v>
      </c>
      <c r="R136" s="167">
        <v>5</v>
      </c>
      <c r="S136" s="167" t="s">
        <v>54</v>
      </c>
      <c r="T136" s="167" t="s">
        <v>40</v>
      </c>
      <c r="U136" s="167" t="s">
        <v>41</v>
      </c>
      <c r="V136" s="169">
        <v>373</v>
      </c>
      <c r="W136" s="167" t="s">
        <v>1036</v>
      </c>
      <c r="X136" s="168">
        <v>2</v>
      </c>
      <c r="Y136" s="171" t="s">
        <v>1051</v>
      </c>
      <c r="Z136" s="318" t="s">
        <v>93</v>
      </c>
      <c r="AA136" s="275" t="s">
        <v>1059</v>
      </c>
      <c r="AB136" s="275" t="s">
        <v>1060</v>
      </c>
      <c r="AC136" s="275" t="s">
        <v>1061</v>
      </c>
      <c r="AD136" s="275" t="s">
        <v>1060</v>
      </c>
      <c r="AE136" s="266" t="s">
        <v>406</v>
      </c>
      <c r="AF136" s="275">
        <v>3249</v>
      </c>
      <c r="AG136" s="275" t="s">
        <v>1062</v>
      </c>
      <c r="AH136" s="319" t="s">
        <v>1063</v>
      </c>
      <c r="AI136" s="320" t="s">
        <v>39</v>
      </c>
      <c r="AJ136" s="267">
        <v>75</v>
      </c>
      <c r="AK136" s="265">
        <v>0</v>
      </c>
      <c r="AL136" s="266" t="s">
        <v>38</v>
      </c>
      <c r="AM136" s="267" t="s">
        <v>45</v>
      </c>
      <c r="AN136" s="321" t="s">
        <v>411</v>
      </c>
      <c r="AO136" s="4">
        <v>0</v>
      </c>
      <c r="AP136" s="4">
        <v>20</v>
      </c>
      <c r="AQ136" s="4">
        <v>20.010000000000002</v>
      </c>
      <c r="AR136" s="4">
        <v>80</v>
      </c>
      <c r="AS136" s="4">
        <v>80.010000000000005</v>
      </c>
      <c r="AT136" s="176">
        <v>110</v>
      </c>
      <c r="AU136" s="27"/>
      <c r="AV136" s="27"/>
      <c r="AW136" s="4"/>
      <c r="AX136" s="4"/>
      <c r="AY136" s="4"/>
      <c r="AZ136" s="4"/>
      <c r="BA136" s="4"/>
      <c r="BB136" s="4"/>
      <c r="BC136" s="4"/>
      <c r="BD136" s="4"/>
      <c r="BE136" s="4"/>
      <c r="BF136" s="4"/>
      <c r="BG136" s="4"/>
      <c r="BH136" s="4"/>
      <c r="BI136" s="4"/>
      <c r="BJ136" s="4"/>
      <c r="BK136" s="4"/>
    </row>
    <row r="137" spans="1:63" ht="15" hidden="1" customHeight="1" x14ac:dyDescent="0.25">
      <c r="A137" s="165">
        <v>2412</v>
      </c>
      <c r="B137" s="166">
        <v>21121</v>
      </c>
      <c r="C137" s="167" t="s">
        <v>392</v>
      </c>
      <c r="D137" s="168">
        <v>11</v>
      </c>
      <c r="E137" s="167" t="s">
        <v>49</v>
      </c>
      <c r="F137" s="169">
        <v>46</v>
      </c>
      <c r="G137" s="167" t="s">
        <v>1035</v>
      </c>
      <c r="H137" s="170">
        <v>251</v>
      </c>
      <c r="I137" s="171" t="s">
        <v>1035</v>
      </c>
      <c r="J137" s="166">
        <v>2</v>
      </c>
      <c r="K137" s="167" t="s">
        <v>33</v>
      </c>
      <c r="L137" s="167">
        <v>6</v>
      </c>
      <c r="M137" s="167" t="s">
        <v>50</v>
      </c>
      <c r="N137" s="167">
        <v>3</v>
      </c>
      <c r="O137" s="167" t="s">
        <v>55</v>
      </c>
      <c r="P137" s="167">
        <v>3</v>
      </c>
      <c r="Q137" s="167" t="s">
        <v>34</v>
      </c>
      <c r="R137" s="167">
        <v>5</v>
      </c>
      <c r="S137" s="167" t="s">
        <v>54</v>
      </c>
      <c r="T137" s="167" t="s">
        <v>40</v>
      </c>
      <c r="U137" s="167" t="s">
        <v>41</v>
      </c>
      <c r="V137" s="169">
        <v>373</v>
      </c>
      <c r="W137" s="167" t="s">
        <v>1036</v>
      </c>
      <c r="X137" s="168"/>
      <c r="Y137" s="171" t="s">
        <v>35</v>
      </c>
      <c r="Z137" s="318" t="s">
        <v>37</v>
      </c>
      <c r="AA137" s="275" t="s">
        <v>1064</v>
      </c>
      <c r="AB137" s="275" t="s">
        <v>1065</v>
      </c>
      <c r="AC137" s="275" t="s">
        <v>1066</v>
      </c>
      <c r="AD137" s="275" t="s">
        <v>1065</v>
      </c>
      <c r="AE137" s="266" t="s">
        <v>406</v>
      </c>
      <c r="AF137" s="275">
        <v>3218</v>
      </c>
      <c r="AG137" s="275" t="s">
        <v>1067</v>
      </c>
      <c r="AH137" s="319" t="s">
        <v>1068</v>
      </c>
      <c r="AI137" s="320" t="s">
        <v>39</v>
      </c>
      <c r="AJ137" s="267">
        <v>100</v>
      </c>
      <c r="AK137" s="265">
        <v>100</v>
      </c>
      <c r="AL137" s="266" t="s">
        <v>38</v>
      </c>
      <c r="AM137" s="267" t="s">
        <v>36</v>
      </c>
      <c r="AN137" s="321" t="s">
        <v>411</v>
      </c>
      <c r="AO137" s="4">
        <v>0</v>
      </c>
      <c r="AP137" s="4">
        <v>20</v>
      </c>
      <c r="AQ137" s="4">
        <v>20.010000000000002</v>
      </c>
      <c r="AR137" s="4">
        <v>80</v>
      </c>
      <c r="AS137" s="4">
        <v>80.010000000000005</v>
      </c>
      <c r="AT137" s="176">
        <v>110</v>
      </c>
      <c r="AU137" s="27"/>
      <c r="AV137" s="27"/>
      <c r="AW137" s="4"/>
      <c r="AX137" s="4"/>
      <c r="AY137" s="4"/>
      <c r="AZ137" s="4"/>
      <c r="BA137" s="4"/>
      <c r="BB137" s="4"/>
      <c r="BC137" s="4"/>
      <c r="BD137" s="4"/>
      <c r="BE137" s="4"/>
      <c r="BF137" s="4"/>
      <c r="BG137" s="4"/>
      <c r="BH137" s="4"/>
      <c r="BI137" s="4"/>
      <c r="BJ137" s="4"/>
      <c r="BK137" s="4"/>
    </row>
    <row r="138" spans="1:63" ht="15" hidden="1" customHeight="1" x14ac:dyDescent="0.25">
      <c r="A138" s="165">
        <v>2414</v>
      </c>
      <c r="B138" s="166">
        <v>21121</v>
      </c>
      <c r="C138" s="167" t="s">
        <v>392</v>
      </c>
      <c r="D138" s="168">
        <v>11</v>
      </c>
      <c r="E138" s="167" t="s">
        <v>49</v>
      </c>
      <c r="F138" s="169">
        <v>46</v>
      </c>
      <c r="G138" s="167" t="s">
        <v>1035</v>
      </c>
      <c r="H138" s="170">
        <v>251</v>
      </c>
      <c r="I138" s="171" t="s">
        <v>1035</v>
      </c>
      <c r="J138" s="166">
        <v>2</v>
      </c>
      <c r="K138" s="167" t="s">
        <v>33</v>
      </c>
      <c r="L138" s="167">
        <v>6</v>
      </c>
      <c r="M138" s="167" t="s">
        <v>50</v>
      </c>
      <c r="N138" s="167">
        <v>3</v>
      </c>
      <c r="O138" s="167" t="s">
        <v>55</v>
      </c>
      <c r="P138" s="167">
        <v>3</v>
      </c>
      <c r="Q138" s="167" t="s">
        <v>34</v>
      </c>
      <c r="R138" s="167">
        <v>5</v>
      </c>
      <c r="S138" s="167" t="s">
        <v>54</v>
      </c>
      <c r="T138" s="167" t="s">
        <v>40</v>
      </c>
      <c r="U138" s="167" t="s">
        <v>41</v>
      </c>
      <c r="V138" s="169">
        <v>373</v>
      </c>
      <c r="W138" s="167" t="s">
        <v>1036</v>
      </c>
      <c r="X138" s="168"/>
      <c r="Y138" s="171" t="s">
        <v>35</v>
      </c>
      <c r="Z138" s="318" t="s">
        <v>91</v>
      </c>
      <c r="AA138" s="275" t="s">
        <v>1069</v>
      </c>
      <c r="AB138" s="275" t="s">
        <v>1070</v>
      </c>
      <c r="AC138" s="275" t="s">
        <v>1071</v>
      </c>
      <c r="AD138" s="275" t="s">
        <v>1070</v>
      </c>
      <c r="AE138" s="266" t="s">
        <v>406</v>
      </c>
      <c r="AF138" s="275">
        <v>3221</v>
      </c>
      <c r="AG138" s="275" t="s">
        <v>1072</v>
      </c>
      <c r="AH138" s="319" t="s">
        <v>1073</v>
      </c>
      <c r="AI138" s="320" t="s">
        <v>39</v>
      </c>
      <c r="AJ138" s="267">
        <v>100</v>
      </c>
      <c r="AK138" s="265">
        <v>0</v>
      </c>
      <c r="AL138" s="266" t="s">
        <v>38</v>
      </c>
      <c r="AM138" s="267" t="s">
        <v>36</v>
      </c>
      <c r="AN138" s="321" t="s">
        <v>411</v>
      </c>
      <c r="AO138" s="4">
        <v>0</v>
      </c>
      <c r="AP138" s="4">
        <v>20</v>
      </c>
      <c r="AQ138" s="4">
        <v>20.010000000000002</v>
      </c>
      <c r="AR138" s="4">
        <v>80</v>
      </c>
      <c r="AS138" s="4">
        <v>80.010000000000005</v>
      </c>
      <c r="AT138" s="176">
        <v>110</v>
      </c>
      <c r="AU138" s="27"/>
      <c r="AV138" s="27"/>
      <c r="AW138" s="4"/>
      <c r="AX138" s="4"/>
      <c r="AY138" s="4"/>
      <c r="AZ138" s="4"/>
      <c r="BA138" s="4"/>
      <c r="BB138" s="4"/>
      <c r="BC138" s="4"/>
      <c r="BD138" s="4"/>
      <c r="BE138" s="4"/>
      <c r="BF138" s="4"/>
      <c r="BG138" s="4"/>
      <c r="BH138" s="4"/>
      <c r="BI138" s="4"/>
      <c r="BJ138" s="4"/>
      <c r="BK138" s="4"/>
    </row>
    <row r="139" spans="1:63" ht="15" hidden="1" customHeight="1" x14ac:dyDescent="0.25">
      <c r="A139" s="165">
        <v>2418</v>
      </c>
      <c r="B139" s="166">
        <v>21121</v>
      </c>
      <c r="C139" s="167" t="s">
        <v>392</v>
      </c>
      <c r="D139" s="168">
        <v>11</v>
      </c>
      <c r="E139" s="167" t="s">
        <v>49</v>
      </c>
      <c r="F139" s="169">
        <v>46</v>
      </c>
      <c r="G139" s="167" t="s">
        <v>1035</v>
      </c>
      <c r="H139" s="170">
        <v>251</v>
      </c>
      <c r="I139" s="171" t="s">
        <v>1035</v>
      </c>
      <c r="J139" s="166">
        <v>2</v>
      </c>
      <c r="K139" s="167" t="s">
        <v>33</v>
      </c>
      <c r="L139" s="167">
        <v>6</v>
      </c>
      <c r="M139" s="167" t="s">
        <v>50</v>
      </c>
      <c r="N139" s="167">
        <v>3</v>
      </c>
      <c r="O139" s="167" t="s">
        <v>55</v>
      </c>
      <c r="P139" s="167">
        <v>3</v>
      </c>
      <c r="Q139" s="167" t="s">
        <v>34</v>
      </c>
      <c r="R139" s="167">
        <v>5</v>
      </c>
      <c r="S139" s="167" t="s">
        <v>54</v>
      </c>
      <c r="T139" s="167" t="s">
        <v>40</v>
      </c>
      <c r="U139" s="167" t="s">
        <v>41</v>
      </c>
      <c r="V139" s="169">
        <v>374</v>
      </c>
      <c r="W139" s="167" t="s">
        <v>1074</v>
      </c>
      <c r="X139" s="168">
        <v>1</v>
      </c>
      <c r="Y139" s="171" t="s">
        <v>1075</v>
      </c>
      <c r="Z139" s="318" t="s">
        <v>111</v>
      </c>
      <c r="AA139" s="275" t="s">
        <v>1075</v>
      </c>
      <c r="AB139" s="275" t="s">
        <v>1076</v>
      </c>
      <c r="AC139" s="275" t="s">
        <v>1077</v>
      </c>
      <c r="AD139" s="275" t="s">
        <v>1076</v>
      </c>
      <c r="AE139" s="266" t="s">
        <v>406</v>
      </c>
      <c r="AF139" s="275">
        <v>3237</v>
      </c>
      <c r="AG139" s="275" t="s">
        <v>1078</v>
      </c>
      <c r="AH139" s="319" t="s">
        <v>1079</v>
      </c>
      <c r="AI139" s="320" t="s">
        <v>39</v>
      </c>
      <c r="AJ139" s="267">
        <v>1</v>
      </c>
      <c r="AK139" s="265">
        <v>0</v>
      </c>
      <c r="AL139" s="266" t="s">
        <v>38</v>
      </c>
      <c r="AM139" s="267" t="s">
        <v>46</v>
      </c>
      <c r="AN139" s="321" t="s">
        <v>412</v>
      </c>
      <c r="AO139" s="4">
        <v>110</v>
      </c>
      <c r="AP139" s="4">
        <v>20.010000000000002</v>
      </c>
      <c r="AQ139" s="4">
        <v>20</v>
      </c>
      <c r="AR139" s="4">
        <v>5.01</v>
      </c>
      <c r="AS139" s="4">
        <v>5</v>
      </c>
      <c r="AT139" s="176">
        <v>0</v>
      </c>
      <c r="AU139" s="27"/>
      <c r="AV139" s="27"/>
      <c r="AW139" s="4"/>
      <c r="AX139" s="4"/>
      <c r="AY139" s="4"/>
      <c r="AZ139" s="4"/>
      <c r="BA139" s="4"/>
      <c r="BB139" s="4"/>
      <c r="BC139" s="4"/>
      <c r="BD139" s="4"/>
      <c r="BE139" s="4"/>
      <c r="BF139" s="4"/>
      <c r="BG139" s="4"/>
      <c r="BH139" s="4"/>
      <c r="BI139" s="4"/>
      <c r="BJ139" s="4"/>
      <c r="BK139" s="4"/>
    </row>
    <row r="140" spans="1:63" ht="15" hidden="1" customHeight="1" x14ac:dyDescent="0.25">
      <c r="A140" s="165">
        <v>2818</v>
      </c>
      <c r="B140" s="166">
        <v>21121</v>
      </c>
      <c r="C140" s="167" t="s">
        <v>392</v>
      </c>
      <c r="D140" s="168">
        <v>11</v>
      </c>
      <c r="E140" s="167" t="s">
        <v>49</v>
      </c>
      <c r="F140" s="169">
        <v>46</v>
      </c>
      <c r="G140" s="167" t="s">
        <v>1035</v>
      </c>
      <c r="H140" s="170">
        <v>251</v>
      </c>
      <c r="I140" s="171" t="s">
        <v>1035</v>
      </c>
      <c r="J140" s="166">
        <v>2</v>
      </c>
      <c r="K140" s="167" t="s">
        <v>33</v>
      </c>
      <c r="L140" s="167">
        <v>6</v>
      </c>
      <c r="M140" s="167" t="s">
        <v>50</v>
      </c>
      <c r="N140" s="167">
        <v>3</v>
      </c>
      <c r="O140" s="167" t="s">
        <v>55</v>
      </c>
      <c r="P140" s="167">
        <v>3</v>
      </c>
      <c r="Q140" s="167" t="s">
        <v>34</v>
      </c>
      <c r="R140" s="167">
        <v>5</v>
      </c>
      <c r="S140" s="167" t="s">
        <v>54</v>
      </c>
      <c r="T140" s="167" t="s">
        <v>40</v>
      </c>
      <c r="U140" s="167" t="s">
        <v>41</v>
      </c>
      <c r="V140" s="169">
        <v>374</v>
      </c>
      <c r="W140" s="167" t="s">
        <v>1074</v>
      </c>
      <c r="X140" s="168">
        <v>1</v>
      </c>
      <c r="Y140" s="171" t="s">
        <v>1075</v>
      </c>
      <c r="Z140" s="318" t="s">
        <v>93</v>
      </c>
      <c r="AA140" s="275" t="s">
        <v>1080</v>
      </c>
      <c r="AB140" s="275" t="s">
        <v>1081</v>
      </c>
      <c r="AC140" s="275" t="s">
        <v>1077</v>
      </c>
      <c r="AD140" s="275" t="s">
        <v>1081</v>
      </c>
      <c r="AE140" s="266" t="s">
        <v>406</v>
      </c>
      <c r="AF140" s="275">
        <v>3708</v>
      </c>
      <c r="AG140" s="275" t="s">
        <v>1082</v>
      </c>
      <c r="AH140" s="319" t="s">
        <v>1050</v>
      </c>
      <c r="AI140" s="320" t="s">
        <v>39</v>
      </c>
      <c r="AJ140" s="267">
        <v>100</v>
      </c>
      <c r="AK140" s="265">
        <v>0</v>
      </c>
      <c r="AL140" s="266" t="s">
        <v>38</v>
      </c>
      <c r="AM140" s="267" t="s">
        <v>45</v>
      </c>
      <c r="AN140" s="321" t="s">
        <v>411</v>
      </c>
      <c r="AO140" s="4">
        <v>0</v>
      </c>
      <c r="AP140" s="4">
        <v>20</v>
      </c>
      <c r="AQ140" s="4">
        <v>20.010000000000002</v>
      </c>
      <c r="AR140" s="4">
        <v>80</v>
      </c>
      <c r="AS140" s="4">
        <v>80.010000000000005</v>
      </c>
      <c r="AT140" s="176">
        <v>110</v>
      </c>
      <c r="AU140" s="27"/>
      <c r="AV140" s="27"/>
      <c r="AW140" s="4"/>
      <c r="AX140" s="4"/>
      <c r="AY140" s="4"/>
      <c r="AZ140" s="4"/>
      <c r="BA140" s="4"/>
      <c r="BB140" s="4"/>
      <c r="BC140" s="4"/>
      <c r="BD140" s="4"/>
      <c r="BE140" s="4"/>
      <c r="BF140" s="4"/>
      <c r="BG140" s="4"/>
      <c r="BH140" s="4"/>
      <c r="BI140" s="4"/>
      <c r="BJ140" s="4"/>
      <c r="BK140" s="4"/>
    </row>
    <row r="141" spans="1:63" ht="15" hidden="1" customHeight="1" x14ac:dyDescent="0.25">
      <c r="A141" s="165">
        <v>2828</v>
      </c>
      <c r="B141" s="166">
        <v>21121</v>
      </c>
      <c r="C141" s="167" t="s">
        <v>392</v>
      </c>
      <c r="D141" s="168">
        <v>11</v>
      </c>
      <c r="E141" s="167" t="s">
        <v>49</v>
      </c>
      <c r="F141" s="169">
        <v>46</v>
      </c>
      <c r="G141" s="167" t="s">
        <v>1035</v>
      </c>
      <c r="H141" s="170">
        <v>251</v>
      </c>
      <c r="I141" s="171" t="s">
        <v>1035</v>
      </c>
      <c r="J141" s="166">
        <v>2</v>
      </c>
      <c r="K141" s="167" t="s">
        <v>33</v>
      </c>
      <c r="L141" s="167">
        <v>6</v>
      </c>
      <c r="M141" s="167" t="s">
        <v>50</v>
      </c>
      <c r="N141" s="167">
        <v>3</v>
      </c>
      <c r="O141" s="167" t="s">
        <v>55</v>
      </c>
      <c r="P141" s="167">
        <v>3</v>
      </c>
      <c r="Q141" s="167" t="s">
        <v>34</v>
      </c>
      <c r="R141" s="167">
        <v>5</v>
      </c>
      <c r="S141" s="167" t="s">
        <v>54</v>
      </c>
      <c r="T141" s="167" t="s">
        <v>40</v>
      </c>
      <c r="U141" s="167" t="s">
        <v>41</v>
      </c>
      <c r="V141" s="169">
        <v>374</v>
      </c>
      <c r="W141" s="167" t="s">
        <v>1074</v>
      </c>
      <c r="X141" s="168">
        <v>1</v>
      </c>
      <c r="Y141" s="171" t="s">
        <v>1075</v>
      </c>
      <c r="Z141" s="318" t="s">
        <v>93</v>
      </c>
      <c r="AA141" s="275" t="s">
        <v>1083</v>
      </c>
      <c r="AB141" s="275" t="s">
        <v>1081</v>
      </c>
      <c r="AC141" s="275" t="s">
        <v>1077</v>
      </c>
      <c r="AD141" s="275" t="s">
        <v>1081</v>
      </c>
      <c r="AE141" s="266" t="s">
        <v>406</v>
      </c>
      <c r="AF141" s="275">
        <v>3758</v>
      </c>
      <c r="AG141" s="275" t="s">
        <v>1084</v>
      </c>
      <c r="AH141" s="319" t="s">
        <v>1050</v>
      </c>
      <c r="AI141" s="320" t="s">
        <v>39</v>
      </c>
      <c r="AJ141" s="267">
        <v>100</v>
      </c>
      <c r="AK141" s="265">
        <v>0</v>
      </c>
      <c r="AL141" s="266" t="s">
        <v>38</v>
      </c>
      <c r="AM141" s="267" t="s">
        <v>45</v>
      </c>
      <c r="AN141" s="321" t="s">
        <v>411</v>
      </c>
      <c r="AO141" s="4">
        <v>0</v>
      </c>
      <c r="AP141" s="4">
        <v>20</v>
      </c>
      <c r="AQ141" s="4">
        <v>20.010000000000002</v>
      </c>
      <c r="AR141" s="4">
        <v>80</v>
      </c>
      <c r="AS141" s="4">
        <v>80.010000000000005</v>
      </c>
      <c r="AT141" s="176">
        <v>110</v>
      </c>
      <c r="AU141" s="27"/>
      <c r="AV141" s="27"/>
      <c r="AW141" s="4"/>
      <c r="AX141" s="4"/>
      <c r="AY141" s="4"/>
      <c r="AZ141" s="4"/>
      <c r="BA141" s="4"/>
      <c r="BB141" s="4"/>
      <c r="BC141" s="4"/>
      <c r="BD141" s="4"/>
      <c r="BE141" s="4"/>
      <c r="BF141" s="4"/>
      <c r="BG141" s="4"/>
      <c r="BH141" s="4"/>
      <c r="BI141" s="4"/>
      <c r="BJ141" s="4"/>
      <c r="BK141" s="4"/>
    </row>
    <row r="142" spans="1:63" ht="15" hidden="1" customHeight="1" x14ac:dyDescent="0.25">
      <c r="A142" s="165">
        <v>2419</v>
      </c>
      <c r="B142" s="166">
        <v>21121</v>
      </c>
      <c r="C142" s="167" t="s">
        <v>392</v>
      </c>
      <c r="D142" s="168">
        <v>11</v>
      </c>
      <c r="E142" s="167" t="s">
        <v>49</v>
      </c>
      <c r="F142" s="169">
        <v>46</v>
      </c>
      <c r="G142" s="167" t="s">
        <v>1035</v>
      </c>
      <c r="H142" s="170">
        <v>251</v>
      </c>
      <c r="I142" s="171" t="s">
        <v>1035</v>
      </c>
      <c r="J142" s="166">
        <v>2</v>
      </c>
      <c r="K142" s="167" t="s">
        <v>33</v>
      </c>
      <c r="L142" s="167">
        <v>6</v>
      </c>
      <c r="M142" s="167" t="s">
        <v>50</v>
      </c>
      <c r="N142" s="167">
        <v>3</v>
      </c>
      <c r="O142" s="167" t="s">
        <v>55</v>
      </c>
      <c r="P142" s="167">
        <v>3</v>
      </c>
      <c r="Q142" s="167" t="s">
        <v>34</v>
      </c>
      <c r="R142" s="167">
        <v>5</v>
      </c>
      <c r="S142" s="167" t="s">
        <v>54</v>
      </c>
      <c r="T142" s="167" t="s">
        <v>40</v>
      </c>
      <c r="U142" s="167" t="s">
        <v>41</v>
      </c>
      <c r="V142" s="169">
        <v>374</v>
      </c>
      <c r="W142" s="167" t="s">
        <v>1074</v>
      </c>
      <c r="X142" s="168">
        <v>2</v>
      </c>
      <c r="Y142" s="171" t="s">
        <v>1085</v>
      </c>
      <c r="Z142" s="318" t="s">
        <v>111</v>
      </c>
      <c r="AA142" s="275" t="s">
        <v>1085</v>
      </c>
      <c r="AB142" s="275" t="s">
        <v>1076</v>
      </c>
      <c r="AC142" s="275" t="s">
        <v>1077</v>
      </c>
      <c r="AD142" s="275" t="s">
        <v>1076</v>
      </c>
      <c r="AE142" s="266" t="s">
        <v>406</v>
      </c>
      <c r="AF142" s="275">
        <v>3238</v>
      </c>
      <c r="AG142" s="275" t="s">
        <v>1086</v>
      </c>
      <c r="AH142" s="319" t="s">
        <v>1079</v>
      </c>
      <c r="AI142" s="320" t="s">
        <v>39</v>
      </c>
      <c r="AJ142" s="267">
        <v>1</v>
      </c>
      <c r="AK142" s="265">
        <v>0</v>
      </c>
      <c r="AL142" s="266" t="s">
        <v>38</v>
      </c>
      <c r="AM142" s="267" t="s">
        <v>46</v>
      </c>
      <c r="AN142" s="321" t="s">
        <v>412</v>
      </c>
      <c r="AO142" s="4">
        <v>110</v>
      </c>
      <c r="AP142" s="4">
        <v>20.010000000000002</v>
      </c>
      <c r="AQ142" s="4">
        <v>20</v>
      </c>
      <c r="AR142" s="4">
        <v>5.01</v>
      </c>
      <c r="AS142" s="4">
        <v>5</v>
      </c>
      <c r="AT142" s="176">
        <v>0</v>
      </c>
      <c r="AU142" s="27"/>
      <c r="AV142" s="27"/>
      <c r="AW142" s="4"/>
      <c r="AX142" s="4"/>
      <c r="AY142" s="4"/>
      <c r="AZ142" s="4"/>
      <c r="BA142" s="4"/>
      <c r="BB142" s="4"/>
      <c r="BC142" s="4"/>
      <c r="BD142" s="4"/>
      <c r="BE142" s="4"/>
      <c r="BF142" s="4"/>
      <c r="BG142" s="4"/>
      <c r="BH142" s="4"/>
      <c r="BI142" s="4"/>
      <c r="BJ142" s="4"/>
      <c r="BK142" s="4"/>
    </row>
    <row r="143" spans="1:63" ht="15" hidden="1" customHeight="1" x14ac:dyDescent="0.25">
      <c r="A143" s="165">
        <v>2814</v>
      </c>
      <c r="B143" s="166">
        <v>21121</v>
      </c>
      <c r="C143" s="167" t="s">
        <v>392</v>
      </c>
      <c r="D143" s="168">
        <v>11</v>
      </c>
      <c r="E143" s="167" t="s">
        <v>49</v>
      </c>
      <c r="F143" s="169">
        <v>46</v>
      </c>
      <c r="G143" s="167" t="s">
        <v>1035</v>
      </c>
      <c r="H143" s="170">
        <v>251</v>
      </c>
      <c r="I143" s="171" t="s">
        <v>1035</v>
      </c>
      <c r="J143" s="166">
        <v>2</v>
      </c>
      <c r="K143" s="167" t="s">
        <v>33</v>
      </c>
      <c r="L143" s="167">
        <v>6</v>
      </c>
      <c r="M143" s="167" t="s">
        <v>50</v>
      </c>
      <c r="N143" s="167">
        <v>3</v>
      </c>
      <c r="O143" s="167" t="s">
        <v>55</v>
      </c>
      <c r="P143" s="167">
        <v>3</v>
      </c>
      <c r="Q143" s="167" t="s">
        <v>34</v>
      </c>
      <c r="R143" s="167">
        <v>5</v>
      </c>
      <c r="S143" s="167" t="s">
        <v>54</v>
      </c>
      <c r="T143" s="167" t="s">
        <v>40</v>
      </c>
      <c r="U143" s="167" t="s">
        <v>41</v>
      </c>
      <c r="V143" s="169">
        <v>374</v>
      </c>
      <c r="W143" s="167" t="s">
        <v>1074</v>
      </c>
      <c r="X143" s="168">
        <v>2</v>
      </c>
      <c r="Y143" s="171" t="s">
        <v>1085</v>
      </c>
      <c r="Z143" s="318" t="s">
        <v>93</v>
      </c>
      <c r="AA143" s="275" t="s">
        <v>1087</v>
      </c>
      <c r="AB143" s="275" t="s">
        <v>1088</v>
      </c>
      <c r="AC143" s="275" t="s">
        <v>1089</v>
      </c>
      <c r="AD143" s="275" t="s">
        <v>1088</v>
      </c>
      <c r="AE143" s="266" t="s">
        <v>406</v>
      </c>
      <c r="AF143" s="275">
        <v>3699</v>
      </c>
      <c r="AG143" s="275" t="s">
        <v>1090</v>
      </c>
      <c r="AH143" s="319" t="s">
        <v>1091</v>
      </c>
      <c r="AI143" s="320" t="s">
        <v>39</v>
      </c>
      <c r="AJ143" s="267">
        <v>100</v>
      </c>
      <c r="AK143" s="265">
        <v>0</v>
      </c>
      <c r="AL143" s="266" t="s">
        <v>38</v>
      </c>
      <c r="AM143" s="267" t="s">
        <v>45</v>
      </c>
      <c r="AN143" s="321" t="s">
        <v>411</v>
      </c>
      <c r="AO143" s="4">
        <v>0</v>
      </c>
      <c r="AP143" s="4">
        <v>20</v>
      </c>
      <c r="AQ143" s="4">
        <v>20.010000000000002</v>
      </c>
      <c r="AR143" s="4">
        <v>80</v>
      </c>
      <c r="AS143" s="4">
        <v>80.010000000000005</v>
      </c>
      <c r="AT143" s="176">
        <v>110</v>
      </c>
      <c r="AU143" s="27"/>
      <c r="AV143" s="27"/>
      <c r="AW143" s="4"/>
      <c r="AX143" s="4"/>
      <c r="AY143" s="4"/>
      <c r="AZ143" s="4"/>
      <c r="BA143" s="4"/>
      <c r="BB143" s="4"/>
      <c r="BC143" s="4"/>
      <c r="BD143" s="4"/>
      <c r="BE143" s="4"/>
      <c r="BF143" s="4"/>
      <c r="BG143" s="4"/>
      <c r="BH143" s="4"/>
      <c r="BI143" s="4"/>
      <c r="BJ143" s="4"/>
      <c r="BK143" s="4"/>
    </row>
    <row r="144" spans="1:63" ht="15" hidden="1" customHeight="1" x14ac:dyDescent="0.25">
      <c r="A144" s="165">
        <v>2815</v>
      </c>
      <c r="B144" s="166">
        <v>21121</v>
      </c>
      <c r="C144" s="167" t="s">
        <v>392</v>
      </c>
      <c r="D144" s="168">
        <v>11</v>
      </c>
      <c r="E144" s="167" t="s">
        <v>49</v>
      </c>
      <c r="F144" s="169">
        <v>46</v>
      </c>
      <c r="G144" s="167" t="s">
        <v>1035</v>
      </c>
      <c r="H144" s="170">
        <v>251</v>
      </c>
      <c r="I144" s="171" t="s">
        <v>1035</v>
      </c>
      <c r="J144" s="166">
        <v>2</v>
      </c>
      <c r="K144" s="167" t="s">
        <v>33</v>
      </c>
      <c r="L144" s="167">
        <v>6</v>
      </c>
      <c r="M144" s="167" t="s">
        <v>50</v>
      </c>
      <c r="N144" s="167">
        <v>3</v>
      </c>
      <c r="O144" s="167" t="s">
        <v>55</v>
      </c>
      <c r="P144" s="167">
        <v>3</v>
      </c>
      <c r="Q144" s="167" t="s">
        <v>34</v>
      </c>
      <c r="R144" s="167">
        <v>5</v>
      </c>
      <c r="S144" s="167" t="s">
        <v>54</v>
      </c>
      <c r="T144" s="167" t="s">
        <v>40</v>
      </c>
      <c r="U144" s="167" t="s">
        <v>41</v>
      </c>
      <c r="V144" s="169">
        <v>374</v>
      </c>
      <c r="W144" s="167" t="s">
        <v>1074</v>
      </c>
      <c r="X144" s="168">
        <v>2</v>
      </c>
      <c r="Y144" s="171" t="s">
        <v>1085</v>
      </c>
      <c r="Z144" s="318" t="s">
        <v>93</v>
      </c>
      <c r="AA144" s="275" t="s">
        <v>1092</v>
      </c>
      <c r="AB144" s="275" t="s">
        <v>1088</v>
      </c>
      <c r="AC144" s="275" t="s">
        <v>1089</v>
      </c>
      <c r="AD144" s="275" t="s">
        <v>1088</v>
      </c>
      <c r="AE144" s="266" t="s">
        <v>406</v>
      </c>
      <c r="AF144" s="275">
        <v>3703</v>
      </c>
      <c r="AG144" s="275" t="s">
        <v>1093</v>
      </c>
      <c r="AH144" s="319" t="s">
        <v>1050</v>
      </c>
      <c r="AI144" s="320" t="s">
        <v>39</v>
      </c>
      <c r="AJ144" s="267">
        <v>100</v>
      </c>
      <c r="AK144" s="265">
        <v>0</v>
      </c>
      <c r="AL144" s="266" t="s">
        <v>38</v>
      </c>
      <c r="AM144" s="267" t="s">
        <v>45</v>
      </c>
      <c r="AN144" s="321" t="s">
        <v>411</v>
      </c>
      <c r="AO144" s="4">
        <v>0</v>
      </c>
      <c r="AP144" s="4">
        <v>20</v>
      </c>
      <c r="AQ144" s="4">
        <v>20.010000000000002</v>
      </c>
      <c r="AR144" s="4">
        <v>80</v>
      </c>
      <c r="AS144" s="4">
        <v>80.010000000000005</v>
      </c>
      <c r="AT144" s="176">
        <v>110</v>
      </c>
      <c r="AU144" s="27"/>
      <c r="AV144" s="27"/>
      <c r="AW144" s="4"/>
      <c r="AX144" s="4"/>
      <c r="AY144" s="4"/>
      <c r="AZ144" s="4"/>
      <c r="BA144" s="4"/>
      <c r="BB144" s="4"/>
      <c r="BC144" s="4"/>
      <c r="BD144" s="4"/>
      <c r="BE144" s="4"/>
      <c r="BF144" s="4"/>
      <c r="BG144" s="4"/>
      <c r="BH144" s="4"/>
      <c r="BI144" s="4"/>
      <c r="BJ144" s="4"/>
      <c r="BK144" s="4"/>
    </row>
    <row r="145" spans="1:63" ht="15" hidden="1" customHeight="1" x14ac:dyDescent="0.25">
      <c r="A145" s="165">
        <v>2416</v>
      </c>
      <c r="B145" s="166">
        <v>21121</v>
      </c>
      <c r="C145" s="167" t="s">
        <v>392</v>
      </c>
      <c r="D145" s="168">
        <v>11</v>
      </c>
      <c r="E145" s="167" t="s">
        <v>49</v>
      </c>
      <c r="F145" s="169">
        <v>46</v>
      </c>
      <c r="G145" s="167" t="s">
        <v>1035</v>
      </c>
      <c r="H145" s="170">
        <v>251</v>
      </c>
      <c r="I145" s="171" t="s">
        <v>1035</v>
      </c>
      <c r="J145" s="166">
        <v>2</v>
      </c>
      <c r="K145" s="167" t="s">
        <v>33</v>
      </c>
      <c r="L145" s="167">
        <v>6</v>
      </c>
      <c r="M145" s="167" t="s">
        <v>50</v>
      </c>
      <c r="N145" s="167">
        <v>3</v>
      </c>
      <c r="O145" s="167" t="s">
        <v>55</v>
      </c>
      <c r="P145" s="167">
        <v>3</v>
      </c>
      <c r="Q145" s="167" t="s">
        <v>34</v>
      </c>
      <c r="R145" s="167">
        <v>5</v>
      </c>
      <c r="S145" s="167" t="s">
        <v>54</v>
      </c>
      <c r="T145" s="167" t="s">
        <v>40</v>
      </c>
      <c r="U145" s="167" t="s">
        <v>41</v>
      </c>
      <c r="V145" s="169">
        <v>374</v>
      </c>
      <c r="W145" s="167" t="s">
        <v>1074</v>
      </c>
      <c r="X145" s="168"/>
      <c r="Y145" s="171" t="s">
        <v>35</v>
      </c>
      <c r="Z145" s="318" t="s">
        <v>37</v>
      </c>
      <c r="AA145" s="275" t="s">
        <v>1094</v>
      </c>
      <c r="AB145" s="275" t="s">
        <v>1095</v>
      </c>
      <c r="AC145" s="275" t="s">
        <v>1096</v>
      </c>
      <c r="AD145" s="275" t="s">
        <v>1095</v>
      </c>
      <c r="AE145" s="266" t="s">
        <v>406</v>
      </c>
      <c r="AF145" s="275">
        <v>3224</v>
      </c>
      <c r="AG145" s="275" t="s">
        <v>1097</v>
      </c>
      <c r="AH145" s="319" t="s">
        <v>1098</v>
      </c>
      <c r="AI145" s="320" t="s">
        <v>39</v>
      </c>
      <c r="AJ145" s="267">
        <v>100</v>
      </c>
      <c r="AK145" s="265">
        <v>0</v>
      </c>
      <c r="AL145" s="266" t="s">
        <v>38</v>
      </c>
      <c r="AM145" s="267" t="s">
        <v>36</v>
      </c>
      <c r="AN145" s="321" t="s">
        <v>411</v>
      </c>
      <c r="AO145" s="4">
        <v>0</v>
      </c>
      <c r="AP145" s="4">
        <v>20</v>
      </c>
      <c r="AQ145" s="4">
        <v>20.010000000000002</v>
      </c>
      <c r="AR145" s="4">
        <v>80</v>
      </c>
      <c r="AS145" s="4">
        <v>80.010000000000005</v>
      </c>
      <c r="AT145" s="176">
        <v>110</v>
      </c>
      <c r="AU145" s="27"/>
      <c r="AV145" s="27"/>
      <c r="AW145" s="4"/>
      <c r="AX145" s="4"/>
      <c r="AY145" s="4"/>
      <c r="AZ145" s="4"/>
      <c r="BA145" s="4"/>
      <c r="BB145" s="4"/>
      <c r="BC145" s="4"/>
      <c r="BD145" s="4"/>
      <c r="BE145" s="4"/>
      <c r="BF145" s="4"/>
      <c r="BG145" s="4"/>
      <c r="BH145" s="4"/>
      <c r="BI145" s="4"/>
      <c r="BJ145" s="4"/>
      <c r="BK145" s="4"/>
    </row>
    <row r="146" spans="1:63" ht="15" hidden="1" customHeight="1" x14ac:dyDescent="0.25">
      <c r="A146" s="165">
        <v>2417</v>
      </c>
      <c r="B146" s="166">
        <v>21121</v>
      </c>
      <c r="C146" s="167" t="s">
        <v>392</v>
      </c>
      <c r="D146" s="168">
        <v>11</v>
      </c>
      <c r="E146" s="167" t="s">
        <v>49</v>
      </c>
      <c r="F146" s="169">
        <v>46</v>
      </c>
      <c r="G146" s="167" t="s">
        <v>1035</v>
      </c>
      <c r="H146" s="170">
        <v>251</v>
      </c>
      <c r="I146" s="171" t="s">
        <v>1035</v>
      </c>
      <c r="J146" s="166">
        <v>2</v>
      </c>
      <c r="K146" s="167" t="s">
        <v>33</v>
      </c>
      <c r="L146" s="167">
        <v>6</v>
      </c>
      <c r="M146" s="167" t="s">
        <v>50</v>
      </c>
      <c r="N146" s="167">
        <v>3</v>
      </c>
      <c r="O146" s="167" t="s">
        <v>55</v>
      </c>
      <c r="P146" s="167">
        <v>3</v>
      </c>
      <c r="Q146" s="167" t="s">
        <v>34</v>
      </c>
      <c r="R146" s="167">
        <v>5</v>
      </c>
      <c r="S146" s="167" t="s">
        <v>54</v>
      </c>
      <c r="T146" s="167" t="s">
        <v>40</v>
      </c>
      <c r="U146" s="167" t="s">
        <v>41</v>
      </c>
      <c r="V146" s="169">
        <v>374</v>
      </c>
      <c r="W146" s="167" t="s">
        <v>1074</v>
      </c>
      <c r="X146" s="168"/>
      <c r="Y146" s="171" t="s">
        <v>35</v>
      </c>
      <c r="Z146" s="318" t="s">
        <v>91</v>
      </c>
      <c r="AA146" s="275" t="s">
        <v>1099</v>
      </c>
      <c r="AB146" s="275" t="s">
        <v>1095</v>
      </c>
      <c r="AC146" s="275" t="s">
        <v>1100</v>
      </c>
      <c r="AD146" s="275" t="s">
        <v>1095</v>
      </c>
      <c r="AE146" s="266" t="s">
        <v>406</v>
      </c>
      <c r="AF146" s="275">
        <v>3231</v>
      </c>
      <c r="AG146" s="275" t="s">
        <v>1101</v>
      </c>
      <c r="AH146" s="319" t="s">
        <v>1102</v>
      </c>
      <c r="AI146" s="320" t="s">
        <v>39</v>
      </c>
      <c r="AJ146" s="267">
        <v>100</v>
      </c>
      <c r="AK146" s="265">
        <v>0</v>
      </c>
      <c r="AL146" s="266" t="s">
        <v>38</v>
      </c>
      <c r="AM146" s="267" t="s">
        <v>36</v>
      </c>
      <c r="AN146" s="321" t="s">
        <v>411</v>
      </c>
      <c r="AO146" s="4">
        <v>0</v>
      </c>
      <c r="AP146" s="4">
        <v>20</v>
      </c>
      <c r="AQ146" s="4">
        <v>20.010000000000002</v>
      </c>
      <c r="AR146" s="4">
        <v>80</v>
      </c>
      <c r="AS146" s="4">
        <v>80.010000000000005</v>
      </c>
      <c r="AT146" s="176">
        <v>110</v>
      </c>
      <c r="AU146" s="27"/>
      <c r="AV146" s="27"/>
      <c r="AW146" s="4"/>
      <c r="AX146" s="4"/>
      <c r="AY146" s="4"/>
      <c r="AZ146" s="4"/>
      <c r="BA146" s="4"/>
      <c r="BB146" s="4"/>
      <c r="BC146" s="4"/>
      <c r="BD146" s="4"/>
      <c r="BE146" s="4"/>
      <c r="BF146" s="4"/>
      <c r="BG146" s="4"/>
      <c r="BH146" s="4"/>
      <c r="BI146" s="4"/>
      <c r="BJ146" s="4"/>
      <c r="BK146" s="4"/>
    </row>
    <row r="147" spans="1:63" ht="15" hidden="1" customHeight="1" x14ac:dyDescent="0.25">
      <c r="A147" s="165">
        <v>2422</v>
      </c>
      <c r="B147" s="166">
        <v>21121</v>
      </c>
      <c r="C147" s="167" t="s">
        <v>392</v>
      </c>
      <c r="D147" s="168">
        <v>11</v>
      </c>
      <c r="E147" s="167" t="s">
        <v>49</v>
      </c>
      <c r="F147" s="169">
        <v>46</v>
      </c>
      <c r="G147" s="167" t="s">
        <v>1035</v>
      </c>
      <c r="H147" s="170">
        <v>251</v>
      </c>
      <c r="I147" s="171" t="s">
        <v>1035</v>
      </c>
      <c r="J147" s="166">
        <v>2</v>
      </c>
      <c r="K147" s="167" t="s">
        <v>33</v>
      </c>
      <c r="L147" s="167">
        <v>6</v>
      </c>
      <c r="M147" s="167" t="s">
        <v>50</v>
      </c>
      <c r="N147" s="167">
        <v>3</v>
      </c>
      <c r="O147" s="167" t="s">
        <v>55</v>
      </c>
      <c r="P147" s="167">
        <v>3</v>
      </c>
      <c r="Q147" s="167" t="s">
        <v>34</v>
      </c>
      <c r="R147" s="167">
        <v>5</v>
      </c>
      <c r="S147" s="167" t="s">
        <v>54</v>
      </c>
      <c r="T147" s="167" t="s">
        <v>43</v>
      </c>
      <c r="U147" s="167" t="s">
        <v>44</v>
      </c>
      <c r="V147" s="169">
        <v>375</v>
      </c>
      <c r="W147" s="167" t="s">
        <v>1103</v>
      </c>
      <c r="X147" s="168">
        <v>1</v>
      </c>
      <c r="Y147" s="171" t="s">
        <v>1104</v>
      </c>
      <c r="Z147" s="318" t="s">
        <v>111</v>
      </c>
      <c r="AA147" s="275" t="s">
        <v>1104</v>
      </c>
      <c r="AB147" s="275" t="s">
        <v>1105</v>
      </c>
      <c r="AC147" s="275" t="s">
        <v>1106</v>
      </c>
      <c r="AD147" s="275" t="s">
        <v>1105</v>
      </c>
      <c r="AE147" s="266" t="s">
        <v>406</v>
      </c>
      <c r="AF147" s="275">
        <v>3243</v>
      </c>
      <c r="AG147" s="275" t="s">
        <v>1107</v>
      </c>
      <c r="AH147" s="319" t="s">
        <v>1108</v>
      </c>
      <c r="AI147" s="320" t="s">
        <v>39</v>
      </c>
      <c r="AJ147" s="267">
        <v>100</v>
      </c>
      <c r="AK147" s="265">
        <v>0</v>
      </c>
      <c r="AL147" s="266" t="s">
        <v>38</v>
      </c>
      <c r="AM147" s="267" t="s">
        <v>45</v>
      </c>
      <c r="AN147" s="321" t="s">
        <v>411</v>
      </c>
      <c r="AO147" s="4">
        <v>0</v>
      </c>
      <c r="AP147" s="4">
        <v>20</v>
      </c>
      <c r="AQ147" s="4">
        <v>20.010000000000002</v>
      </c>
      <c r="AR147" s="4">
        <v>80</v>
      </c>
      <c r="AS147" s="4">
        <v>80.010000000000005</v>
      </c>
      <c r="AT147" s="176">
        <v>110</v>
      </c>
      <c r="AU147" s="27"/>
      <c r="AV147" s="27"/>
      <c r="AW147" s="4"/>
      <c r="AX147" s="4"/>
      <c r="AY147" s="4"/>
      <c r="AZ147" s="4"/>
      <c r="BA147" s="4"/>
      <c r="BB147" s="4"/>
      <c r="BC147" s="4"/>
      <c r="BD147" s="4"/>
      <c r="BE147" s="4"/>
      <c r="BF147" s="4"/>
      <c r="BG147" s="4"/>
      <c r="BH147" s="4"/>
      <c r="BI147" s="4"/>
      <c r="BJ147" s="4"/>
      <c r="BK147" s="4"/>
    </row>
    <row r="148" spans="1:63" ht="15" hidden="1" customHeight="1" x14ac:dyDescent="0.25">
      <c r="A148" s="165">
        <v>2892</v>
      </c>
      <c r="B148" s="166">
        <v>21121</v>
      </c>
      <c r="C148" s="167" t="s">
        <v>392</v>
      </c>
      <c r="D148" s="168">
        <v>11</v>
      </c>
      <c r="E148" s="167" t="s">
        <v>49</v>
      </c>
      <c r="F148" s="169">
        <v>46</v>
      </c>
      <c r="G148" s="167" t="s">
        <v>1035</v>
      </c>
      <c r="H148" s="170">
        <v>251</v>
      </c>
      <c r="I148" s="171" t="s">
        <v>1035</v>
      </c>
      <c r="J148" s="166">
        <v>2</v>
      </c>
      <c r="K148" s="167" t="s">
        <v>33</v>
      </c>
      <c r="L148" s="167">
        <v>6</v>
      </c>
      <c r="M148" s="167" t="s">
        <v>50</v>
      </c>
      <c r="N148" s="167">
        <v>3</v>
      </c>
      <c r="O148" s="167" t="s">
        <v>55</v>
      </c>
      <c r="P148" s="167">
        <v>3</v>
      </c>
      <c r="Q148" s="167" t="s">
        <v>34</v>
      </c>
      <c r="R148" s="167">
        <v>5</v>
      </c>
      <c r="S148" s="167" t="s">
        <v>54</v>
      </c>
      <c r="T148" s="167" t="s">
        <v>43</v>
      </c>
      <c r="U148" s="167" t="s">
        <v>44</v>
      </c>
      <c r="V148" s="169">
        <v>375</v>
      </c>
      <c r="W148" s="167" t="s">
        <v>1103</v>
      </c>
      <c r="X148" s="168">
        <v>1</v>
      </c>
      <c r="Y148" s="171" t="s">
        <v>1104</v>
      </c>
      <c r="Z148" s="318" t="s">
        <v>93</v>
      </c>
      <c r="AA148" s="275" t="s">
        <v>1109</v>
      </c>
      <c r="AB148" s="275" t="s">
        <v>1047</v>
      </c>
      <c r="AC148" s="275" t="s">
        <v>1110</v>
      </c>
      <c r="AD148" s="275" t="s">
        <v>1047</v>
      </c>
      <c r="AE148" s="266" t="s">
        <v>406</v>
      </c>
      <c r="AF148" s="275">
        <v>3883</v>
      </c>
      <c r="AG148" s="275" t="s">
        <v>1111</v>
      </c>
      <c r="AH148" s="319" t="s">
        <v>1050</v>
      </c>
      <c r="AI148" s="320" t="s">
        <v>39</v>
      </c>
      <c r="AJ148" s="267">
        <v>100</v>
      </c>
      <c r="AK148" s="265">
        <v>0</v>
      </c>
      <c r="AL148" s="266" t="s">
        <v>38</v>
      </c>
      <c r="AM148" s="267" t="s">
        <v>45</v>
      </c>
      <c r="AN148" s="321" t="s">
        <v>411</v>
      </c>
      <c r="AO148" s="4">
        <v>0</v>
      </c>
      <c r="AP148" s="4">
        <v>20</v>
      </c>
      <c r="AQ148" s="4">
        <v>20.010000000000002</v>
      </c>
      <c r="AR148" s="4">
        <v>80</v>
      </c>
      <c r="AS148" s="4">
        <v>80.010000000000005</v>
      </c>
      <c r="AT148" s="176">
        <v>110</v>
      </c>
      <c r="AU148" s="27"/>
      <c r="AV148" s="27"/>
      <c r="AW148" s="4"/>
      <c r="AX148" s="4"/>
      <c r="AY148" s="4"/>
      <c r="AZ148" s="4"/>
      <c r="BA148" s="4"/>
      <c r="BB148" s="4"/>
      <c r="BC148" s="4"/>
      <c r="BD148" s="4"/>
      <c r="BE148" s="4"/>
      <c r="BF148" s="4"/>
      <c r="BG148" s="4"/>
      <c r="BH148" s="4"/>
      <c r="BI148" s="4"/>
      <c r="BJ148" s="4"/>
      <c r="BK148" s="4"/>
    </row>
    <row r="149" spans="1:63" ht="15" hidden="1" customHeight="1" x14ac:dyDescent="0.25">
      <c r="A149" s="165">
        <v>2894</v>
      </c>
      <c r="B149" s="166">
        <v>21121</v>
      </c>
      <c r="C149" s="167" t="s">
        <v>392</v>
      </c>
      <c r="D149" s="168">
        <v>11</v>
      </c>
      <c r="E149" s="167" t="s">
        <v>49</v>
      </c>
      <c r="F149" s="169">
        <v>46</v>
      </c>
      <c r="G149" s="167" t="s">
        <v>1035</v>
      </c>
      <c r="H149" s="170">
        <v>251</v>
      </c>
      <c r="I149" s="171" t="s">
        <v>1035</v>
      </c>
      <c r="J149" s="166">
        <v>2</v>
      </c>
      <c r="K149" s="167" t="s">
        <v>33</v>
      </c>
      <c r="L149" s="167">
        <v>6</v>
      </c>
      <c r="M149" s="167" t="s">
        <v>50</v>
      </c>
      <c r="N149" s="167">
        <v>3</v>
      </c>
      <c r="O149" s="167" t="s">
        <v>55</v>
      </c>
      <c r="P149" s="167">
        <v>3</v>
      </c>
      <c r="Q149" s="167" t="s">
        <v>34</v>
      </c>
      <c r="R149" s="167">
        <v>5</v>
      </c>
      <c r="S149" s="167" t="s">
        <v>54</v>
      </c>
      <c r="T149" s="167" t="s">
        <v>43</v>
      </c>
      <c r="U149" s="167" t="s">
        <v>44</v>
      </c>
      <c r="V149" s="169">
        <v>375</v>
      </c>
      <c r="W149" s="167" t="s">
        <v>1103</v>
      </c>
      <c r="X149" s="168">
        <v>1</v>
      </c>
      <c r="Y149" s="171" t="s">
        <v>1104</v>
      </c>
      <c r="Z149" s="318" t="s">
        <v>93</v>
      </c>
      <c r="AA149" s="275" t="s">
        <v>1112</v>
      </c>
      <c r="AB149" s="275" t="s">
        <v>1047</v>
      </c>
      <c r="AC149" s="275" t="s">
        <v>1113</v>
      </c>
      <c r="AD149" s="275" t="s">
        <v>1047</v>
      </c>
      <c r="AE149" s="266" t="s">
        <v>406</v>
      </c>
      <c r="AF149" s="275">
        <v>3888</v>
      </c>
      <c r="AG149" s="275" t="s">
        <v>1114</v>
      </c>
      <c r="AH149" s="319" t="s">
        <v>1115</v>
      </c>
      <c r="AI149" s="320" t="s">
        <v>39</v>
      </c>
      <c r="AJ149" s="267">
        <v>100</v>
      </c>
      <c r="AK149" s="265">
        <v>0</v>
      </c>
      <c r="AL149" s="266" t="s">
        <v>38</v>
      </c>
      <c r="AM149" s="267" t="s">
        <v>45</v>
      </c>
      <c r="AN149" s="321" t="s">
        <v>411</v>
      </c>
      <c r="AO149" s="4">
        <v>0</v>
      </c>
      <c r="AP149" s="4">
        <v>20</v>
      </c>
      <c r="AQ149" s="4">
        <v>20.010000000000002</v>
      </c>
      <c r="AR149" s="4">
        <v>80</v>
      </c>
      <c r="AS149" s="4">
        <v>80.010000000000005</v>
      </c>
      <c r="AT149" s="176">
        <v>110</v>
      </c>
      <c r="AU149" s="27"/>
      <c r="AV149" s="27"/>
      <c r="AW149" s="4"/>
      <c r="AX149" s="4"/>
      <c r="AY149" s="4"/>
      <c r="AZ149" s="4"/>
      <c r="BA149" s="4"/>
      <c r="BB149" s="4"/>
      <c r="BC149" s="4"/>
      <c r="BD149" s="4"/>
      <c r="BE149" s="4"/>
      <c r="BF149" s="4"/>
      <c r="BG149" s="4"/>
      <c r="BH149" s="4"/>
      <c r="BI149" s="4"/>
      <c r="BJ149" s="4"/>
      <c r="BK149" s="4"/>
    </row>
    <row r="150" spans="1:63" ht="15" hidden="1" customHeight="1" x14ac:dyDescent="0.25">
      <c r="A150" s="165">
        <v>2951</v>
      </c>
      <c r="B150" s="166">
        <v>21121</v>
      </c>
      <c r="C150" s="167" t="s">
        <v>392</v>
      </c>
      <c r="D150" s="168">
        <v>11</v>
      </c>
      <c r="E150" s="167" t="s">
        <v>49</v>
      </c>
      <c r="F150" s="169">
        <v>46</v>
      </c>
      <c r="G150" s="167" t="s">
        <v>1035</v>
      </c>
      <c r="H150" s="170">
        <v>251</v>
      </c>
      <c r="I150" s="171" t="s">
        <v>1035</v>
      </c>
      <c r="J150" s="166">
        <v>2</v>
      </c>
      <c r="K150" s="167" t="s">
        <v>33</v>
      </c>
      <c r="L150" s="167">
        <v>6</v>
      </c>
      <c r="M150" s="167" t="s">
        <v>50</v>
      </c>
      <c r="N150" s="167">
        <v>3</v>
      </c>
      <c r="O150" s="167" t="s">
        <v>55</v>
      </c>
      <c r="P150" s="167">
        <v>3</v>
      </c>
      <c r="Q150" s="167" t="s">
        <v>34</v>
      </c>
      <c r="R150" s="167">
        <v>5</v>
      </c>
      <c r="S150" s="167" t="s">
        <v>54</v>
      </c>
      <c r="T150" s="167" t="s">
        <v>43</v>
      </c>
      <c r="U150" s="167" t="s">
        <v>44</v>
      </c>
      <c r="V150" s="169">
        <v>375</v>
      </c>
      <c r="W150" s="167" t="s">
        <v>1103</v>
      </c>
      <c r="X150" s="168">
        <v>1</v>
      </c>
      <c r="Y150" s="171" t="s">
        <v>1104</v>
      </c>
      <c r="Z150" s="318" t="s">
        <v>93</v>
      </c>
      <c r="AA150" s="275" t="s">
        <v>1116</v>
      </c>
      <c r="AB150" s="275" t="s">
        <v>1117</v>
      </c>
      <c r="AC150" s="275" t="s">
        <v>1118</v>
      </c>
      <c r="AD150" s="275" t="s">
        <v>1117</v>
      </c>
      <c r="AE150" s="266" t="s">
        <v>406</v>
      </c>
      <c r="AF150" s="275">
        <v>3944</v>
      </c>
      <c r="AG150" s="275" t="s">
        <v>1119</v>
      </c>
      <c r="AH150" s="319" t="s">
        <v>1120</v>
      </c>
      <c r="AI150" s="320" t="s">
        <v>39</v>
      </c>
      <c r="AJ150" s="267">
        <v>75</v>
      </c>
      <c r="AK150" s="265">
        <v>0</v>
      </c>
      <c r="AL150" s="266" t="s">
        <v>38</v>
      </c>
      <c r="AM150" s="267" t="s">
        <v>45</v>
      </c>
      <c r="AN150" s="321" t="s">
        <v>411</v>
      </c>
      <c r="AO150" s="4">
        <v>0</v>
      </c>
      <c r="AP150" s="4">
        <v>20</v>
      </c>
      <c r="AQ150" s="4">
        <v>20.010000000000002</v>
      </c>
      <c r="AR150" s="4">
        <v>80</v>
      </c>
      <c r="AS150" s="4">
        <v>80.010000000000005</v>
      </c>
      <c r="AT150" s="176">
        <v>110</v>
      </c>
      <c r="AU150" s="27"/>
      <c r="AV150" s="27"/>
      <c r="AW150" s="4"/>
      <c r="AX150" s="4"/>
      <c r="AY150" s="4"/>
      <c r="AZ150" s="4"/>
      <c r="BA150" s="4"/>
      <c r="BB150" s="4"/>
      <c r="BC150" s="4"/>
      <c r="BD150" s="4"/>
      <c r="BE150" s="4"/>
      <c r="BF150" s="4"/>
      <c r="BG150" s="4"/>
      <c r="BH150" s="4"/>
      <c r="BI150" s="4"/>
      <c r="BJ150" s="4"/>
      <c r="BK150" s="4"/>
    </row>
    <row r="151" spans="1:63" ht="15" hidden="1" customHeight="1" x14ac:dyDescent="0.25">
      <c r="A151" s="165">
        <v>2952</v>
      </c>
      <c r="B151" s="166">
        <v>21121</v>
      </c>
      <c r="C151" s="167" t="s">
        <v>392</v>
      </c>
      <c r="D151" s="168">
        <v>11</v>
      </c>
      <c r="E151" s="167" t="s">
        <v>49</v>
      </c>
      <c r="F151" s="169">
        <v>46</v>
      </c>
      <c r="G151" s="167" t="s">
        <v>1035</v>
      </c>
      <c r="H151" s="170">
        <v>251</v>
      </c>
      <c r="I151" s="171" t="s">
        <v>1035</v>
      </c>
      <c r="J151" s="166">
        <v>2</v>
      </c>
      <c r="K151" s="167" t="s">
        <v>33</v>
      </c>
      <c r="L151" s="167">
        <v>6</v>
      </c>
      <c r="M151" s="167" t="s">
        <v>50</v>
      </c>
      <c r="N151" s="167">
        <v>3</v>
      </c>
      <c r="O151" s="167" t="s">
        <v>55</v>
      </c>
      <c r="P151" s="167">
        <v>3</v>
      </c>
      <c r="Q151" s="167" t="s">
        <v>34</v>
      </c>
      <c r="R151" s="167">
        <v>5</v>
      </c>
      <c r="S151" s="167" t="s">
        <v>54</v>
      </c>
      <c r="T151" s="167" t="s">
        <v>43</v>
      </c>
      <c r="U151" s="167" t="s">
        <v>44</v>
      </c>
      <c r="V151" s="169">
        <v>375</v>
      </c>
      <c r="W151" s="167" t="s">
        <v>1103</v>
      </c>
      <c r="X151" s="168">
        <v>1</v>
      </c>
      <c r="Y151" s="171" t="s">
        <v>1104</v>
      </c>
      <c r="Z151" s="318" t="s">
        <v>93</v>
      </c>
      <c r="AA151" s="275" t="s">
        <v>1121</v>
      </c>
      <c r="AB151" s="275" t="s">
        <v>1122</v>
      </c>
      <c r="AC151" s="275" t="s">
        <v>1123</v>
      </c>
      <c r="AD151" s="275" t="s">
        <v>1122</v>
      </c>
      <c r="AE151" s="266" t="s">
        <v>406</v>
      </c>
      <c r="AF151" s="275">
        <v>3950</v>
      </c>
      <c r="AG151" s="275" t="s">
        <v>1124</v>
      </c>
      <c r="AH151" s="319" t="s">
        <v>1050</v>
      </c>
      <c r="AI151" s="320" t="s">
        <v>39</v>
      </c>
      <c r="AJ151" s="267">
        <v>100</v>
      </c>
      <c r="AK151" s="265">
        <v>0</v>
      </c>
      <c r="AL151" s="266" t="s">
        <v>38</v>
      </c>
      <c r="AM151" s="267" t="s">
        <v>45</v>
      </c>
      <c r="AN151" s="321" t="s">
        <v>411</v>
      </c>
      <c r="AO151" s="4">
        <v>0</v>
      </c>
      <c r="AP151" s="4">
        <v>20</v>
      </c>
      <c r="AQ151" s="4">
        <v>20.010000000000002</v>
      </c>
      <c r="AR151" s="4">
        <v>80</v>
      </c>
      <c r="AS151" s="4">
        <v>80.010000000000005</v>
      </c>
      <c r="AT151" s="176">
        <v>110</v>
      </c>
      <c r="AU151" s="27"/>
      <c r="AV151" s="27"/>
      <c r="AW151" s="4"/>
      <c r="AX151" s="4"/>
      <c r="AY151" s="4"/>
      <c r="AZ151" s="4"/>
      <c r="BA151" s="4"/>
      <c r="BB151" s="4"/>
      <c r="BC151" s="4"/>
      <c r="BD151" s="4"/>
      <c r="BE151" s="4"/>
      <c r="BF151" s="4"/>
      <c r="BG151" s="4"/>
      <c r="BH151" s="4"/>
      <c r="BI151" s="4"/>
      <c r="BJ151" s="4"/>
      <c r="BK151" s="4"/>
    </row>
    <row r="152" spans="1:63" ht="15" hidden="1" customHeight="1" x14ac:dyDescent="0.25">
      <c r="A152" s="165">
        <v>2420</v>
      </c>
      <c r="B152" s="166">
        <v>21121</v>
      </c>
      <c r="C152" s="167" t="s">
        <v>392</v>
      </c>
      <c r="D152" s="168">
        <v>11</v>
      </c>
      <c r="E152" s="167" t="s">
        <v>49</v>
      </c>
      <c r="F152" s="169">
        <v>46</v>
      </c>
      <c r="G152" s="167" t="s">
        <v>1035</v>
      </c>
      <c r="H152" s="170">
        <v>251</v>
      </c>
      <c r="I152" s="171" t="s">
        <v>1035</v>
      </c>
      <c r="J152" s="166">
        <v>2</v>
      </c>
      <c r="K152" s="167" t="s">
        <v>33</v>
      </c>
      <c r="L152" s="167">
        <v>6</v>
      </c>
      <c r="M152" s="167" t="s">
        <v>50</v>
      </c>
      <c r="N152" s="167">
        <v>3</v>
      </c>
      <c r="O152" s="167" t="s">
        <v>55</v>
      </c>
      <c r="P152" s="167">
        <v>3</v>
      </c>
      <c r="Q152" s="167" t="s">
        <v>34</v>
      </c>
      <c r="R152" s="167">
        <v>5</v>
      </c>
      <c r="S152" s="167" t="s">
        <v>54</v>
      </c>
      <c r="T152" s="167" t="s">
        <v>43</v>
      </c>
      <c r="U152" s="167" t="s">
        <v>44</v>
      </c>
      <c r="V152" s="169">
        <v>375</v>
      </c>
      <c r="W152" s="167" t="s">
        <v>1103</v>
      </c>
      <c r="X152" s="168"/>
      <c r="Y152" s="171" t="s">
        <v>35</v>
      </c>
      <c r="Z152" s="318" t="s">
        <v>37</v>
      </c>
      <c r="AA152" s="275" t="s">
        <v>1125</v>
      </c>
      <c r="AB152" s="275" t="s">
        <v>1126</v>
      </c>
      <c r="AC152" s="275" t="s">
        <v>1127</v>
      </c>
      <c r="AD152" s="275" t="s">
        <v>1126</v>
      </c>
      <c r="AE152" s="266" t="s">
        <v>406</v>
      </c>
      <c r="AF152" s="275">
        <v>3239</v>
      </c>
      <c r="AG152" s="275" t="s">
        <v>1128</v>
      </c>
      <c r="AH152" s="319" t="s">
        <v>1108</v>
      </c>
      <c r="AI152" s="320" t="s">
        <v>39</v>
      </c>
      <c r="AJ152" s="267">
        <v>100</v>
      </c>
      <c r="AK152" s="265">
        <v>70</v>
      </c>
      <c r="AL152" s="266" t="s">
        <v>38</v>
      </c>
      <c r="AM152" s="267" t="s">
        <v>36</v>
      </c>
      <c r="AN152" s="321" t="s">
        <v>411</v>
      </c>
      <c r="AO152" s="4">
        <v>0</v>
      </c>
      <c r="AP152" s="4">
        <v>20</v>
      </c>
      <c r="AQ152" s="4">
        <v>20.010000000000002</v>
      </c>
      <c r="AR152" s="4">
        <v>80</v>
      </c>
      <c r="AS152" s="4">
        <v>80.010000000000005</v>
      </c>
      <c r="AT152" s="176">
        <v>110</v>
      </c>
      <c r="AU152" s="27"/>
      <c r="AV152" s="27"/>
      <c r="AW152" s="4"/>
      <c r="AX152" s="4"/>
      <c r="AY152" s="4"/>
      <c r="AZ152" s="4"/>
      <c r="BA152" s="4"/>
      <c r="BB152" s="4"/>
      <c r="BC152" s="4"/>
      <c r="BD152" s="4"/>
      <c r="BE152" s="4"/>
      <c r="BF152" s="4"/>
      <c r="BG152" s="4"/>
      <c r="BH152" s="4"/>
      <c r="BI152" s="4"/>
      <c r="BJ152" s="4"/>
      <c r="BK152" s="4"/>
    </row>
    <row r="153" spans="1:63" ht="15" hidden="1" customHeight="1" x14ac:dyDescent="0.25">
      <c r="A153" s="165">
        <v>2421</v>
      </c>
      <c r="B153" s="166">
        <v>21121</v>
      </c>
      <c r="C153" s="167" t="s">
        <v>392</v>
      </c>
      <c r="D153" s="168">
        <v>11</v>
      </c>
      <c r="E153" s="167" t="s">
        <v>49</v>
      </c>
      <c r="F153" s="169">
        <v>46</v>
      </c>
      <c r="G153" s="167" t="s">
        <v>1035</v>
      </c>
      <c r="H153" s="170">
        <v>251</v>
      </c>
      <c r="I153" s="171" t="s">
        <v>1035</v>
      </c>
      <c r="J153" s="166">
        <v>2</v>
      </c>
      <c r="K153" s="167" t="s">
        <v>33</v>
      </c>
      <c r="L153" s="167">
        <v>6</v>
      </c>
      <c r="M153" s="167" t="s">
        <v>50</v>
      </c>
      <c r="N153" s="167">
        <v>3</v>
      </c>
      <c r="O153" s="167" t="s">
        <v>55</v>
      </c>
      <c r="P153" s="167">
        <v>3</v>
      </c>
      <c r="Q153" s="167" t="s">
        <v>34</v>
      </c>
      <c r="R153" s="167">
        <v>5</v>
      </c>
      <c r="S153" s="167" t="s">
        <v>54</v>
      </c>
      <c r="T153" s="167" t="s">
        <v>43</v>
      </c>
      <c r="U153" s="167" t="s">
        <v>44</v>
      </c>
      <c r="V153" s="169">
        <v>375</v>
      </c>
      <c r="W153" s="167" t="s">
        <v>1103</v>
      </c>
      <c r="X153" s="168"/>
      <c r="Y153" s="171" t="s">
        <v>35</v>
      </c>
      <c r="Z153" s="318" t="s">
        <v>91</v>
      </c>
      <c r="AA153" s="275" t="s">
        <v>1129</v>
      </c>
      <c r="AB153" s="275" t="s">
        <v>1130</v>
      </c>
      <c r="AC153" s="275" t="s">
        <v>1106</v>
      </c>
      <c r="AD153" s="275" t="s">
        <v>1130</v>
      </c>
      <c r="AE153" s="266" t="s">
        <v>406</v>
      </c>
      <c r="AF153" s="275">
        <v>3241</v>
      </c>
      <c r="AG153" s="275" t="s">
        <v>1131</v>
      </c>
      <c r="AH153" s="319" t="s">
        <v>1132</v>
      </c>
      <c r="AI153" s="320" t="s">
        <v>39</v>
      </c>
      <c r="AJ153" s="267">
        <v>100</v>
      </c>
      <c r="AK153" s="265">
        <v>50</v>
      </c>
      <c r="AL153" s="266" t="s">
        <v>38</v>
      </c>
      <c r="AM153" s="267" t="s">
        <v>36</v>
      </c>
      <c r="AN153" s="321" t="s">
        <v>411</v>
      </c>
      <c r="AO153" s="4">
        <v>0</v>
      </c>
      <c r="AP153" s="4">
        <v>20</v>
      </c>
      <c r="AQ153" s="4">
        <v>20.010000000000002</v>
      </c>
      <c r="AR153" s="4">
        <v>80</v>
      </c>
      <c r="AS153" s="4">
        <v>80.010000000000005</v>
      </c>
      <c r="AT153" s="176">
        <v>110</v>
      </c>
      <c r="AU153" s="27"/>
      <c r="AV153" s="27"/>
      <c r="AW153" s="4"/>
      <c r="AX153" s="4"/>
      <c r="AY153" s="4"/>
      <c r="AZ153" s="4"/>
      <c r="BA153" s="4"/>
      <c r="BB153" s="4"/>
      <c r="BC153" s="4"/>
      <c r="BD153" s="4"/>
      <c r="BE153" s="4"/>
      <c r="BF153" s="4"/>
      <c r="BG153" s="4"/>
      <c r="BH153" s="4"/>
      <c r="BI153" s="4"/>
      <c r="BJ153" s="4"/>
      <c r="BK153" s="4"/>
    </row>
  </sheetData>
  <autoFilter ref="A7:BK153">
    <filterColumn colId="7">
      <filters>
        <filter val="00254"/>
      </filters>
    </filterColumn>
  </autoFilter>
  <mergeCells count="6">
    <mergeCell ref="AN6:AT6"/>
    <mergeCell ref="AU6:BK6"/>
    <mergeCell ref="B6:I6"/>
    <mergeCell ref="J6:Y6"/>
    <mergeCell ref="Z6:AJ6"/>
    <mergeCell ref="AK6:AM6"/>
  </mergeCells>
  <dataValidations count="1">
    <dataValidation type="decimal" allowBlank="1" showInputMessage="1" showErrorMessage="1" sqref="AU8:BJ42 AU44:BJ59 AU61:BJ153">
      <formula1>-9.99999999999999E+22</formula1>
      <formula2>9.99999999999999E+28</formula2>
    </dataValidation>
  </dataValidations>
  <printOptions horizontalCentered="1"/>
  <pageMargins left="0" right="0" top="0" bottom="0" header="0.51181102362204722" footer="0.51181102362204722"/>
  <pageSetup paperSize="5"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3"/>
  <sheetViews>
    <sheetView topLeftCell="A94" zoomScale="55" zoomScaleNormal="55" workbookViewId="0">
      <selection activeCell="Y135" sqref="Y135"/>
    </sheetView>
  </sheetViews>
  <sheetFormatPr baseColWidth="10" defaultRowHeight="15" x14ac:dyDescent="0.25"/>
  <cols>
    <col min="1" max="1" width="11.375" style="24"/>
    <col min="28" max="28" width="16.125" customWidth="1"/>
    <col min="30" max="30" width="18.75" customWidth="1"/>
    <col min="60" max="60" width="13.25" customWidth="1"/>
  </cols>
  <sheetData>
    <row r="1" spans="1:60" s="24" customFormat="1" x14ac:dyDescent="0.2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60" s="24" customFormat="1" ht="25.5" x14ac:dyDescent="0.35">
      <c r="B2" s="8"/>
      <c r="D2" s="9" t="s">
        <v>432</v>
      </c>
      <c r="E2" s="10"/>
      <c r="F2" s="10"/>
      <c r="G2" s="8"/>
      <c r="H2" s="8"/>
      <c r="I2" s="9"/>
      <c r="J2" s="10"/>
      <c r="K2" s="8"/>
      <c r="L2" s="8"/>
      <c r="M2" s="158"/>
      <c r="N2" s="158"/>
      <c r="O2" s="160"/>
      <c r="P2" s="161"/>
      <c r="Q2" s="161"/>
      <c r="R2" s="162"/>
      <c r="S2" s="5"/>
      <c r="T2" s="5"/>
      <c r="U2" s="7"/>
      <c r="V2" s="5"/>
      <c r="W2" s="5"/>
      <c r="X2" s="5"/>
      <c r="Y2" s="5"/>
      <c r="Z2" s="5"/>
      <c r="AA2" s="7"/>
      <c r="AB2" s="5"/>
      <c r="AC2" s="5"/>
      <c r="AD2" s="5"/>
      <c r="AE2" s="5"/>
      <c r="AF2" s="7"/>
      <c r="AG2" s="6"/>
      <c r="AH2" s="6"/>
      <c r="AI2" s="5"/>
      <c r="AJ2" s="5"/>
      <c r="AK2" s="5"/>
      <c r="AL2" s="5"/>
      <c r="AM2" s="5"/>
      <c r="AN2" s="6"/>
      <c r="AO2" s="5"/>
      <c r="AP2" s="5"/>
      <c r="AQ2" s="5"/>
      <c r="AR2" s="5"/>
      <c r="AS2" s="7"/>
      <c r="AT2" s="6"/>
      <c r="AU2" s="8"/>
      <c r="AV2" s="8"/>
      <c r="AW2" s="8"/>
      <c r="AX2" s="8"/>
      <c r="AY2" s="8"/>
    </row>
    <row r="3" spans="1:60" s="24" customFormat="1" ht="25.5" x14ac:dyDescent="0.35">
      <c r="B3" s="8"/>
      <c r="D3" s="9"/>
      <c r="E3" s="11" t="s">
        <v>414</v>
      </c>
      <c r="F3" s="13"/>
      <c r="G3" s="8"/>
      <c r="H3" s="8"/>
      <c r="I3" s="12"/>
      <c r="J3" s="12"/>
      <c r="K3" s="8"/>
      <c r="L3" s="8"/>
      <c r="M3" s="158"/>
      <c r="N3" s="158"/>
      <c r="O3" s="160"/>
      <c r="P3" s="163"/>
      <c r="Q3" s="163"/>
      <c r="R3" s="162"/>
      <c r="S3" s="5"/>
      <c r="T3" s="5"/>
      <c r="U3" s="12"/>
      <c r="V3" s="5"/>
      <c r="W3" s="5"/>
      <c r="X3" s="5"/>
      <c r="Y3" s="5"/>
      <c r="Z3" s="5"/>
      <c r="AA3" s="12"/>
      <c r="AB3" s="5"/>
      <c r="AC3" s="5"/>
      <c r="AD3" s="5"/>
      <c r="AE3" s="5"/>
      <c r="AF3" s="7"/>
      <c r="AG3" s="12"/>
      <c r="AH3" s="12"/>
      <c r="AI3" s="5"/>
      <c r="AJ3" s="5"/>
      <c r="AK3" s="5"/>
      <c r="AL3" s="5"/>
      <c r="AM3" s="5"/>
      <c r="AN3" s="12"/>
      <c r="AO3" s="5"/>
      <c r="AP3" s="5"/>
      <c r="AQ3" s="5"/>
      <c r="AR3" s="5"/>
      <c r="AS3" s="7"/>
      <c r="AT3" s="12"/>
      <c r="AU3" s="8"/>
      <c r="AV3" s="8"/>
      <c r="AW3" s="8"/>
      <c r="AX3" s="8"/>
      <c r="AY3" s="8"/>
    </row>
    <row r="4" spans="1:60" s="24" customFormat="1" ht="31.5" x14ac:dyDescent="0.5">
      <c r="A4" s="37" t="s">
        <v>438</v>
      </c>
      <c r="D4" s="1"/>
      <c r="F4" s="2"/>
      <c r="H4" s="3"/>
      <c r="M4" s="79"/>
      <c r="N4" s="79"/>
      <c r="O4" s="164"/>
      <c r="P4" s="164"/>
      <c r="Q4" s="164"/>
      <c r="R4" s="16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row>
    <row r="5" spans="1:60" s="24" customFormat="1" ht="15.75" thickBot="1" x14ac:dyDescent="0.3">
      <c r="D5" s="1"/>
      <c r="F5" s="2"/>
      <c r="H5" s="3"/>
    </row>
    <row r="6" spans="1:60" s="24" customFormat="1" ht="15.75" x14ac:dyDescent="0.25">
      <c r="A6" s="38"/>
      <c r="B6" s="348" t="s">
        <v>433</v>
      </c>
      <c r="C6" s="349"/>
      <c r="D6" s="349"/>
      <c r="E6" s="349"/>
      <c r="F6" s="349"/>
      <c r="G6" s="349"/>
      <c r="H6" s="349"/>
      <c r="I6" s="350"/>
      <c r="J6" s="351" t="s">
        <v>435</v>
      </c>
      <c r="K6" s="352"/>
      <c r="L6" s="352"/>
      <c r="M6" s="352"/>
      <c r="N6" s="352"/>
      <c r="O6" s="352"/>
      <c r="P6" s="352"/>
      <c r="Q6" s="352"/>
      <c r="R6" s="352"/>
      <c r="S6" s="352"/>
      <c r="T6" s="352"/>
      <c r="U6" s="352"/>
      <c r="V6" s="352"/>
      <c r="W6" s="352"/>
      <c r="X6" s="352"/>
      <c r="Y6" s="353"/>
      <c r="Z6" s="351" t="s">
        <v>436</v>
      </c>
      <c r="AA6" s="352"/>
      <c r="AB6" s="352"/>
      <c r="AC6" s="352"/>
      <c r="AD6" s="352"/>
      <c r="AE6" s="352"/>
      <c r="AF6" s="352"/>
      <c r="AG6" s="352"/>
      <c r="AH6" s="352"/>
      <c r="AI6" s="352"/>
      <c r="AJ6" s="353"/>
      <c r="AK6" s="360" t="s">
        <v>430</v>
      </c>
      <c r="AL6" s="361"/>
      <c r="AM6" s="362"/>
      <c r="AN6" s="342" t="s">
        <v>431</v>
      </c>
      <c r="AO6" s="343"/>
      <c r="AP6" s="343"/>
      <c r="AQ6" s="343"/>
      <c r="AR6" s="343"/>
      <c r="AS6" s="343"/>
      <c r="AT6" s="344"/>
      <c r="AU6" s="345" t="s">
        <v>416</v>
      </c>
      <c r="AV6" s="346"/>
      <c r="AW6" s="346"/>
      <c r="AX6" s="346"/>
      <c r="AY6" s="346"/>
      <c r="AZ6" s="346"/>
      <c r="BA6" s="346"/>
      <c r="BB6" s="346"/>
      <c r="BC6" s="346"/>
      <c r="BD6" s="346"/>
      <c r="BE6" s="346"/>
      <c r="BF6" s="346"/>
      <c r="BG6" s="346"/>
    </row>
    <row r="7" spans="1:60" s="24" customFormat="1" ht="30" x14ac:dyDescent="0.25">
      <c r="A7" s="39"/>
      <c r="B7" s="28" t="s">
        <v>1</v>
      </c>
      <c r="C7" s="18" t="s">
        <v>390</v>
      </c>
      <c r="D7" s="19" t="s">
        <v>2</v>
      </c>
      <c r="E7" s="18" t="s">
        <v>3</v>
      </c>
      <c r="F7" s="20" t="s">
        <v>391</v>
      </c>
      <c r="G7" s="18" t="s">
        <v>4</v>
      </c>
      <c r="H7" s="21" t="s">
        <v>26</v>
      </c>
      <c r="I7" s="30" t="s">
        <v>27</v>
      </c>
      <c r="J7" s="28" t="s">
        <v>5</v>
      </c>
      <c r="K7" s="18" t="s">
        <v>6</v>
      </c>
      <c r="L7" s="18" t="s">
        <v>7</v>
      </c>
      <c r="M7" s="18" t="s">
        <v>8</v>
      </c>
      <c r="N7" s="18" t="s">
        <v>9</v>
      </c>
      <c r="O7" s="18" t="s">
        <v>10</v>
      </c>
      <c r="P7" s="18" t="s">
        <v>11</v>
      </c>
      <c r="Q7" s="18" t="s">
        <v>12</v>
      </c>
      <c r="R7" s="18" t="s">
        <v>13</v>
      </c>
      <c r="S7" s="18" t="s">
        <v>14</v>
      </c>
      <c r="T7" s="18" t="s">
        <v>15</v>
      </c>
      <c r="U7" s="18" t="s">
        <v>16</v>
      </c>
      <c r="V7" s="18" t="s">
        <v>17</v>
      </c>
      <c r="W7" s="18" t="s">
        <v>18</v>
      </c>
      <c r="X7" s="18" t="s">
        <v>19</v>
      </c>
      <c r="Y7" s="30" t="s">
        <v>20</v>
      </c>
      <c r="Z7" s="28" t="s">
        <v>25</v>
      </c>
      <c r="AA7" s="18" t="s">
        <v>28</v>
      </c>
      <c r="AB7" s="18" t="s">
        <v>29</v>
      </c>
      <c r="AC7" s="18" t="s">
        <v>30</v>
      </c>
      <c r="AD7" s="18" t="s">
        <v>31</v>
      </c>
      <c r="AE7" s="17" t="s">
        <v>399</v>
      </c>
      <c r="AF7" s="16" t="s">
        <v>21</v>
      </c>
      <c r="AG7" s="16" t="s">
        <v>22</v>
      </c>
      <c r="AH7" s="22" t="s">
        <v>23</v>
      </c>
      <c r="AI7" s="23" t="s">
        <v>32</v>
      </c>
      <c r="AJ7" s="31" t="s">
        <v>415</v>
      </c>
      <c r="AK7" s="29" t="s">
        <v>398</v>
      </c>
      <c r="AL7" s="17" t="s">
        <v>413</v>
      </c>
      <c r="AM7" s="30" t="s">
        <v>24</v>
      </c>
      <c r="AN7" s="28" t="s">
        <v>437</v>
      </c>
      <c r="AO7" s="34" t="s">
        <v>400</v>
      </c>
      <c r="AP7" s="34" t="s">
        <v>401</v>
      </c>
      <c r="AQ7" s="15" t="s">
        <v>402</v>
      </c>
      <c r="AR7" s="15" t="s">
        <v>403</v>
      </c>
      <c r="AS7" s="35" t="s">
        <v>404</v>
      </c>
      <c r="AT7" s="36" t="s">
        <v>405</v>
      </c>
      <c r="AU7" s="25" t="s">
        <v>417</v>
      </c>
      <c r="AV7" s="25" t="s">
        <v>418</v>
      </c>
      <c r="AW7" s="25" t="s">
        <v>419</v>
      </c>
      <c r="AX7" s="25" t="s">
        <v>420</v>
      </c>
      <c r="AY7" s="25" t="s">
        <v>421</v>
      </c>
      <c r="AZ7" s="25" t="s">
        <v>422</v>
      </c>
      <c r="BA7" s="25" t="s">
        <v>423</v>
      </c>
      <c r="BB7" s="25" t="s">
        <v>424</v>
      </c>
      <c r="BC7" s="25" t="s">
        <v>425</v>
      </c>
      <c r="BD7" s="25" t="s">
        <v>426</v>
      </c>
      <c r="BE7" s="25" t="s">
        <v>427</v>
      </c>
      <c r="BF7" s="25" t="s">
        <v>428</v>
      </c>
      <c r="BG7" s="26" t="s">
        <v>429</v>
      </c>
      <c r="BH7" s="102" t="s">
        <v>745</v>
      </c>
    </row>
    <row r="8" spans="1:60" s="79" customFormat="1" ht="14.25" customHeight="1" x14ac:dyDescent="0.25">
      <c r="A8" s="65">
        <v>4440</v>
      </c>
      <c r="B8" s="66">
        <v>21121</v>
      </c>
      <c r="C8" s="67" t="s">
        <v>392</v>
      </c>
      <c r="D8" s="68">
        <v>11</v>
      </c>
      <c r="E8" s="67" t="s">
        <v>49</v>
      </c>
      <c r="F8" s="69">
        <v>45</v>
      </c>
      <c r="G8" s="67" t="s">
        <v>86</v>
      </c>
      <c r="H8" s="70">
        <v>250</v>
      </c>
      <c r="I8" s="71" t="s">
        <v>86</v>
      </c>
      <c r="J8" s="66">
        <v>2</v>
      </c>
      <c r="K8" s="67" t="s">
        <v>33</v>
      </c>
      <c r="L8" s="67">
        <v>6</v>
      </c>
      <c r="M8" s="67" t="s">
        <v>50</v>
      </c>
      <c r="N8" s="67">
        <v>3</v>
      </c>
      <c r="O8" s="67" t="s">
        <v>55</v>
      </c>
      <c r="P8" s="67">
        <v>4</v>
      </c>
      <c r="Q8" s="67" t="s">
        <v>58</v>
      </c>
      <c r="R8" s="67">
        <v>4</v>
      </c>
      <c r="S8" s="67" t="s">
        <v>82</v>
      </c>
      <c r="T8" s="67" t="s">
        <v>40</v>
      </c>
      <c r="U8" s="67" t="s">
        <v>41</v>
      </c>
      <c r="V8" s="69">
        <v>356</v>
      </c>
      <c r="W8" s="67" t="s">
        <v>83</v>
      </c>
      <c r="X8" s="68">
        <v>1</v>
      </c>
      <c r="Y8" s="71" t="s">
        <v>481</v>
      </c>
      <c r="Z8" s="66" t="s">
        <v>93</v>
      </c>
      <c r="AA8" s="129" t="s">
        <v>656</v>
      </c>
      <c r="AB8" s="129" t="s">
        <v>483</v>
      </c>
      <c r="AC8" s="129" t="s">
        <v>657</v>
      </c>
      <c r="AD8" s="129" t="s">
        <v>658</v>
      </c>
      <c r="AE8" s="72" t="s">
        <v>406</v>
      </c>
      <c r="AF8" s="67"/>
      <c r="AG8" s="129" t="s">
        <v>659</v>
      </c>
      <c r="AH8" s="130" t="s">
        <v>660</v>
      </c>
      <c r="AI8" s="74" t="s">
        <v>488</v>
      </c>
      <c r="AJ8" s="131">
        <v>679</v>
      </c>
      <c r="AK8" s="75">
        <v>0</v>
      </c>
      <c r="AL8" s="72" t="s">
        <v>408</v>
      </c>
      <c r="AM8" s="71" t="s">
        <v>46</v>
      </c>
      <c r="AN8" s="76" t="s">
        <v>411</v>
      </c>
      <c r="AO8" s="72">
        <v>0</v>
      </c>
      <c r="AP8" s="72">
        <v>50</v>
      </c>
      <c r="AQ8" s="72">
        <v>50.01</v>
      </c>
      <c r="AR8" s="72">
        <v>80</v>
      </c>
      <c r="AS8" s="72">
        <v>80.010000000000005</v>
      </c>
      <c r="AT8" s="77">
        <v>110</v>
      </c>
      <c r="AU8" s="132">
        <v>53</v>
      </c>
      <c r="AV8" s="132">
        <v>57</v>
      </c>
      <c r="AW8" s="132">
        <v>57</v>
      </c>
      <c r="AX8" s="132">
        <v>57</v>
      </c>
      <c r="AY8" s="132">
        <v>56</v>
      </c>
      <c r="AZ8" s="132">
        <v>56</v>
      </c>
      <c r="BA8" s="132">
        <v>57</v>
      </c>
      <c r="BB8" s="132">
        <v>57</v>
      </c>
      <c r="BC8" s="132">
        <v>58</v>
      </c>
      <c r="BD8" s="132">
        <v>58</v>
      </c>
      <c r="BE8" s="132">
        <v>58</v>
      </c>
      <c r="BF8" s="132">
        <v>55</v>
      </c>
      <c r="BG8" s="120"/>
      <c r="BH8" s="363"/>
    </row>
    <row r="9" spans="1:60" s="79" customFormat="1" ht="14.25" customHeight="1" x14ac:dyDescent="0.25">
      <c r="A9" s="65">
        <v>4440</v>
      </c>
      <c r="B9" s="66">
        <v>21121</v>
      </c>
      <c r="C9" s="67" t="s">
        <v>392</v>
      </c>
      <c r="D9" s="68">
        <v>11</v>
      </c>
      <c r="E9" s="67" t="s">
        <v>49</v>
      </c>
      <c r="F9" s="69">
        <v>45</v>
      </c>
      <c r="G9" s="67" t="s">
        <v>86</v>
      </c>
      <c r="H9" s="70">
        <v>250</v>
      </c>
      <c r="I9" s="71" t="s">
        <v>86</v>
      </c>
      <c r="J9" s="66">
        <v>2</v>
      </c>
      <c r="K9" s="67" t="s">
        <v>33</v>
      </c>
      <c r="L9" s="67">
        <v>6</v>
      </c>
      <c r="M9" s="67" t="s">
        <v>50</v>
      </c>
      <c r="N9" s="67">
        <v>3</v>
      </c>
      <c r="O9" s="67" t="s">
        <v>55</v>
      </c>
      <c r="P9" s="67">
        <v>4</v>
      </c>
      <c r="Q9" s="67" t="s">
        <v>58</v>
      </c>
      <c r="R9" s="67">
        <v>4</v>
      </c>
      <c r="S9" s="67" t="s">
        <v>82</v>
      </c>
      <c r="T9" s="67" t="s">
        <v>40</v>
      </c>
      <c r="U9" s="67" t="s">
        <v>41</v>
      </c>
      <c r="V9" s="69">
        <v>356</v>
      </c>
      <c r="W9" s="67" t="s">
        <v>83</v>
      </c>
      <c r="X9" s="68">
        <v>1</v>
      </c>
      <c r="Y9" s="71" t="s">
        <v>481</v>
      </c>
      <c r="Z9" s="66" t="s">
        <v>93</v>
      </c>
      <c r="AA9" s="129" t="s">
        <v>656</v>
      </c>
      <c r="AB9" s="129" t="s">
        <v>483</v>
      </c>
      <c r="AC9" s="129" t="s">
        <v>661</v>
      </c>
      <c r="AD9" s="129" t="s">
        <v>662</v>
      </c>
      <c r="AE9" s="72" t="s">
        <v>406</v>
      </c>
      <c r="AF9" s="67"/>
      <c r="AG9" s="129" t="s">
        <v>663</v>
      </c>
      <c r="AH9" s="130" t="s">
        <v>660</v>
      </c>
      <c r="AI9" s="74" t="s">
        <v>488</v>
      </c>
      <c r="AJ9" s="131">
        <v>200</v>
      </c>
      <c r="AK9" s="75">
        <v>0</v>
      </c>
      <c r="AL9" s="72" t="s">
        <v>408</v>
      </c>
      <c r="AM9" s="71" t="s">
        <v>46</v>
      </c>
      <c r="AN9" s="76" t="s">
        <v>411</v>
      </c>
      <c r="AO9" s="72">
        <v>0</v>
      </c>
      <c r="AP9" s="72">
        <v>50</v>
      </c>
      <c r="AQ9" s="72">
        <v>50.01</v>
      </c>
      <c r="AR9" s="72">
        <v>80</v>
      </c>
      <c r="AS9" s="72">
        <v>80.010000000000005</v>
      </c>
      <c r="AT9" s="77">
        <v>110</v>
      </c>
      <c r="AU9" s="132">
        <v>17</v>
      </c>
      <c r="AV9" s="132">
        <v>17</v>
      </c>
      <c r="AW9" s="132">
        <v>17</v>
      </c>
      <c r="AX9" s="132">
        <v>17</v>
      </c>
      <c r="AY9" s="132">
        <v>17</v>
      </c>
      <c r="AZ9" s="132">
        <v>17</v>
      </c>
      <c r="BA9" s="132">
        <v>17</v>
      </c>
      <c r="BB9" s="132">
        <v>17</v>
      </c>
      <c r="BC9" s="132">
        <v>16</v>
      </c>
      <c r="BD9" s="132">
        <v>16</v>
      </c>
      <c r="BE9" s="132">
        <v>16</v>
      </c>
      <c r="BF9" s="132">
        <v>16</v>
      </c>
      <c r="BG9" s="120"/>
      <c r="BH9" s="363"/>
    </row>
    <row r="10" spans="1:60" s="79" customFormat="1" ht="14.25" customHeight="1" x14ac:dyDescent="0.25">
      <c r="A10" s="65">
        <v>4440</v>
      </c>
      <c r="B10" s="66">
        <v>21121</v>
      </c>
      <c r="C10" s="67" t="s">
        <v>392</v>
      </c>
      <c r="D10" s="68">
        <v>11</v>
      </c>
      <c r="E10" s="67" t="s">
        <v>49</v>
      </c>
      <c r="F10" s="69">
        <v>45</v>
      </c>
      <c r="G10" s="67" t="s">
        <v>86</v>
      </c>
      <c r="H10" s="70">
        <v>250</v>
      </c>
      <c r="I10" s="71" t="s">
        <v>86</v>
      </c>
      <c r="J10" s="66">
        <v>2</v>
      </c>
      <c r="K10" s="67" t="s">
        <v>33</v>
      </c>
      <c r="L10" s="67">
        <v>6</v>
      </c>
      <c r="M10" s="67" t="s">
        <v>50</v>
      </c>
      <c r="N10" s="67">
        <v>3</v>
      </c>
      <c r="O10" s="67" t="s">
        <v>55</v>
      </c>
      <c r="P10" s="67">
        <v>4</v>
      </c>
      <c r="Q10" s="67" t="s">
        <v>58</v>
      </c>
      <c r="R10" s="67">
        <v>4</v>
      </c>
      <c r="S10" s="67" t="s">
        <v>82</v>
      </c>
      <c r="T10" s="67" t="s">
        <v>40</v>
      </c>
      <c r="U10" s="67" t="s">
        <v>41</v>
      </c>
      <c r="V10" s="69">
        <v>356</v>
      </c>
      <c r="W10" s="67" t="s">
        <v>83</v>
      </c>
      <c r="X10" s="68">
        <v>1</v>
      </c>
      <c r="Y10" s="71" t="s">
        <v>481</v>
      </c>
      <c r="Z10" s="66" t="s">
        <v>111</v>
      </c>
      <c r="AA10" s="129" t="s">
        <v>482</v>
      </c>
      <c r="AB10" s="129" t="s">
        <v>513</v>
      </c>
      <c r="AC10" s="133" t="s">
        <v>664</v>
      </c>
      <c r="AD10" s="129" t="s">
        <v>665</v>
      </c>
      <c r="AE10" s="72" t="s">
        <v>406</v>
      </c>
      <c r="AF10" s="67"/>
      <c r="AG10" s="129" t="s">
        <v>558</v>
      </c>
      <c r="AH10" s="130" t="s">
        <v>514</v>
      </c>
      <c r="AI10" s="74" t="s">
        <v>488</v>
      </c>
      <c r="AJ10" s="131">
        <v>126</v>
      </c>
      <c r="AK10" s="75">
        <v>0</v>
      </c>
      <c r="AL10" s="72" t="s">
        <v>38</v>
      </c>
      <c r="AM10" s="71" t="s">
        <v>36</v>
      </c>
      <c r="AN10" s="76" t="s">
        <v>411</v>
      </c>
      <c r="AO10" s="72">
        <v>0</v>
      </c>
      <c r="AP10" s="72">
        <v>50</v>
      </c>
      <c r="AQ10" s="72">
        <v>50.01</v>
      </c>
      <c r="AR10" s="72">
        <v>80</v>
      </c>
      <c r="AS10" s="72">
        <v>80.010000000000005</v>
      </c>
      <c r="AT10" s="77">
        <v>110</v>
      </c>
      <c r="AU10" s="78">
        <v>9</v>
      </c>
      <c r="AV10" s="72">
        <v>8</v>
      </c>
      <c r="AW10" s="72">
        <v>10</v>
      </c>
      <c r="AX10" s="72">
        <v>7</v>
      </c>
      <c r="AY10" s="72">
        <v>12</v>
      </c>
      <c r="AZ10" s="72">
        <v>11</v>
      </c>
      <c r="BA10" s="72">
        <v>14</v>
      </c>
      <c r="BB10" s="72">
        <v>13</v>
      </c>
      <c r="BC10" s="72">
        <v>15</v>
      </c>
      <c r="BD10" s="72">
        <v>9</v>
      </c>
      <c r="BE10" s="72">
        <v>11</v>
      </c>
      <c r="BF10" s="72">
        <v>7</v>
      </c>
      <c r="BG10" s="120"/>
      <c r="BH10" s="363"/>
    </row>
    <row r="11" spans="1:60" s="79" customFormat="1" ht="14.25" customHeight="1" x14ac:dyDescent="0.25">
      <c r="A11" s="65">
        <v>4440</v>
      </c>
      <c r="B11" s="66">
        <v>21121</v>
      </c>
      <c r="C11" s="67" t="s">
        <v>392</v>
      </c>
      <c r="D11" s="68">
        <v>11</v>
      </c>
      <c r="E11" s="67" t="s">
        <v>49</v>
      </c>
      <c r="F11" s="69">
        <v>45</v>
      </c>
      <c r="G11" s="67" t="s">
        <v>86</v>
      </c>
      <c r="H11" s="70">
        <v>250</v>
      </c>
      <c r="I11" s="71" t="s">
        <v>86</v>
      </c>
      <c r="J11" s="66">
        <v>2</v>
      </c>
      <c r="K11" s="67" t="s">
        <v>33</v>
      </c>
      <c r="L11" s="67">
        <v>6</v>
      </c>
      <c r="M11" s="67" t="s">
        <v>50</v>
      </c>
      <c r="N11" s="67">
        <v>3</v>
      </c>
      <c r="O11" s="67" t="s">
        <v>55</v>
      </c>
      <c r="P11" s="67">
        <v>4</v>
      </c>
      <c r="Q11" s="67" t="s">
        <v>58</v>
      </c>
      <c r="R11" s="67">
        <v>4</v>
      </c>
      <c r="S11" s="67" t="s">
        <v>82</v>
      </c>
      <c r="T11" s="67" t="s">
        <v>40</v>
      </c>
      <c r="U11" s="67" t="s">
        <v>41</v>
      </c>
      <c r="V11" s="69">
        <v>356</v>
      </c>
      <c r="W11" s="67" t="s">
        <v>83</v>
      </c>
      <c r="X11" s="68">
        <v>1</v>
      </c>
      <c r="Y11" s="71" t="s">
        <v>481</v>
      </c>
      <c r="Z11" s="66" t="s">
        <v>93</v>
      </c>
      <c r="AA11" s="129" t="s">
        <v>656</v>
      </c>
      <c r="AB11" s="129" t="s">
        <v>513</v>
      </c>
      <c r="AC11" s="134" t="s">
        <v>666</v>
      </c>
      <c r="AD11" s="129" t="s">
        <v>667</v>
      </c>
      <c r="AE11" s="72" t="s">
        <v>406</v>
      </c>
      <c r="AF11" s="67"/>
      <c r="AG11" s="129" t="s">
        <v>668</v>
      </c>
      <c r="AH11" s="130" t="s">
        <v>669</v>
      </c>
      <c r="AI11" s="74" t="s">
        <v>488</v>
      </c>
      <c r="AJ11" s="131">
        <v>80</v>
      </c>
      <c r="AK11" s="75">
        <v>0</v>
      </c>
      <c r="AL11" s="72" t="s">
        <v>408</v>
      </c>
      <c r="AM11" s="71" t="s">
        <v>36</v>
      </c>
      <c r="AN11" s="76" t="s">
        <v>411</v>
      </c>
      <c r="AO11" s="72">
        <v>0</v>
      </c>
      <c r="AP11" s="72">
        <v>50</v>
      </c>
      <c r="AQ11" s="72">
        <v>50.01</v>
      </c>
      <c r="AR11" s="72">
        <v>80</v>
      </c>
      <c r="AS11" s="72">
        <v>80.010000000000005</v>
      </c>
      <c r="AT11" s="77">
        <v>110</v>
      </c>
      <c r="AU11" s="78">
        <v>5</v>
      </c>
      <c r="AV11" s="72">
        <v>4</v>
      </c>
      <c r="AW11" s="72">
        <v>6</v>
      </c>
      <c r="AX11" s="72">
        <v>3</v>
      </c>
      <c r="AY11" s="72">
        <v>8</v>
      </c>
      <c r="AZ11" s="72">
        <v>7</v>
      </c>
      <c r="BA11" s="72">
        <v>10</v>
      </c>
      <c r="BB11" s="72">
        <v>9</v>
      </c>
      <c r="BC11" s="72">
        <v>11</v>
      </c>
      <c r="BD11" s="72">
        <v>5</v>
      </c>
      <c r="BE11" s="72">
        <v>8</v>
      </c>
      <c r="BF11" s="72">
        <v>4</v>
      </c>
      <c r="BG11" s="120"/>
      <c r="BH11" s="363"/>
    </row>
    <row r="12" spans="1:60" s="79" customFormat="1" ht="14.25" customHeight="1" x14ac:dyDescent="0.25">
      <c r="A12" s="65">
        <v>4440</v>
      </c>
      <c r="B12" s="66">
        <v>21121</v>
      </c>
      <c r="C12" s="67" t="s">
        <v>392</v>
      </c>
      <c r="D12" s="68">
        <v>11</v>
      </c>
      <c r="E12" s="67" t="s">
        <v>49</v>
      </c>
      <c r="F12" s="69">
        <v>45</v>
      </c>
      <c r="G12" s="67" t="s">
        <v>86</v>
      </c>
      <c r="H12" s="70">
        <v>250</v>
      </c>
      <c r="I12" s="71" t="s">
        <v>86</v>
      </c>
      <c r="J12" s="66">
        <v>2</v>
      </c>
      <c r="K12" s="67" t="s">
        <v>33</v>
      </c>
      <c r="L12" s="67">
        <v>6</v>
      </c>
      <c r="M12" s="67" t="s">
        <v>50</v>
      </c>
      <c r="N12" s="67">
        <v>3</v>
      </c>
      <c r="O12" s="67" t="s">
        <v>55</v>
      </c>
      <c r="P12" s="67">
        <v>4</v>
      </c>
      <c r="Q12" s="67" t="s">
        <v>58</v>
      </c>
      <c r="R12" s="67">
        <v>4</v>
      </c>
      <c r="S12" s="67" t="s">
        <v>82</v>
      </c>
      <c r="T12" s="67" t="s">
        <v>40</v>
      </c>
      <c r="U12" s="67" t="s">
        <v>41</v>
      </c>
      <c r="V12" s="69">
        <v>356</v>
      </c>
      <c r="W12" s="67" t="s">
        <v>83</v>
      </c>
      <c r="X12" s="68">
        <v>1</v>
      </c>
      <c r="Y12" s="71" t="s">
        <v>481</v>
      </c>
      <c r="Z12" s="66" t="s">
        <v>93</v>
      </c>
      <c r="AA12" s="129" t="s">
        <v>656</v>
      </c>
      <c r="AB12" s="129" t="s">
        <v>513</v>
      </c>
      <c r="AC12" s="134" t="s">
        <v>670</v>
      </c>
      <c r="AD12" s="129" t="s">
        <v>667</v>
      </c>
      <c r="AE12" s="72" t="s">
        <v>406</v>
      </c>
      <c r="AF12" s="67"/>
      <c r="AG12" s="129" t="s">
        <v>671</v>
      </c>
      <c r="AH12" s="130" t="s">
        <v>669</v>
      </c>
      <c r="AI12" s="74" t="s">
        <v>488</v>
      </c>
      <c r="AJ12" s="131">
        <v>46</v>
      </c>
      <c r="AK12" s="75">
        <v>0</v>
      </c>
      <c r="AL12" s="72" t="s">
        <v>408</v>
      </c>
      <c r="AM12" s="71" t="s">
        <v>36</v>
      </c>
      <c r="AN12" s="76" t="s">
        <v>411</v>
      </c>
      <c r="AO12" s="72">
        <v>0</v>
      </c>
      <c r="AP12" s="72">
        <v>50</v>
      </c>
      <c r="AQ12" s="72">
        <v>50.01</v>
      </c>
      <c r="AR12" s="72">
        <v>80</v>
      </c>
      <c r="AS12" s="72">
        <v>80.010000000000005</v>
      </c>
      <c r="AT12" s="77">
        <v>110</v>
      </c>
      <c r="AU12" s="78">
        <v>4</v>
      </c>
      <c r="AV12" s="72">
        <v>4</v>
      </c>
      <c r="AW12" s="72">
        <v>4</v>
      </c>
      <c r="AX12" s="72">
        <v>4</v>
      </c>
      <c r="AY12" s="72">
        <v>4</v>
      </c>
      <c r="AZ12" s="72">
        <v>4</v>
      </c>
      <c r="BA12" s="72">
        <v>4</v>
      </c>
      <c r="BB12" s="72">
        <v>4</v>
      </c>
      <c r="BC12" s="72">
        <v>4</v>
      </c>
      <c r="BD12" s="72">
        <v>4</v>
      </c>
      <c r="BE12" s="72">
        <v>3</v>
      </c>
      <c r="BF12" s="72">
        <v>3</v>
      </c>
      <c r="BG12" s="120"/>
      <c r="BH12" s="363"/>
    </row>
    <row r="13" spans="1:60" s="79" customFormat="1" ht="12.75" customHeight="1" x14ac:dyDescent="0.25">
      <c r="A13" s="65">
        <v>4436</v>
      </c>
      <c r="B13" s="66">
        <v>21121</v>
      </c>
      <c r="C13" s="67" t="s">
        <v>392</v>
      </c>
      <c r="D13" s="68">
        <v>11</v>
      </c>
      <c r="E13" s="67" t="s">
        <v>49</v>
      </c>
      <c r="F13" s="69">
        <v>45</v>
      </c>
      <c r="G13" s="67" t="s">
        <v>86</v>
      </c>
      <c r="H13" s="70">
        <v>250</v>
      </c>
      <c r="I13" s="71" t="s">
        <v>86</v>
      </c>
      <c r="J13" s="66">
        <v>2</v>
      </c>
      <c r="K13" s="67" t="s">
        <v>33</v>
      </c>
      <c r="L13" s="67">
        <v>6</v>
      </c>
      <c r="M13" s="67" t="s">
        <v>50</v>
      </c>
      <c r="N13" s="67">
        <v>3</v>
      </c>
      <c r="O13" s="67" t="s">
        <v>55</v>
      </c>
      <c r="P13" s="67">
        <v>4</v>
      </c>
      <c r="Q13" s="67" t="s">
        <v>58</v>
      </c>
      <c r="R13" s="67">
        <v>4</v>
      </c>
      <c r="S13" s="67" t="s">
        <v>82</v>
      </c>
      <c r="T13" s="67" t="s">
        <v>40</v>
      </c>
      <c r="U13" s="67" t="s">
        <v>41</v>
      </c>
      <c r="V13" s="69">
        <v>356</v>
      </c>
      <c r="W13" s="67" t="s">
        <v>83</v>
      </c>
      <c r="X13" s="68">
        <v>3</v>
      </c>
      <c r="Y13" s="71" t="s">
        <v>489</v>
      </c>
      <c r="Z13" s="66" t="s">
        <v>111</v>
      </c>
      <c r="AA13" s="67" t="s">
        <v>490</v>
      </c>
      <c r="AB13" s="129" t="s">
        <v>529</v>
      </c>
      <c r="AC13" s="129" t="s">
        <v>533</v>
      </c>
      <c r="AD13" s="129" t="s">
        <v>534</v>
      </c>
      <c r="AE13" s="72" t="s">
        <v>406</v>
      </c>
      <c r="AF13" s="67"/>
      <c r="AG13" s="67" t="s">
        <v>535</v>
      </c>
      <c r="AH13" s="73" t="s">
        <v>535</v>
      </c>
      <c r="AI13" s="74" t="s">
        <v>488</v>
      </c>
      <c r="AJ13" s="71">
        <v>7212</v>
      </c>
      <c r="AK13" s="135">
        <v>0</v>
      </c>
      <c r="AL13" s="72" t="s">
        <v>408</v>
      </c>
      <c r="AM13" s="71" t="s">
        <v>46</v>
      </c>
      <c r="AN13" s="76" t="s">
        <v>411</v>
      </c>
      <c r="AO13" s="72">
        <v>0</v>
      </c>
      <c r="AP13" s="72">
        <v>50</v>
      </c>
      <c r="AQ13" s="72">
        <v>50.01</v>
      </c>
      <c r="AR13" s="72">
        <v>80</v>
      </c>
      <c r="AS13" s="72">
        <v>80.010000000000005</v>
      </c>
      <c r="AT13" s="77">
        <v>110</v>
      </c>
      <c r="AU13" s="78">
        <v>618</v>
      </c>
      <c r="AV13" s="72">
        <v>618</v>
      </c>
      <c r="AW13" s="72">
        <v>618</v>
      </c>
      <c r="AX13" s="72">
        <v>543</v>
      </c>
      <c r="AY13" s="72">
        <v>693</v>
      </c>
      <c r="AZ13" s="72">
        <v>693</v>
      </c>
      <c r="BA13" s="72">
        <v>618</v>
      </c>
      <c r="BB13" s="72">
        <v>618</v>
      </c>
      <c r="BC13" s="72">
        <v>618</v>
      </c>
      <c r="BD13" s="72">
        <v>618</v>
      </c>
      <c r="BE13" s="72">
        <v>618</v>
      </c>
      <c r="BF13" s="72">
        <v>543</v>
      </c>
      <c r="BG13" s="120"/>
      <c r="BH13" s="363"/>
    </row>
    <row r="14" spans="1:60" s="79" customFormat="1" ht="12.75" customHeight="1" x14ac:dyDescent="0.25">
      <c r="A14" s="65">
        <v>4436</v>
      </c>
      <c r="B14" s="66">
        <v>21121</v>
      </c>
      <c r="C14" s="67" t="s">
        <v>392</v>
      </c>
      <c r="D14" s="68">
        <v>11</v>
      </c>
      <c r="E14" s="67" t="s">
        <v>49</v>
      </c>
      <c r="F14" s="69">
        <v>45</v>
      </c>
      <c r="G14" s="67" t="s">
        <v>86</v>
      </c>
      <c r="H14" s="70">
        <v>250</v>
      </c>
      <c r="I14" s="71" t="s">
        <v>86</v>
      </c>
      <c r="J14" s="66">
        <v>2</v>
      </c>
      <c r="K14" s="67" t="s">
        <v>33</v>
      </c>
      <c r="L14" s="67">
        <v>6</v>
      </c>
      <c r="M14" s="67" t="s">
        <v>50</v>
      </c>
      <c r="N14" s="67">
        <v>3</v>
      </c>
      <c r="O14" s="67" t="s">
        <v>55</v>
      </c>
      <c r="P14" s="67">
        <v>4</v>
      </c>
      <c r="Q14" s="67" t="s">
        <v>58</v>
      </c>
      <c r="R14" s="67">
        <v>4</v>
      </c>
      <c r="S14" s="67" t="s">
        <v>82</v>
      </c>
      <c r="T14" s="67" t="s">
        <v>40</v>
      </c>
      <c r="U14" s="67" t="s">
        <v>41</v>
      </c>
      <c r="V14" s="69">
        <v>356</v>
      </c>
      <c r="W14" s="67" t="s">
        <v>83</v>
      </c>
      <c r="X14" s="68">
        <v>3</v>
      </c>
      <c r="Y14" s="71" t="s">
        <v>489</v>
      </c>
      <c r="Z14" s="66" t="s">
        <v>93</v>
      </c>
      <c r="AA14" s="67" t="s">
        <v>490</v>
      </c>
      <c r="AB14" s="67" t="s">
        <v>483</v>
      </c>
      <c r="AC14" s="129" t="s">
        <v>721</v>
      </c>
      <c r="AD14" s="129" t="s">
        <v>531</v>
      </c>
      <c r="AE14" s="72" t="s">
        <v>406</v>
      </c>
      <c r="AF14" s="67"/>
      <c r="AG14" s="67" t="s">
        <v>722</v>
      </c>
      <c r="AH14" s="73" t="s">
        <v>491</v>
      </c>
      <c r="AI14" s="74" t="s">
        <v>488</v>
      </c>
      <c r="AJ14" s="71">
        <v>5712</v>
      </c>
      <c r="AK14" s="135">
        <v>0</v>
      </c>
      <c r="AL14" s="72" t="s">
        <v>408</v>
      </c>
      <c r="AM14" s="71" t="s">
        <v>46</v>
      </c>
      <c r="AN14" s="76" t="s">
        <v>411</v>
      </c>
      <c r="AO14" s="72">
        <v>0</v>
      </c>
      <c r="AP14" s="72">
        <v>50</v>
      </c>
      <c r="AQ14" s="72">
        <v>50.01</v>
      </c>
      <c r="AR14" s="72">
        <v>80</v>
      </c>
      <c r="AS14" s="72">
        <v>80.010000000000005</v>
      </c>
      <c r="AT14" s="77">
        <v>81</v>
      </c>
      <c r="AU14" s="136">
        <v>482</v>
      </c>
      <c r="AV14" s="137">
        <v>482</v>
      </c>
      <c r="AW14" s="72">
        <v>473</v>
      </c>
      <c r="AX14" s="72">
        <v>456</v>
      </c>
      <c r="AY14" s="72">
        <v>496</v>
      </c>
      <c r="AZ14" s="72">
        <v>496</v>
      </c>
      <c r="BA14" s="72">
        <v>481</v>
      </c>
      <c r="BB14" s="72">
        <v>481</v>
      </c>
      <c r="BC14" s="72">
        <v>481</v>
      </c>
      <c r="BD14" s="72">
        <v>481</v>
      </c>
      <c r="BE14" s="72">
        <v>481</v>
      </c>
      <c r="BF14" s="72">
        <v>422</v>
      </c>
      <c r="BG14" s="120"/>
      <c r="BH14" s="363"/>
    </row>
    <row r="15" spans="1:60" s="79" customFormat="1" ht="12.75" customHeight="1" x14ac:dyDescent="0.25">
      <c r="A15" s="65">
        <v>4436</v>
      </c>
      <c r="B15" s="66">
        <v>21121</v>
      </c>
      <c r="C15" s="67" t="s">
        <v>392</v>
      </c>
      <c r="D15" s="68">
        <v>11</v>
      </c>
      <c r="E15" s="67" t="s">
        <v>49</v>
      </c>
      <c r="F15" s="69">
        <v>45</v>
      </c>
      <c r="G15" s="67" t="s">
        <v>86</v>
      </c>
      <c r="H15" s="70">
        <v>250</v>
      </c>
      <c r="I15" s="71" t="s">
        <v>86</v>
      </c>
      <c r="J15" s="66">
        <v>2</v>
      </c>
      <c r="K15" s="67" t="s">
        <v>33</v>
      </c>
      <c r="L15" s="67">
        <v>6</v>
      </c>
      <c r="M15" s="67" t="s">
        <v>50</v>
      </c>
      <c r="N15" s="67">
        <v>3</v>
      </c>
      <c r="O15" s="67" t="s">
        <v>55</v>
      </c>
      <c r="P15" s="67">
        <v>4</v>
      </c>
      <c r="Q15" s="67" t="s">
        <v>58</v>
      </c>
      <c r="R15" s="67">
        <v>4</v>
      </c>
      <c r="S15" s="67" t="s">
        <v>82</v>
      </c>
      <c r="T15" s="67" t="s">
        <v>40</v>
      </c>
      <c r="U15" s="67" t="s">
        <v>41</v>
      </c>
      <c r="V15" s="69">
        <v>356</v>
      </c>
      <c r="W15" s="67" t="s">
        <v>83</v>
      </c>
      <c r="X15" s="68">
        <v>3</v>
      </c>
      <c r="Y15" s="71" t="s">
        <v>489</v>
      </c>
      <c r="Z15" s="66" t="s">
        <v>93</v>
      </c>
      <c r="AA15" s="67" t="s">
        <v>490</v>
      </c>
      <c r="AB15" s="129" t="s">
        <v>529</v>
      </c>
      <c r="AC15" s="129" t="s">
        <v>533</v>
      </c>
      <c r="AD15" s="129" t="s">
        <v>534</v>
      </c>
      <c r="AE15" s="72" t="s">
        <v>406</v>
      </c>
      <c r="AF15" s="67"/>
      <c r="AG15" s="67" t="s">
        <v>729</v>
      </c>
      <c r="AH15" s="73" t="s">
        <v>672</v>
      </c>
      <c r="AI15" s="74" t="s">
        <v>488</v>
      </c>
      <c r="AJ15" s="71">
        <v>1500</v>
      </c>
      <c r="AK15" s="135">
        <v>0</v>
      </c>
      <c r="AL15" s="72" t="s">
        <v>408</v>
      </c>
      <c r="AM15" s="71" t="s">
        <v>46</v>
      </c>
      <c r="AN15" s="76" t="s">
        <v>411</v>
      </c>
      <c r="AO15" s="72">
        <v>0</v>
      </c>
      <c r="AP15" s="72">
        <v>50</v>
      </c>
      <c r="AQ15" s="72">
        <v>50.01</v>
      </c>
      <c r="AR15" s="72">
        <v>80</v>
      </c>
      <c r="AS15" s="72">
        <v>80.010000000000005</v>
      </c>
      <c r="AT15" s="77">
        <v>110</v>
      </c>
      <c r="AU15" s="78">
        <v>125</v>
      </c>
      <c r="AV15" s="72">
        <v>125</v>
      </c>
      <c r="AW15" s="72">
        <v>125</v>
      </c>
      <c r="AX15" s="72">
        <v>50</v>
      </c>
      <c r="AY15" s="72">
        <v>200</v>
      </c>
      <c r="AZ15" s="72">
        <v>200</v>
      </c>
      <c r="BA15" s="72">
        <v>125</v>
      </c>
      <c r="BB15" s="72">
        <v>125</v>
      </c>
      <c r="BC15" s="72">
        <v>125</v>
      </c>
      <c r="BD15" s="72">
        <v>125</v>
      </c>
      <c r="BE15" s="72">
        <v>125</v>
      </c>
      <c r="BF15" s="72">
        <v>50</v>
      </c>
      <c r="BG15" s="120"/>
      <c r="BH15" s="363"/>
    </row>
    <row r="16" spans="1:60" s="79" customFormat="1" ht="12.75" customHeight="1" x14ac:dyDescent="0.25">
      <c r="A16" s="65">
        <v>4436</v>
      </c>
      <c r="B16" s="66">
        <v>21121</v>
      </c>
      <c r="C16" s="67" t="s">
        <v>392</v>
      </c>
      <c r="D16" s="68">
        <v>11</v>
      </c>
      <c r="E16" s="67" t="s">
        <v>49</v>
      </c>
      <c r="F16" s="69">
        <v>45</v>
      </c>
      <c r="G16" s="67" t="s">
        <v>86</v>
      </c>
      <c r="H16" s="70">
        <v>250</v>
      </c>
      <c r="I16" s="71" t="s">
        <v>86</v>
      </c>
      <c r="J16" s="66">
        <v>2</v>
      </c>
      <c r="K16" s="67" t="s">
        <v>33</v>
      </c>
      <c r="L16" s="67">
        <v>6</v>
      </c>
      <c r="M16" s="67" t="s">
        <v>50</v>
      </c>
      <c r="N16" s="67">
        <v>3</v>
      </c>
      <c r="O16" s="67" t="s">
        <v>55</v>
      </c>
      <c r="P16" s="67">
        <v>4</v>
      </c>
      <c r="Q16" s="67" t="s">
        <v>58</v>
      </c>
      <c r="R16" s="67">
        <v>4</v>
      </c>
      <c r="S16" s="67" t="s">
        <v>82</v>
      </c>
      <c r="T16" s="67" t="s">
        <v>40</v>
      </c>
      <c r="U16" s="67" t="s">
        <v>41</v>
      </c>
      <c r="V16" s="69">
        <v>356</v>
      </c>
      <c r="W16" s="67" t="s">
        <v>83</v>
      </c>
      <c r="X16" s="68">
        <v>3</v>
      </c>
      <c r="Y16" s="71" t="s">
        <v>489</v>
      </c>
      <c r="Z16" s="66" t="s">
        <v>111</v>
      </c>
      <c r="AA16" s="67" t="s">
        <v>490</v>
      </c>
      <c r="AB16" s="67" t="s">
        <v>529</v>
      </c>
      <c r="AC16" s="129"/>
      <c r="AD16" s="129" t="s">
        <v>531</v>
      </c>
      <c r="AE16" s="72" t="s">
        <v>406</v>
      </c>
      <c r="AF16" s="67">
        <v>2773</v>
      </c>
      <c r="AG16" s="67" t="s">
        <v>532</v>
      </c>
      <c r="AH16" s="73" t="s">
        <v>491</v>
      </c>
      <c r="AI16" s="74" t="s">
        <v>488</v>
      </c>
      <c r="AJ16" s="71">
        <v>5741</v>
      </c>
      <c r="AK16" s="135">
        <v>0</v>
      </c>
      <c r="AL16" s="72" t="s">
        <v>408</v>
      </c>
      <c r="AM16" s="71" t="s">
        <v>46</v>
      </c>
      <c r="AN16" s="76" t="s">
        <v>411</v>
      </c>
      <c r="AO16" s="72">
        <v>0</v>
      </c>
      <c r="AP16" s="72">
        <v>50</v>
      </c>
      <c r="AQ16" s="72">
        <v>50.01</v>
      </c>
      <c r="AR16" s="72">
        <v>80</v>
      </c>
      <c r="AS16" s="72">
        <v>80.010000000000005</v>
      </c>
      <c r="AT16" s="77">
        <v>81</v>
      </c>
      <c r="AU16" s="136">
        <v>482</v>
      </c>
      <c r="AV16" s="137">
        <v>482</v>
      </c>
      <c r="AW16" s="72">
        <v>473</v>
      </c>
      <c r="AX16" s="72">
        <v>456</v>
      </c>
      <c r="AY16" s="72">
        <v>496</v>
      </c>
      <c r="AZ16" s="72">
        <v>496</v>
      </c>
      <c r="BA16" s="72">
        <v>481</v>
      </c>
      <c r="BB16" s="72">
        <v>481</v>
      </c>
      <c r="BC16" s="72">
        <v>481</v>
      </c>
      <c r="BD16" s="72">
        <v>481</v>
      </c>
      <c r="BE16" s="72">
        <v>481</v>
      </c>
      <c r="BF16" s="72">
        <v>451</v>
      </c>
      <c r="BG16" s="120"/>
      <c r="BH16" s="363"/>
    </row>
    <row r="17" spans="1:60" s="79" customFormat="1" ht="12.75" customHeight="1" x14ac:dyDescent="0.25">
      <c r="A17" s="65">
        <v>4436</v>
      </c>
      <c r="B17" s="66">
        <v>21121</v>
      </c>
      <c r="C17" s="67" t="s">
        <v>392</v>
      </c>
      <c r="D17" s="68">
        <v>11</v>
      </c>
      <c r="E17" s="67" t="s">
        <v>49</v>
      </c>
      <c r="F17" s="69">
        <v>45</v>
      </c>
      <c r="G17" s="67" t="s">
        <v>86</v>
      </c>
      <c r="H17" s="70">
        <v>250</v>
      </c>
      <c r="I17" s="71" t="s">
        <v>86</v>
      </c>
      <c r="J17" s="66">
        <v>2</v>
      </c>
      <c r="K17" s="67" t="s">
        <v>33</v>
      </c>
      <c r="L17" s="67">
        <v>6</v>
      </c>
      <c r="M17" s="67" t="s">
        <v>50</v>
      </c>
      <c r="N17" s="67">
        <v>3</v>
      </c>
      <c r="O17" s="67" t="s">
        <v>55</v>
      </c>
      <c r="P17" s="67">
        <v>4</v>
      </c>
      <c r="Q17" s="67" t="s">
        <v>58</v>
      </c>
      <c r="R17" s="67">
        <v>4</v>
      </c>
      <c r="S17" s="67" t="s">
        <v>82</v>
      </c>
      <c r="T17" s="67" t="s">
        <v>40</v>
      </c>
      <c r="U17" s="67" t="s">
        <v>41</v>
      </c>
      <c r="V17" s="69">
        <v>356</v>
      </c>
      <c r="W17" s="67" t="s">
        <v>83</v>
      </c>
      <c r="X17" s="68">
        <v>3</v>
      </c>
      <c r="Y17" s="71" t="s">
        <v>489</v>
      </c>
      <c r="Z17" s="66" t="s">
        <v>93</v>
      </c>
      <c r="AA17" s="67" t="s">
        <v>490</v>
      </c>
      <c r="AB17" s="67" t="s">
        <v>529</v>
      </c>
      <c r="AC17" s="129" t="s">
        <v>530</v>
      </c>
      <c r="AD17" s="129" t="s">
        <v>673</v>
      </c>
      <c r="AE17" s="72" t="s">
        <v>406</v>
      </c>
      <c r="AF17" s="67"/>
      <c r="AG17" s="67" t="s">
        <v>720</v>
      </c>
      <c r="AH17" s="73" t="s">
        <v>674</v>
      </c>
      <c r="AI17" s="74" t="s">
        <v>488</v>
      </c>
      <c r="AJ17" s="71">
        <v>5235</v>
      </c>
      <c r="AK17" s="135">
        <v>0</v>
      </c>
      <c r="AL17" s="72" t="s">
        <v>408</v>
      </c>
      <c r="AM17" s="71" t="s">
        <v>46</v>
      </c>
      <c r="AN17" s="76" t="s">
        <v>411</v>
      </c>
      <c r="AO17" s="72">
        <v>0</v>
      </c>
      <c r="AP17" s="72">
        <v>50</v>
      </c>
      <c r="AQ17" s="72">
        <v>50.01</v>
      </c>
      <c r="AR17" s="72">
        <v>80</v>
      </c>
      <c r="AS17" s="72">
        <v>80.010000000000005</v>
      </c>
      <c r="AT17" s="77">
        <v>81</v>
      </c>
      <c r="AU17" s="136">
        <v>437</v>
      </c>
      <c r="AV17" s="137">
        <v>437</v>
      </c>
      <c r="AW17" s="72">
        <v>437</v>
      </c>
      <c r="AX17" s="72">
        <v>436</v>
      </c>
      <c r="AY17" s="72">
        <v>436</v>
      </c>
      <c r="AZ17" s="72">
        <v>436</v>
      </c>
      <c r="BA17" s="72">
        <v>436</v>
      </c>
      <c r="BB17" s="72">
        <v>436</v>
      </c>
      <c r="BC17" s="72">
        <v>436</v>
      </c>
      <c r="BD17" s="72">
        <v>436</v>
      </c>
      <c r="BE17" s="72">
        <v>436</v>
      </c>
      <c r="BF17" s="72">
        <v>436</v>
      </c>
      <c r="BG17" s="138"/>
      <c r="BH17" s="363"/>
    </row>
    <row r="18" spans="1:60" s="79" customFormat="1" ht="12.75" customHeight="1" x14ac:dyDescent="0.25">
      <c r="A18" s="65">
        <v>4436</v>
      </c>
      <c r="B18" s="66">
        <v>21121</v>
      </c>
      <c r="C18" s="67" t="s">
        <v>392</v>
      </c>
      <c r="D18" s="68">
        <v>11</v>
      </c>
      <c r="E18" s="67" t="s">
        <v>49</v>
      </c>
      <c r="F18" s="69">
        <v>45</v>
      </c>
      <c r="G18" s="67" t="s">
        <v>86</v>
      </c>
      <c r="H18" s="70">
        <v>250</v>
      </c>
      <c r="I18" s="71" t="s">
        <v>86</v>
      </c>
      <c r="J18" s="66">
        <v>2</v>
      </c>
      <c r="K18" s="67" t="s">
        <v>33</v>
      </c>
      <c r="L18" s="67">
        <v>6</v>
      </c>
      <c r="M18" s="67" t="s">
        <v>50</v>
      </c>
      <c r="N18" s="67">
        <v>3</v>
      </c>
      <c r="O18" s="67" t="s">
        <v>55</v>
      </c>
      <c r="P18" s="67">
        <v>4</v>
      </c>
      <c r="Q18" s="67" t="s">
        <v>58</v>
      </c>
      <c r="R18" s="67">
        <v>4</v>
      </c>
      <c r="S18" s="67" t="s">
        <v>82</v>
      </c>
      <c r="T18" s="67" t="s">
        <v>40</v>
      </c>
      <c r="U18" s="67" t="s">
        <v>41</v>
      </c>
      <c r="V18" s="69">
        <v>356</v>
      </c>
      <c r="W18" s="67" t="s">
        <v>83</v>
      </c>
      <c r="X18" s="68">
        <v>3</v>
      </c>
      <c r="Y18" s="71" t="s">
        <v>489</v>
      </c>
      <c r="Z18" s="66" t="s">
        <v>93</v>
      </c>
      <c r="AA18" s="67" t="s">
        <v>490</v>
      </c>
      <c r="AB18" s="67" t="s">
        <v>723</v>
      </c>
      <c r="AC18" s="129" t="s">
        <v>530</v>
      </c>
      <c r="AD18" s="129" t="s">
        <v>675</v>
      </c>
      <c r="AE18" s="72" t="s">
        <v>406</v>
      </c>
      <c r="AF18" s="67"/>
      <c r="AG18" s="67" t="s">
        <v>719</v>
      </c>
      <c r="AH18" s="73" t="s">
        <v>676</v>
      </c>
      <c r="AI18" s="74" t="s">
        <v>488</v>
      </c>
      <c r="AJ18" s="71">
        <v>506</v>
      </c>
      <c r="AK18" s="135">
        <v>0</v>
      </c>
      <c r="AL18" s="72" t="s">
        <v>408</v>
      </c>
      <c r="AM18" s="71" t="s">
        <v>46</v>
      </c>
      <c r="AN18" s="76" t="s">
        <v>411</v>
      </c>
      <c r="AO18" s="72">
        <v>0</v>
      </c>
      <c r="AP18" s="72">
        <v>50</v>
      </c>
      <c r="AQ18" s="72">
        <v>50.01</v>
      </c>
      <c r="AR18" s="72">
        <v>80</v>
      </c>
      <c r="AS18" s="72">
        <v>80.010000000000005</v>
      </c>
      <c r="AT18" s="77">
        <v>81</v>
      </c>
      <c r="AU18" s="136">
        <v>45</v>
      </c>
      <c r="AV18" s="137">
        <v>45</v>
      </c>
      <c r="AW18" s="72">
        <v>36</v>
      </c>
      <c r="AX18" s="72">
        <v>20</v>
      </c>
      <c r="AY18" s="72">
        <v>60</v>
      </c>
      <c r="AZ18" s="72">
        <v>60</v>
      </c>
      <c r="BA18" s="72">
        <v>45</v>
      </c>
      <c r="BB18" s="72">
        <v>45</v>
      </c>
      <c r="BC18" s="72">
        <v>45</v>
      </c>
      <c r="BD18" s="72">
        <v>45</v>
      </c>
      <c r="BE18" s="72">
        <v>45</v>
      </c>
      <c r="BF18" s="72">
        <v>15</v>
      </c>
      <c r="BG18" s="138"/>
      <c r="BH18" s="363"/>
    </row>
    <row r="19" spans="1:60" s="79" customFormat="1" ht="12.75" customHeight="1" x14ac:dyDescent="0.25">
      <c r="A19" s="65">
        <v>4436</v>
      </c>
      <c r="B19" s="66">
        <v>21121</v>
      </c>
      <c r="C19" s="67" t="s">
        <v>392</v>
      </c>
      <c r="D19" s="68">
        <v>11</v>
      </c>
      <c r="E19" s="67" t="s">
        <v>49</v>
      </c>
      <c r="F19" s="69">
        <v>45</v>
      </c>
      <c r="G19" s="67" t="s">
        <v>86</v>
      </c>
      <c r="H19" s="70">
        <v>250</v>
      </c>
      <c r="I19" s="71" t="s">
        <v>86</v>
      </c>
      <c r="J19" s="66">
        <v>2</v>
      </c>
      <c r="K19" s="67" t="s">
        <v>33</v>
      </c>
      <c r="L19" s="67">
        <v>6</v>
      </c>
      <c r="M19" s="67" t="s">
        <v>50</v>
      </c>
      <c r="N19" s="67">
        <v>3</v>
      </c>
      <c r="O19" s="67" t="s">
        <v>55</v>
      </c>
      <c r="P19" s="67">
        <v>4</v>
      </c>
      <c r="Q19" s="67" t="s">
        <v>58</v>
      </c>
      <c r="R19" s="67">
        <v>4</v>
      </c>
      <c r="S19" s="67" t="s">
        <v>82</v>
      </c>
      <c r="T19" s="67" t="s">
        <v>40</v>
      </c>
      <c r="U19" s="67" t="s">
        <v>41</v>
      </c>
      <c r="V19" s="69">
        <v>356</v>
      </c>
      <c r="W19" s="67" t="s">
        <v>83</v>
      </c>
      <c r="X19" s="68">
        <v>3</v>
      </c>
      <c r="Y19" s="71" t="s">
        <v>489</v>
      </c>
      <c r="Z19" s="66" t="s">
        <v>111</v>
      </c>
      <c r="AA19" s="67" t="s">
        <v>490</v>
      </c>
      <c r="AB19" s="67" t="s">
        <v>536</v>
      </c>
      <c r="AC19" s="129" t="s">
        <v>537</v>
      </c>
      <c r="AD19" s="129" t="s">
        <v>538</v>
      </c>
      <c r="AE19" s="72" t="s">
        <v>406</v>
      </c>
      <c r="AF19" s="67"/>
      <c r="AG19" s="67" t="s">
        <v>539</v>
      </c>
      <c r="AH19" s="73" t="s">
        <v>528</v>
      </c>
      <c r="AI19" s="74" t="s">
        <v>488</v>
      </c>
      <c r="AJ19" s="131">
        <v>27020</v>
      </c>
      <c r="AK19" s="135">
        <v>0</v>
      </c>
      <c r="AL19" s="72" t="s">
        <v>408</v>
      </c>
      <c r="AM19" s="71" t="s">
        <v>46</v>
      </c>
      <c r="AN19" s="76" t="s">
        <v>411</v>
      </c>
      <c r="AO19" s="72">
        <v>0</v>
      </c>
      <c r="AP19" s="72">
        <v>50</v>
      </c>
      <c r="AQ19" s="72">
        <v>50.01</v>
      </c>
      <c r="AR19" s="72">
        <v>80</v>
      </c>
      <c r="AS19" s="72">
        <v>80.010000000000005</v>
      </c>
      <c r="AT19" s="77">
        <v>110</v>
      </c>
      <c r="AU19" s="78">
        <v>2.4350000000000001</v>
      </c>
      <c r="AV19" s="72">
        <v>3.3540000000000001</v>
      </c>
      <c r="AW19" s="72">
        <v>2.3889999999999998</v>
      </c>
      <c r="AX19" s="72">
        <v>2.2400000000000002</v>
      </c>
      <c r="AY19" s="72">
        <v>2.2709999999999999</v>
      </c>
      <c r="AZ19" s="72">
        <v>2.306</v>
      </c>
      <c r="BA19" s="72">
        <v>2.5649999999999999</v>
      </c>
      <c r="BB19" s="72">
        <v>2330</v>
      </c>
      <c r="BC19" s="72">
        <v>2077</v>
      </c>
      <c r="BD19" s="72">
        <v>2049</v>
      </c>
      <c r="BE19" s="72">
        <v>1975</v>
      </c>
      <c r="BF19" s="72">
        <v>1029</v>
      </c>
      <c r="BG19" s="120"/>
      <c r="BH19" s="363"/>
    </row>
    <row r="20" spans="1:60" s="79" customFormat="1" ht="12.75" customHeight="1" x14ac:dyDescent="0.25">
      <c r="A20" s="65">
        <v>4436</v>
      </c>
      <c r="B20" s="66">
        <v>21121</v>
      </c>
      <c r="C20" s="67" t="s">
        <v>392</v>
      </c>
      <c r="D20" s="68">
        <v>11</v>
      </c>
      <c r="E20" s="67" t="s">
        <v>49</v>
      </c>
      <c r="F20" s="69">
        <v>45</v>
      </c>
      <c r="G20" s="67" t="s">
        <v>86</v>
      </c>
      <c r="H20" s="70">
        <v>250</v>
      </c>
      <c r="I20" s="71" t="s">
        <v>86</v>
      </c>
      <c r="J20" s="66">
        <v>2</v>
      </c>
      <c r="K20" s="67" t="s">
        <v>33</v>
      </c>
      <c r="L20" s="67">
        <v>6</v>
      </c>
      <c r="M20" s="67" t="s">
        <v>50</v>
      </c>
      <c r="N20" s="67">
        <v>3</v>
      </c>
      <c r="O20" s="67" t="s">
        <v>55</v>
      </c>
      <c r="P20" s="67">
        <v>4</v>
      </c>
      <c r="Q20" s="67" t="s">
        <v>58</v>
      </c>
      <c r="R20" s="67">
        <v>4</v>
      </c>
      <c r="S20" s="67" t="s">
        <v>82</v>
      </c>
      <c r="T20" s="67" t="s">
        <v>40</v>
      </c>
      <c r="U20" s="67" t="s">
        <v>41</v>
      </c>
      <c r="V20" s="69">
        <v>356</v>
      </c>
      <c r="W20" s="67" t="s">
        <v>83</v>
      </c>
      <c r="X20" s="68">
        <v>3</v>
      </c>
      <c r="Y20" s="71" t="s">
        <v>489</v>
      </c>
      <c r="Z20" s="66" t="s">
        <v>93</v>
      </c>
      <c r="AA20" s="67" t="s">
        <v>490</v>
      </c>
      <c r="AB20" s="67" t="s">
        <v>536</v>
      </c>
      <c r="AC20" s="129" t="s">
        <v>537</v>
      </c>
      <c r="AD20" s="129" t="s">
        <v>538</v>
      </c>
      <c r="AE20" s="72" t="s">
        <v>406</v>
      </c>
      <c r="AF20" s="67"/>
      <c r="AG20" s="67" t="s">
        <v>677</v>
      </c>
      <c r="AH20" s="73" t="s">
        <v>678</v>
      </c>
      <c r="AI20" s="74" t="s">
        <v>488</v>
      </c>
      <c r="AJ20" s="139">
        <v>3000</v>
      </c>
      <c r="AK20" s="135">
        <v>0</v>
      </c>
      <c r="AL20" s="72" t="s">
        <v>408</v>
      </c>
      <c r="AM20" s="71" t="s">
        <v>46</v>
      </c>
      <c r="AN20" s="76" t="s">
        <v>411</v>
      </c>
      <c r="AO20" s="72">
        <v>0</v>
      </c>
      <c r="AP20" s="72">
        <v>50</v>
      </c>
      <c r="AQ20" s="72">
        <v>50.01</v>
      </c>
      <c r="AR20" s="72">
        <v>80</v>
      </c>
      <c r="AS20" s="72">
        <v>80.010000000000005</v>
      </c>
      <c r="AT20" s="77">
        <v>110</v>
      </c>
      <c r="AU20" s="78">
        <v>161</v>
      </c>
      <c r="AV20" s="72">
        <v>1080</v>
      </c>
      <c r="AW20" s="72">
        <v>250</v>
      </c>
      <c r="AX20" s="72">
        <v>121</v>
      </c>
      <c r="AY20" s="72">
        <v>96</v>
      </c>
      <c r="AZ20" s="72">
        <v>141</v>
      </c>
      <c r="BA20" s="72">
        <v>600</v>
      </c>
      <c r="BB20" s="72">
        <v>355</v>
      </c>
      <c r="BC20" s="72">
        <v>112</v>
      </c>
      <c r="BD20" s="72">
        <v>84</v>
      </c>
      <c r="BE20" s="72">
        <v>0</v>
      </c>
      <c r="BF20" s="72">
        <v>0</v>
      </c>
      <c r="BG20" s="120"/>
      <c r="BH20" s="363"/>
    </row>
    <row r="21" spans="1:60" s="79" customFormat="1" ht="12.75" customHeight="1" x14ac:dyDescent="0.25">
      <c r="A21" s="65">
        <v>4436</v>
      </c>
      <c r="B21" s="66">
        <v>21121</v>
      </c>
      <c r="C21" s="67" t="s">
        <v>392</v>
      </c>
      <c r="D21" s="68">
        <v>11</v>
      </c>
      <c r="E21" s="67" t="s">
        <v>49</v>
      </c>
      <c r="F21" s="69">
        <v>45</v>
      </c>
      <c r="G21" s="67" t="s">
        <v>86</v>
      </c>
      <c r="H21" s="70">
        <v>250</v>
      </c>
      <c r="I21" s="71" t="s">
        <v>86</v>
      </c>
      <c r="J21" s="66">
        <v>2</v>
      </c>
      <c r="K21" s="67" t="s">
        <v>33</v>
      </c>
      <c r="L21" s="67">
        <v>6</v>
      </c>
      <c r="M21" s="67" t="s">
        <v>50</v>
      </c>
      <c r="N21" s="67">
        <v>3</v>
      </c>
      <c r="O21" s="67" t="s">
        <v>55</v>
      </c>
      <c r="P21" s="67">
        <v>4</v>
      </c>
      <c r="Q21" s="67" t="s">
        <v>58</v>
      </c>
      <c r="R21" s="67">
        <v>4</v>
      </c>
      <c r="S21" s="67" t="s">
        <v>82</v>
      </c>
      <c r="T21" s="67" t="s">
        <v>40</v>
      </c>
      <c r="U21" s="67" t="s">
        <v>41</v>
      </c>
      <c r="V21" s="69">
        <v>356</v>
      </c>
      <c r="W21" s="67" t="s">
        <v>83</v>
      </c>
      <c r="X21" s="68">
        <v>3</v>
      </c>
      <c r="Y21" s="71" t="s">
        <v>489</v>
      </c>
      <c r="Z21" s="66" t="s">
        <v>93</v>
      </c>
      <c r="AA21" s="67" t="s">
        <v>490</v>
      </c>
      <c r="AB21" s="67" t="s">
        <v>536</v>
      </c>
      <c r="AC21" s="129" t="s">
        <v>537</v>
      </c>
      <c r="AD21" s="129" t="s">
        <v>538</v>
      </c>
      <c r="AE21" s="72" t="s">
        <v>406</v>
      </c>
      <c r="AF21" s="67"/>
      <c r="AG21" s="67" t="s">
        <v>727</v>
      </c>
      <c r="AH21" s="73" t="s">
        <v>697</v>
      </c>
      <c r="AI21" s="74" t="s">
        <v>488</v>
      </c>
      <c r="AJ21" s="139">
        <v>16100</v>
      </c>
      <c r="AK21" s="135">
        <v>0</v>
      </c>
      <c r="AL21" s="72" t="s">
        <v>408</v>
      </c>
      <c r="AM21" s="71" t="s">
        <v>46</v>
      </c>
      <c r="AN21" s="76" t="s">
        <v>411</v>
      </c>
      <c r="AO21" s="72">
        <v>0</v>
      </c>
      <c r="AP21" s="72">
        <v>50</v>
      </c>
      <c r="AQ21" s="72">
        <v>50.01</v>
      </c>
      <c r="AR21" s="72">
        <v>80</v>
      </c>
      <c r="AS21" s="72">
        <v>80.010000000000005</v>
      </c>
      <c r="AT21" s="77">
        <v>110</v>
      </c>
      <c r="AU21" s="78">
        <v>1600</v>
      </c>
      <c r="AV21" s="72">
        <v>1600</v>
      </c>
      <c r="AW21" s="72">
        <v>1500</v>
      </c>
      <c r="AX21" s="72">
        <v>1500</v>
      </c>
      <c r="AY21" s="72">
        <v>1500</v>
      </c>
      <c r="AZ21" s="72">
        <v>1500</v>
      </c>
      <c r="BA21" s="72">
        <v>1300</v>
      </c>
      <c r="BB21" s="72">
        <v>1300</v>
      </c>
      <c r="BC21" s="72">
        <v>1300</v>
      </c>
      <c r="BD21" s="72">
        <v>1300</v>
      </c>
      <c r="BE21" s="72">
        <v>1300</v>
      </c>
      <c r="BF21" s="72">
        <v>400</v>
      </c>
      <c r="BG21" s="120"/>
      <c r="BH21" s="363"/>
    </row>
    <row r="22" spans="1:60" s="79" customFormat="1" ht="12.75" customHeight="1" x14ac:dyDescent="0.25">
      <c r="A22" s="65">
        <v>4436</v>
      </c>
      <c r="B22" s="66">
        <v>21121</v>
      </c>
      <c r="C22" s="67" t="s">
        <v>392</v>
      </c>
      <c r="D22" s="68">
        <v>11</v>
      </c>
      <c r="E22" s="67" t="s">
        <v>49</v>
      </c>
      <c r="F22" s="69">
        <v>45</v>
      </c>
      <c r="G22" s="67" t="s">
        <v>86</v>
      </c>
      <c r="H22" s="70">
        <v>250</v>
      </c>
      <c r="I22" s="71" t="s">
        <v>86</v>
      </c>
      <c r="J22" s="66">
        <v>2</v>
      </c>
      <c r="K22" s="67" t="s">
        <v>33</v>
      </c>
      <c r="L22" s="67">
        <v>6</v>
      </c>
      <c r="M22" s="67" t="s">
        <v>50</v>
      </c>
      <c r="N22" s="67">
        <v>3</v>
      </c>
      <c r="O22" s="67" t="s">
        <v>55</v>
      </c>
      <c r="P22" s="67">
        <v>4</v>
      </c>
      <c r="Q22" s="67" t="s">
        <v>58</v>
      </c>
      <c r="R22" s="67">
        <v>4</v>
      </c>
      <c r="S22" s="67" t="s">
        <v>82</v>
      </c>
      <c r="T22" s="67" t="s">
        <v>40</v>
      </c>
      <c r="U22" s="67" t="s">
        <v>41</v>
      </c>
      <c r="V22" s="69">
        <v>356</v>
      </c>
      <c r="W22" s="67" t="s">
        <v>83</v>
      </c>
      <c r="X22" s="68">
        <v>3</v>
      </c>
      <c r="Y22" s="71" t="s">
        <v>489</v>
      </c>
      <c r="Z22" s="66" t="s">
        <v>93</v>
      </c>
      <c r="AA22" s="67" t="s">
        <v>490</v>
      </c>
      <c r="AB22" s="67" t="s">
        <v>536</v>
      </c>
      <c r="AC22" s="129" t="s">
        <v>537</v>
      </c>
      <c r="AD22" s="129" t="s">
        <v>538</v>
      </c>
      <c r="AE22" s="72" t="s">
        <v>406</v>
      </c>
      <c r="AF22" s="67"/>
      <c r="AG22" s="67" t="s">
        <v>698</v>
      </c>
      <c r="AH22" s="73" t="s">
        <v>728</v>
      </c>
      <c r="AI22" s="74" t="s">
        <v>488</v>
      </c>
      <c r="AJ22" s="139">
        <v>900</v>
      </c>
      <c r="AK22" s="135">
        <v>0</v>
      </c>
      <c r="AL22" s="72" t="s">
        <v>408</v>
      </c>
      <c r="AM22" s="71" t="s">
        <v>46</v>
      </c>
      <c r="AN22" s="76" t="s">
        <v>411</v>
      </c>
      <c r="AO22" s="72">
        <v>0</v>
      </c>
      <c r="AP22" s="72">
        <v>50</v>
      </c>
      <c r="AQ22" s="72">
        <v>50.01</v>
      </c>
      <c r="AR22" s="72">
        <v>80</v>
      </c>
      <c r="AS22" s="72">
        <v>80.010000000000005</v>
      </c>
      <c r="AT22" s="77">
        <v>110</v>
      </c>
      <c r="AU22" s="78">
        <v>70</v>
      </c>
      <c r="AV22" s="72">
        <v>70</v>
      </c>
      <c r="AW22" s="72">
        <v>55</v>
      </c>
      <c r="AX22" s="72">
        <v>35</v>
      </c>
      <c r="AY22" s="72">
        <v>70</v>
      </c>
      <c r="AZ22" s="72">
        <v>60</v>
      </c>
      <c r="BA22" s="72">
        <v>60</v>
      </c>
      <c r="BB22" s="72">
        <v>70</v>
      </c>
      <c r="BC22" s="72">
        <v>60</v>
      </c>
      <c r="BD22" s="72">
        <v>60</v>
      </c>
      <c r="BE22" s="72">
        <v>70</v>
      </c>
      <c r="BF22" s="72">
        <v>20</v>
      </c>
      <c r="BG22" s="120"/>
      <c r="BH22" s="363"/>
    </row>
    <row r="23" spans="1:60" s="79" customFormat="1" ht="12.75" customHeight="1" x14ac:dyDescent="0.25">
      <c r="A23" s="65">
        <v>4436</v>
      </c>
      <c r="B23" s="66">
        <v>21121</v>
      </c>
      <c r="C23" s="67" t="s">
        <v>392</v>
      </c>
      <c r="D23" s="68">
        <v>11</v>
      </c>
      <c r="E23" s="67" t="s">
        <v>49</v>
      </c>
      <c r="F23" s="69">
        <v>45</v>
      </c>
      <c r="G23" s="67" t="s">
        <v>86</v>
      </c>
      <c r="H23" s="70">
        <v>250</v>
      </c>
      <c r="I23" s="71" t="s">
        <v>86</v>
      </c>
      <c r="J23" s="66">
        <v>2</v>
      </c>
      <c r="K23" s="67" t="s">
        <v>33</v>
      </c>
      <c r="L23" s="67">
        <v>6</v>
      </c>
      <c r="M23" s="67" t="s">
        <v>50</v>
      </c>
      <c r="N23" s="67">
        <v>3</v>
      </c>
      <c r="O23" s="67" t="s">
        <v>55</v>
      </c>
      <c r="P23" s="67">
        <v>4</v>
      </c>
      <c r="Q23" s="67" t="s">
        <v>58</v>
      </c>
      <c r="R23" s="67">
        <v>4</v>
      </c>
      <c r="S23" s="67" t="s">
        <v>82</v>
      </c>
      <c r="T23" s="67" t="s">
        <v>40</v>
      </c>
      <c r="U23" s="67" t="s">
        <v>41</v>
      </c>
      <c r="V23" s="69">
        <v>356</v>
      </c>
      <c r="W23" s="67" t="s">
        <v>83</v>
      </c>
      <c r="X23" s="68">
        <v>3</v>
      </c>
      <c r="Y23" s="71" t="s">
        <v>489</v>
      </c>
      <c r="Z23" s="66" t="s">
        <v>93</v>
      </c>
      <c r="AA23" s="67" t="s">
        <v>490</v>
      </c>
      <c r="AB23" s="67" t="s">
        <v>731</v>
      </c>
      <c r="AC23" s="129" t="s">
        <v>732</v>
      </c>
      <c r="AD23" s="129" t="s">
        <v>730</v>
      </c>
      <c r="AE23" s="72" t="s">
        <v>406</v>
      </c>
      <c r="AF23" s="67"/>
      <c r="AG23" s="67" t="s">
        <v>679</v>
      </c>
      <c r="AH23" s="73" t="s">
        <v>680</v>
      </c>
      <c r="AI23" s="74" t="s">
        <v>488</v>
      </c>
      <c r="AJ23" s="139">
        <v>7000</v>
      </c>
      <c r="AK23" s="135">
        <v>0</v>
      </c>
      <c r="AL23" s="72" t="s">
        <v>408</v>
      </c>
      <c r="AM23" s="71" t="s">
        <v>46</v>
      </c>
      <c r="AN23" s="76" t="s">
        <v>411</v>
      </c>
      <c r="AO23" s="72">
        <v>0</v>
      </c>
      <c r="AP23" s="72">
        <v>50</v>
      </c>
      <c r="AQ23" s="72">
        <v>50.01</v>
      </c>
      <c r="AR23" s="72">
        <v>80</v>
      </c>
      <c r="AS23" s="72">
        <v>80.010000000000005</v>
      </c>
      <c r="AT23" s="77">
        <v>110</v>
      </c>
      <c r="AU23" s="78">
        <v>538</v>
      </c>
      <c r="AV23" s="72">
        <v>583</v>
      </c>
      <c r="AW23" s="72">
        <v>583</v>
      </c>
      <c r="AX23" s="72">
        <v>583</v>
      </c>
      <c r="AY23" s="72">
        <v>583</v>
      </c>
      <c r="AZ23" s="72">
        <v>583</v>
      </c>
      <c r="BA23" s="72">
        <v>583</v>
      </c>
      <c r="BB23" s="72">
        <v>583</v>
      </c>
      <c r="BC23" s="72">
        <v>583</v>
      </c>
      <c r="BD23" s="72">
        <v>583</v>
      </c>
      <c r="BE23" s="72">
        <v>583</v>
      </c>
      <c r="BF23" s="72">
        <v>587</v>
      </c>
      <c r="BG23" s="120"/>
      <c r="BH23" s="363"/>
    </row>
    <row r="24" spans="1:60" s="79" customFormat="1" ht="12.75" customHeight="1" x14ac:dyDescent="0.25">
      <c r="A24" s="65">
        <v>4436</v>
      </c>
      <c r="B24" s="66">
        <v>21121</v>
      </c>
      <c r="C24" s="67" t="s">
        <v>392</v>
      </c>
      <c r="D24" s="68">
        <v>11</v>
      </c>
      <c r="E24" s="67" t="s">
        <v>49</v>
      </c>
      <c r="F24" s="69">
        <v>45</v>
      </c>
      <c r="G24" s="67" t="s">
        <v>86</v>
      </c>
      <c r="H24" s="70">
        <v>250</v>
      </c>
      <c r="I24" s="71" t="s">
        <v>86</v>
      </c>
      <c r="J24" s="66">
        <v>2</v>
      </c>
      <c r="K24" s="67" t="s">
        <v>33</v>
      </c>
      <c r="L24" s="67">
        <v>6</v>
      </c>
      <c r="M24" s="67" t="s">
        <v>50</v>
      </c>
      <c r="N24" s="67">
        <v>3</v>
      </c>
      <c r="O24" s="67" t="s">
        <v>55</v>
      </c>
      <c r="P24" s="67">
        <v>4</v>
      </c>
      <c r="Q24" s="67" t="s">
        <v>58</v>
      </c>
      <c r="R24" s="67">
        <v>4</v>
      </c>
      <c r="S24" s="67" t="s">
        <v>82</v>
      </c>
      <c r="T24" s="67" t="s">
        <v>40</v>
      </c>
      <c r="U24" s="67" t="s">
        <v>41</v>
      </c>
      <c r="V24" s="69">
        <v>356</v>
      </c>
      <c r="W24" s="67" t="s">
        <v>83</v>
      </c>
      <c r="X24" s="68">
        <v>3</v>
      </c>
      <c r="Y24" s="71" t="s">
        <v>489</v>
      </c>
      <c r="Z24" s="66" t="s">
        <v>93</v>
      </c>
      <c r="AA24" s="67" t="s">
        <v>490</v>
      </c>
      <c r="AB24" s="67" t="s">
        <v>536</v>
      </c>
      <c r="AC24" s="129" t="s">
        <v>537</v>
      </c>
      <c r="AD24" s="129" t="s">
        <v>734</v>
      </c>
      <c r="AE24" s="72" t="s">
        <v>406</v>
      </c>
      <c r="AF24" s="67"/>
      <c r="AG24" s="67" t="s">
        <v>733</v>
      </c>
      <c r="AH24" s="73" t="s">
        <v>681</v>
      </c>
      <c r="AI24" s="74" t="s">
        <v>488</v>
      </c>
      <c r="AJ24" s="139">
        <v>20</v>
      </c>
      <c r="AK24" s="135">
        <v>0</v>
      </c>
      <c r="AL24" s="72" t="s">
        <v>408</v>
      </c>
      <c r="AM24" s="71" t="s">
        <v>46</v>
      </c>
      <c r="AN24" s="76" t="s">
        <v>411</v>
      </c>
      <c r="AO24" s="72">
        <v>0</v>
      </c>
      <c r="AP24" s="72">
        <v>50</v>
      </c>
      <c r="AQ24" s="72">
        <v>50.01</v>
      </c>
      <c r="AR24" s="72">
        <v>80</v>
      </c>
      <c r="AS24" s="72">
        <v>80.010000000000005</v>
      </c>
      <c r="AT24" s="77">
        <v>110</v>
      </c>
      <c r="AU24" s="78">
        <v>1</v>
      </c>
      <c r="AV24" s="72">
        <v>1</v>
      </c>
      <c r="AW24" s="72">
        <v>1</v>
      </c>
      <c r="AX24" s="72">
        <v>1</v>
      </c>
      <c r="AY24" s="72">
        <v>2</v>
      </c>
      <c r="AZ24" s="72">
        <v>2</v>
      </c>
      <c r="BA24" s="72">
        <v>2</v>
      </c>
      <c r="BB24" s="72">
        <v>2</v>
      </c>
      <c r="BC24" s="72">
        <v>2</v>
      </c>
      <c r="BD24" s="72">
        <v>2</v>
      </c>
      <c r="BE24" s="72">
        <v>2</v>
      </c>
      <c r="BF24" s="72">
        <v>2</v>
      </c>
      <c r="BG24" s="120">
        <v>2</v>
      </c>
      <c r="BH24" s="363"/>
    </row>
    <row r="25" spans="1:60" s="79" customFormat="1" ht="12.75" customHeight="1" x14ac:dyDescent="0.25">
      <c r="A25" s="65">
        <v>4436</v>
      </c>
      <c r="B25" s="66">
        <v>21121</v>
      </c>
      <c r="C25" s="67" t="s">
        <v>392</v>
      </c>
      <c r="D25" s="68">
        <v>11</v>
      </c>
      <c r="E25" s="67" t="s">
        <v>49</v>
      </c>
      <c r="F25" s="69">
        <v>45</v>
      </c>
      <c r="G25" s="67" t="s">
        <v>86</v>
      </c>
      <c r="H25" s="70">
        <v>250</v>
      </c>
      <c r="I25" s="71" t="s">
        <v>86</v>
      </c>
      <c r="J25" s="66">
        <v>2</v>
      </c>
      <c r="K25" s="67" t="s">
        <v>33</v>
      </c>
      <c r="L25" s="67">
        <v>6</v>
      </c>
      <c r="M25" s="67" t="s">
        <v>50</v>
      </c>
      <c r="N25" s="67">
        <v>3</v>
      </c>
      <c r="O25" s="67" t="s">
        <v>55</v>
      </c>
      <c r="P25" s="67">
        <v>4</v>
      </c>
      <c r="Q25" s="67" t="s">
        <v>58</v>
      </c>
      <c r="R25" s="67">
        <v>4</v>
      </c>
      <c r="S25" s="67" t="s">
        <v>82</v>
      </c>
      <c r="T25" s="67" t="s">
        <v>40</v>
      </c>
      <c r="U25" s="67" t="s">
        <v>41</v>
      </c>
      <c r="V25" s="69">
        <v>356</v>
      </c>
      <c r="W25" s="67" t="s">
        <v>83</v>
      </c>
      <c r="X25" s="68">
        <v>3</v>
      </c>
      <c r="Y25" s="71" t="s">
        <v>489</v>
      </c>
      <c r="Z25" s="66" t="s">
        <v>111</v>
      </c>
      <c r="AA25" s="67" t="s">
        <v>490</v>
      </c>
      <c r="AB25" s="129" t="s">
        <v>724</v>
      </c>
      <c r="AC25" s="129" t="s">
        <v>540</v>
      </c>
      <c r="AD25" s="67" t="s">
        <v>525</v>
      </c>
      <c r="AE25" s="72" t="s">
        <v>406</v>
      </c>
      <c r="AF25" s="67"/>
      <c r="AG25" s="67" t="s">
        <v>526</v>
      </c>
      <c r="AH25" s="73" t="s">
        <v>527</v>
      </c>
      <c r="AI25" s="74" t="s">
        <v>488</v>
      </c>
      <c r="AJ25" s="71">
        <v>471</v>
      </c>
      <c r="AK25" s="135">
        <v>0</v>
      </c>
      <c r="AL25" s="72" t="s">
        <v>38</v>
      </c>
      <c r="AM25" s="71" t="s">
        <v>60</v>
      </c>
      <c r="AN25" s="76" t="s">
        <v>411</v>
      </c>
      <c r="AO25" s="72">
        <v>0</v>
      </c>
      <c r="AP25" s="72">
        <v>50</v>
      </c>
      <c r="AQ25" s="72">
        <v>50.01</v>
      </c>
      <c r="AR25" s="72">
        <v>80</v>
      </c>
      <c r="AS25" s="72">
        <v>80.010000000000005</v>
      </c>
      <c r="AT25" s="77">
        <v>110</v>
      </c>
      <c r="AU25" s="78"/>
      <c r="AV25" s="72"/>
      <c r="AW25" s="72"/>
      <c r="AX25" s="72"/>
      <c r="AY25" s="72"/>
      <c r="AZ25" s="72"/>
      <c r="BA25" s="72"/>
      <c r="BB25" s="72"/>
      <c r="BC25" s="72"/>
      <c r="BD25" s="72"/>
      <c r="BE25" s="72"/>
      <c r="BF25" s="72"/>
      <c r="BG25" s="120"/>
      <c r="BH25" s="363"/>
    </row>
    <row r="26" spans="1:60" s="79" customFormat="1" ht="12.75" customHeight="1" x14ac:dyDescent="0.25">
      <c r="A26" s="65">
        <v>4436</v>
      </c>
      <c r="B26" s="66">
        <v>21121</v>
      </c>
      <c r="C26" s="67" t="s">
        <v>392</v>
      </c>
      <c r="D26" s="68">
        <v>11</v>
      </c>
      <c r="E26" s="67" t="s">
        <v>49</v>
      </c>
      <c r="F26" s="69">
        <v>45</v>
      </c>
      <c r="G26" s="67" t="s">
        <v>86</v>
      </c>
      <c r="H26" s="70">
        <v>250</v>
      </c>
      <c r="I26" s="71" t="s">
        <v>86</v>
      </c>
      <c r="J26" s="66">
        <v>2</v>
      </c>
      <c r="K26" s="67" t="s">
        <v>33</v>
      </c>
      <c r="L26" s="67">
        <v>6</v>
      </c>
      <c r="M26" s="67" t="s">
        <v>50</v>
      </c>
      <c r="N26" s="67">
        <v>3</v>
      </c>
      <c r="O26" s="67" t="s">
        <v>55</v>
      </c>
      <c r="P26" s="67">
        <v>4</v>
      </c>
      <c r="Q26" s="67" t="s">
        <v>58</v>
      </c>
      <c r="R26" s="67">
        <v>4</v>
      </c>
      <c r="S26" s="67" t="s">
        <v>82</v>
      </c>
      <c r="T26" s="67" t="s">
        <v>40</v>
      </c>
      <c r="U26" s="67" t="s">
        <v>41</v>
      </c>
      <c r="V26" s="69">
        <v>356</v>
      </c>
      <c r="W26" s="67" t="s">
        <v>83</v>
      </c>
      <c r="X26" s="68">
        <v>3</v>
      </c>
      <c r="Y26" s="71" t="s">
        <v>489</v>
      </c>
      <c r="Z26" s="66" t="s">
        <v>93</v>
      </c>
      <c r="AA26" s="67" t="s">
        <v>238</v>
      </c>
      <c r="AB26" s="129" t="s">
        <v>725</v>
      </c>
      <c r="AC26" s="129" t="s">
        <v>540</v>
      </c>
      <c r="AD26" s="67" t="s">
        <v>525</v>
      </c>
      <c r="AE26" s="72" t="s">
        <v>406</v>
      </c>
      <c r="AF26" s="67"/>
      <c r="AG26" s="67" t="s">
        <v>682</v>
      </c>
      <c r="AH26" s="73" t="s">
        <v>527</v>
      </c>
      <c r="AI26" s="74" t="s">
        <v>488</v>
      </c>
      <c r="AJ26" s="71">
        <v>471</v>
      </c>
      <c r="AK26" s="135">
        <v>0</v>
      </c>
      <c r="AL26" s="72" t="s">
        <v>38</v>
      </c>
      <c r="AM26" s="71" t="s">
        <v>60</v>
      </c>
      <c r="AN26" s="76" t="s">
        <v>411</v>
      </c>
      <c r="AO26" s="72">
        <v>0</v>
      </c>
      <c r="AP26" s="72">
        <v>50</v>
      </c>
      <c r="AQ26" s="72">
        <v>50.01</v>
      </c>
      <c r="AR26" s="72">
        <v>80</v>
      </c>
      <c r="AS26" s="72">
        <v>80.010000000000005</v>
      </c>
      <c r="AT26" s="77">
        <v>110</v>
      </c>
      <c r="AU26" s="78">
        <v>40</v>
      </c>
      <c r="AV26" s="72">
        <v>40</v>
      </c>
      <c r="AW26" s="72">
        <v>40</v>
      </c>
      <c r="AX26" s="72">
        <v>39</v>
      </c>
      <c r="AY26" s="72">
        <v>39</v>
      </c>
      <c r="AZ26" s="72">
        <v>39</v>
      </c>
      <c r="BA26" s="72">
        <v>39</v>
      </c>
      <c r="BB26" s="72">
        <v>39</v>
      </c>
      <c r="BC26" s="72">
        <v>39</v>
      </c>
      <c r="BD26" s="72">
        <v>39</v>
      </c>
      <c r="BE26" s="72">
        <v>39</v>
      </c>
      <c r="BF26" s="72">
        <v>39</v>
      </c>
      <c r="BG26" s="120"/>
      <c r="BH26" s="363"/>
    </row>
    <row r="27" spans="1:60" s="79" customFormat="1" ht="11.25" customHeight="1" x14ac:dyDescent="0.25">
      <c r="A27" s="65">
        <v>4436</v>
      </c>
      <c r="B27" s="66">
        <v>21121</v>
      </c>
      <c r="C27" s="67" t="s">
        <v>392</v>
      </c>
      <c r="D27" s="68">
        <v>11</v>
      </c>
      <c r="E27" s="67" t="s">
        <v>49</v>
      </c>
      <c r="F27" s="69">
        <v>45</v>
      </c>
      <c r="G27" s="67" t="s">
        <v>86</v>
      </c>
      <c r="H27" s="70">
        <v>250</v>
      </c>
      <c r="I27" s="71" t="s">
        <v>86</v>
      </c>
      <c r="J27" s="66">
        <v>2</v>
      </c>
      <c r="K27" s="67" t="s">
        <v>33</v>
      </c>
      <c r="L27" s="67">
        <v>6</v>
      </c>
      <c r="M27" s="67" t="s">
        <v>50</v>
      </c>
      <c r="N27" s="67">
        <v>3</v>
      </c>
      <c r="O27" s="67" t="s">
        <v>55</v>
      </c>
      <c r="P27" s="67">
        <v>4</v>
      </c>
      <c r="Q27" s="67" t="s">
        <v>58</v>
      </c>
      <c r="R27" s="67">
        <v>4</v>
      </c>
      <c r="S27" s="67" t="s">
        <v>82</v>
      </c>
      <c r="T27" s="67" t="s">
        <v>40</v>
      </c>
      <c r="U27" s="67" t="s">
        <v>41</v>
      </c>
      <c r="V27" s="69">
        <v>356</v>
      </c>
      <c r="W27" s="67" t="s">
        <v>83</v>
      </c>
      <c r="X27" s="68">
        <v>3</v>
      </c>
      <c r="Y27" s="71" t="s">
        <v>489</v>
      </c>
      <c r="Z27" s="66" t="s">
        <v>111</v>
      </c>
      <c r="AA27" s="67" t="s">
        <v>490</v>
      </c>
      <c r="AB27" s="129" t="s">
        <v>735</v>
      </c>
      <c r="AC27" s="129" t="s">
        <v>541</v>
      </c>
      <c r="AD27" s="67" t="s">
        <v>525</v>
      </c>
      <c r="AE27" s="72" t="s">
        <v>406</v>
      </c>
      <c r="AF27" s="67"/>
      <c r="AG27" s="67" t="s">
        <v>542</v>
      </c>
      <c r="AH27" s="73" t="s">
        <v>543</v>
      </c>
      <c r="AI27" s="74" t="s">
        <v>488</v>
      </c>
      <c r="AJ27" s="71">
        <v>1000</v>
      </c>
      <c r="AK27" s="135">
        <v>0</v>
      </c>
      <c r="AL27" s="72" t="s">
        <v>38</v>
      </c>
      <c r="AM27" s="71" t="s">
        <v>60</v>
      </c>
      <c r="AN27" s="76" t="s">
        <v>411</v>
      </c>
      <c r="AO27" s="72">
        <v>0</v>
      </c>
      <c r="AP27" s="72">
        <v>50</v>
      </c>
      <c r="AQ27" s="72">
        <v>50.01</v>
      </c>
      <c r="AR27" s="72">
        <v>80</v>
      </c>
      <c r="AS27" s="72">
        <v>80.010000000000005</v>
      </c>
      <c r="AT27" s="77">
        <v>110</v>
      </c>
      <c r="AU27" s="78">
        <v>90</v>
      </c>
      <c r="AV27" s="72">
        <v>90</v>
      </c>
      <c r="AW27" s="72">
        <v>90</v>
      </c>
      <c r="AX27" s="72">
        <v>40</v>
      </c>
      <c r="AY27" s="72">
        <v>100</v>
      </c>
      <c r="AZ27" s="72">
        <v>100</v>
      </c>
      <c r="BA27" s="72">
        <v>90</v>
      </c>
      <c r="BB27" s="72">
        <v>90</v>
      </c>
      <c r="BC27" s="72">
        <v>90</v>
      </c>
      <c r="BD27" s="72">
        <v>90</v>
      </c>
      <c r="BE27" s="72">
        <v>90</v>
      </c>
      <c r="BF27" s="72">
        <v>40</v>
      </c>
      <c r="BG27" s="120"/>
      <c r="BH27" s="363"/>
    </row>
    <row r="28" spans="1:60" s="79" customFormat="1" ht="12.75" customHeight="1" x14ac:dyDescent="0.25">
      <c r="A28" s="65">
        <v>4436</v>
      </c>
      <c r="B28" s="66">
        <v>21121</v>
      </c>
      <c r="C28" s="67" t="s">
        <v>392</v>
      </c>
      <c r="D28" s="68">
        <v>11</v>
      </c>
      <c r="E28" s="67" t="s">
        <v>49</v>
      </c>
      <c r="F28" s="69">
        <v>45</v>
      </c>
      <c r="G28" s="67" t="s">
        <v>86</v>
      </c>
      <c r="H28" s="70">
        <v>250</v>
      </c>
      <c r="I28" s="71" t="s">
        <v>86</v>
      </c>
      <c r="J28" s="66">
        <v>2</v>
      </c>
      <c r="K28" s="67" t="s">
        <v>33</v>
      </c>
      <c r="L28" s="67">
        <v>6</v>
      </c>
      <c r="M28" s="67" t="s">
        <v>50</v>
      </c>
      <c r="N28" s="67">
        <v>3</v>
      </c>
      <c r="O28" s="67" t="s">
        <v>55</v>
      </c>
      <c r="P28" s="67">
        <v>4</v>
      </c>
      <c r="Q28" s="67" t="s">
        <v>58</v>
      </c>
      <c r="R28" s="67">
        <v>4</v>
      </c>
      <c r="S28" s="67" t="s">
        <v>82</v>
      </c>
      <c r="T28" s="67" t="s">
        <v>40</v>
      </c>
      <c r="U28" s="67" t="s">
        <v>41</v>
      </c>
      <c r="V28" s="69">
        <v>356</v>
      </c>
      <c r="W28" s="67" t="s">
        <v>83</v>
      </c>
      <c r="X28" s="68">
        <v>3</v>
      </c>
      <c r="Y28" s="71" t="s">
        <v>489</v>
      </c>
      <c r="Z28" s="66" t="s">
        <v>111</v>
      </c>
      <c r="AA28" s="67" t="s">
        <v>490</v>
      </c>
      <c r="AB28" s="129" t="s">
        <v>544</v>
      </c>
      <c r="AC28" s="129" t="s">
        <v>537</v>
      </c>
      <c r="AD28" s="129" t="s">
        <v>545</v>
      </c>
      <c r="AE28" s="72" t="s">
        <v>406</v>
      </c>
      <c r="AF28" s="67"/>
      <c r="AG28" s="67" t="s">
        <v>546</v>
      </c>
      <c r="AH28" s="73" t="s">
        <v>547</v>
      </c>
      <c r="AI28" s="74" t="s">
        <v>488</v>
      </c>
      <c r="AJ28" s="131">
        <v>15080</v>
      </c>
      <c r="AK28" s="135">
        <v>0</v>
      </c>
      <c r="AL28" s="72" t="s">
        <v>38</v>
      </c>
      <c r="AM28" s="71" t="s">
        <v>45</v>
      </c>
      <c r="AN28" s="76" t="s">
        <v>411</v>
      </c>
      <c r="AO28" s="72">
        <v>0</v>
      </c>
      <c r="AP28" s="72">
        <v>50</v>
      </c>
      <c r="AQ28" s="72">
        <v>50.01</v>
      </c>
      <c r="AR28" s="72">
        <v>80</v>
      </c>
      <c r="AS28" s="72">
        <v>80.010000000000005</v>
      </c>
      <c r="AT28" s="77">
        <v>110</v>
      </c>
      <c r="AU28" s="78">
        <v>1170</v>
      </c>
      <c r="AV28" s="72">
        <v>1170</v>
      </c>
      <c r="AW28" s="72">
        <v>1055</v>
      </c>
      <c r="AX28" s="72">
        <v>1095</v>
      </c>
      <c r="AY28" s="72">
        <v>1170</v>
      </c>
      <c r="AZ28" s="72">
        <v>1460</v>
      </c>
      <c r="BA28" s="72">
        <v>1460</v>
      </c>
      <c r="BB28" s="72">
        <v>1470</v>
      </c>
      <c r="BC28" s="72">
        <v>1140</v>
      </c>
      <c r="BD28" s="72">
        <v>1140</v>
      </c>
      <c r="BE28" s="72">
        <v>1450</v>
      </c>
      <c r="BF28" s="72">
        <v>1300</v>
      </c>
      <c r="BG28" s="120"/>
      <c r="BH28" s="363"/>
    </row>
    <row r="29" spans="1:60" s="79" customFormat="1" ht="12.75" customHeight="1" x14ac:dyDescent="0.25">
      <c r="A29" s="65">
        <v>4436</v>
      </c>
      <c r="B29" s="66">
        <v>21121</v>
      </c>
      <c r="C29" s="67" t="s">
        <v>392</v>
      </c>
      <c r="D29" s="68">
        <v>11</v>
      </c>
      <c r="E29" s="67" t="s">
        <v>49</v>
      </c>
      <c r="F29" s="69">
        <v>45</v>
      </c>
      <c r="G29" s="67" t="s">
        <v>86</v>
      </c>
      <c r="H29" s="70">
        <v>250</v>
      </c>
      <c r="I29" s="71" t="s">
        <v>86</v>
      </c>
      <c r="J29" s="66">
        <v>2</v>
      </c>
      <c r="K29" s="67" t="s">
        <v>33</v>
      </c>
      <c r="L29" s="67">
        <v>6</v>
      </c>
      <c r="M29" s="67" t="s">
        <v>50</v>
      </c>
      <c r="N29" s="67">
        <v>3</v>
      </c>
      <c r="O29" s="67" t="s">
        <v>55</v>
      </c>
      <c r="P29" s="67">
        <v>4</v>
      </c>
      <c r="Q29" s="67" t="s">
        <v>58</v>
      </c>
      <c r="R29" s="67">
        <v>4</v>
      </c>
      <c r="S29" s="67" t="s">
        <v>82</v>
      </c>
      <c r="T29" s="67" t="s">
        <v>40</v>
      </c>
      <c r="U29" s="67" t="s">
        <v>41</v>
      </c>
      <c r="V29" s="69">
        <v>356</v>
      </c>
      <c r="W29" s="67" t="s">
        <v>83</v>
      </c>
      <c r="X29" s="68">
        <v>3</v>
      </c>
      <c r="Y29" s="71" t="s">
        <v>489</v>
      </c>
      <c r="Z29" s="66" t="s">
        <v>93</v>
      </c>
      <c r="AA29" s="67" t="s">
        <v>490</v>
      </c>
      <c r="AB29" s="129" t="s">
        <v>544</v>
      </c>
      <c r="AC29" s="129" t="s">
        <v>537</v>
      </c>
      <c r="AD29" s="129" t="s">
        <v>545</v>
      </c>
      <c r="AE29" s="72" t="s">
        <v>406</v>
      </c>
      <c r="AF29" s="67"/>
      <c r="AG29" s="67" t="s">
        <v>683</v>
      </c>
      <c r="AH29" s="73" t="s">
        <v>696</v>
      </c>
      <c r="AI29" s="74" t="s">
        <v>488</v>
      </c>
      <c r="AJ29" s="139">
        <v>1500</v>
      </c>
      <c r="AK29" s="135">
        <v>0</v>
      </c>
      <c r="AL29" s="72" t="s">
        <v>38</v>
      </c>
      <c r="AM29" s="71" t="s">
        <v>45</v>
      </c>
      <c r="AN29" s="76" t="s">
        <v>411</v>
      </c>
      <c r="AO29" s="72">
        <v>0</v>
      </c>
      <c r="AP29" s="72">
        <v>50</v>
      </c>
      <c r="AQ29" s="72">
        <v>50.01</v>
      </c>
      <c r="AR29" s="72">
        <v>80</v>
      </c>
      <c r="AS29" s="72">
        <v>80.010000000000005</v>
      </c>
      <c r="AT29" s="77">
        <v>110</v>
      </c>
      <c r="AU29" s="78"/>
      <c r="AV29" s="72"/>
      <c r="AW29" s="72"/>
      <c r="AX29" s="72"/>
      <c r="AY29" s="72"/>
      <c r="AZ29" s="72">
        <v>300</v>
      </c>
      <c r="BA29" s="72">
        <v>300</v>
      </c>
      <c r="BB29" s="72">
        <v>300</v>
      </c>
      <c r="BC29" s="72"/>
      <c r="BD29" s="72"/>
      <c r="BE29" s="72">
        <v>300</v>
      </c>
      <c r="BF29" s="72">
        <v>300</v>
      </c>
      <c r="BG29" s="120"/>
      <c r="BH29" s="363"/>
    </row>
    <row r="30" spans="1:60" s="79" customFormat="1" ht="12.75" customHeight="1" x14ac:dyDescent="0.25">
      <c r="A30" s="65">
        <v>4436</v>
      </c>
      <c r="B30" s="66">
        <v>21121</v>
      </c>
      <c r="C30" s="67" t="s">
        <v>392</v>
      </c>
      <c r="D30" s="68">
        <v>11</v>
      </c>
      <c r="E30" s="67" t="s">
        <v>49</v>
      </c>
      <c r="F30" s="69">
        <v>45</v>
      </c>
      <c r="G30" s="67" t="s">
        <v>86</v>
      </c>
      <c r="H30" s="70">
        <v>250</v>
      </c>
      <c r="I30" s="71" t="s">
        <v>86</v>
      </c>
      <c r="J30" s="66">
        <v>2</v>
      </c>
      <c r="K30" s="67" t="s">
        <v>33</v>
      </c>
      <c r="L30" s="67">
        <v>6</v>
      </c>
      <c r="M30" s="67" t="s">
        <v>50</v>
      </c>
      <c r="N30" s="67">
        <v>3</v>
      </c>
      <c r="O30" s="67" t="s">
        <v>55</v>
      </c>
      <c r="P30" s="67">
        <v>4</v>
      </c>
      <c r="Q30" s="67" t="s">
        <v>58</v>
      </c>
      <c r="R30" s="67">
        <v>4</v>
      </c>
      <c r="S30" s="67" t="s">
        <v>82</v>
      </c>
      <c r="T30" s="67" t="s">
        <v>40</v>
      </c>
      <c r="U30" s="67" t="s">
        <v>41</v>
      </c>
      <c r="V30" s="69">
        <v>356</v>
      </c>
      <c r="W30" s="67" t="s">
        <v>83</v>
      </c>
      <c r="X30" s="68">
        <v>3</v>
      </c>
      <c r="Y30" s="71" t="s">
        <v>489</v>
      </c>
      <c r="Z30" s="66" t="s">
        <v>93</v>
      </c>
      <c r="AA30" s="67" t="s">
        <v>490</v>
      </c>
      <c r="AB30" s="129" t="s">
        <v>544</v>
      </c>
      <c r="AC30" s="129" t="s">
        <v>537</v>
      </c>
      <c r="AD30" s="129" t="s">
        <v>545</v>
      </c>
      <c r="AE30" s="72" t="s">
        <v>406</v>
      </c>
      <c r="AF30" s="67"/>
      <c r="AG30" s="67" t="s">
        <v>684</v>
      </c>
      <c r="AH30" s="73" t="s">
        <v>697</v>
      </c>
      <c r="AI30" s="74" t="s">
        <v>488</v>
      </c>
      <c r="AJ30" s="139">
        <v>12880</v>
      </c>
      <c r="AK30" s="135">
        <v>0</v>
      </c>
      <c r="AL30" s="72" t="s">
        <v>38</v>
      </c>
      <c r="AM30" s="71" t="s">
        <v>45</v>
      </c>
      <c r="AN30" s="76" t="s">
        <v>411</v>
      </c>
      <c r="AO30" s="72">
        <v>0</v>
      </c>
      <c r="AP30" s="72">
        <v>50</v>
      </c>
      <c r="AQ30" s="72">
        <v>50.01</v>
      </c>
      <c r="AR30" s="72">
        <v>80</v>
      </c>
      <c r="AS30" s="72">
        <v>80.010000000000005</v>
      </c>
      <c r="AT30" s="77">
        <v>110</v>
      </c>
      <c r="AU30" s="78">
        <v>1100</v>
      </c>
      <c r="AV30" s="72">
        <v>1100</v>
      </c>
      <c r="AW30" s="72">
        <v>100</v>
      </c>
      <c r="AX30" s="72">
        <v>1060</v>
      </c>
      <c r="AY30" s="72">
        <v>1100</v>
      </c>
      <c r="AZ30" s="72">
        <v>1100</v>
      </c>
      <c r="BA30" s="72">
        <v>1100</v>
      </c>
      <c r="BB30" s="72">
        <v>1100</v>
      </c>
      <c r="BC30" s="72">
        <v>1080</v>
      </c>
      <c r="BD30" s="72">
        <v>1080</v>
      </c>
      <c r="BE30" s="72">
        <v>1080</v>
      </c>
      <c r="BF30" s="72">
        <v>980</v>
      </c>
      <c r="BG30" s="120"/>
      <c r="BH30" s="363"/>
    </row>
    <row r="31" spans="1:60" s="79" customFormat="1" ht="12.75" customHeight="1" x14ac:dyDescent="0.25">
      <c r="A31" s="65">
        <v>4436</v>
      </c>
      <c r="B31" s="66">
        <v>21121</v>
      </c>
      <c r="C31" s="67" t="s">
        <v>392</v>
      </c>
      <c r="D31" s="68">
        <v>11</v>
      </c>
      <c r="E31" s="67" t="s">
        <v>49</v>
      </c>
      <c r="F31" s="69">
        <v>45</v>
      </c>
      <c r="G31" s="67" t="s">
        <v>86</v>
      </c>
      <c r="H31" s="70">
        <v>250</v>
      </c>
      <c r="I31" s="71" t="s">
        <v>86</v>
      </c>
      <c r="J31" s="66">
        <v>2</v>
      </c>
      <c r="K31" s="67" t="s">
        <v>33</v>
      </c>
      <c r="L31" s="67">
        <v>6</v>
      </c>
      <c r="M31" s="67" t="s">
        <v>50</v>
      </c>
      <c r="N31" s="67">
        <v>3</v>
      </c>
      <c r="O31" s="67" t="s">
        <v>55</v>
      </c>
      <c r="P31" s="67">
        <v>4</v>
      </c>
      <c r="Q31" s="67" t="s">
        <v>58</v>
      </c>
      <c r="R31" s="67">
        <v>4</v>
      </c>
      <c r="S31" s="67" t="s">
        <v>82</v>
      </c>
      <c r="T31" s="67" t="s">
        <v>40</v>
      </c>
      <c r="U31" s="67" t="s">
        <v>41</v>
      </c>
      <c r="V31" s="69">
        <v>356</v>
      </c>
      <c r="W31" s="67" t="s">
        <v>83</v>
      </c>
      <c r="X31" s="68">
        <v>3</v>
      </c>
      <c r="Y31" s="71" t="s">
        <v>489</v>
      </c>
      <c r="Z31" s="66" t="s">
        <v>93</v>
      </c>
      <c r="AA31" s="67" t="s">
        <v>490</v>
      </c>
      <c r="AB31" s="129" t="s">
        <v>544</v>
      </c>
      <c r="AC31" s="129" t="s">
        <v>537</v>
      </c>
      <c r="AD31" s="129" t="s">
        <v>545</v>
      </c>
      <c r="AE31" s="72" t="s">
        <v>406</v>
      </c>
      <c r="AF31" s="67"/>
      <c r="AG31" s="67" t="s">
        <v>726</v>
      </c>
      <c r="AH31" s="73" t="s">
        <v>698</v>
      </c>
      <c r="AI31" s="74" t="s">
        <v>488</v>
      </c>
      <c r="AJ31" s="139">
        <v>700</v>
      </c>
      <c r="AK31" s="135">
        <v>0</v>
      </c>
      <c r="AL31" s="72" t="s">
        <v>38</v>
      </c>
      <c r="AM31" s="71" t="s">
        <v>45</v>
      </c>
      <c r="AN31" s="76" t="s">
        <v>411</v>
      </c>
      <c r="AO31" s="72">
        <v>0</v>
      </c>
      <c r="AP31" s="72">
        <v>50</v>
      </c>
      <c r="AQ31" s="72">
        <v>50.01</v>
      </c>
      <c r="AR31" s="72">
        <v>80</v>
      </c>
      <c r="AS31" s="72">
        <v>80.010000000000005</v>
      </c>
      <c r="AT31" s="77">
        <v>110</v>
      </c>
      <c r="AU31" s="78">
        <v>70</v>
      </c>
      <c r="AV31" s="72">
        <v>7055</v>
      </c>
      <c r="AW31" s="72">
        <v>35</v>
      </c>
      <c r="AX31" s="72">
        <v>70</v>
      </c>
      <c r="AY31" s="72">
        <v>70</v>
      </c>
      <c r="AZ31" s="72">
        <v>60</v>
      </c>
      <c r="BA31" s="72">
        <v>60</v>
      </c>
      <c r="BB31" s="72">
        <v>70</v>
      </c>
      <c r="BC31" s="72">
        <v>60</v>
      </c>
      <c r="BD31" s="72">
        <v>60</v>
      </c>
      <c r="BE31" s="72">
        <v>70</v>
      </c>
      <c r="BF31" s="72">
        <v>20</v>
      </c>
      <c r="BG31" s="120"/>
      <c r="BH31" s="363"/>
    </row>
    <row r="32" spans="1:60" s="79" customFormat="1" x14ac:dyDescent="0.25">
      <c r="A32" s="65">
        <v>4451</v>
      </c>
      <c r="B32" s="66">
        <v>21121</v>
      </c>
      <c r="C32" s="67" t="s">
        <v>392</v>
      </c>
      <c r="D32" s="68">
        <v>11</v>
      </c>
      <c r="E32" s="67" t="s">
        <v>49</v>
      </c>
      <c r="F32" s="69">
        <v>45</v>
      </c>
      <c r="G32" s="67" t="s">
        <v>86</v>
      </c>
      <c r="H32" s="70">
        <v>250</v>
      </c>
      <c r="I32" s="71" t="s">
        <v>86</v>
      </c>
      <c r="J32" s="66">
        <v>2</v>
      </c>
      <c r="K32" s="67" t="s">
        <v>33</v>
      </c>
      <c r="L32" s="67">
        <v>6</v>
      </c>
      <c r="M32" s="67" t="s">
        <v>50</v>
      </c>
      <c r="N32" s="67">
        <v>3</v>
      </c>
      <c r="O32" s="67" t="s">
        <v>55</v>
      </c>
      <c r="P32" s="67">
        <v>4</v>
      </c>
      <c r="Q32" s="67" t="s">
        <v>58</v>
      </c>
      <c r="R32" s="67">
        <v>4</v>
      </c>
      <c r="S32" s="67" t="s">
        <v>82</v>
      </c>
      <c r="T32" s="67" t="s">
        <v>40</v>
      </c>
      <c r="U32" s="67" t="s">
        <v>41</v>
      </c>
      <c r="V32" s="69">
        <v>356</v>
      </c>
      <c r="W32" s="67" t="s">
        <v>83</v>
      </c>
      <c r="X32" s="68">
        <v>5</v>
      </c>
      <c r="Y32" s="71" t="s">
        <v>440</v>
      </c>
      <c r="Z32" s="66" t="s">
        <v>93</v>
      </c>
      <c r="AA32" s="67" t="s">
        <v>567</v>
      </c>
      <c r="AB32" s="67" t="s">
        <v>536</v>
      </c>
      <c r="AC32" s="67" t="s">
        <v>569</v>
      </c>
      <c r="AD32" s="67" t="s">
        <v>583</v>
      </c>
      <c r="AE32" s="72" t="s">
        <v>406</v>
      </c>
      <c r="AF32" s="67"/>
      <c r="AG32" s="67" t="s">
        <v>587</v>
      </c>
      <c r="AH32" s="73" t="s">
        <v>600</v>
      </c>
      <c r="AI32" s="74" t="s">
        <v>61</v>
      </c>
      <c r="AJ32" s="71">
        <v>4000</v>
      </c>
      <c r="AK32" s="75">
        <v>0</v>
      </c>
      <c r="AL32" s="72" t="s">
        <v>408</v>
      </c>
      <c r="AM32" s="71" t="s">
        <v>46</v>
      </c>
      <c r="AN32" s="76" t="s">
        <v>411</v>
      </c>
      <c r="AO32" s="72">
        <v>0</v>
      </c>
      <c r="AP32" s="72">
        <v>50</v>
      </c>
      <c r="AQ32" s="72">
        <v>50.01</v>
      </c>
      <c r="AR32" s="72">
        <v>80</v>
      </c>
      <c r="AS32" s="72">
        <v>80.010000000000005</v>
      </c>
      <c r="AT32" s="77">
        <v>110</v>
      </c>
      <c r="AU32" s="78">
        <v>0</v>
      </c>
      <c r="AV32" s="72">
        <v>0</v>
      </c>
      <c r="AW32" s="72">
        <v>0</v>
      </c>
      <c r="AX32" s="72">
        <v>0</v>
      </c>
      <c r="AY32" s="72">
        <v>3000</v>
      </c>
      <c r="AZ32" s="72">
        <v>0</v>
      </c>
      <c r="BA32" s="72">
        <v>0</v>
      </c>
      <c r="BB32" s="72">
        <v>0</v>
      </c>
      <c r="BC32" s="72">
        <v>0</v>
      </c>
      <c r="BD32" s="72">
        <v>1000</v>
      </c>
      <c r="BE32" s="72">
        <v>0</v>
      </c>
      <c r="BF32" s="72">
        <v>0</v>
      </c>
      <c r="BG32" s="120"/>
      <c r="BH32" s="363"/>
    </row>
    <row r="33" spans="1:60" s="79" customFormat="1" x14ac:dyDescent="0.25">
      <c r="A33" s="65">
        <v>4451</v>
      </c>
      <c r="B33" s="66">
        <v>21121</v>
      </c>
      <c r="C33" s="67" t="s">
        <v>392</v>
      </c>
      <c r="D33" s="68">
        <v>11</v>
      </c>
      <c r="E33" s="67" t="s">
        <v>49</v>
      </c>
      <c r="F33" s="69">
        <v>45</v>
      </c>
      <c r="G33" s="67" t="s">
        <v>86</v>
      </c>
      <c r="H33" s="70">
        <v>250</v>
      </c>
      <c r="I33" s="71" t="s">
        <v>86</v>
      </c>
      <c r="J33" s="66">
        <v>2</v>
      </c>
      <c r="K33" s="67" t="s">
        <v>33</v>
      </c>
      <c r="L33" s="67">
        <v>6</v>
      </c>
      <c r="M33" s="67" t="s">
        <v>50</v>
      </c>
      <c r="N33" s="67">
        <v>3</v>
      </c>
      <c r="O33" s="67" t="s">
        <v>55</v>
      </c>
      <c r="P33" s="67">
        <v>4</v>
      </c>
      <c r="Q33" s="67" t="s">
        <v>58</v>
      </c>
      <c r="R33" s="67">
        <v>4</v>
      </c>
      <c r="S33" s="67" t="s">
        <v>82</v>
      </c>
      <c r="T33" s="67" t="s">
        <v>40</v>
      </c>
      <c r="U33" s="67" t="s">
        <v>41</v>
      </c>
      <c r="V33" s="69">
        <v>356</v>
      </c>
      <c r="W33" s="67" t="s">
        <v>83</v>
      </c>
      <c r="X33" s="68">
        <v>5</v>
      </c>
      <c r="Y33" s="71" t="s">
        <v>440</v>
      </c>
      <c r="Z33" s="66" t="s">
        <v>93</v>
      </c>
      <c r="AA33" s="67" t="s">
        <v>567</v>
      </c>
      <c r="AB33" s="67" t="s">
        <v>536</v>
      </c>
      <c r="AC33" s="67" t="s">
        <v>571</v>
      </c>
      <c r="AD33" s="67" t="s">
        <v>583</v>
      </c>
      <c r="AE33" s="72" t="s">
        <v>406</v>
      </c>
      <c r="AF33" s="67"/>
      <c r="AG33" s="67" t="s">
        <v>589</v>
      </c>
      <c r="AH33" s="73" t="s">
        <v>602</v>
      </c>
      <c r="AI33" s="74" t="s">
        <v>61</v>
      </c>
      <c r="AJ33" s="71">
        <v>2600</v>
      </c>
      <c r="AK33" s="75">
        <v>0</v>
      </c>
      <c r="AL33" s="72" t="s">
        <v>408</v>
      </c>
      <c r="AM33" s="71" t="s">
        <v>46</v>
      </c>
      <c r="AN33" s="76" t="s">
        <v>411</v>
      </c>
      <c r="AO33" s="72">
        <v>0</v>
      </c>
      <c r="AP33" s="72">
        <v>50</v>
      </c>
      <c r="AQ33" s="72">
        <v>50.01</v>
      </c>
      <c r="AR33" s="72">
        <v>80</v>
      </c>
      <c r="AS33" s="72">
        <v>80.010000000000005</v>
      </c>
      <c r="AT33" s="77">
        <v>110</v>
      </c>
      <c r="AU33" s="78">
        <v>0</v>
      </c>
      <c r="AV33" s="72">
        <v>0</v>
      </c>
      <c r="AW33" s="72">
        <v>0</v>
      </c>
      <c r="AX33" s="72">
        <v>0</v>
      </c>
      <c r="AY33" s="72">
        <v>1500</v>
      </c>
      <c r="AZ33" s="72">
        <v>0</v>
      </c>
      <c r="BA33" s="72">
        <v>0</v>
      </c>
      <c r="BB33" s="72">
        <v>0</v>
      </c>
      <c r="BC33" s="72">
        <v>0</v>
      </c>
      <c r="BD33" s="72">
        <v>1100</v>
      </c>
      <c r="BE33" s="72">
        <v>0</v>
      </c>
      <c r="BF33" s="72">
        <v>0</v>
      </c>
      <c r="BG33" s="120"/>
      <c r="BH33" s="363"/>
    </row>
    <row r="34" spans="1:60" s="79" customFormat="1" x14ac:dyDescent="0.25">
      <c r="A34" s="65">
        <v>4451</v>
      </c>
      <c r="B34" s="66">
        <v>21121</v>
      </c>
      <c r="C34" s="67" t="s">
        <v>392</v>
      </c>
      <c r="D34" s="68">
        <v>11</v>
      </c>
      <c r="E34" s="67" t="s">
        <v>49</v>
      </c>
      <c r="F34" s="69">
        <v>45</v>
      </c>
      <c r="G34" s="67" t="s">
        <v>86</v>
      </c>
      <c r="H34" s="70">
        <v>250</v>
      </c>
      <c r="I34" s="71" t="s">
        <v>86</v>
      </c>
      <c r="J34" s="66">
        <v>2</v>
      </c>
      <c r="K34" s="67" t="s">
        <v>33</v>
      </c>
      <c r="L34" s="67">
        <v>6</v>
      </c>
      <c r="M34" s="67" t="s">
        <v>50</v>
      </c>
      <c r="N34" s="67">
        <v>3</v>
      </c>
      <c r="O34" s="67" t="s">
        <v>55</v>
      </c>
      <c r="P34" s="67">
        <v>4</v>
      </c>
      <c r="Q34" s="67" t="s">
        <v>58</v>
      </c>
      <c r="R34" s="67">
        <v>4</v>
      </c>
      <c r="S34" s="67" t="s">
        <v>82</v>
      </c>
      <c r="T34" s="67" t="s">
        <v>40</v>
      </c>
      <c r="U34" s="67" t="s">
        <v>41</v>
      </c>
      <c r="V34" s="69">
        <v>356</v>
      </c>
      <c r="W34" s="67" t="s">
        <v>83</v>
      </c>
      <c r="X34" s="68">
        <v>5</v>
      </c>
      <c r="Y34" s="71" t="s">
        <v>440</v>
      </c>
      <c r="Z34" s="66" t="s">
        <v>93</v>
      </c>
      <c r="AA34" s="67" t="s">
        <v>567</v>
      </c>
      <c r="AB34" s="67" t="s">
        <v>536</v>
      </c>
      <c r="AC34" s="67" t="s">
        <v>573</v>
      </c>
      <c r="AD34" s="67" t="s">
        <v>584</v>
      </c>
      <c r="AE34" s="72" t="s">
        <v>406</v>
      </c>
      <c r="AF34" s="67"/>
      <c r="AG34" s="67" t="s">
        <v>591</v>
      </c>
      <c r="AH34" s="73" t="s">
        <v>603</v>
      </c>
      <c r="AI34" s="74" t="s">
        <v>61</v>
      </c>
      <c r="AJ34" s="71">
        <v>4060</v>
      </c>
      <c r="AK34" s="75">
        <v>0</v>
      </c>
      <c r="AL34" s="72" t="s">
        <v>408</v>
      </c>
      <c r="AM34" s="71" t="s">
        <v>46</v>
      </c>
      <c r="AN34" s="76" t="s">
        <v>411</v>
      </c>
      <c r="AO34" s="72">
        <v>0</v>
      </c>
      <c r="AP34" s="72">
        <v>50</v>
      </c>
      <c r="AQ34" s="72">
        <v>50.01</v>
      </c>
      <c r="AR34" s="72">
        <v>80</v>
      </c>
      <c r="AS34" s="72">
        <v>80.010000000000005</v>
      </c>
      <c r="AT34" s="77">
        <v>110</v>
      </c>
      <c r="AU34" s="78">
        <v>0</v>
      </c>
      <c r="AV34" s="72">
        <v>0</v>
      </c>
      <c r="AW34" s="72">
        <v>0</v>
      </c>
      <c r="AX34" s="72">
        <v>0</v>
      </c>
      <c r="AY34" s="72">
        <v>0</v>
      </c>
      <c r="AZ34" s="72">
        <v>0</v>
      </c>
      <c r="BA34" s="72">
        <v>0</v>
      </c>
      <c r="BB34" s="72">
        <v>0</v>
      </c>
      <c r="BC34" s="72">
        <v>0</v>
      </c>
      <c r="BD34" s="72">
        <v>4060</v>
      </c>
      <c r="BE34" s="72">
        <v>0</v>
      </c>
      <c r="BF34" s="72">
        <v>0</v>
      </c>
      <c r="BG34" s="120"/>
      <c r="BH34" s="363"/>
    </row>
    <row r="35" spans="1:60" s="79" customFormat="1" x14ac:dyDescent="0.25">
      <c r="A35" s="65">
        <v>4451</v>
      </c>
      <c r="B35" s="66">
        <v>21121</v>
      </c>
      <c r="C35" s="67" t="s">
        <v>392</v>
      </c>
      <c r="D35" s="68">
        <v>11</v>
      </c>
      <c r="E35" s="67" t="s">
        <v>49</v>
      </c>
      <c r="F35" s="69">
        <v>45</v>
      </c>
      <c r="G35" s="67" t="s">
        <v>86</v>
      </c>
      <c r="H35" s="70">
        <v>250</v>
      </c>
      <c r="I35" s="71" t="s">
        <v>86</v>
      </c>
      <c r="J35" s="66">
        <v>2</v>
      </c>
      <c r="K35" s="67" t="s">
        <v>33</v>
      </c>
      <c r="L35" s="67">
        <v>6</v>
      </c>
      <c r="M35" s="67" t="s">
        <v>50</v>
      </c>
      <c r="N35" s="67">
        <v>3</v>
      </c>
      <c r="O35" s="67" t="s">
        <v>55</v>
      </c>
      <c r="P35" s="67">
        <v>4</v>
      </c>
      <c r="Q35" s="67" t="s">
        <v>58</v>
      </c>
      <c r="R35" s="67">
        <v>4</v>
      </c>
      <c r="S35" s="67" t="s">
        <v>82</v>
      </c>
      <c r="T35" s="67" t="s">
        <v>40</v>
      </c>
      <c r="U35" s="67" t="s">
        <v>41</v>
      </c>
      <c r="V35" s="69">
        <v>356</v>
      </c>
      <c r="W35" s="67" t="s">
        <v>83</v>
      </c>
      <c r="X35" s="68">
        <v>5</v>
      </c>
      <c r="Y35" s="71" t="s">
        <v>440</v>
      </c>
      <c r="Z35" s="66" t="s">
        <v>93</v>
      </c>
      <c r="AA35" s="67" t="s">
        <v>567</v>
      </c>
      <c r="AB35" s="67" t="s">
        <v>536</v>
      </c>
      <c r="AC35" s="67" t="s">
        <v>575</v>
      </c>
      <c r="AD35" s="67" t="s">
        <v>583</v>
      </c>
      <c r="AE35" s="72" t="s">
        <v>406</v>
      </c>
      <c r="AF35" s="67"/>
      <c r="AG35" s="67" t="s">
        <v>593</v>
      </c>
      <c r="AH35" s="73" t="s">
        <v>593</v>
      </c>
      <c r="AI35" s="74" t="s">
        <v>61</v>
      </c>
      <c r="AJ35" s="71">
        <v>800</v>
      </c>
      <c r="AK35" s="75">
        <v>0</v>
      </c>
      <c r="AL35" s="72" t="s">
        <v>408</v>
      </c>
      <c r="AM35" s="71" t="s">
        <v>46</v>
      </c>
      <c r="AN35" s="76" t="s">
        <v>411</v>
      </c>
      <c r="AO35" s="72">
        <v>0</v>
      </c>
      <c r="AP35" s="72">
        <v>50</v>
      </c>
      <c r="AQ35" s="72">
        <v>50.01</v>
      </c>
      <c r="AR35" s="72">
        <v>80</v>
      </c>
      <c r="AS35" s="72">
        <v>80.010000000000005</v>
      </c>
      <c r="AT35" s="77">
        <v>110</v>
      </c>
      <c r="AU35" s="78">
        <v>0</v>
      </c>
      <c r="AV35" s="72">
        <v>0</v>
      </c>
      <c r="AW35" s="72">
        <v>0</v>
      </c>
      <c r="AX35" s="72">
        <v>0</v>
      </c>
      <c r="AY35" s="72">
        <v>0</v>
      </c>
      <c r="AZ35" s="72">
        <v>0</v>
      </c>
      <c r="BA35" s="72">
        <v>0</v>
      </c>
      <c r="BB35" s="72">
        <v>0</v>
      </c>
      <c r="BC35" s="72">
        <v>400</v>
      </c>
      <c r="BD35" s="72">
        <v>400</v>
      </c>
      <c r="BE35" s="72">
        <v>0</v>
      </c>
      <c r="BF35" s="72">
        <v>0</v>
      </c>
      <c r="BG35" s="120"/>
      <c r="BH35" s="363"/>
    </row>
    <row r="36" spans="1:60" s="79" customFormat="1" x14ac:dyDescent="0.25">
      <c r="A36" s="65">
        <v>4451</v>
      </c>
      <c r="B36" s="66">
        <v>21121</v>
      </c>
      <c r="C36" s="67" t="s">
        <v>392</v>
      </c>
      <c r="D36" s="68">
        <v>11</v>
      </c>
      <c r="E36" s="67" t="s">
        <v>49</v>
      </c>
      <c r="F36" s="69">
        <v>45</v>
      </c>
      <c r="G36" s="67" t="s">
        <v>86</v>
      </c>
      <c r="H36" s="70">
        <v>250</v>
      </c>
      <c r="I36" s="71" t="s">
        <v>86</v>
      </c>
      <c r="J36" s="66">
        <v>2</v>
      </c>
      <c r="K36" s="67" t="s">
        <v>33</v>
      </c>
      <c r="L36" s="67">
        <v>6</v>
      </c>
      <c r="M36" s="67" t="s">
        <v>50</v>
      </c>
      <c r="N36" s="67">
        <v>3</v>
      </c>
      <c r="O36" s="67" t="s">
        <v>55</v>
      </c>
      <c r="P36" s="67">
        <v>4</v>
      </c>
      <c r="Q36" s="67" t="s">
        <v>58</v>
      </c>
      <c r="R36" s="67">
        <v>4</v>
      </c>
      <c r="S36" s="67" t="s">
        <v>82</v>
      </c>
      <c r="T36" s="67" t="s">
        <v>40</v>
      </c>
      <c r="U36" s="67" t="s">
        <v>41</v>
      </c>
      <c r="V36" s="69">
        <v>356</v>
      </c>
      <c r="W36" s="67" t="s">
        <v>83</v>
      </c>
      <c r="X36" s="68">
        <v>5</v>
      </c>
      <c r="Y36" s="71" t="s">
        <v>440</v>
      </c>
      <c r="Z36" s="66" t="s">
        <v>93</v>
      </c>
      <c r="AA36" s="67" t="s">
        <v>567</v>
      </c>
      <c r="AB36" s="67" t="s">
        <v>536</v>
      </c>
      <c r="AC36" s="67" t="s">
        <v>577</v>
      </c>
      <c r="AD36" s="67" t="s">
        <v>583</v>
      </c>
      <c r="AE36" s="72" t="s">
        <v>406</v>
      </c>
      <c r="AF36" s="67"/>
      <c r="AG36" s="67" t="s">
        <v>595</v>
      </c>
      <c r="AH36" s="73" t="s">
        <v>595</v>
      </c>
      <c r="AI36" s="74" t="s">
        <v>61</v>
      </c>
      <c r="AJ36" s="71">
        <v>2800</v>
      </c>
      <c r="AK36" s="75">
        <v>0</v>
      </c>
      <c r="AL36" s="72" t="s">
        <v>408</v>
      </c>
      <c r="AM36" s="71" t="s">
        <v>46</v>
      </c>
      <c r="AN36" s="76" t="s">
        <v>411</v>
      </c>
      <c r="AO36" s="72">
        <v>0</v>
      </c>
      <c r="AP36" s="72">
        <v>50</v>
      </c>
      <c r="AQ36" s="72">
        <v>50.01</v>
      </c>
      <c r="AR36" s="72">
        <v>80</v>
      </c>
      <c r="AS36" s="72">
        <v>80.010000000000005</v>
      </c>
      <c r="AT36" s="77">
        <v>110</v>
      </c>
      <c r="AU36" s="78">
        <v>0</v>
      </c>
      <c r="AV36" s="72">
        <v>0</v>
      </c>
      <c r="AW36" s="72">
        <v>0</v>
      </c>
      <c r="AX36" s="72">
        <v>0</v>
      </c>
      <c r="AY36" s="72">
        <v>1800</v>
      </c>
      <c r="AZ36" s="72">
        <v>0</v>
      </c>
      <c r="BA36" s="72">
        <v>0</v>
      </c>
      <c r="BB36" s="72">
        <v>0</v>
      </c>
      <c r="BC36" s="72">
        <v>0</v>
      </c>
      <c r="BD36" s="72">
        <v>1000</v>
      </c>
      <c r="BE36" s="72">
        <v>0</v>
      </c>
      <c r="BF36" s="72">
        <v>0</v>
      </c>
      <c r="BG36" s="120"/>
      <c r="BH36" s="363"/>
    </row>
    <row r="37" spans="1:60" s="79" customFormat="1" x14ac:dyDescent="0.25">
      <c r="A37" s="65">
        <v>4451</v>
      </c>
      <c r="B37" s="66">
        <v>21121</v>
      </c>
      <c r="C37" s="67" t="s">
        <v>392</v>
      </c>
      <c r="D37" s="68">
        <v>11</v>
      </c>
      <c r="E37" s="67" t="s">
        <v>49</v>
      </c>
      <c r="F37" s="69">
        <v>45</v>
      </c>
      <c r="G37" s="67" t="s">
        <v>86</v>
      </c>
      <c r="H37" s="70">
        <v>250</v>
      </c>
      <c r="I37" s="71" t="s">
        <v>86</v>
      </c>
      <c r="J37" s="66">
        <v>2</v>
      </c>
      <c r="K37" s="67" t="s">
        <v>33</v>
      </c>
      <c r="L37" s="67">
        <v>6</v>
      </c>
      <c r="M37" s="67" t="s">
        <v>50</v>
      </c>
      <c r="N37" s="67">
        <v>3</v>
      </c>
      <c r="O37" s="67" t="s">
        <v>55</v>
      </c>
      <c r="P37" s="67">
        <v>4</v>
      </c>
      <c r="Q37" s="67" t="s">
        <v>58</v>
      </c>
      <c r="R37" s="67">
        <v>4</v>
      </c>
      <c r="S37" s="67" t="s">
        <v>82</v>
      </c>
      <c r="T37" s="67" t="s">
        <v>40</v>
      </c>
      <c r="U37" s="67" t="s">
        <v>41</v>
      </c>
      <c r="V37" s="69">
        <v>356</v>
      </c>
      <c r="W37" s="67" t="s">
        <v>83</v>
      </c>
      <c r="X37" s="68">
        <v>5</v>
      </c>
      <c r="Y37" s="71" t="s">
        <v>440</v>
      </c>
      <c r="Z37" s="66" t="s">
        <v>93</v>
      </c>
      <c r="AA37" s="67" t="s">
        <v>567</v>
      </c>
      <c r="AB37" s="67" t="s">
        <v>536</v>
      </c>
      <c r="AC37" s="67" t="s">
        <v>579</v>
      </c>
      <c r="AD37" s="67" t="s">
        <v>583</v>
      </c>
      <c r="AE37" s="72" t="s">
        <v>406</v>
      </c>
      <c r="AF37" s="67"/>
      <c r="AG37" s="67" t="s">
        <v>597</v>
      </c>
      <c r="AH37" s="73" t="s">
        <v>597</v>
      </c>
      <c r="AI37" s="74" t="s">
        <v>61</v>
      </c>
      <c r="AJ37" s="71">
        <v>800</v>
      </c>
      <c r="AK37" s="75">
        <v>0</v>
      </c>
      <c r="AL37" s="72" t="s">
        <v>408</v>
      </c>
      <c r="AM37" s="71" t="s">
        <v>46</v>
      </c>
      <c r="AN37" s="76" t="s">
        <v>411</v>
      </c>
      <c r="AO37" s="72">
        <v>0</v>
      </c>
      <c r="AP37" s="72">
        <v>50</v>
      </c>
      <c r="AQ37" s="72">
        <v>50.01</v>
      </c>
      <c r="AR37" s="72">
        <v>80</v>
      </c>
      <c r="AS37" s="72">
        <v>80.010000000000005</v>
      </c>
      <c r="AT37" s="77">
        <v>110</v>
      </c>
      <c r="AU37" s="78">
        <v>0</v>
      </c>
      <c r="AV37" s="72">
        <v>0</v>
      </c>
      <c r="AW37" s="72">
        <v>0</v>
      </c>
      <c r="AX37" s="72">
        <v>0</v>
      </c>
      <c r="AY37" s="72">
        <v>500</v>
      </c>
      <c r="AZ37" s="72">
        <v>0</v>
      </c>
      <c r="BA37" s="72">
        <v>0</v>
      </c>
      <c r="BB37" s="72">
        <v>100</v>
      </c>
      <c r="BC37" s="72">
        <v>100</v>
      </c>
      <c r="BD37" s="72">
        <v>100</v>
      </c>
      <c r="BE37" s="72">
        <v>0</v>
      </c>
      <c r="BF37" s="72">
        <v>0</v>
      </c>
      <c r="BG37" s="120"/>
      <c r="BH37" s="363"/>
    </row>
    <row r="38" spans="1:60" s="79" customFormat="1" x14ac:dyDescent="0.25">
      <c r="A38" s="65">
        <v>4451</v>
      </c>
      <c r="B38" s="66">
        <v>21121</v>
      </c>
      <c r="C38" s="67" t="s">
        <v>392</v>
      </c>
      <c r="D38" s="68">
        <v>11</v>
      </c>
      <c r="E38" s="67" t="s">
        <v>49</v>
      </c>
      <c r="F38" s="69">
        <v>45</v>
      </c>
      <c r="G38" s="67" t="s">
        <v>86</v>
      </c>
      <c r="H38" s="70">
        <v>250</v>
      </c>
      <c r="I38" s="71" t="s">
        <v>86</v>
      </c>
      <c r="J38" s="66">
        <v>2</v>
      </c>
      <c r="K38" s="67" t="s">
        <v>33</v>
      </c>
      <c r="L38" s="67">
        <v>6</v>
      </c>
      <c r="M38" s="67" t="s">
        <v>50</v>
      </c>
      <c r="N38" s="67">
        <v>3</v>
      </c>
      <c r="O38" s="67" t="s">
        <v>55</v>
      </c>
      <c r="P38" s="67">
        <v>4</v>
      </c>
      <c r="Q38" s="67" t="s">
        <v>58</v>
      </c>
      <c r="R38" s="67">
        <v>4</v>
      </c>
      <c r="S38" s="67" t="s">
        <v>82</v>
      </c>
      <c r="T38" s="67" t="s">
        <v>40</v>
      </c>
      <c r="U38" s="67" t="s">
        <v>41</v>
      </c>
      <c r="V38" s="69">
        <v>356</v>
      </c>
      <c r="W38" s="67" t="s">
        <v>83</v>
      </c>
      <c r="X38" s="68">
        <v>5</v>
      </c>
      <c r="Y38" s="71" t="s">
        <v>440</v>
      </c>
      <c r="Z38" s="66" t="s">
        <v>93</v>
      </c>
      <c r="AA38" s="67" t="s">
        <v>567</v>
      </c>
      <c r="AB38" s="67" t="s">
        <v>536</v>
      </c>
      <c r="AC38" s="67" t="s">
        <v>581</v>
      </c>
      <c r="AD38" s="67" t="s">
        <v>585</v>
      </c>
      <c r="AE38" s="72" t="s">
        <v>406</v>
      </c>
      <c r="AF38" s="67"/>
      <c r="AG38" s="67" t="s">
        <v>599</v>
      </c>
      <c r="AH38" s="73" t="s">
        <v>599</v>
      </c>
      <c r="AI38" s="74" t="s">
        <v>61</v>
      </c>
      <c r="AJ38" s="71">
        <v>800</v>
      </c>
      <c r="AK38" s="75">
        <v>0</v>
      </c>
      <c r="AL38" s="72" t="s">
        <v>408</v>
      </c>
      <c r="AM38" s="71" t="s">
        <v>46</v>
      </c>
      <c r="AN38" s="76" t="s">
        <v>411</v>
      </c>
      <c r="AO38" s="72">
        <v>0</v>
      </c>
      <c r="AP38" s="72">
        <v>50</v>
      </c>
      <c r="AQ38" s="72">
        <v>50.01</v>
      </c>
      <c r="AR38" s="72">
        <v>80</v>
      </c>
      <c r="AS38" s="72">
        <v>80.010000000000005</v>
      </c>
      <c r="AT38" s="77">
        <v>110</v>
      </c>
      <c r="AU38" s="78">
        <v>0</v>
      </c>
      <c r="AV38" s="72">
        <v>0</v>
      </c>
      <c r="AW38" s="72">
        <v>0</v>
      </c>
      <c r="AX38" s="72">
        <v>0</v>
      </c>
      <c r="AY38" s="72">
        <v>0</v>
      </c>
      <c r="AZ38" s="72">
        <v>0</v>
      </c>
      <c r="BA38" s="72">
        <v>0</v>
      </c>
      <c r="BB38" s="72">
        <v>0</v>
      </c>
      <c r="BC38" s="72">
        <v>0</v>
      </c>
      <c r="BD38" s="72">
        <v>0</v>
      </c>
      <c r="BE38" s="72">
        <v>0</v>
      </c>
      <c r="BF38" s="72">
        <v>800</v>
      </c>
      <c r="BG38" s="120"/>
      <c r="BH38" s="363"/>
    </row>
    <row r="39" spans="1:60" s="79" customFormat="1" x14ac:dyDescent="0.25">
      <c r="A39" s="65">
        <v>4451</v>
      </c>
      <c r="B39" s="66">
        <v>21121</v>
      </c>
      <c r="C39" s="67" t="s">
        <v>392</v>
      </c>
      <c r="D39" s="68">
        <v>11</v>
      </c>
      <c r="E39" s="67" t="s">
        <v>49</v>
      </c>
      <c r="F39" s="69">
        <v>45</v>
      </c>
      <c r="G39" s="67" t="s">
        <v>86</v>
      </c>
      <c r="H39" s="70">
        <v>250</v>
      </c>
      <c r="I39" s="71" t="s">
        <v>86</v>
      </c>
      <c r="J39" s="66">
        <v>2</v>
      </c>
      <c r="K39" s="67" t="s">
        <v>33</v>
      </c>
      <c r="L39" s="67">
        <v>6</v>
      </c>
      <c r="M39" s="67" t="s">
        <v>50</v>
      </c>
      <c r="N39" s="67">
        <v>3</v>
      </c>
      <c r="O39" s="67" t="s">
        <v>55</v>
      </c>
      <c r="P39" s="67">
        <v>4</v>
      </c>
      <c r="Q39" s="67" t="s">
        <v>58</v>
      </c>
      <c r="R39" s="67">
        <v>4</v>
      </c>
      <c r="S39" s="67" t="s">
        <v>82</v>
      </c>
      <c r="T39" s="67" t="s">
        <v>40</v>
      </c>
      <c r="U39" s="67" t="s">
        <v>41</v>
      </c>
      <c r="V39" s="69">
        <v>356</v>
      </c>
      <c r="W39" s="67" t="s">
        <v>83</v>
      </c>
      <c r="X39" s="68">
        <v>5</v>
      </c>
      <c r="Y39" s="71" t="s">
        <v>440</v>
      </c>
      <c r="Z39" s="66" t="s">
        <v>111</v>
      </c>
      <c r="AA39" s="67" t="s">
        <v>441</v>
      </c>
      <c r="AB39" s="67" t="s">
        <v>442</v>
      </c>
      <c r="AC39" s="67" t="s">
        <v>448</v>
      </c>
      <c r="AD39" s="67" t="s">
        <v>444</v>
      </c>
      <c r="AE39" s="72" t="s">
        <v>406</v>
      </c>
      <c r="AF39" s="67"/>
      <c r="AG39" s="67" t="s">
        <v>445</v>
      </c>
      <c r="AH39" s="73" t="s">
        <v>449</v>
      </c>
      <c r="AI39" s="74" t="s">
        <v>61</v>
      </c>
      <c r="AJ39" s="71">
        <v>7663</v>
      </c>
      <c r="AK39" s="75">
        <v>0</v>
      </c>
      <c r="AL39" s="72" t="s">
        <v>38</v>
      </c>
      <c r="AM39" s="71" t="s">
        <v>36</v>
      </c>
      <c r="AN39" s="76" t="s">
        <v>411</v>
      </c>
      <c r="AO39" s="72">
        <v>0</v>
      </c>
      <c r="AP39" s="72">
        <v>50</v>
      </c>
      <c r="AQ39" s="72">
        <v>50.01</v>
      </c>
      <c r="AR39" s="72">
        <v>80</v>
      </c>
      <c r="AS39" s="72">
        <v>80.010000000000005</v>
      </c>
      <c r="AT39" s="77">
        <v>110</v>
      </c>
      <c r="AU39" s="78">
        <v>0</v>
      </c>
      <c r="AV39" s="72">
        <v>0</v>
      </c>
      <c r="AW39" s="72">
        <v>0</v>
      </c>
      <c r="AX39" s="72">
        <v>0</v>
      </c>
      <c r="AY39" s="72">
        <v>3450</v>
      </c>
      <c r="AZ39" s="72">
        <v>0</v>
      </c>
      <c r="BA39" s="72">
        <v>0</v>
      </c>
      <c r="BB39" s="72">
        <v>50</v>
      </c>
      <c r="BC39" s="72">
        <v>350</v>
      </c>
      <c r="BD39" s="72">
        <v>3513</v>
      </c>
      <c r="BE39" s="72">
        <v>0</v>
      </c>
      <c r="BF39" s="72">
        <v>300</v>
      </c>
      <c r="BG39" s="120"/>
      <c r="BH39" s="363"/>
    </row>
    <row r="40" spans="1:60" s="79" customFormat="1" x14ac:dyDescent="0.25">
      <c r="A40" s="65">
        <v>4451</v>
      </c>
      <c r="B40" s="66">
        <v>21121</v>
      </c>
      <c r="C40" s="67" t="s">
        <v>392</v>
      </c>
      <c r="D40" s="68">
        <v>11</v>
      </c>
      <c r="E40" s="67" t="s">
        <v>49</v>
      </c>
      <c r="F40" s="69">
        <v>45</v>
      </c>
      <c r="G40" s="67" t="s">
        <v>86</v>
      </c>
      <c r="H40" s="70">
        <v>250</v>
      </c>
      <c r="I40" s="71" t="s">
        <v>86</v>
      </c>
      <c r="J40" s="66">
        <v>2</v>
      </c>
      <c r="K40" s="67" t="s">
        <v>33</v>
      </c>
      <c r="L40" s="67">
        <v>6</v>
      </c>
      <c r="M40" s="67" t="s">
        <v>50</v>
      </c>
      <c r="N40" s="67">
        <v>3</v>
      </c>
      <c r="O40" s="67" t="s">
        <v>55</v>
      </c>
      <c r="P40" s="67">
        <v>4</v>
      </c>
      <c r="Q40" s="67" t="s">
        <v>58</v>
      </c>
      <c r="R40" s="67">
        <v>4</v>
      </c>
      <c r="S40" s="67" t="s">
        <v>82</v>
      </c>
      <c r="T40" s="67" t="s">
        <v>40</v>
      </c>
      <c r="U40" s="67" t="s">
        <v>41</v>
      </c>
      <c r="V40" s="69">
        <v>356</v>
      </c>
      <c r="W40" s="67" t="s">
        <v>83</v>
      </c>
      <c r="X40" s="68">
        <v>5</v>
      </c>
      <c r="Y40" s="71" t="s">
        <v>440</v>
      </c>
      <c r="Z40" s="66" t="s">
        <v>93</v>
      </c>
      <c r="AA40" s="67" t="s">
        <v>567</v>
      </c>
      <c r="AB40" s="67" t="s">
        <v>442</v>
      </c>
      <c r="AC40" s="67" t="s">
        <v>568</v>
      </c>
      <c r="AD40" s="67" t="s">
        <v>582</v>
      </c>
      <c r="AE40" s="72" t="s">
        <v>406</v>
      </c>
      <c r="AF40" s="67"/>
      <c r="AG40" s="67" t="s">
        <v>586</v>
      </c>
      <c r="AH40" s="73" t="s">
        <v>586</v>
      </c>
      <c r="AI40" s="74" t="s">
        <v>61</v>
      </c>
      <c r="AJ40" s="71">
        <v>2000</v>
      </c>
      <c r="AK40" s="75">
        <v>0</v>
      </c>
      <c r="AL40" s="72" t="s">
        <v>408</v>
      </c>
      <c r="AM40" s="71" t="s">
        <v>36</v>
      </c>
      <c r="AN40" s="76" t="s">
        <v>411</v>
      </c>
      <c r="AO40" s="72">
        <v>0</v>
      </c>
      <c r="AP40" s="72">
        <v>50</v>
      </c>
      <c r="AQ40" s="72">
        <v>50.01</v>
      </c>
      <c r="AR40" s="72">
        <v>80</v>
      </c>
      <c r="AS40" s="72">
        <v>80.010000000000005</v>
      </c>
      <c r="AT40" s="77">
        <v>110</v>
      </c>
      <c r="AU40" s="78">
        <v>0</v>
      </c>
      <c r="AV40" s="72">
        <v>0</v>
      </c>
      <c r="AW40" s="72">
        <v>0</v>
      </c>
      <c r="AX40" s="72">
        <v>0</v>
      </c>
      <c r="AY40" s="72">
        <v>1500</v>
      </c>
      <c r="AZ40" s="72">
        <v>0</v>
      </c>
      <c r="BA40" s="72">
        <v>0</v>
      </c>
      <c r="BB40" s="72">
        <v>0</v>
      </c>
      <c r="BC40" s="72">
        <v>0</v>
      </c>
      <c r="BD40" s="72">
        <v>500</v>
      </c>
      <c r="BE40" s="72">
        <v>0</v>
      </c>
      <c r="BF40" s="72">
        <v>0</v>
      </c>
      <c r="BG40" s="120"/>
      <c r="BH40" s="363"/>
    </row>
    <row r="41" spans="1:60" s="79" customFormat="1" x14ac:dyDescent="0.25">
      <c r="A41" s="65">
        <v>4451</v>
      </c>
      <c r="B41" s="66">
        <v>21121</v>
      </c>
      <c r="C41" s="67" t="s">
        <v>392</v>
      </c>
      <c r="D41" s="68">
        <v>11</v>
      </c>
      <c r="E41" s="67" t="s">
        <v>49</v>
      </c>
      <c r="F41" s="69">
        <v>45</v>
      </c>
      <c r="G41" s="67" t="s">
        <v>86</v>
      </c>
      <c r="H41" s="70">
        <v>250</v>
      </c>
      <c r="I41" s="71" t="s">
        <v>86</v>
      </c>
      <c r="J41" s="66">
        <v>2</v>
      </c>
      <c r="K41" s="67" t="s">
        <v>33</v>
      </c>
      <c r="L41" s="67">
        <v>6</v>
      </c>
      <c r="M41" s="67" t="s">
        <v>50</v>
      </c>
      <c r="N41" s="67">
        <v>3</v>
      </c>
      <c r="O41" s="67" t="s">
        <v>55</v>
      </c>
      <c r="P41" s="67">
        <v>4</v>
      </c>
      <c r="Q41" s="67" t="s">
        <v>58</v>
      </c>
      <c r="R41" s="67">
        <v>4</v>
      </c>
      <c r="S41" s="67" t="s">
        <v>82</v>
      </c>
      <c r="T41" s="67" t="s">
        <v>40</v>
      </c>
      <c r="U41" s="67" t="s">
        <v>41</v>
      </c>
      <c r="V41" s="69">
        <v>356</v>
      </c>
      <c r="W41" s="67" t="s">
        <v>83</v>
      </c>
      <c r="X41" s="68">
        <v>5</v>
      </c>
      <c r="Y41" s="71" t="s">
        <v>440</v>
      </c>
      <c r="Z41" s="66" t="s">
        <v>93</v>
      </c>
      <c r="AA41" s="67" t="s">
        <v>567</v>
      </c>
      <c r="AB41" s="67" t="s">
        <v>442</v>
      </c>
      <c r="AC41" s="67" t="s">
        <v>570</v>
      </c>
      <c r="AD41" s="67" t="s">
        <v>582</v>
      </c>
      <c r="AE41" s="72" t="s">
        <v>406</v>
      </c>
      <c r="AF41" s="67"/>
      <c r="AG41" s="67" t="s">
        <v>588</v>
      </c>
      <c r="AH41" s="73" t="s">
        <v>601</v>
      </c>
      <c r="AI41" s="74" t="s">
        <v>61</v>
      </c>
      <c r="AJ41" s="71">
        <v>1300</v>
      </c>
      <c r="AK41" s="75">
        <v>0</v>
      </c>
      <c r="AL41" s="72" t="s">
        <v>408</v>
      </c>
      <c r="AM41" s="71" t="s">
        <v>36</v>
      </c>
      <c r="AN41" s="76" t="s">
        <v>411</v>
      </c>
      <c r="AO41" s="72">
        <v>0</v>
      </c>
      <c r="AP41" s="72">
        <v>50</v>
      </c>
      <c r="AQ41" s="72">
        <v>50.01</v>
      </c>
      <c r="AR41" s="72">
        <v>80</v>
      </c>
      <c r="AS41" s="72">
        <v>80.010000000000005</v>
      </c>
      <c r="AT41" s="77">
        <v>110</v>
      </c>
      <c r="AU41" s="78">
        <v>0</v>
      </c>
      <c r="AV41" s="72">
        <v>0</v>
      </c>
      <c r="AW41" s="72">
        <v>0</v>
      </c>
      <c r="AX41" s="72">
        <v>0</v>
      </c>
      <c r="AY41" s="72">
        <v>900</v>
      </c>
      <c r="AZ41" s="72">
        <v>0</v>
      </c>
      <c r="BA41" s="72">
        <v>0</v>
      </c>
      <c r="BB41" s="72">
        <v>0</v>
      </c>
      <c r="BC41" s="72">
        <v>0</v>
      </c>
      <c r="BD41" s="72">
        <v>400</v>
      </c>
      <c r="BE41" s="72">
        <v>0</v>
      </c>
      <c r="BF41" s="72">
        <v>0</v>
      </c>
      <c r="BG41" s="120"/>
      <c r="BH41" s="363"/>
    </row>
    <row r="42" spans="1:60" s="79" customFormat="1" x14ac:dyDescent="0.25">
      <c r="A42" s="65">
        <v>4451</v>
      </c>
      <c r="B42" s="66">
        <v>21121</v>
      </c>
      <c r="C42" s="67" t="s">
        <v>392</v>
      </c>
      <c r="D42" s="68">
        <v>11</v>
      </c>
      <c r="E42" s="67" t="s">
        <v>49</v>
      </c>
      <c r="F42" s="69">
        <v>45</v>
      </c>
      <c r="G42" s="67" t="s">
        <v>86</v>
      </c>
      <c r="H42" s="70">
        <v>250</v>
      </c>
      <c r="I42" s="71" t="s">
        <v>86</v>
      </c>
      <c r="J42" s="66">
        <v>2</v>
      </c>
      <c r="K42" s="67" t="s">
        <v>33</v>
      </c>
      <c r="L42" s="67">
        <v>6</v>
      </c>
      <c r="M42" s="67" t="s">
        <v>50</v>
      </c>
      <c r="N42" s="67">
        <v>3</v>
      </c>
      <c r="O42" s="67" t="s">
        <v>55</v>
      </c>
      <c r="P42" s="67">
        <v>4</v>
      </c>
      <c r="Q42" s="67" t="s">
        <v>58</v>
      </c>
      <c r="R42" s="67">
        <v>4</v>
      </c>
      <c r="S42" s="67" t="s">
        <v>82</v>
      </c>
      <c r="T42" s="67" t="s">
        <v>40</v>
      </c>
      <c r="U42" s="67" t="s">
        <v>41</v>
      </c>
      <c r="V42" s="69">
        <v>356</v>
      </c>
      <c r="W42" s="67" t="s">
        <v>83</v>
      </c>
      <c r="X42" s="68">
        <v>5</v>
      </c>
      <c r="Y42" s="71" t="s">
        <v>440</v>
      </c>
      <c r="Z42" s="66" t="s">
        <v>93</v>
      </c>
      <c r="AA42" s="67" t="s">
        <v>567</v>
      </c>
      <c r="AB42" s="67" t="s">
        <v>442</v>
      </c>
      <c r="AC42" s="67" t="s">
        <v>572</v>
      </c>
      <c r="AD42" s="67" t="s">
        <v>584</v>
      </c>
      <c r="AE42" s="72" t="s">
        <v>406</v>
      </c>
      <c r="AF42" s="67"/>
      <c r="AG42" s="67" t="s">
        <v>590</v>
      </c>
      <c r="AH42" s="73" t="s">
        <v>590</v>
      </c>
      <c r="AI42" s="74" t="s">
        <v>61</v>
      </c>
      <c r="AJ42" s="71">
        <v>1800</v>
      </c>
      <c r="AK42" s="75">
        <v>0</v>
      </c>
      <c r="AL42" s="72" t="s">
        <v>408</v>
      </c>
      <c r="AM42" s="71" t="s">
        <v>36</v>
      </c>
      <c r="AN42" s="76" t="s">
        <v>411</v>
      </c>
      <c r="AO42" s="72">
        <v>0</v>
      </c>
      <c r="AP42" s="72">
        <v>50</v>
      </c>
      <c r="AQ42" s="72">
        <v>50.01</v>
      </c>
      <c r="AR42" s="72">
        <v>80</v>
      </c>
      <c r="AS42" s="72">
        <v>80.010000000000005</v>
      </c>
      <c r="AT42" s="77">
        <v>110</v>
      </c>
      <c r="AU42" s="78">
        <v>0</v>
      </c>
      <c r="AV42" s="72">
        <v>0</v>
      </c>
      <c r="AW42" s="72">
        <v>0</v>
      </c>
      <c r="AX42" s="72">
        <v>0</v>
      </c>
      <c r="AY42" s="72">
        <v>0</v>
      </c>
      <c r="AZ42" s="72">
        <v>0</v>
      </c>
      <c r="BA42" s="72">
        <v>0</v>
      </c>
      <c r="BB42" s="72">
        <v>0</v>
      </c>
      <c r="BC42" s="72">
        <v>0</v>
      </c>
      <c r="BD42" s="72">
        <v>1800</v>
      </c>
      <c r="BE42" s="72">
        <v>0</v>
      </c>
      <c r="BF42" s="72">
        <v>0</v>
      </c>
      <c r="BG42" s="120"/>
      <c r="BH42" s="363"/>
    </row>
    <row r="43" spans="1:60" s="79" customFormat="1" x14ac:dyDescent="0.25">
      <c r="A43" s="65">
        <v>4451</v>
      </c>
      <c r="B43" s="66">
        <v>21121</v>
      </c>
      <c r="C43" s="67" t="s">
        <v>392</v>
      </c>
      <c r="D43" s="68">
        <v>11</v>
      </c>
      <c r="E43" s="67" t="s">
        <v>49</v>
      </c>
      <c r="F43" s="69">
        <v>45</v>
      </c>
      <c r="G43" s="67" t="s">
        <v>86</v>
      </c>
      <c r="H43" s="70">
        <v>250</v>
      </c>
      <c r="I43" s="71" t="s">
        <v>86</v>
      </c>
      <c r="J43" s="66">
        <v>2</v>
      </c>
      <c r="K43" s="67" t="s">
        <v>33</v>
      </c>
      <c r="L43" s="67">
        <v>6</v>
      </c>
      <c r="M43" s="67" t="s">
        <v>50</v>
      </c>
      <c r="N43" s="67">
        <v>3</v>
      </c>
      <c r="O43" s="67" t="s">
        <v>55</v>
      </c>
      <c r="P43" s="67">
        <v>4</v>
      </c>
      <c r="Q43" s="67" t="s">
        <v>58</v>
      </c>
      <c r="R43" s="67">
        <v>4</v>
      </c>
      <c r="S43" s="67" t="s">
        <v>82</v>
      </c>
      <c r="T43" s="67" t="s">
        <v>40</v>
      </c>
      <c r="U43" s="67" t="s">
        <v>41</v>
      </c>
      <c r="V43" s="69">
        <v>356</v>
      </c>
      <c r="W43" s="67" t="s">
        <v>83</v>
      </c>
      <c r="X43" s="68">
        <v>5</v>
      </c>
      <c r="Y43" s="71" t="s">
        <v>440</v>
      </c>
      <c r="Z43" s="66" t="s">
        <v>93</v>
      </c>
      <c r="AA43" s="67" t="s">
        <v>567</v>
      </c>
      <c r="AB43" s="67" t="s">
        <v>442</v>
      </c>
      <c r="AC43" s="67" t="s">
        <v>574</v>
      </c>
      <c r="AD43" s="67" t="s">
        <v>583</v>
      </c>
      <c r="AE43" s="72" t="s">
        <v>406</v>
      </c>
      <c r="AF43" s="67"/>
      <c r="AG43" s="67" t="s">
        <v>592</v>
      </c>
      <c r="AH43" s="73" t="s">
        <v>592</v>
      </c>
      <c r="AI43" s="74" t="s">
        <v>61</v>
      </c>
      <c r="AJ43" s="71">
        <v>600</v>
      </c>
      <c r="AK43" s="75">
        <v>0</v>
      </c>
      <c r="AL43" s="72" t="s">
        <v>408</v>
      </c>
      <c r="AM43" s="71" t="s">
        <v>36</v>
      </c>
      <c r="AN43" s="76" t="s">
        <v>411</v>
      </c>
      <c r="AO43" s="72">
        <v>0</v>
      </c>
      <c r="AP43" s="72">
        <v>50</v>
      </c>
      <c r="AQ43" s="72">
        <v>50.01</v>
      </c>
      <c r="AR43" s="72">
        <v>80</v>
      </c>
      <c r="AS43" s="72">
        <v>80.010000000000005</v>
      </c>
      <c r="AT43" s="77">
        <v>110</v>
      </c>
      <c r="AU43" s="78">
        <v>0</v>
      </c>
      <c r="AV43" s="72">
        <v>0</v>
      </c>
      <c r="AW43" s="72">
        <v>0</v>
      </c>
      <c r="AX43" s="72">
        <v>0</v>
      </c>
      <c r="AY43" s="72">
        <v>0</v>
      </c>
      <c r="AZ43" s="72">
        <v>0</v>
      </c>
      <c r="BA43" s="72">
        <v>0</v>
      </c>
      <c r="BB43" s="72">
        <v>0</v>
      </c>
      <c r="BC43" s="72">
        <v>300</v>
      </c>
      <c r="BD43" s="72">
        <v>300</v>
      </c>
      <c r="BE43" s="72">
        <v>0</v>
      </c>
      <c r="BF43" s="72">
        <v>0</v>
      </c>
      <c r="BG43" s="120"/>
      <c r="BH43" s="363"/>
    </row>
    <row r="44" spans="1:60" s="79" customFormat="1" x14ac:dyDescent="0.25">
      <c r="A44" s="65">
        <v>4451</v>
      </c>
      <c r="B44" s="66">
        <v>21121</v>
      </c>
      <c r="C44" s="67" t="s">
        <v>392</v>
      </c>
      <c r="D44" s="68">
        <v>11</v>
      </c>
      <c r="E44" s="67" t="s">
        <v>49</v>
      </c>
      <c r="F44" s="69">
        <v>45</v>
      </c>
      <c r="G44" s="67" t="s">
        <v>86</v>
      </c>
      <c r="H44" s="70">
        <v>250</v>
      </c>
      <c r="I44" s="71" t="s">
        <v>86</v>
      </c>
      <c r="J44" s="66">
        <v>2</v>
      </c>
      <c r="K44" s="67" t="s">
        <v>33</v>
      </c>
      <c r="L44" s="67">
        <v>6</v>
      </c>
      <c r="M44" s="67" t="s">
        <v>50</v>
      </c>
      <c r="N44" s="67">
        <v>3</v>
      </c>
      <c r="O44" s="67" t="s">
        <v>55</v>
      </c>
      <c r="P44" s="67">
        <v>4</v>
      </c>
      <c r="Q44" s="67" t="s">
        <v>58</v>
      </c>
      <c r="R44" s="67">
        <v>4</v>
      </c>
      <c r="S44" s="67" t="s">
        <v>82</v>
      </c>
      <c r="T44" s="67" t="s">
        <v>40</v>
      </c>
      <c r="U44" s="67" t="s">
        <v>41</v>
      </c>
      <c r="V44" s="69">
        <v>356</v>
      </c>
      <c r="W44" s="67" t="s">
        <v>83</v>
      </c>
      <c r="X44" s="68">
        <v>5</v>
      </c>
      <c r="Y44" s="71" t="s">
        <v>440</v>
      </c>
      <c r="Z44" s="66" t="s">
        <v>93</v>
      </c>
      <c r="AA44" s="67" t="s">
        <v>567</v>
      </c>
      <c r="AB44" s="67" t="s">
        <v>442</v>
      </c>
      <c r="AC44" s="67" t="s">
        <v>576</v>
      </c>
      <c r="AD44" s="67" t="s">
        <v>583</v>
      </c>
      <c r="AE44" s="72" t="s">
        <v>406</v>
      </c>
      <c r="AF44" s="67"/>
      <c r="AG44" s="67" t="s">
        <v>594</v>
      </c>
      <c r="AH44" s="73" t="s">
        <v>594</v>
      </c>
      <c r="AI44" s="74" t="s">
        <v>61</v>
      </c>
      <c r="AJ44" s="71">
        <v>1400</v>
      </c>
      <c r="AK44" s="75">
        <v>0</v>
      </c>
      <c r="AL44" s="72" t="s">
        <v>408</v>
      </c>
      <c r="AM44" s="71" t="s">
        <v>36</v>
      </c>
      <c r="AN44" s="76" t="s">
        <v>411</v>
      </c>
      <c r="AO44" s="72">
        <v>0</v>
      </c>
      <c r="AP44" s="72">
        <v>50</v>
      </c>
      <c r="AQ44" s="72">
        <v>50.01</v>
      </c>
      <c r="AR44" s="72">
        <v>80</v>
      </c>
      <c r="AS44" s="72">
        <v>80.010000000000005</v>
      </c>
      <c r="AT44" s="77">
        <v>110</v>
      </c>
      <c r="AU44" s="78">
        <v>0</v>
      </c>
      <c r="AV44" s="72">
        <v>0</v>
      </c>
      <c r="AW44" s="72">
        <v>0</v>
      </c>
      <c r="AX44" s="72">
        <v>0</v>
      </c>
      <c r="AY44" s="72">
        <v>900</v>
      </c>
      <c r="AZ44" s="72">
        <v>0</v>
      </c>
      <c r="BA44" s="72">
        <v>0</v>
      </c>
      <c r="BB44" s="72">
        <v>0</v>
      </c>
      <c r="BC44" s="72">
        <v>0</v>
      </c>
      <c r="BD44" s="72">
        <v>500</v>
      </c>
      <c r="BE44" s="72">
        <v>0</v>
      </c>
      <c r="BF44" s="72">
        <v>0</v>
      </c>
      <c r="BG44" s="120"/>
      <c r="BH44" s="363"/>
    </row>
    <row r="45" spans="1:60" s="79" customFormat="1" x14ac:dyDescent="0.25">
      <c r="A45" s="65">
        <v>4451</v>
      </c>
      <c r="B45" s="66">
        <v>21121</v>
      </c>
      <c r="C45" s="67" t="s">
        <v>392</v>
      </c>
      <c r="D45" s="68">
        <v>11</v>
      </c>
      <c r="E45" s="67" t="s">
        <v>49</v>
      </c>
      <c r="F45" s="69">
        <v>45</v>
      </c>
      <c r="G45" s="67" t="s">
        <v>86</v>
      </c>
      <c r="H45" s="70">
        <v>250</v>
      </c>
      <c r="I45" s="71" t="s">
        <v>86</v>
      </c>
      <c r="J45" s="66">
        <v>2</v>
      </c>
      <c r="K45" s="67" t="s">
        <v>33</v>
      </c>
      <c r="L45" s="67">
        <v>6</v>
      </c>
      <c r="M45" s="67" t="s">
        <v>50</v>
      </c>
      <c r="N45" s="67">
        <v>3</v>
      </c>
      <c r="O45" s="67" t="s">
        <v>55</v>
      </c>
      <c r="P45" s="67">
        <v>4</v>
      </c>
      <c r="Q45" s="67" t="s">
        <v>58</v>
      </c>
      <c r="R45" s="67">
        <v>4</v>
      </c>
      <c r="S45" s="67" t="s">
        <v>82</v>
      </c>
      <c r="T45" s="67" t="s">
        <v>40</v>
      </c>
      <c r="U45" s="67" t="s">
        <v>41</v>
      </c>
      <c r="V45" s="69">
        <v>356</v>
      </c>
      <c r="W45" s="67" t="s">
        <v>83</v>
      </c>
      <c r="X45" s="68">
        <v>5</v>
      </c>
      <c r="Y45" s="71" t="s">
        <v>440</v>
      </c>
      <c r="Z45" s="66" t="s">
        <v>93</v>
      </c>
      <c r="AA45" s="67" t="s">
        <v>567</v>
      </c>
      <c r="AB45" s="67" t="s">
        <v>442</v>
      </c>
      <c r="AC45" s="67" t="s">
        <v>578</v>
      </c>
      <c r="AD45" s="67" t="s">
        <v>582</v>
      </c>
      <c r="AE45" s="72" t="s">
        <v>406</v>
      </c>
      <c r="AF45" s="67"/>
      <c r="AG45" s="67" t="s">
        <v>596</v>
      </c>
      <c r="AH45" s="73" t="s">
        <v>596</v>
      </c>
      <c r="AI45" s="74" t="s">
        <v>61</v>
      </c>
      <c r="AJ45" s="71">
        <v>263</v>
      </c>
      <c r="AK45" s="75">
        <v>0</v>
      </c>
      <c r="AL45" s="72" t="s">
        <v>408</v>
      </c>
      <c r="AM45" s="71" t="s">
        <v>36</v>
      </c>
      <c r="AN45" s="76" t="s">
        <v>411</v>
      </c>
      <c r="AO45" s="72">
        <v>0</v>
      </c>
      <c r="AP45" s="72">
        <v>50</v>
      </c>
      <c r="AQ45" s="72">
        <v>50.01</v>
      </c>
      <c r="AR45" s="72">
        <v>80</v>
      </c>
      <c r="AS45" s="72">
        <v>80.010000000000005</v>
      </c>
      <c r="AT45" s="77">
        <v>110</v>
      </c>
      <c r="AU45" s="78">
        <v>0</v>
      </c>
      <c r="AV45" s="72">
        <v>0</v>
      </c>
      <c r="AW45" s="72">
        <v>0</v>
      </c>
      <c r="AX45" s="72">
        <v>0</v>
      </c>
      <c r="AY45" s="72">
        <v>150</v>
      </c>
      <c r="AZ45" s="72">
        <v>0</v>
      </c>
      <c r="BA45" s="72">
        <v>0</v>
      </c>
      <c r="BB45" s="72">
        <v>50</v>
      </c>
      <c r="BC45" s="72">
        <v>50</v>
      </c>
      <c r="BD45" s="72">
        <v>13</v>
      </c>
      <c r="BE45" s="72">
        <v>0</v>
      </c>
      <c r="BF45" s="72">
        <v>0</v>
      </c>
      <c r="BG45" s="120"/>
      <c r="BH45" s="363"/>
    </row>
    <row r="46" spans="1:60" s="79" customFormat="1" x14ac:dyDescent="0.25">
      <c r="A46" s="65">
        <v>4451</v>
      </c>
      <c r="B46" s="66">
        <v>21121</v>
      </c>
      <c r="C46" s="67" t="s">
        <v>392</v>
      </c>
      <c r="D46" s="68">
        <v>11</v>
      </c>
      <c r="E46" s="67" t="s">
        <v>49</v>
      </c>
      <c r="F46" s="69">
        <v>45</v>
      </c>
      <c r="G46" s="67" t="s">
        <v>86</v>
      </c>
      <c r="H46" s="70">
        <v>250</v>
      </c>
      <c r="I46" s="71" t="s">
        <v>86</v>
      </c>
      <c r="J46" s="66">
        <v>2</v>
      </c>
      <c r="K46" s="67" t="s">
        <v>33</v>
      </c>
      <c r="L46" s="67">
        <v>6</v>
      </c>
      <c r="M46" s="67" t="s">
        <v>50</v>
      </c>
      <c r="N46" s="67">
        <v>3</v>
      </c>
      <c r="O46" s="67" t="s">
        <v>55</v>
      </c>
      <c r="P46" s="67">
        <v>4</v>
      </c>
      <c r="Q46" s="67" t="s">
        <v>58</v>
      </c>
      <c r="R46" s="67">
        <v>4</v>
      </c>
      <c r="S46" s="67" t="s">
        <v>82</v>
      </c>
      <c r="T46" s="67" t="s">
        <v>40</v>
      </c>
      <c r="U46" s="67" t="s">
        <v>41</v>
      </c>
      <c r="V46" s="69">
        <v>356</v>
      </c>
      <c r="W46" s="67" t="s">
        <v>83</v>
      </c>
      <c r="X46" s="68">
        <v>5</v>
      </c>
      <c r="Y46" s="71" t="s">
        <v>440</v>
      </c>
      <c r="Z46" s="66" t="s">
        <v>93</v>
      </c>
      <c r="AA46" s="67" t="s">
        <v>567</v>
      </c>
      <c r="AB46" s="67" t="s">
        <v>442</v>
      </c>
      <c r="AC46" s="67" t="s">
        <v>580</v>
      </c>
      <c r="AD46" s="67" t="s">
        <v>585</v>
      </c>
      <c r="AE46" s="72" t="s">
        <v>406</v>
      </c>
      <c r="AF46" s="67"/>
      <c r="AG46" s="67" t="s">
        <v>598</v>
      </c>
      <c r="AH46" s="73" t="s">
        <v>598</v>
      </c>
      <c r="AI46" s="74" t="s">
        <v>61</v>
      </c>
      <c r="AJ46" s="71">
        <v>300</v>
      </c>
      <c r="AK46" s="75">
        <v>0</v>
      </c>
      <c r="AL46" s="72" t="s">
        <v>408</v>
      </c>
      <c r="AM46" s="71" t="s">
        <v>36</v>
      </c>
      <c r="AN46" s="76" t="s">
        <v>411</v>
      </c>
      <c r="AO46" s="72">
        <v>0</v>
      </c>
      <c r="AP46" s="72">
        <v>50</v>
      </c>
      <c r="AQ46" s="72">
        <v>50.01</v>
      </c>
      <c r="AR46" s="72">
        <v>80</v>
      </c>
      <c r="AS46" s="72">
        <v>80.010000000000005</v>
      </c>
      <c r="AT46" s="77">
        <v>110</v>
      </c>
      <c r="AU46" s="78">
        <v>0</v>
      </c>
      <c r="AV46" s="72">
        <v>0</v>
      </c>
      <c r="AW46" s="72">
        <v>0</v>
      </c>
      <c r="AX46" s="72">
        <v>0</v>
      </c>
      <c r="AY46" s="72">
        <v>0</v>
      </c>
      <c r="AZ46" s="72">
        <v>0</v>
      </c>
      <c r="BA46" s="72">
        <v>0</v>
      </c>
      <c r="BB46" s="72">
        <v>0</v>
      </c>
      <c r="BC46" s="72">
        <v>0</v>
      </c>
      <c r="BD46" s="72">
        <v>0</v>
      </c>
      <c r="BE46" s="72">
        <v>0</v>
      </c>
      <c r="BF46" s="72">
        <v>300</v>
      </c>
      <c r="BG46" s="120"/>
      <c r="BH46" s="363"/>
    </row>
    <row r="47" spans="1:60" s="79" customFormat="1" x14ac:dyDescent="0.25">
      <c r="A47" s="65">
        <v>4458</v>
      </c>
      <c r="B47" s="66">
        <v>21121</v>
      </c>
      <c r="C47" s="67" t="s">
        <v>392</v>
      </c>
      <c r="D47" s="68">
        <v>11</v>
      </c>
      <c r="E47" s="67" t="s">
        <v>49</v>
      </c>
      <c r="F47" s="69">
        <v>45</v>
      </c>
      <c r="G47" s="67" t="s">
        <v>86</v>
      </c>
      <c r="H47" s="70">
        <v>250</v>
      </c>
      <c r="I47" s="71" t="s">
        <v>86</v>
      </c>
      <c r="J47" s="66">
        <v>2</v>
      </c>
      <c r="K47" s="67" t="s">
        <v>33</v>
      </c>
      <c r="L47" s="67">
        <v>6</v>
      </c>
      <c r="M47" s="67" t="s">
        <v>50</v>
      </c>
      <c r="N47" s="67">
        <v>5</v>
      </c>
      <c r="O47" s="67" t="s">
        <v>56</v>
      </c>
      <c r="P47" s="67">
        <v>3</v>
      </c>
      <c r="Q47" s="67" t="s">
        <v>34</v>
      </c>
      <c r="R47" s="67">
        <v>4</v>
      </c>
      <c r="S47" s="67" t="s">
        <v>52</v>
      </c>
      <c r="T47" s="67" t="s">
        <v>40</v>
      </c>
      <c r="U47" s="67" t="s">
        <v>41</v>
      </c>
      <c r="V47" s="69">
        <v>357</v>
      </c>
      <c r="W47" s="67" t="s">
        <v>88</v>
      </c>
      <c r="X47" s="68">
        <v>1</v>
      </c>
      <c r="Y47" s="71" t="s">
        <v>450</v>
      </c>
      <c r="Z47" s="66" t="s">
        <v>93</v>
      </c>
      <c r="AA47" s="67" t="s">
        <v>605</v>
      </c>
      <c r="AB47" s="67" t="s">
        <v>609</v>
      </c>
      <c r="AC47" s="67" t="s">
        <v>327</v>
      </c>
      <c r="AD47" s="67" t="s">
        <v>610</v>
      </c>
      <c r="AE47" s="72" t="s">
        <v>406</v>
      </c>
      <c r="AF47" s="67"/>
      <c r="AG47" s="67" t="s">
        <v>611</v>
      </c>
      <c r="AH47" s="73" t="s">
        <v>612</v>
      </c>
      <c r="AI47" s="74" t="s">
        <v>61</v>
      </c>
      <c r="AJ47" s="71">
        <v>7000</v>
      </c>
      <c r="AK47" s="75">
        <v>0</v>
      </c>
      <c r="AL47" s="72" t="s">
        <v>408</v>
      </c>
      <c r="AM47" s="71" t="s">
        <v>46</v>
      </c>
      <c r="AN47" s="76" t="s">
        <v>411</v>
      </c>
      <c r="AO47" s="72">
        <v>0</v>
      </c>
      <c r="AP47" s="72">
        <v>50</v>
      </c>
      <c r="AQ47" s="72">
        <v>50.01</v>
      </c>
      <c r="AR47" s="72">
        <v>80</v>
      </c>
      <c r="AS47" s="72">
        <v>80.010000000000005</v>
      </c>
      <c r="AT47" s="77">
        <v>110</v>
      </c>
      <c r="AU47" s="78">
        <v>7000</v>
      </c>
      <c r="AV47" s="72">
        <v>0</v>
      </c>
      <c r="AW47" s="72">
        <v>0</v>
      </c>
      <c r="AX47" s="72">
        <v>0</v>
      </c>
      <c r="AY47" s="72">
        <v>0</v>
      </c>
      <c r="AZ47" s="72">
        <v>0</v>
      </c>
      <c r="BA47" s="72">
        <v>0</v>
      </c>
      <c r="BB47" s="72">
        <v>0</v>
      </c>
      <c r="BC47" s="72">
        <v>0</v>
      </c>
      <c r="BD47" s="72">
        <v>0</v>
      </c>
      <c r="BE47" s="72">
        <v>0</v>
      </c>
      <c r="BF47" s="72">
        <v>0</v>
      </c>
      <c r="BG47" s="120"/>
      <c r="BH47" s="363"/>
    </row>
    <row r="48" spans="1:60" s="79" customFormat="1" x14ac:dyDescent="0.25">
      <c r="A48" s="65">
        <v>4458</v>
      </c>
      <c r="B48" s="66">
        <v>21121</v>
      </c>
      <c r="C48" s="67" t="s">
        <v>392</v>
      </c>
      <c r="D48" s="68">
        <v>11</v>
      </c>
      <c r="E48" s="67" t="s">
        <v>49</v>
      </c>
      <c r="F48" s="69">
        <v>45</v>
      </c>
      <c r="G48" s="67" t="s">
        <v>86</v>
      </c>
      <c r="H48" s="70">
        <v>250</v>
      </c>
      <c r="I48" s="71" t="s">
        <v>86</v>
      </c>
      <c r="J48" s="66">
        <v>2</v>
      </c>
      <c r="K48" s="67" t="s">
        <v>33</v>
      </c>
      <c r="L48" s="67">
        <v>6</v>
      </c>
      <c r="M48" s="67" t="s">
        <v>50</v>
      </c>
      <c r="N48" s="67">
        <v>5</v>
      </c>
      <c r="O48" s="67" t="s">
        <v>56</v>
      </c>
      <c r="P48" s="67">
        <v>3</v>
      </c>
      <c r="Q48" s="67" t="s">
        <v>34</v>
      </c>
      <c r="R48" s="67">
        <v>4</v>
      </c>
      <c r="S48" s="67" t="s">
        <v>52</v>
      </c>
      <c r="T48" s="67" t="s">
        <v>40</v>
      </c>
      <c r="U48" s="67" t="s">
        <v>41</v>
      </c>
      <c r="V48" s="69">
        <v>357</v>
      </c>
      <c r="W48" s="67" t="s">
        <v>88</v>
      </c>
      <c r="X48" s="68">
        <v>1</v>
      </c>
      <c r="Y48" s="71" t="s">
        <v>450</v>
      </c>
      <c r="Z48" s="66" t="s">
        <v>93</v>
      </c>
      <c r="AA48" s="67" t="s">
        <v>606</v>
      </c>
      <c r="AB48" s="67" t="s">
        <v>614</v>
      </c>
      <c r="AC48" s="67" t="s">
        <v>615</v>
      </c>
      <c r="AD48" s="67" t="s">
        <v>616</v>
      </c>
      <c r="AE48" s="72" t="s">
        <v>406</v>
      </c>
      <c r="AF48" s="67"/>
      <c r="AG48" s="67" t="s">
        <v>613</v>
      </c>
      <c r="AH48" s="73" t="s">
        <v>613</v>
      </c>
      <c r="AI48" s="74" t="s">
        <v>61</v>
      </c>
      <c r="AJ48" s="71">
        <v>11907</v>
      </c>
      <c r="AK48" s="75">
        <v>0</v>
      </c>
      <c r="AL48" s="72" t="s">
        <v>408</v>
      </c>
      <c r="AM48" s="71" t="s">
        <v>46</v>
      </c>
      <c r="AN48" s="76" t="s">
        <v>411</v>
      </c>
      <c r="AO48" s="72">
        <v>0</v>
      </c>
      <c r="AP48" s="72">
        <v>50</v>
      </c>
      <c r="AQ48" s="72">
        <v>50.01</v>
      </c>
      <c r="AR48" s="72">
        <v>80</v>
      </c>
      <c r="AS48" s="72">
        <v>80.010000000000005</v>
      </c>
      <c r="AT48" s="77">
        <v>110</v>
      </c>
      <c r="AU48" s="78">
        <v>1043</v>
      </c>
      <c r="AV48" s="72">
        <v>1423</v>
      </c>
      <c r="AW48" s="72">
        <v>746</v>
      </c>
      <c r="AX48" s="72">
        <v>0</v>
      </c>
      <c r="AY48" s="72">
        <v>0</v>
      </c>
      <c r="AZ48" s="72">
        <v>1112</v>
      </c>
      <c r="BA48" s="72">
        <v>1332</v>
      </c>
      <c r="BB48" s="72">
        <v>1332</v>
      </c>
      <c r="BC48" s="72">
        <v>1256</v>
      </c>
      <c r="BD48" s="72">
        <v>1332</v>
      </c>
      <c r="BE48" s="72">
        <v>1332</v>
      </c>
      <c r="BF48" s="72">
        <v>999</v>
      </c>
      <c r="BG48" s="120"/>
      <c r="BH48" s="363"/>
    </row>
    <row r="49" spans="1:60" s="79" customFormat="1" x14ac:dyDescent="0.25">
      <c r="A49" s="65">
        <v>4458</v>
      </c>
      <c r="B49" s="66">
        <v>21121</v>
      </c>
      <c r="C49" s="67" t="s">
        <v>392</v>
      </c>
      <c r="D49" s="68">
        <v>11</v>
      </c>
      <c r="E49" s="67" t="s">
        <v>49</v>
      </c>
      <c r="F49" s="69">
        <v>45</v>
      </c>
      <c r="G49" s="67" t="s">
        <v>86</v>
      </c>
      <c r="H49" s="70">
        <v>250</v>
      </c>
      <c r="I49" s="71" t="s">
        <v>86</v>
      </c>
      <c r="J49" s="66">
        <v>2</v>
      </c>
      <c r="K49" s="67" t="s">
        <v>33</v>
      </c>
      <c r="L49" s="67">
        <v>6</v>
      </c>
      <c r="M49" s="67" t="s">
        <v>50</v>
      </c>
      <c r="N49" s="67">
        <v>5</v>
      </c>
      <c r="O49" s="67" t="s">
        <v>56</v>
      </c>
      <c r="P49" s="67">
        <v>3</v>
      </c>
      <c r="Q49" s="67" t="s">
        <v>34</v>
      </c>
      <c r="R49" s="67">
        <v>4</v>
      </c>
      <c r="S49" s="67" t="s">
        <v>52</v>
      </c>
      <c r="T49" s="67" t="s">
        <v>40</v>
      </c>
      <c r="U49" s="67" t="s">
        <v>41</v>
      </c>
      <c r="V49" s="69">
        <v>357</v>
      </c>
      <c r="W49" s="67" t="s">
        <v>88</v>
      </c>
      <c r="X49" s="68">
        <v>1</v>
      </c>
      <c r="Y49" s="71" t="s">
        <v>450</v>
      </c>
      <c r="Z49" s="66" t="s">
        <v>111</v>
      </c>
      <c r="AA49" s="67" t="s">
        <v>451</v>
      </c>
      <c r="AB49" s="67" t="s">
        <v>456</v>
      </c>
      <c r="AC49" s="67" t="s">
        <v>457</v>
      </c>
      <c r="AD49" s="67" t="s">
        <v>458</v>
      </c>
      <c r="AE49" s="72" t="s">
        <v>406</v>
      </c>
      <c r="AF49" s="67"/>
      <c r="AG49" s="67" t="s">
        <v>459</v>
      </c>
      <c r="AH49" s="73" t="s">
        <v>460</v>
      </c>
      <c r="AI49" s="74" t="s">
        <v>480</v>
      </c>
      <c r="AJ49" s="71">
        <v>333</v>
      </c>
      <c r="AK49" s="75">
        <v>0</v>
      </c>
      <c r="AL49" s="72" t="s">
        <v>38</v>
      </c>
      <c r="AM49" s="71" t="s">
        <v>36</v>
      </c>
      <c r="AN49" s="76" t="s">
        <v>411</v>
      </c>
      <c r="AO49" s="72">
        <v>0</v>
      </c>
      <c r="AP49" s="72">
        <v>50</v>
      </c>
      <c r="AQ49" s="72">
        <v>50.01</v>
      </c>
      <c r="AR49" s="72">
        <v>80</v>
      </c>
      <c r="AS49" s="72">
        <v>80.010000000000005</v>
      </c>
      <c r="AT49" s="77">
        <v>110</v>
      </c>
      <c r="AU49" s="78">
        <v>27</v>
      </c>
      <c r="AV49" s="72">
        <v>27</v>
      </c>
      <c r="AW49" s="72">
        <v>27</v>
      </c>
      <c r="AX49" s="72">
        <v>27</v>
      </c>
      <c r="AY49" s="72">
        <v>33</v>
      </c>
      <c r="AZ49" s="72">
        <v>26</v>
      </c>
      <c r="BA49" s="72">
        <v>27</v>
      </c>
      <c r="BB49" s="72">
        <v>28</v>
      </c>
      <c r="BC49" s="72">
        <v>28</v>
      </c>
      <c r="BD49" s="72">
        <v>28</v>
      </c>
      <c r="BE49" s="72">
        <v>28</v>
      </c>
      <c r="BF49" s="72">
        <v>27</v>
      </c>
      <c r="BG49" s="120"/>
      <c r="BH49" s="363"/>
    </row>
    <row r="50" spans="1:60" s="79" customFormat="1" x14ac:dyDescent="0.25">
      <c r="A50" s="65">
        <v>4458</v>
      </c>
      <c r="B50" s="66">
        <v>21121</v>
      </c>
      <c r="C50" s="67" t="s">
        <v>392</v>
      </c>
      <c r="D50" s="68">
        <v>11</v>
      </c>
      <c r="E50" s="67" t="s">
        <v>49</v>
      </c>
      <c r="F50" s="69">
        <v>45</v>
      </c>
      <c r="G50" s="67" t="s">
        <v>86</v>
      </c>
      <c r="H50" s="70">
        <v>250</v>
      </c>
      <c r="I50" s="71" t="s">
        <v>86</v>
      </c>
      <c r="J50" s="66">
        <v>2</v>
      </c>
      <c r="K50" s="67" t="s">
        <v>33</v>
      </c>
      <c r="L50" s="67">
        <v>6</v>
      </c>
      <c r="M50" s="67" t="s">
        <v>50</v>
      </c>
      <c r="N50" s="67">
        <v>5</v>
      </c>
      <c r="O50" s="67" t="s">
        <v>56</v>
      </c>
      <c r="P50" s="67">
        <v>3</v>
      </c>
      <c r="Q50" s="67" t="s">
        <v>34</v>
      </c>
      <c r="R50" s="67">
        <v>4</v>
      </c>
      <c r="S50" s="67" t="s">
        <v>52</v>
      </c>
      <c r="T50" s="67" t="s">
        <v>40</v>
      </c>
      <c r="U50" s="67" t="s">
        <v>41</v>
      </c>
      <c r="V50" s="69">
        <v>357</v>
      </c>
      <c r="W50" s="67" t="s">
        <v>88</v>
      </c>
      <c r="X50" s="68">
        <v>1</v>
      </c>
      <c r="Y50" s="71" t="s">
        <v>450</v>
      </c>
      <c r="Z50" s="66" t="s">
        <v>93</v>
      </c>
      <c r="AA50" s="67" t="s">
        <v>605</v>
      </c>
      <c r="AB50" s="67" t="s">
        <v>456</v>
      </c>
      <c r="AC50" s="67" t="s">
        <v>457</v>
      </c>
      <c r="AD50" s="67" t="s">
        <v>458</v>
      </c>
      <c r="AE50" s="72" t="s">
        <v>406</v>
      </c>
      <c r="AF50" s="67"/>
      <c r="AG50" s="67" t="s">
        <v>459</v>
      </c>
      <c r="AH50" s="73" t="s">
        <v>460</v>
      </c>
      <c r="AI50" s="74" t="s">
        <v>480</v>
      </c>
      <c r="AJ50" s="71">
        <v>332</v>
      </c>
      <c r="AK50" s="75">
        <v>0</v>
      </c>
      <c r="AL50" s="72" t="s">
        <v>408</v>
      </c>
      <c r="AM50" s="71" t="s">
        <v>36</v>
      </c>
      <c r="AN50" s="76" t="s">
        <v>411</v>
      </c>
      <c r="AO50" s="72">
        <v>0</v>
      </c>
      <c r="AP50" s="72">
        <v>50</v>
      </c>
      <c r="AQ50" s="72">
        <v>50.01</v>
      </c>
      <c r="AR50" s="72">
        <v>80</v>
      </c>
      <c r="AS50" s="72">
        <v>80.010000000000005</v>
      </c>
      <c r="AT50" s="77">
        <v>110</v>
      </c>
      <c r="AU50" s="78">
        <v>26</v>
      </c>
      <c r="AV50" s="72">
        <v>27</v>
      </c>
      <c r="AW50" s="72">
        <v>27</v>
      </c>
      <c r="AX50" s="72">
        <v>27</v>
      </c>
      <c r="AY50" s="72">
        <v>33</v>
      </c>
      <c r="AZ50" s="72">
        <v>26</v>
      </c>
      <c r="BA50" s="72">
        <v>27</v>
      </c>
      <c r="BB50" s="72">
        <v>28</v>
      </c>
      <c r="BC50" s="72">
        <v>28</v>
      </c>
      <c r="BD50" s="72">
        <v>28</v>
      </c>
      <c r="BE50" s="72">
        <v>28</v>
      </c>
      <c r="BF50" s="72">
        <v>27</v>
      </c>
      <c r="BG50" s="120"/>
      <c r="BH50" s="363"/>
    </row>
    <row r="51" spans="1:60" s="79" customFormat="1" x14ac:dyDescent="0.25">
      <c r="A51" s="65">
        <v>4458</v>
      </c>
      <c r="B51" s="66">
        <v>21121</v>
      </c>
      <c r="C51" s="67" t="s">
        <v>392</v>
      </c>
      <c r="D51" s="68">
        <v>11</v>
      </c>
      <c r="E51" s="67" t="s">
        <v>49</v>
      </c>
      <c r="F51" s="69">
        <v>45</v>
      </c>
      <c r="G51" s="67" t="s">
        <v>86</v>
      </c>
      <c r="H51" s="70">
        <v>250</v>
      </c>
      <c r="I51" s="71" t="s">
        <v>86</v>
      </c>
      <c r="J51" s="66">
        <v>2</v>
      </c>
      <c r="K51" s="67" t="s">
        <v>33</v>
      </c>
      <c r="L51" s="67">
        <v>6</v>
      </c>
      <c r="M51" s="67" t="s">
        <v>50</v>
      </c>
      <c r="N51" s="67">
        <v>5</v>
      </c>
      <c r="O51" s="67" t="s">
        <v>56</v>
      </c>
      <c r="P51" s="67">
        <v>3</v>
      </c>
      <c r="Q51" s="67" t="s">
        <v>34</v>
      </c>
      <c r="R51" s="67">
        <v>4</v>
      </c>
      <c r="S51" s="67" t="s">
        <v>52</v>
      </c>
      <c r="T51" s="67" t="s">
        <v>40</v>
      </c>
      <c r="U51" s="67" t="s">
        <v>41</v>
      </c>
      <c r="V51" s="69">
        <v>357</v>
      </c>
      <c r="W51" s="67" t="s">
        <v>88</v>
      </c>
      <c r="X51" s="68">
        <v>1</v>
      </c>
      <c r="Y51" s="71" t="s">
        <v>450</v>
      </c>
      <c r="Z51" s="66" t="s">
        <v>93</v>
      </c>
      <c r="AA51" s="67" t="s">
        <v>606</v>
      </c>
      <c r="AB51" s="67" t="s">
        <v>456</v>
      </c>
      <c r="AC51" s="67" t="s">
        <v>457</v>
      </c>
      <c r="AD51" s="67" t="s">
        <v>458</v>
      </c>
      <c r="AE51" s="72" t="s">
        <v>406</v>
      </c>
      <c r="AF51" s="67"/>
      <c r="AG51" s="67" t="s">
        <v>459</v>
      </c>
      <c r="AH51" s="73" t="s">
        <v>460</v>
      </c>
      <c r="AI51" s="74" t="s">
        <v>480</v>
      </c>
      <c r="AJ51" s="71">
        <v>1</v>
      </c>
      <c r="AK51" s="75">
        <v>0</v>
      </c>
      <c r="AL51" s="72" t="s">
        <v>408</v>
      </c>
      <c r="AM51" s="71" t="s">
        <v>36</v>
      </c>
      <c r="AN51" s="76" t="s">
        <v>411</v>
      </c>
      <c r="AO51" s="72">
        <v>0</v>
      </c>
      <c r="AP51" s="72">
        <v>50</v>
      </c>
      <c r="AQ51" s="72">
        <v>50.01</v>
      </c>
      <c r="AR51" s="72">
        <v>80</v>
      </c>
      <c r="AS51" s="72">
        <v>80.010000000000005</v>
      </c>
      <c r="AT51" s="77">
        <v>110</v>
      </c>
      <c r="AU51" s="78">
        <v>1</v>
      </c>
      <c r="AV51" s="72"/>
      <c r="AW51" s="72"/>
      <c r="AX51" s="72"/>
      <c r="AY51" s="72"/>
      <c r="AZ51" s="72"/>
      <c r="BA51" s="72"/>
      <c r="BB51" s="72"/>
      <c r="BC51" s="72"/>
      <c r="BD51" s="72"/>
      <c r="BE51" s="72"/>
      <c r="BF51" s="72"/>
      <c r="BG51" s="120"/>
      <c r="BH51" s="363"/>
    </row>
    <row r="52" spans="1:60" s="79" customFormat="1" x14ac:dyDescent="0.25">
      <c r="A52" s="65">
        <v>4458</v>
      </c>
      <c r="B52" s="66">
        <v>21121</v>
      </c>
      <c r="C52" s="67" t="s">
        <v>392</v>
      </c>
      <c r="D52" s="68">
        <v>11</v>
      </c>
      <c r="E52" s="67" t="s">
        <v>49</v>
      </c>
      <c r="F52" s="69">
        <v>45</v>
      </c>
      <c r="G52" s="67" t="s">
        <v>86</v>
      </c>
      <c r="H52" s="70">
        <v>250</v>
      </c>
      <c r="I52" s="71" t="s">
        <v>86</v>
      </c>
      <c r="J52" s="66">
        <v>2</v>
      </c>
      <c r="K52" s="67" t="s">
        <v>33</v>
      </c>
      <c r="L52" s="67">
        <v>6</v>
      </c>
      <c r="M52" s="67" t="s">
        <v>50</v>
      </c>
      <c r="N52" s="67">
        <v>5</v>
      </c>
      <c r="O52" s="67" t="s">
        <v>56</v>
      </c>
      <c r="P52" s="67">
        <v>3</v>
      </c>
      <c r="Q52" s="67" t="s">
        <v>34</v>
      </c>
      <c r="R52" s="67">
        <v>4</v>
      </c>
      <c r="S52" s="67" t="s">
        <v>52</v>
      </c>
      <c r="T52" s="67" t="s">
        <v>40</v>
      </c>
      <c r="U52" s="67" t="s">
        <v>41</v>
      </c>
      <c r="V52" s="69">
        <v>357</v>
      </c>
      <c r="W52" s="67" t="s">
        <v>88</v>
      </c>
      <c r="X52" s="68">
        <v>1</v>
      </c>
      <c r="Y52" s="71" t="s">
        <v>450</v>
      </c>
      <c r="Z52" s="66" t="s">
        <v>111</v>
      </c>
      <c r="AA52" s="67" t="s">
        <v>451</v>
      </c>
      <c r="AB52" s="67" t="s">
        <v>461</v>
      </c>
      <c r="AC52" s="67" t="s">
        <v>462</v>
      </c>
      <c r="AD52" s="67" t="s">
        <v>463</v>
      </c>
      <c r="AE52" s="72" t="s">
        <v>406</v>
      </c>
      <c r="AF52" s="67"/>
      <c r="AG52" s="67" t="s">
        <v>464</v>
      </c>
      <c r="AH52" s="73" t="s">
        <v>465</v>
      </c>
      <c r="AI52" s="74" t="s">
        <v>61</v>
      </c>
      <c r="AJ52" s="71">
        <v>922</v>
      </c>
      <c r="AK52" s="75">
        <v>0</v>
      </c>
      <c r="AL52" s="72" t="s">
        <v>38</v>
      </c>
      <c r="AM52" s="71" t="s">
        <v>36</v>
      </c>
      <c r="AN52" s="76" t="s">
        <v>411</v>
      </c>
      <c r="AO52" s="72">
        <v>0</v>
      </c>
      <c r="AP52" s="72">
        <v>50</v>
      </c>
      <c r="AQ52" s="72">
        <v>50.01</v>
      </c>
      <c r="AR52" s="72">
        <v>80</v>
      </c>
      <c r="AS52" s="72">
        <v>80.010000000000005</v>
      </c>
      <c r="AT52" s="77">
        <v>110</v>
      </c>
      <c r="AU52" s="78">
        <v>0</v>
      </c>
      <c r="AV52" s="72">
        <v>0</v>
      </c>
      <c r="AW52" s="72">
        <v>0</v>
      </c>
      <c r="AX52" s="72">
        <v>144</v>
      </c>
      <c r="AY52" s="72">
        <v>0</v>
      </c>
      <c r="AZ52" s="72">
        <v>136</v>
      </c>
      <c r="BA52" s="72">
        <v>0</v>
      </c>
      <c r="BB52" s="72">
        <v>0</v>
      </c>
      <c r="BC52" s="72">
        <v>148</v>
      </c>
      <c r="BD52" s="72">
        <v>0</v>
      </c>
      <c r="BE52" s="72">
        <v>350</v>
      </c>
      <c r="BF52" s="72">
        <v>144</v>
      </c>
      <c r="BG52" s="120"/>
      <c r="BH52" s="363"/>
    </row>
    <row r="53" spans="1:60" s="79" customFormat="1" x14ac:dyDescent="0.25">
      <c r="A53" s="65">
        <v>4458</v>
      </c>
      <c r="B53" s="66">
        <v>21121</v>
      </c>
      <c r="C53" s="67" t="s">
        <v>392</v>
      </c>
      <c r="D53" s="68">
        <v>11</v>
      </c>
      <c r="E53" s="67" t="s">
        <v>49</v>
      </c>
      <c r="F53" s="69">
        <v>45</v>
      </c>
      <c r="G53" s="67" t="s">
        <v>86</v>
      </c>
      <c r="H53" s="70">
        <v>250</v>
      </c>
      <c r="I53" s="71" t="s">
        <v>86</v>
      </c>
      <c r="J53" s="66">
        <v>2</v>
      </c>
      <c r="K53" s="67" t="s">
        <v>33</v>
      </c>
      <c r="L53" s="67">
        <v>6</v>
      </c>
      <c r="M53" s="67" t="s">
        <v>50</v>
      </c>
      <c r="N53" s="67">
        <v>5</v>
      </c>
      <c r="O53" s="67" t="s">
        <v>56</v>
      </c>
      <c r="P53" s="67">
        <v>3</v>
      </c>
      <c r="Q53" s="67" t="s">
        <v>34</v>
      </c>
      <c r="R53" s="67">
        <v>4</v>
      </c>
      <c r="S53" s="67" t="s">
        <v>52</v>
      </c>
      <c r="T53" s="67" t="s">
        <v>40</v>
      </c>
      <c r="U53" s="67" t="s">
        <v>41</v>
      </c>
      <c r="V53" s="69">
        <v>357</v>
      </c>
      <c r="W53" s="67" t="s">
        <v>88</v>
      </c>
      <c r="X53" s="68">
        <v>1</v>
      </c>
      <c r="Y53" s="71" t="s">
        <v>450</v>
      </c>
      <c r="Z53" s="66" t="s">
        <v>93</v>
      </c>
      <c r="AA53" s="67" t="s">
        <v>605</v>
      </c>
      <c r="AB53" s="67" t="s">
        <v>461</v>
      </c>
      <c r="AC53" s="67" t="s">
        <v>462</v>
      </c>
      <c r="AD53" s="67" t="s">
        <v>463</v>
      </c>
      <c r="AE53" s="72" t="s">
        <v>406</v>
      </c>
      <c r="AF53" s="67"/>
      <c r="AG53" s="67" t="s">
        <v>607</v>
      </c>
      <c r="AH53" s="73" t="s">
        <v>607</v>
      </c>
      <c r="AI53" s="74" t="s">
        <v>61</v>
      </c>
      <c r="AJ53" s="71">
        <v>350</v>
      </c>
      <c r="AK53" s="75">
        <v>0</v>
      </c>
      <c r="AL53" s="72" t="s">
        <v>408</v>
      </c>
      <c r="AM53" s="71" t="s">
        <v>36</v>
      </c>
      <c r="AN53" s="76" t="s">
        <v>411</v>
      </c>
      <c r="AO53" s="72">
        <v>0</v>
      </c>
      <c r="AP53" s="72">
        <v>50</v>
      </c>
      <c r="AQ53" s="72">
        <v>50.01</v>
      </c>
      <c r="AR53" s="72">
        <v>80</v>
      </c>
      <c r="AS53" s="72">
        <v>80.010000000000005</v>
      </c>
      <c r="AT53" s="77">
        <v>110</v>
      </c>
      <c r="AU53" s="78">
        <v>0</v>
      </c>
      <c r="AV53" s="72">
        <v>0</v>
      </c>
      <c r="AW53" s="72">
        <v>0</v>
      </c>
      <c r="AX53" s="72">
        <v>0</v>
      </c>
      <c r="AY53" s="72">
        <v>0</v>
      </c>
      <c r="AZ53" s="72">
        <v>0</v>
      </c>
      <c r="BA53" s="72">
        <v>0</v>
      </c>
      <c r="BB53" s="72">
        <v>0</v>
      </c>
      <c r="BC53" s="72">
        <v>0</v>
      </c>
      <c r="BD53" s="72">
        <v>0</v>
      </c>
      <c r="BE53" s="72">
        <v>350</v>
      </c>
      <c r="BF53" s="72">
        <v>0</v>
      </c>
      <c r="BG53" s="120"/>
      <c r="BH53" s="363"/>
    </row>
    <row r="54" spans="1:60" s="79" customFormat="1" x14ac:dyDescent="0.25">
      <c r="A54" s="65">
        <v>4458</v>
      </c>
      <c r="B54" s="66">
        <v>21121</v>
      </c>
      <c r="C54" s="67" t="s">
        <v>392</v>
      </c>
      <c r="D54" s="68">
        <v>11</v>
      </c>
      <c r="E54" s="67" t="s">
        <v>49</v>
      </c>
      <c r="F54" s="69">
        <v>45</v>
      </c>
      <c r="G54" s="67" t="s">
        <v>86</v>
      </c>
      <c r="H54" s="70">
        <v>250</v>
      </c>
      <c r="I54" s="71" t="s">
        <v>86</v>
      </c>
      <c r="J54" s="66">
        <v>2</v>
      </c>
      <c r="K54" s="67" t="s">
        <v>33</v>
      </c>
      <c r="L54" s="67">
        <v>6</v>
      </c>
      <c r="M54" s="67" t="s">
        <v>50</v>
      </c>
      <c r="N54" s="67">
        <v>5</v>
      </c>
      <c r="O54" s="67" t="s">
        <v>56</v>
      </c>
      <c r="P54" s="67">
        <v>3</v>
      </c>
      <c r="Q54" s="67" t="s">
        <v>34</v>
      </c>
      <c r="R54" s="67">
        <v>4</v>
      </c>
      <c r="S54" s="67" t="s">
        <v>52</v>
      </c>
      <c r="T54" s="67" t="s">
        <v>40</v>
      </c>
      <c r="U54" s="67" t="s">
        <v>41</v>
      </c>
      <c r="V54" s="69">
        <v>357</v>
      </c>
      <c r="W54" s="67" t="s">
        <v>88</v>
      </c>
      <c r="X54" s="68">
        <v>1</v>
      </c>
      <c r="Y54" s="71" t="s">
        <v>450</v>
      </c>
      <c r="Z54" s="66" t="s">
        <v>93</v>
      </c>
      <c r="AA54" s="67" t="s">
        <v>606</v>
      </c>
      <c r="AB54" s="67" t="s">
        <v>461</v>
      </c>
      <c r="AC54" s="67" t="s">
        <v>604</v>
      </c>
      <c r="AD54" s="67" t="s">
        <v>463</v>
      </c>
      <c r="AE54" s="72" t="s">
        <v>406</v>
      </c>
      <c r="AF54" s="67"/>
      <c r="AG54" s="67" t="s">
        <v>608</v>
      </c>
      <c r="AH54" s="73" t="s">
        <v>608</v>
      </c>
      <c r="AI54" s="74" t="s">
        <v>61</v>
      </c>
      <c r="AJ54" s="71">
        <v>572</v>
      </c>
      <c r="AK54" s="75">
        <v>0</v>
      </c>
      <c r="AL54" s="72" t="s">
        <v>408</v>
      </c>
      <c r="AM54" s="71" t="s">
        <v>36</v>
      </c>
      <c r="AN54" s="76" t="s">
        <v>411</v>
      </c>
      <c r="AO54" s="72">
        <v>0</v>
      </c>
      <c r="AP54" s="72">
        <v>50</v>
      </c>
      <c r="AQ54" s="72">
        <v>50.01</v>
      </c>
      <c r="AR54" s="72">
        <v>80</v>
      </c>
      <c r="AS54" s="72">
        <v>80.010000000000005</v>
      </c>
      <c r="AT54" s="77">
        <v>110</v>
      </c>
      <c r="AU54" s="78">
        <v>0</v>
      </c>
      <c r="AV54" s="72">
        <v>0</v>
      </c>
      <c r="AW54" s="72">
        <v>0</v>
      </c>
      <c r="AX54" s="72">
        <v>144</v>
      </c>
      <c r="AY54" s="72">
        <v>0</v>
      </c>
      <c r="AZ54" s="72">
        <v>136</v>
      </c>
      <c r="BA54" s="72">
        <v>0</v>
      </c>
      <c r="BB54" s="72">
        <v>0</v>
      </c>
      <c r="BC54" s="72">
        <v>148</v>
      </c>
      <c r="BD54" s="72">
        <v>0</v>
      </c>
      <c r="BE54" s="72">
        <v>0</v>
      </c>
      <c r="BF54" s="72">
        <v>144</v>
      </c>
      <c r="BG54" s="120"/>
      <c r="BH54" s="363"/>
    </row>
    <row r="55" spans="1:60" s="79" customFormat="1" ht="18.75" customHeight="1" x14ac:dyDescent="0.25">
      <c r="A55" s="65">
        <v>4468</v>
      </c>
      <c r="B55" s="66">
        <v>21121</v>
      </c>
      <c r="C55" s="67" t="s">
        <v>392</v>
      </c>
      <c r="D55" s="68">
        <v>11</v>
      </c>
      <c r="E55" s="67" t="s">
        <v>49</v>
      </c>
      <c r="F55" s="69">
        <v>45</v>
      </c>
      <c r="G55" s="67" t="s">
        <v>86</v>
      </c>
      <c r="H55" s="70">
        <v>250</v>
      </c>
      <c r="I55" s="71" t="s">
        <v>86</v>
      </c>
      <c r="J55" s="66">
        <v>2</v>
      </c>
      <c r="K55" s="67" t="s">
        <v>33</v>
      </c>
      <c r="L55" s="67">
        <v>6</v>
      </c>
      <c r="M55" s="67" t="s">
        <v>50</v>
      </c>
      <c r="N55" s="67">
        <v>5</v>
      </c>
      <c r="O55" s="67" t="s">
        <v>56</v>
      </c>
      <c r="P55" s="67">
        <v>3</v>
      </c>
      <c r="Q55" s="67" t="s">
        <v>34</v>
      </c>
      <c r="R55" s="67">
        <v>4</v>
      </c>
      <c r="S55" s="67" t="s">
        <v>52</v>
      </c>
      <c r="T55" s="67" t="s">
        <v>40</v>
      </c>
      <c r="U55" s="67" t="s">
        <v>41</v>
      </c>
      <c r="V55" s="69">
        <v>357</v>
      </c>
      <c r="W55" s="67" t="s">
        <v>88</v>
      </c>
      <c r="X55" s="68">
        <v>2</v>
      </c>
      <c r="Y55" s="71" t="s">
        <v>466</v>
      </c>
      <c r="Z55" s="66" t="s">
        <v>93</v>
      </c>
      <c r="AA55" s="67" t="s">
        <v>630</v>
      </c>
      <c r="AB55" s="67" t="s">
        <v>508</v>
      </c>
      <c r="AC55" s="67" t="s">
        <v>346</v>
      </c>
      <c r="AD55" s="140" t="s">
        <v>582</v>
      </c>
      <c r="AE55" s="72" t="s">
        <v>406</v>
      </c>
      <c r="AF55" s="67"/>
      <c r="AG55" s="129" t="s">
        <v>631</v>
      </c>
      <c r="AH55" s="73" t="s">
        <v>632</v>
      </c>
      <c r="AI55" s="74" t="s">
        <v>61</v>
      </c>
      <c r="AJ55" s="131">
        <v>25010</v>
      </c>
      <c r="AK55" s="75">
        <v>0</v>
      </c>
      <c r="AL55" s="72" t="s">
        <v>408</v>
      </c>
      <c r="AM55" s="71" t="s">
        <v>46</v>
      </c>
      <c r="AN55" s="76" t="s">
        <v>411</v>
      </c>
      <c r="AO55" s="72">
        <v>0</v>
      </c>
      <c r="AP55" s="72">
        <v>50</v>
      </c>
      <c r="AQ55" s="72">
        <v>50.01</v>
      </c>
      <c r="AR55" s="72">
        <v>80</v>
      </c>
      <c r="AS55" s="72">
        <v>80.010000000000005</v>
      </c>
      <c r="AT55" s="77">
        <v>110</v>
      </c>
      <c r="AU55" s="141">
        <v>25010</v>
      </c>
      <c r="AV55" s="72">
        <v>0</v>
      </c>
      <c r="AW55" s="72">
        <v>0</v>
      </c>
      <c r="AX55" s="72">
        <v>0</v>
      </c>
      <c r="AY55" s="72">
        <v>0</v>
      </c>
      <c r="AZ55" s="72">
        <v>0</v>
      </c>
      <c r="BA55" s="72">
        <v>0</v>
      </c>
      <c r="BB55" s="72">
        <v>0</v>
      </c>
      <c r="BC55" s="72">
        <v>0</v>
      </c>
      <c r="BD55" s="72">
        <v>0</v>
      </c>
      <c r="BE55" s="72">
        <v>0</v>
      </c>
      <c r="BF55" s="72">
        <v>0</v>
      </c>
      <c r="BG55" s="120"/>
      <c r="BH55" s="363"/>
    </row>
    <row r="56" spans="1:60" s="79" customFormat="1" x14ac:dyDescent="0.25">
      <c r="A56" s="65">
        <v>4468</v>
      </c>
      <c r="B56" s="66">
        <v>21121</v>
      </c>
      <c r="C56" s="67" t="s">
        <v>392</v>
      </c>
      <c r="D56" s="68">
        <v>11</v>
      </c>
      <c r="E56" s="67" t="s">
        <v>49</v>
      </c>
      <c r="F56" s="69">
        <v>45</v>
      </c>
      <c r="G56" s="67" t="s">
        <v>86</v>
      </c>
      <c r="H56" s="70">
        <v>250</v>
      </c>
      <c r="I56" s="71" t="s">
        <v>86</v>
      </c>
      <c r="J56" s="66">
        <v>2</v>
      </c>
      <c r="K56" s="67" t="s">
        <v>33</v>
      </c>
      <c r="L56" s="67">
        <v>6</v>
      </c>
      <c r="M56" s="67" t="s">
        <v>50</v>
      </c>
      <c r="N56" s="67">
        <v>5</v>
      </c>
      <c r="O56" s="67" t="s">
        <v>56</v>
      </c>
      <c r="P56" s="67">
        <v>3</v>
      </c>
      <c r="Q56" s="67" t="s">
        <v>34</v>
      </c>
      <c r="R56" s="67">
        <v>4</v>
      </c>
      <c r="S56" s="67" t="s">
        <v>52</v>
      </c>
      <c r="T56" s="67" t="s">
        <v>40</v>
      </c>
      <c r="U56" s="67" t="s">
        <v>41</v>
      </c>
      <c r="V56" s="69">
        <v>357</v>
      </c>
      <c r="W56" s="67" t="s">
        <v>88</v>
      </c>
      <c r="X56" s="68">
        <v>2</v>
      </c>
      <c r="Y56" s="71" t="s">
        <v>466</v>
      </c>
      <c r="Z56" s="66" t="s">
        <v>93</v>
      </c>
      <c r="AA56" s="67" t="s">
        <v>633</v>
      </c>
      <c r="AB56" s="67" t="s">
        <v>508</v>
      </c>
      <c r="AC56" s="67" t="s">
        <v>353</v>
      </c>
      <c r="AD56" s="140" t="s">
        <v>582</v>
      </c>
      <c r="AE56" s="72" t="s">
        <v>406</v>
      </c>
      <c r="AF56" s="67"/>
      <c r="AG56" s="67" t="s">
        <v>634</v>
      </c>
      <c r="AH56" s="73" t="s">
        <v>635</v>
      </c>
      <c r="AI56" s="74" t="s">
        <v>61</v>
      </c>
      <c r="AJ56" s="131">
        <v>202128</v>
      </c>
      <c r="AK56" s="75">
        <v>0</v>
      </c>
      <c r="AL56" s="72" t="s">
        <v>408</v>
      </c>
      <c r="AM56" s="71" t="s">
        <v>46</v>
      </c>
      <c r="AN56" s="76" t="s">
        <v>411</v>
      </c>
      <c r="AO56" s="72">
        <v>0</v>
      </c>
      <c r="AP56" s="72">
        <v>50</v>
      </c>
      <c r="AQ56" s="72">
        <v>50.01</v>
      </c>
      <c r="AR56" s="72">
        <v>80</v>
      </c>
      <c r="AS56" s="72">
        <v>80.010000000000005</v>
      </c>
      <c r="AT56" s="77">
        <v>110</v>
      </c>
      <c r="AU56" s="141">
        <v>202128</v>
      </c>
      <c r="AV56" s="72">
        <v>0</v>
      </c>
      <c r="AW56" s="72">
        <v>0</v>
      </c>
      <c r="AX56" s="72">
        <v>0</v>
      </c>
      <c r="AY56" s="72">
        <v>0</v>
      </c>
      <c r="AZ56" s="72">
        <v>0</v>
      </c>
      <c r="BA56" s="72">
        <v>0</v>
      </c>
      <c r="BB56" s="72">
        <v>0</v>
      </c>
      <c r="BC56" s="72">
        <v>0</v>
      </c>
      <c r="BD56" s="72">
        <v>0</v>
      </c>
      <c r="BE56" s="72">
        <v>0</v>
      </c>
      <c r="BF56" s="72">
        <v>0</v>
      </c>
      <c r="BG56" s="120"/>
      <c r="BH56" s="363"/>
    </row>
    <row r="57" spans="1:60" s="79" customFormat="1" x14ac:dyDescent="0.25">
      <c r="A57" s="65">
        <v>4468</v>
      </c>
      <c r="B57" s="66">
        <v>21121</v>
      </c>
      <c r="C57" s="67" t="s">
        <v>392</v>
      </c>
      <c r="D57" s="68">
        <v>11</v>
      </c>
      <c r="E57" s="67" t="s">
        <v>49</v>
      </c>
      <c r="F57" s="69">
        <v>45</v>
      </c>
      <c r="G57" s="67" t="s">
        <v>86</v>
      </c>
      <c r="H57" s="70">
        <v>250</v>
      </c>
      <c r="I57" s="71" t="s">
        <v>86</v>
      </c>
      <c r="J57" s="66">
        <v>2</v>
      </c>
      <c r="K57" s="67" t="s">
        <v>33</v>
      </c>
      <c r="L57" s="67">
        <v>6</v>
      </c>
      <c r="M57" s="67" t="s">
        <v>50</v>
      </c>
      <c r="N57" s="67">
        <v>5</v>
      </c>
      <c r="O57" s="67" t="s">
        <v>56</v>
      </c>
      <c r="P57" s="67">
        <v>3</v>
      </c>
      <c r="Q57" s="67" t="s">
        <v>34</v>
      </c>
      <c r="R57" s="67">
        <v>4</v>
      </c>
      <c r="S57" s="67" t="s">
        <v>52</v>
      </c>
      <c r="T57" s="67" t="s">
        <v>40</v>
      </c>
      <c r="U57" s="67" t="s">
        <v>41</v>
      </c>
      <c r="V57" s="69">
        <v>357</v>
      </c>
      <c r="W57" s="67" t="s">
        <v>88</v>
      </c>
      <c r="X57" s="68">
        <v>2</v>
      </c>
      <c r="Y57" s="71" t="s">
        <v>466</v>
      </c>
      <c r="Z57" s="66" t="s">
        <v>111</v>
      </c>
      <c r="AA57" s="67" t="s">
        <v>467</v>
      </c>
      <c r="AB57" s="67" t="s">
        <v>472</v>
      </c>
      <c r="AC57" s="67" t="s">
        <v>208</v>
      </c>
      <c r="AD57" s="140" t="s">
        <v>453</v>
      </c>
      <c r="AE57" s="72" t="s">
        <v>406</v>
      </c>
      <c r="AF57" s="67"/>
      <c r="AG57" s="67" t="s">
        <v>473</v>
      </c>
      <c r="AH57" s="73" t="s">
        <v>455</v>
      </c>
      <c r="AI57" s="74" t="s">
        <v>61</v>
      </c>
      <c r="AJ57" s="71">
        <v>69697</v>
      </c>
      <c r="AK57" s="75">
        <v>0</v>
      </c>
      <c r="AL57" s="72" t="s">
        <v>38</v>
      </c>
      <c r="AM57" s="71" t="s">
        <v>46</v>
      </c>
      <c r="AN57" s="76" t="s">
        <v>411</v>
      </c>
      <c r="AO57" s="72">
        <v>0</v>
      </c>
      <c r="AP57" s="72">
        <v>50</v>
      </c>
      <c r="AQ57" s="72">
        <v>50.01</v>
      </c>
      <c r="AR57" s="72">
        <v>80</v>
      </c>
      <c r="AS57" s="72">
        <v>80.010000000000005</v>
      </c>
      <c r="AT57" s="77">
        <v>110</v>
      </c>
      <c r="AU57" s="78">
        <v>69135</v>
      </c>
      <c r="AV57" s="72">
        <v>0</v>
      </c>
      <c r="AW57" s="72">
        <v>0</v>
      </c>
      <c r="AX57" s="72">
        <v>0</v>
      </c>
      <c r="AY57" s="72">
        <v>0</v>
      </c>
      <c r="AZ57" s="72">
        <v>562</v>
      </c>
      <c r="BA57" s="72">
        <v>0</v>
      </c>
      <c r="BB57" s="72">
        <v>0</v>
      </c>
      <c r="BC57" s="72">
        <v>0</v>
      </c>
      <c r="BD57" s="72">
        <v>0</v>
      </c>
      <c r="BE57" s="72">
        <v>0</v>
      </c>
      <c r="BF57" s="72">
        <v>0</v>
      </c>
      <c r="BG57" s="120"/>
      <c r="BH57" s="363"/>
    </row>
    <row r="58" spans="1:60" s="79" customFormat="1" x14ac:dyDescent="0.25">
      <c r="A58" s="65">
        <v>4468</v>
      </c>
      <c r="B58" s="66">
        <v>21121</v>
      </c>
      <c r="C58" s="67" t="s">
        <v>392</v>
      </c>
      <c r="D58" s="68">
        <v>11</v>
      </c>
      <c r="E58" s="67" t="s">
        <v>49</v>
      </c>
      <c r="F58" s="69">
        <v>45</v>
      </c>
      <c r="G58" s="67" t="s">
        <v>86</v>
      </c>
      <c r="H58" s="70">
        <v>250</v>
      </c>
      <c r="I58" s="71" t="s">
        <v>86</v>
      </c>
      <c r="J58" s="66">
        <v>2</v>
      </c>
      <c r="K58" s="67" t="s">
        <v>33</v>
      </c>
      <c r="L58" s="67">
        <v>6</v>
      </c>
      <c r="M58" s="67" t="s">
        <v>50</v>
      </c>
      <c r="N58" s="67">
        <v>5</v>
      </c>
      <c r="O58" s="67" t="s">
        <v>56</v>
      </c>
      <c r="P58" s="67">
        <v>3</v>
      </c>
      <c r="Q58" s="67" t="s">
        <v>34</v>
      </c>
      <c r="R58" s="67">
        <v>4</v>
      </c>
      <c r="S58" s="67" t="s">
        <v>52</v>
      </c>
      <c r="T58" s="67" t="s">
        <v>40</v>
      </c>
      <c r="U58" s="67" t="s">
        <v>41</v>
      </c>
      <c r="V58" s="69">
        <v>357</v>
      </c>
      <c r="W58" s="67" t="s">
        <v>88</v>
      </c>
      <c r="X58" s="68">
        <v>2</v>
      </c>
      <c r="Y58" s="71" t="s">
        <v>466</v>
      </c>
      <c r="Z58" s="66" t="s">
        <v>93</v>
      </c>
      <c r="AA58" s="67" t="s">
        <v>617</v>
      </c>
      <c r="AB58" s="67" t="s">
        <v>618</v>
      </c>
      <c r="AC58" s="67" t="s">
        <v>619</v>
      </c>
      <c r="AD58" s="140" t="s">
        <v>582</v>
      </c>
      <c r="AE58" s="72" t="s">
        <v>406</v>
      </c>
      <c r="AF58" s="67"/>
      <c r="AG58" s="67" t="s">
        <v>620</v>
      </c>
      <c r="AH58" s="73" t="s">
        <v>620</v>
      </c>
      <c r="AI58" s="74" t="s">
        <v>61</v>
      </c>
      <c r="AJ58" s="131">
        <v>68435</v>
      </c>
      <c r="AK58" s="75">
        <v>0</v>
      </c>
      <c r="AL58" s="72" t="s">
        <v>408</v>
      </c>
      <c r="AM58" s="71" t="s">
        <v>46</v>
      </c>
      <c r="AN58" s="76" t="s">
        <v>411</v>
      </c>
      <c r="AO58" s="72">
        <v>0</v>
      </c>
      <c r="AP58" s="72">
        <v>50</v>
      </c>
      <c r="AQ58" s="72">
        <v>50.01</v>
      </c>
      <c r="AR58" s="72">
        <v>80</v>
      </c>
      <c r="AS58" s="72">
        <v>80.010000000000005</v>
      </c>
      <c r="AT58" s="77">
        <v>110</v>
      </c>
      <c r="AU58" s="141">
        <v>68435</v>
      </c>
      <c r="AV58" s="72">
        <v>0</v>
      </c>
      <c r="AW58" s="72">
        <v>0</v>
      </c>
      <c r="AX58" s="72">
        <v>0</v>
      </c>
      <c r="AY58" s="72">
        <v>0</v>
      </c>
      <c r="AZ58" s="72">
        <v>0</v>
      </c>
      <c r="BA58" s="72">
        <v>0</v>
      </c>
      <c r="BB58" s="72">
        <v>0</v>
      </c>
      <c r="BC58" s="72">
        <v>0</v>
      </c>
      <c r="BD58" s="72">
        <v>0</v>
      </c>
      <c r="BE58" s="72">
        <v>0</v>
      </c>
      <c r="BF58" s="72">
        <v>0</v>
      </c>
      <c r="BG58" s="120"/>
      <c r="BH58" s="363"/>
    </row>
    <row r="59" spans="1:60" s="79" customFormat="1" x14ac:dyDescent="0.25">
      <c r="A59" s="65">
        <v>4468</v>
      </c>
      <c r="B59" s="66">
        <v>21121</v>
      </c>
      <c r="C59" s="67" t="s">
        <v>392</v>
      </c>
      <c r="D59" s="68">
        <v>11</v>
      </c>
      <c r="E59" s="67" t="s">
        <v>49</v>
      </c>
      <c r="F59" s="69">
        <v>45</v>
      </c>
      <c r="G59" s="67" t="s">
        <v>86</v>
      </c>
      <c r="H59" s="70">
        <v>250</v>
      </c>
      <c r="I59" s="71" t="s">
        <v>86</v>
      </c>
      <c r="J59" s="66">
        <v>2</v>
      </c>
      <c r="K59" s="67" t="s">
        <v>33</v>
      </c>
      <c r="L59" s="67">
        <v>6</v>
      </c>
      <c r="M59" s="67" t="s">
        <v>50</v>
      </c>
      <c r="N59" s="67">
        <v>5</v>
      </c>
      <c r="O59" s="67" t="s">
        <v>56</v>
      </c>
      <c r="P59" s="67">
        <v>3</v>
      </c>
      <c r="Q59" s="67" t="s">
        <v>34</v>
      </c>
      <c r="R59" s="67">
        <v>4</v>
      </c>
      <c r="S59" s="67" t="s">
        <v>52</v>
      </c>
      <c r="T59" s="67" t="s">
        <v>40</v>
      </c>
      <c r="U59" s="67" t="s">
        <v>41</v>
      </c>
      <c r="V59" s="69">
        <v>357</v>
      </c>
      <c r="W59" s="67" t="s">
        <v>88</v>
      </c>
      <c r="X59" s="68">
        <v>2</v>
      </c>
      <c r="Y59" s="71" t="s">
        <v>466</v>
      </c>
      <c r="Z59" s="66" t="s">
        <v>93</v>
      </c>
      <c r="AA59" s="140" t="s">
        <v>622</v>
      </c>
      <c r="AB59" s="67" t="s">
        <v>623</v>
      </c>
      <c r="AC59" s="67" t="s">
        <v>624</v>
      </c>
      <c r="AD59" s="140" t="s">
        <v>582</v>
      </c>
      <c r="AE59" s="72" t="s">
        <v>406</v>
      </c>
      <c r="AF59" s="67"/>
      <c r="AG59" s="67" t="s">
        <v>625</v>
      </c>
      <c r="AH59" s="73" t="s">
        <v>626</v>
      </c>
      <c r="AI59" s="74" t="s">
        <v>61</v>
      </c>
      <c r="AJ59" s="131">
        <v>700</v>
      </c>
      <c r="AK59" s="75">
        <v>0</v>
      </c>
      <c r="AL59" s="72" t="s">
        <v>408</v>
      </c>
      <c r="AM59" s="71" t="s">
        <v>46</v>
      </c>
      <c r="AN59" s="76" t="s">
        <v>411</v>
      </c>
      <c r="AO59" s="72">
        <v>0</v>
      </c>
      <c r="AP59" s="72">
        <v>50</v>
      </c>
      <c r="AQ59" s="72">
        <v>50.01</v>
      </c>
      <c r="AR59" s="72">
        <v>80</v>
      </c>
      <c r="AS59" s="72">
        <v>80.010000000000005</v>
      </c>
      <c r="AT59" s="77">
        <v>110</v>
      </c>
      <c r="AU59" s="141">
        <v>700</v>
      </c>
      <c r="AV59" s="72">
        <v>0</v>
      </c>
      <c r="AW59" s="72">
        <v>0</v>
      </c>
      <c r="AX59" s="72">
        <v>0</v>
      </c>
      <c r="AY59" s="72">
        <v>0</v>
      </c>
      <c r="AZ59" s="72">
        <v>0</v>
      </c>
      <c r="BA59" s="72">
        <v>0</v>
      </c>
      <c r="BB59" s="72">
        <v>0</v>
      </c>
      <c r="BC59" s="72">
        <v>0</v>
      </c>
      <c r="BD59" s="72">
        <v>0</v>
      </c>
      <c r="BE59" s="72">
        <v>0</v>
      </c>
      <c r="BF59" s="72">
        <v>0</v>
      </c>
      <c r="BG59" s="120"/>
      <c r="BH59" s="363"/>
    </row>
    <row r="60" spans="1:60" s="79" customFormat="1" x14ac:dyDescent="0.25">
      <c r="A60" s="65">
        <v>4468</v>
      </c>
      <c r="B60" s="66">
        <v>21121</v>
      </c>
      <c r="C60" s="67" t="s">
        <v>392</v>
      </c>
      <c r="D60" s="68">
        <v>11</v>
      </c>
      <c r="E60" s="67" t="s">
        <v>49</v>
      </c>
      <c r="F60" s="69">
        <v>45</v>
      </c>
      <c r="G60" s="67" t="s">
        <v>86</v>
      </c>
      <c r="H60" s="70">
        <v>250</v>
      </c>
      <c r="I60" s="71" t="s">
        <v>86</v>
      </c>
      <c r="J60" s="66">
        <v>2</v>
      </c>
      <c r="K60" s="67" t="s">
        <v>33</v>
      </c>
      <c r="L60" s="67">
        <v>6</v>
      </c>
      <c r="M60" s="67" t="s">
        <v>50</v>
      </c>
      <c r="N60" s="67">
        <v>5</v>
      </c>
      <c r="O60" s="67" t="s">
        <v>56</v>
      </c>
      <c r="P60" s="67">
        <v>3</v>
      </c>
      <c r="Q60" s="67" t="s">
        <v>34</v>
      </c>
      <c r="R60" s="67">
        <v>4</v>
      </c>
      <c r="S60" s="67" t="s">
        <v>52</v>
      </c>
      <c r="T60" s="67" t="s">
        <v>40</v>
      </c>
      <c r="U60" s="67" t="s">
        <v>41</v>
      </c>
      <c r="V60" s="69">
        <v>357</v>
      </c>
      <c r="W60" s="67" t="s">
        <v>88</v>
      </c>
      <c r="X60" s="68">
        <v>2</v>
      </c>
      <c r="Y60" s="71" t="s">
        <v>466</v>
      </c>
      <c r="Z60" s="66" t="s">
        <v>93</v>
      </c>
      <c r="AA60" s="67" t="s">
        <v>621</v>
      </c>
      <c r="AB60" s="67" t="s">
        <v>627</v>
      </c>
      <c r="AC60" s="67" t="s">
        <v>628</v>
      </c>
      <c r="AD60" s="140" t="s">
        <v>627</v>
      </c>
      <c r="AE60" s="72" t="s">
        <v>406</v>
      </c>
      <c r="AF60" s="67"/>
      <c r="AG60" s="67" t="s">
        <v>629</v>
      </c>
      <c r="AH60" s="73" t="s">
        <v>629</v>
      </c>
      <c r="AI60" s="74" t="s">
        <v>61</v>
      </c>
      <c r="AJ60" s="131">
        <v>562</v>
      </c>
      <c r="AK60" s="75">
        <v>0</v>
      </c>
      <c r="AL60" s="72" t="s">
        <v>408</v>
      </c>
      <c r="AM60" s="71" t="s">
        <v>46</v>
      </c>
      <c r="AN60" s="76" t="s">
        <v>411</v>
      </c>
      <c r="AO60" s="72">
        <v>0</v>
      </c>
      <c r="AP60" s="72">
        <v>50</v>
      </c>
      <c r="AQ60" s="72">
        <v>50.01</v>
      </c>
      <c r="AR60" s="72">
        <v>80</v>
      </c>
      <c r="AS60" s="72">
        <v>80.010000000000005</v>
      </c>
      <c r="AT60" s="77">
        <v>110</v>
      </c>
      <c r="AU60" s="141">
        <v>0</v>
      </c>
      <c r="AV60" s="72">
        <v>0</v>
      </c>
      <c r="AW60" s="72">
        <v>0</v>
      </c>
      <c r="AX60" s="72">
        <v>0</v>
      </c>
      <c r="AY60" s="72">
        <v>0</v>
      </c>
      <c r="AZ60" s="72">
        <v>562</v>
      </c>
      <c r="BA60" s="72">
        <v>0</v>
      </c>
      <c r="BB60" s="72">
        <v>0</v>
      </c>
      <c r="BC60" s="72">
        <v>0</v>
      </c>
      <c r="BD60" s="72">
        <v>0</v>
      </c>
      <c r="BE60" s="72">
        <v>0</v>
      </c>
      <c r="BF60" s="72">
        <v>0</v>
      </c>
      <c r="BG60" s="120"/>
      <c r="BH60" s="363"/>
    </row>
    <row r="61" spans="1:60" s="79" customFormat="1" x14ac:dyDescent="0.25">
      <c r="A61" s="65">
        <v>4468</v>
      </c>
      <c r="B61" s="66">
        <v>21121</v>
      </c>
      <c r="C61" s="67" t="s">
        <v>392</v>
      </c>
      <c r="D61" s="68">
        <v>11</v>
      </c>
      <c r="E61" s="67" t="s">
        <v>49</v>
      </c>
      <c r="F61" s="69">
        <v>45</v>
      </c>
      <c r="G61" s="67" t="s">
        <v>86</v>
      </c>
      <c r="H61" s="70">
        <v>250</v>
      </c>
      <c r="I61" s="71" t="s">
        <v>86</v>
      </c>
      <c r="J61" s="66">
        <v>2</v>
      </c>
      <c r="K61" s="67" t="s">
        <v>33</v>
      </c>
      <c r="L61" s="67">
        <v>6</v>
      </c>
      <c r="M61" s="67" t="s">
        <v>50</v>
      </c>
      <c r="N61" s="67">
        <v>5</v>
      </c>
      <c r="O61" s="67" t="s">
        <v>56</v>
      </c>
      <c r="P61" s="67">
        <v>3</v>
      </c>
      <c r="Q61" s="67" t="s">
        <v>34</v>
      </c>
      <c r="R61" s="67">
        <v>4</v>
      </c>
      <c r="S61" s="67" t="s">
        <v>52</v>
      </c>
      <c r="T61" s="67" t="s">
        <v>40</v>
      </c>
      <c r="U61" s="67" t="s">
        <v>41</v>
      </c>
      <c r="V61" s="69">
        <v>357</v>
      </c>
      <c r="W61" s="67" t="s">
        <v>88</v>
      </c>
      <c r="X61" s="68">
        <v>2</v>
      </c>
      <c r="Y61" s="71" t="s">
        <v>466</v>
      </c>
      <c r="Z61" s="66" t="s">
        <v>111</v>
      </c>
      <c r="AA61" s="67" t="s">
        <v>467</v>
      </c>
      <c r="AB61" s="67" t="s">
        <v>456</v>
      </c>
      <c r="AC61" s="67" t="s">
        <v>457</v>
      </c>
      <c r="AD61" s="140" t="s">
        <v>474</v>
      </c>
      <c r="AE61" s="72" t="s">
        <v>406</v>
      </c>
      <c r="AF61" s="67"/>
      <c r="AG61" s="67" t="s">
        <v>475</v>
      </c>
      <c r="AH61" s="73" t="s">
        <v>476</v>
      </c>
      <c r="AI61" s="74" t="s">
        <v>61</v>
      </c>
      <c r="AJ61" s="71">
        <v>1660</v>
      </c>
      <c r="AK61" s="75">
        <v>0</v>
      </c>
      <c r="AL61" s="72" t="s">
        <v>38</v>
      </c>
      <c r="AM61" s="71" t="s">
        <v>36</v>
      </c>
      <c r="AN61" s="76" t="s">
        <v>411</v>
      </c>
      <c r="AO61" s="72">
        <v>0</v>
      </c>
      <c r="AP61" s="72">
        <v>50</v>
      </c>
      <c r="AQ61" s="72">
        <v>50.01</v>
      </c>
      <c r="AR61" s="72">
        <v>80</v>
      </c>
      <c r="AS61" s="72">
        <v>80.010000000000005</v>
      </c>
      <c r="AT61" s="77">
        <v>110</v>
      </c>
      <c r="AU61" s="78">
        <v>1660</v>
      </c>
      <c r="AV61" s="72">
        <v>0</v>
      </c>
      <c r="AW61" s="72">
        <v>0</v>
      </c>
      <c r="AX61" s="72">
        <v>0</v>
      </c>
      <c r="AY61" s="72">
        <v>0</v>
      </c>
      <c r="AZ61" s="72">
        <v>0</v>
      </c>
      <c r="BA61" s="72">
        <v>0</v>
      </c>
      <c r="BB61" s="72">
        <v>0</v>
      </c>
      <c r="BC61" s="72">
        <v>0</v>
      </c>
      <c r="BD61" s="72">
        <v>0</v>
      </c>
      <c r="BE61" s="72">
        <v>0</v>
      </c>
      <c r="BF61" s="72">
        <v>0</v>
      </c>
      <c r="BG61" s="120"/>
      <c r="BH61" s="363"/>
    </row>
    <row r="62" spans="1:60" s="79" customFormat="1" x14ac:dyDescent="0.25">
      <c r="A62" s="65">
        <v>4468</v>
      </c>
      <c r="B62" s="66">
        <v>21121</v>
      </c>
      <c r="C62" s="67" t="s">
        <v>392</v>
      </c>
      <c r="D62" s="68">
        <v>11</v>
      </c>
      <c r="E62" s="67" t="s">
        <v>49</v>
      </c>
      <c r="F62" s="69">
        <v>45</v>
      </c>
      <c r="G62" s="67" t="s">
        <v>86</v>
      </c>
      <c r="H62" s="70">
        <v>250</v>
      </c>
      <c r="I62" s="71" t="s">
        <v>86</v>
      </c>
      <c r="J62" s="66">
        <v>2</v>
      </c>
      <c r="K62" s="67" t="s">
        <v>33</v>
      </c>
      <c r="L62" s="67">
        <v>6</v>
      </c>
      <c r="M62" s="67" t="s">
        <v>50</v>
      </c>
      <c r="N62" s="67">
        <v>5</v>
      </c>
      <c r="O62" s="67" t="s">
        <v>56</v>
      </c>
      <c r="P62" s="67">
        <v>3</v>
      </c>
      <c r="Q62" s="67" t="s">
        <v>34</v>
      </c>
      <c r="R62" s="67">
        <v>4</v>
      </c>
      <c r="S62" s="67" t="s">
        <v>52</v>
      </c>
      <c r="T62" s="67" t="s">
        <v>40</v>
      </c>
      <c r="U62" s="67" t="s">
        <v>41</v>
      </c>
      <c r="V62" s="69">
        <v>357</v>
      </c>
      <c r="W62" s="67" t="s">
        <v>88</v>
      </c>
      <c r="X62" s="68">
        <v>2</v>
      </c>
      <c r="Y62" s="71" t="s">
        <v>466</v>
      </c>
      <c r="Z62" s="66" t="s">
        <v>111</v>
      </c>
      <c r="AA62" s="67" t="s">
        <v>467</v>
      </c>
      <c r="AB62" s="67" t="s">
        <v>461</v>
      </c>
      <c r="AC62" s="67" t="s">
        <v>477</v>
      </c>
      <c r="AD62" s="140" t="s">
        <v>453</v>
      </c>
      <c r="AE62" s="72" t="s">
        <v>406</v>
      </c>
      <c r="AF62" s="67"/>
      <c r="AG62" s="67" t="s">
        <v>478</v>
      </c>
      <c r="AH62" s="73" t="s">
        <v>479</v>
      </c>
      <c r="AI62" s="74" t="s">
        <v>61</v>
      </c>
      <c r="AJ62" s="71">
        <v>3484</v>
      </c>
      <c r="AK62" s="75">
        <v>0</v>
      </c>
      <c r="AL62" s="72" t="s">
        <v>38</v>
      </c>
      <c r="AM62" s="71" t="s">
        <v>36</v>
      </c>
      <c r="AN62" s="76" t="s">
        <v>411</v>
      </c>
      <c r="AO62" s="72">
        <v>0</v>
      </c>
      <c r="AP62" s="72">
        <v>50</v>
      </c>
      <c r="AQ62" s="72">
        <v>50.01</v>
      </c>
      <c r="AR62" s="72">
        <v>80</v>
      </c>
      <c r="AS62" s="72">
        <v>80.010000000000005</v>
      </c>
      <c r="AT62" s="77">
        <v>110</v>
      </c>
      <c r="AU62" s="78">
        <v>0</v>
      </c>
      <c r="AV62" s="78">
        <v>0</v>
      </c>
      <c r="AW62" s="78">
        <v>0</v>
      </c>
      <c r="AX62" s="78">
        <v>0</v>
      </c>
      <c r="AY62" s="78">
        <v>0</v>
      </c>
      <c r="AZ62" s="78">
        <v>0</v>
      </c>
      <c r="BA62" s="78">
        <v>0</v>
      </c>
      <c r="BB62" s="78">
        <v>0</v>
      </c>
      <c r="BC62" s="78">
        <v>0</v>
      </c>
      <c r="BD62" s="78">
        <v>0</v>
      </c>
      <c r="BE62" s="78">
        <v>0</v>
      </c>
      <c r="BF62" s="72">
        <v>3484</v>
      </c>
      <c r="BG62" s="120"/>
      <c r="BH62" s="363"/>
    </row>
    <row r="63" spans="1:60" s="79" customFormat="1" x14ac:dyDescent="0.25">
      <c r="A63" s="65">
        <v>4468</v>
      </c>
      <c r="B63" s="66">
        <v>21121</v>
      </c>
      <c r="C63" s="67" t="s">
        <v>392</v>
      </c>
      <c r="D63" s="68">
        <v>11</v>
      </c>
      <c r="E63" s="67" t="s">
        <v>49</v>
      </c>
      <c r="F63" s="69">
        <v>45</v>
      </c>
      <c r="G63" s="67" t="s">
        <v>86</v>
      </c>
      <c r="H63" s="70">
        <v>250</v>
      </c>
      <c r="I63" s="71" t="s">
        <v>86</v>
      </c>
      <c r="J63" s="66">
        <v>2</v>
      </c>
      <c r="K63" s="67" t="s">
        <v>33</v>
      </c>
      <c r="L63" s="67">
        <v>6</v>
      </c>
      <c r="M63" s="67" t="s">
        <v>50</v>
      </c>
      <c r="N63" s="67">
        <v>5</v>
      </c>
      <c r="O63" s="67" t="s">
        <v>56</v>
      </c>
      <c r="P63" s="67">
        <v>3</v>
      </c>
      <c r="Q63" s="67" t="s">
        <v>34</v>
      </c>
      <c r="R63" s="67">
        <v>4</v>
      </c>
      <c r="S63" s="67" t="s">
        <v>52</v>
      </c>
      <c r="T63" s="67" t="s">
        <v>40</v>
      </c>
      <c r="U63" s="67" t="s">
        <v>41</v>
      </c>
      <c r="V63" s="69">
        <v>357</v>
      </c>
      <c r="W63" s="67" t="s">
        <v>88</v>
      </c>
      <c r="X63" s="68">
        <v>2</v>
      </c>
      <c r="Y63" s="71" t="s">
        <v>466</v>
      </c>
      <c r="Z63" s="66" t="s">
        <v>93</v>
      </c>
      <c r="AA63" s="67" t="s">
        <v>617</v>
      </c>
      <c r="AB63" s="67" t="s">
        <v>461</v>
      </c>
      <c r="AC63" s="67" t="s">
        <v>636</v>
      </c>
      <c r="AD63" s="140" t="s">
        <v>637</v>
      </c>
      <c r="AE63" s="72" t="s">
        <v>406</v>
      </c>
      <c r="AF63" s="67"/>
      <c r="AG63" s="67" t="s">
        <v>638</v>
      </c>
      <c r="AH63" s="73" t="s">
        <v>639</v>
      </c>
      <c r="AI63" s="74" t="s">
        <v>61</v>
      </c>
      <c r="AJ63" s="71">
        <v>3484</v>
      </c>
      <c r="AK63" s="75">
        <v>0</v>
      </c>
      <c r="AL63" s="72" t="s">
        <v>38</v>
      </c>
      <c r="AM63" s="71" t="s">
        <v>36</v>
      </c>
      <c r="AN63" s="76" t="s">
        <v>411</v>
      </c>
      <c r="AO63" s="72">
        <v>0</v>
      </c>
      <c r="AP63" s="72">
        <v>50</v>
      </c>
      <c r="AQ63" s="72">
        <v>50.01</v>
      </c>
      <c r="AR63" s="72">
        <v>80</v>
      </c>
      <c r="AS63" s="72">
        <v>80.010000000000005</v>
      </c>
      <c r="AT63" s="77">
        <v>110</v>
      </c>
      <c r="AU63" s="78">
        <v>0</v>
      </c>
      <c r="AV63" s="78">
        <v>0</v>
      </c>
      <c r="AW63" s="78">
        <v>0</v>
      </c>
      <c r="AX63" s="78">
        <v>0</v>
      </c>
      <c r="AY63" s="78">
        <v>0</v>
      </c>
      <c r="AZ63" s="78">
        <v>0</v>
      </c>
      <c r="BA63" s="78">
        <v>0</v>
      </c>
      <c r="BB63" s="78">
        <v>0</v>
      </c>
      <c r="BC63" s="78">
        <v>0</v>
      </c>
      <c r="BD63" s="78">
        <v>0</v>
      </c>
      <c r="BE63" s="78">
        <v>0</v>
      </c>
      <c r="BF63" s="72">
        <v>3484</v>
      </c>
      <c r="BG63" s="120"/>
      <c r="BH63" s="363"/>
    </row>
    <row r="64" spans="1:60" s="79" customFormat="1" ht="13.5" customHeight="1" x14ac:dyDescent="0.25">
      <c r="A64" s="65">
        <v>4475</v>
      </c>
      <c r="B64" s="66">
        <v>21121</v>
      </c>
      <c r="C64" s="67" t="s">
        <v>392</v>
      </c>
      <c r="D64" s="68">
        <v>11</v>
      </c>
      <c r="E64" s="67" t="s">
        <v>49</v>
      </c>
      <c r="F64" s="69">
        <v>45</v>
      </c>
      <c r="G64" s="67" t="s">
        <v>86</v>
      </c>
      <c r="H64" s="70">
        <v>250</v>
      </c>
      <c r="I64" s="71" t="s">
        <v>86</v>
      </c>
      <c r="J64" s="66">
        <v>2</v>
      </c>
      <c r="K64" s="67" t="s">
        <v>33</v>
      </c>
      <c r="L64" s="67">
        <v>6</v>
      </c>
      <c r="M64" s="67" t="s">
        <v>50</v>
      </c>
      <c r="N64" s="67">
        <v>8</v>
      </c>
      <c r="O64" s="67" t="s">
        <v>51</v>
      </c>
      <c r="P64" s="67">
        <v>3</v>
      </c>
      <c r="Q64" s="67" t="s">
        <v>34</v>
      </c>
      <c r="R64" s="67">
        <v>5</v>
      </c>
      <c r="S64" s="67" t="s">
        <v>54</v>
      </c>
      <c r="T64" s="67" t="s">
        <v>40</v>
      </c>
      <c r="U64" s="67" t="s">
        <v>41</v>
      </c>
      <c r="V64" s="69">
        <v>358</v>
      </c>
      <c r="W64" s="67" t="s">
        <v>89</v>
      </c>
      <c r="X64" s="68">
        <v>1</v>
      </c>
      <c r="Y64" s="71" t="s">
        <v>492</v>
      </c>
      <c r="Z64" s="66" t="s">
        <v>702</v>
      </c>
      <c r="AA64" s="67" t="s">
        <v>493</v>
      </c>
      <c r="AB64" s="67" t="s">
        <v>494</v>
      </c>
      <c r="AC64" s="67" t="s">
        <v>210</v>
      </c>
      <c r="AD64" s="67" t="s">
        <v>495</v>
      </c>
      <c r="AE64" s="72" t="s">
        <v>406</v>
      </c>
      <c r="AF64" s="67"/>
      <c r="AG64" s="67" t="s">
        <v>703</v>
      </c>
      <c r="AH64" s="130" t="s">
        <v>704</v>
      </c>
      <c r="AI64" s="74" t="s">
        <v>488</v>
      </c>
      <c r="AJ64" s="71">
        <v>880</v>
      </c>
      <c r="AK64" s="75">
        <v>0</v>
      </c>
      <c r="AL64" s="72" t="s">
        <v>408</v>
      </c>
      <c r="AM64" s="71" t="s">
        <v>46</v>
      </c>
      <c r="AN64" s="76" t="s">
        <v>411</v>
      </c>
      <c r="AO64" s="72">
        <v>0</v>
      </c>
      <c r="AP64" s="72">
        <v>50</v>
      </c>
      <c r="AQ64" s="72">
        <v>50.01</v>
      </c>
      <c r="AR64" s="72">
        <v>80</v>
      </c>
      <c r="AS64" s="72">
        <v>80.010000000000005</v>
      </c>
      <c r="AT64" s="77">
        <v>110</v>
      </c>
      <c r="AU64" s="132">
        <v>80</v>
      </c>
      <c r="AV64" s="132">
        <v>80</v>
      </c>
      <c r="AW64" s="132">
        <v>80</v>
      </c>
      <c r="AX64" s="132">
        <v>40</v>
      </c>
      <c r="AY64" s="132">
        <v>80</v>
      </c>
      <c r="AZ64" s="132">
        <v>80</v>
      </c>
      <c r="BA64" s="132">
        <v>80</v>
      </c>
      <c r="BB64" s="132">
        <v>80</v>
      </c>
      <c r="BC64" s="132">
        <v>80</v>
      </c>
      <c r="BD64" s="132">
        <v>80</v>
      </c>
      <c r="BE64" s="132">
        <v>80</v>
      </c>
      <c r="BF64" s="132">
        <v>40</v>
      </c>
      <c r="BG64" s="120"/>
      <c r="BH64" s="363"/>
    </row>
    <row r="65" spans="1:60" s="79" customFormat="1" ht="15" customHeight="1" x14ac:dyDescent="0.25">
      <c r="A65" s="65">
        <v>4475</v>
      </c>
      <c r="B65" s="66">
        <v>21121</v>
      </c>
      <c r="C65" s="67" t="s">
        <v>392</v>
      </c>
      <c r="D65" s="68">
        <v>11</v>
      </c>
      <c r="E65" s="67" t="s">
        <v>49</v>
      </c>
      <c r="F65" s="69">
        <v>45</v>
      </c>
      <c r="G65" s="67" t="s">
        <v>86</v>
      </c>
      <c r="H65" s="70">
        <v>250</v>
      </c>
      <c r="I65" s="71" t="s">
        <v>86</v>
      </c>
      <c r="J65" s="66">
        <v>2</v>
      </c>
      <c r="K65" s="67" t="s">
        <v>33</v>
      </c>
      <c r="L65" s="67">
        <v>6</v>
      </c>
      <c r="M65" s="67" t="s">
        <v>50</v>
      </c>
      <c r="N65" s="67">
        <v>8</v>
      </c>
      <c r="O65" s="67" t="s">
        <v>51</v>
      </c>
      <c r="P65" s="67">
        <v>3</v>
      </c>
      <c r="Q65" s="67" t="s">
        <v>34</v>
      </c>
      <c r="R65" s="67">
        <v>5</v>
      </c>
      <c r="S65" s="67" t="s">
        <v>54</v>
      </c>
      <c r="T65" s="67" t="s">
        <v>40</v>
      </c>
      <c r="U65" s="67" t="s">
        <v>41</v>
      </c>
      <c r="V65" s="69">
        <v>358</v>
      </c>
      <c r="W65" s="67" t="s">
        <v>89</v>
      </c>
      <c r="X65" s="68">
        <v>1</v>
      </c>
      <c r="Y65" s="71" t="s">
        <v>492</v>
      </c>
      <c r="Z65" s="66" t="s">
        <v>702</v>
      </c>
      <c r="AA65" s="67" t="s">
        <v>493</v>
      </c>
      <c r="AB65" s="67" t="s">
        <v>494</v>
      </c>
      <c r="AC65" s="67" t="s">
        <v>210</v>
      </c>
      <c r="AD65" s="67" t="s">
        <v>495</v>
      </c>
      <c r="AE65" s="72" t="s">
        <v>406</v>
      </c>
      <c r="AF65" s="67"/>
      <c r="AG65" s="67" t="s">
        <v>705</v>
      </c>
      <c r="AH65" s="130" t="s">
        <v>706</v>
      </c>
      <c r="AI65" s="74" t="s">
        <v>488</v>
      </c>
      <c r="AJ65" s="71">
        <v>10500</v>
      </c>
      <c r="AK65" s="75">
        <v>0</v>
      </c>
      <c r="AL65" s="72" t="s">
        <v>408</v>
      </c>
      <c r="AM65" s="71" t="s">
        <v>46</v>
      </c>
      <c r="AN65" s="76" t="s">
        <v>411</v>
      </c>
      <c r="AO65" s="72">
        <v>0</v>
      </c>
      <c r="AP65" s="72">
        <v>50</v>
      </c>
      <c r="AQ65" s="72">
        <v>50.01</v>
      </c>
      <c r="AR65" s="72">
        <v>80</v>
      </c>
      <c r="AS65" s="72">
        <v>80.010000000000005</v>
      </c>
      <c r="AT65" s="77">
        <v>110</v>
      </c>
      <c r="AU65" s="132">
        <v>800</v>
      </c>
      <c r="AV65" s="132">
        <v>900</v>
      </c>
      <c r="AW65" s="132">
        <v>900</v>
      </c>
      <c r="AX65" s="132">
        <v>800</v>
      </c>
      <c r="AY65" s="132">
        <v>950</v>
      </c>
      <c r="AZ65" s="132">
        <v>950</v>
      </c>
      <c r="BA65" s="132">
        <v>950</v>
      </c>
      <c r="BB65" s="132">
        <v>900</v>
      </c>
      <c r="BC65" s="132">
        <v>900</v>
      </c>
      <c r="BD65" s="132">
        <v>900</v>
      </c>
      <c r="BE65" s="132">
        <v>850</v>
      </c>
      <c r="BF65" s="132">
        <v>700</v>
      </c>
      <c r="BG65" s="120"/>
      <c r="BH65" s="363"/>
    </row>
    <row r="66" spans="1:60" s="79" customFormat="1" x14ac:dyDescent="0.25">
      <c r="A66" s="65">
        <v>4475</v>
      </c>
      <c r="B66" s="66">
        <v>21121</v>
      </c>
      <c r="C66" s="67" t="s">
        <v>392</v>
      </c>
      <c r="D66" s="68">
        <v>11</v>
      </c>
      <c r="E66" s="67" t="s">
        <v>49</v>
      </c>
      <c r="F66" s="69">
        <v>45</v>
      </c>
      <c r="G66" s="67" t="s">
        <v>86</v>
      </c>
      <c r="H66" s="70">
        <v>250</v>
      </c>
      <c r="I66" s="71" t="s">
        <v>86</v>
      </c>
      <c r="J66" s="66">
        <v>2</v>
      </c>
      <c r="K66" s="67" t="s">
        <v>33</v>
      </c>
      <c r="L66" s="67">
        <v>6</v>
      </c>
      <c r="M66" s="67" t="s">
        <v>50</v>
      </c>
      <c r="N66" s="67">
        <v>8</v>
      </c>
      <c r="O66" s="67" t="s">
        <v>51</v>
      </c>
      <c r="P66" s="67">
        <v>3</v>
      </c>
      <c r="Q66" s="67" t="s">
        <v>34</v>
      </c>
      <c r="R66" s="67">
        <v>5</v>
      </c>
      <c r="S66" s="67" t="s">
        <v>54</v>
      </c>
      <c r="T66" s="67" t="s">
        <v>40</v>
      </c>
      <c r="U66" s="67" t="s">
        <v>41</v>
      </c>
      <c r="V66" s="69">
        <v>358</v>
      </c>
      <c r="W66" s="67" t="s">
        <v>89</v>
      </c>
      <c r="X66" s="68">
        <v>1</v>
      </c>
      <c r="Y66" s="71" t="s">
        <v>492</v>
      </c>
      <c r="Z66" s="66" t="s">
        <v>702</v>
      </c>
      <c r="AA66" s="67" t="s">
        <v>493</v>
      </c>
      <c r="AB66" s="67" t="s">
        <v>494</v>
      </c>
      <c r="AC66" s="67" t="s">
        <v>210</v>
      </c>
      <c r="AD66" s="67" t="s">
        <v>495</v>
      </c>
      <c r="AE66" s="72" t="s">
        <v>406</v>
      </c>
      <c r="AF66" s="67"/>
      <c r="AG66" s="67" t="s">
        <v>707</v>
      </c>
      <c r="AH66" s="73" t="s">
        <v>708</v>
      </c>
      <c r="AI66" s="74" t="s">
        <v>488</v>
      </c>
      <c r="AJ66" s="71">
        <v>370</v>
      </c>
      <c r="AK66" s="75">
        <v>0</v>
      </c>
      <c r="AL66" s="72" t="s">
        <v>408</v>
      </c>
      <c r="AM66" s="71" t="s">
        <v>46</v>
      </c>
      <c r="AN66" s="76" t="s">
        <v>411</v>
      </c>
      <c r="AO66" s="72">
        <v>0</v>
      </c>
      <c r="AP66" s="72">
        <v>50</v>
      </c>
      <c r="AQ66" s="72">
        <v>50.01</v>
      </c>
      <c r="AR66" s="72">
        <v>80</v>
      </c>
      <c r="AS66" s="72">
        <v>80.010000000000005</v>
      </c>
      <c r="AT66" s="77">
        <v>110</v>
      </c>
      <c r="AU66" s="132">
        <v>320</v>
      </c>
      <c r="AV66" s="132">
        <v>5</v>
      </c>
      <c r="AW66" s="132">
        <v>5</v>
      </c>
      <c r="AX66" s="132">
        <v>2</v>
      </c>
      <c r="AY66" s="132">
        <v>5</v>
      </c>
      <c r="AZ66" s="132">
        <v>5</v>
      </c>
      <c r="BA66" s="132">
        <v>5</v>
      </c>
      <c r="BB66" s="132">
        <v>5</v>
      </c>
      <c r="BC66" s="132">
        <v>5</v>
      </c>
      <c r="BD66" s="132">
        <v>5</v>
      </c>
      <c r="BE66" s="132">
        <v>5</v>
      </c>
      <c r="BF66" s="132">
        <v>3</v>
      </c>
      <c r="BG66" s="120"/>
      <c r="BH66" s="363"/>
    </row>
    <row r="67" spans="1:60" s="79" customFormat="1" x14ac:dyDescent="0.25">
      <c r="A67" s="65">
        <v>4475</v>
      </c>
      <c r="B67" s="66">
        <v>21121</v>
      </c>
      <c r="C67" s="67" t="s">
        <v>392</v>
      </c>
      <c r="D67" s="68">
        <v>11</v>
      </c>
      <c r="E67" s="67" t="s">
        <v>49</v>
      </c>
      <c r="F67" s="69">
        <v>45</v>
      </c>
      <c r="G67" s="67" t="s">
        <v>86</v>
      </c>
      <c r="H67" s="70">
        <v>250</v>
      </c>
      <c r="I67" s="71" t="s">
        <v>86</v>
      </c>
      <c r="J67" s="66">
        <v>2</v>
      </c>
      <c r="K67" s="67" t="s">
        <v>33</v>
      </c>
      <c r="L67" s="67">
        <v>6</v>
      </c>
      <c r="M67" s="67" t="s">
        <v>50</v>
      </c>
      <c r="N67" s="67">
        <v>8</v>
      </c>
      <c r="O67" s="67" t="s">
        <v>51</v>
      </c>
      <c r="P67" s="67">
        <v>3</v>
      </c>
      <c r="Q67" s="67" t="s">
        <v>34</v>
      </c>
      <c r="R67" s="67">
        <v>5</v>
      </c>
      <c r="S67" s="67" t="s">
        <v>54</v>
      </c>
      <c r="T67" s="67" t="s">
        <v>40</v>
      </c>
      <c r="U67" s="67" t="s">
        <v>41</v>
      </c>
      <c r="V67" s="69">
        <v>358</v>
      </c>
      <c r="W67" s="67" t="s">
        <v>89</v>
      </c>
      <c r="X67" s="68">
        <v>1</v>
      </c>
      <c r="Y67" s="71" t="s">
        <v>492</v>
      </c>
      <c r="Z67" s="66" t="s">
        <v>702</v>
      </c>
      <c r="AA67" s="67" t="s">
        <v>493</v>
      </c>
      <c r="AB67" s="67" t="s">
        <v>494</v>
      </c>
      <c r="AC67" s="67" t="s">
        <v>210</v>
      </c>
      <c r="AD67" s="67" t="s">
        <v>495</v>
      </c>
      <c r="AE67" s="72" t="s">
        <v>406</v>
      </c>
      <c r="AF67" s="67"/>
      <c r="AG67" s="67" t="s">
        <v>709</v>
      </c>
      <c r="AH67" s="73" t="s">
        <v>710</v>
      </c>
      <c r="AI67" s="74" t="s">
        <v>488</v>
      </c>
      <c r="AJ67" s="71">
        <v>100</v>
      </c>
      <c r="AK67" s="75">
        <v>0</v>
      </c>
      <c r="AL67" s="72" t="s">
        <v>408</v>
      </c>
      <c r="AM67" s="71" t="s">
        <v>46</v>
      </c>
      <c r="AN67" s="76" t="s">
        <v>411</v>
      </c>
      <c r="AO67" s="72">
        <v>0</v>
      </c>
      <c r="AP67" s="72">
        <v>50</v>
      </c>
      <c r="AQ67" s="72">
        <v>50.01</v>
      </c>
      <c r="AR67" s="72">
        <v>80</v>
      </c>
      <c r="AS67" s="72">
        <v>80.010000000000005</v>
      </c>
      <c r="AT67" s="77">
        <v>110</v>
      </c>
      <c r="AU67" s="132">
        <v>100</v>
      </c>
      <c r="AV67" s="132">
        <v>0</v>
      </c>
      <c r="AW67" s="132">
        <v>0</v>
      </c>
      <c r="AX67" s="132">
        <v>0</v>
      </c>
      <c r="AY67" s="132">
        <v>0</v>
      </c>
      <c r="AZ67" s="132">
        <v>0</v>
      </c>
      <c r="BA67" s="132">
        <v>0</v>
      </c>
      <c r="BB67" s="132">
        <v>0</v>
      </c>
      <c r="BC67" s="132">
        <v>0</v>
      </c>
      <c r="BD67" s="132">
        <v>0</v>
      </c>
      <c r="BE67" s="132">
        <v>0</v>
      </c>
      <c r="BF67" s="132">
        <v>0</v>
      </c>
      <c r="BG67" s="120"/>
      <c r="BH67" s="363"/>
    </row>
    <row r="68" spans="1:60" s="79" customFormat="1" x14ac:dyDescent="0.25">
      <c r="A68" s="65">
        <v>4475</v>
      </c>
      <c r="B68" s="66">
        <v>21121</v>
      </c>
      <c r="C68" s="67" t="s">
        <v>392</v>
      </c>
      <c r="D68" s="68">
        <v>11</v>
      </c>
      <c r="E68" s="67" t="s">
        <v>49</v>
      </c>
      <c r="F68" s="69">
        <v>45</v>
      </c>
      <c r="G68" s="67" t="s">
        <v>86</v>
      </c>
      <c r="H68" s="70">
        <v>250</v>
      </c>
      <c r="I68" s="71" t="s">
        <v>86</v>
      </c>
      <c r="J68" s="66">
        <v>2</v>
      </c>
      <c r="K68" s="67" t="s">
        <v>33</v>
      </c>
      <c r="L68" s="67">
        <v>6</v>
      </c>
      <c r="M68" s="67" t="s">
        <v>50</v>
      </c>
      <c r="N68" s="67">
        <v>8</v>
      </c>
      <c r="O68" s="67" t="s">
        <v>51</v>
      </c>
      <c r="P68" s="67">
        <v>3</v>
      </c>
      <c r="Q68" s="67" t="s">
        <v>34</v>
      </c>
      <c r="R68" s="67">
        <v>5</v>
      </c>
      <c r="S68" s="67" t="s">
        <v>54</v>
      </c>
      <c r="T68" s="67" t="s">
        <v>40</v>
      </c>
      <c r="U68" s="67" t="s">
        <v>41</v>
      </c>
      <c r="V68" s="69">
        <v>358</v>
      </c>
      <c r="W68" s="67" t="s">
        <v>89</v>
      </c>
      <c r="X68" s="68">
        <v>1</v>
      </c>
      <c r="Y68" s="71" t="s">
        <v>492</v>
      </c>
      <c r="Z68" s="66" t="s">
        <v>702</v>
      </c>
      <c r="AA68" s="67" t="s">
        <v>493</v>
      </c>
      <c r="AB68" s="67" t="s">
        <v>494</v>
      </c>
      <c r="AC68" s="67" t="s">
        <v>210</v>
      </c>
      <c r="AD68" s="67" t="s">
        <v>495</v>
      </c>
      <c r="AE68" s="72" t="s">
        <v>406</v>
      </c>
      <c r="AF68" s="67"/>
      <c r="AG68" s="67" t="s">
        <v>711</v>
      </c>
      <c r="AH68" s="73" t="s">
        <v>712</v>
      </c>
      <c r="AI68" s="74" t="s">
        <v>488</v>
      </c>
      <c r="AJ68" s="71">
        <v>54</v>
      </c>
      <c r="AK68" s="75">
        <v>0</v>
      </c>
      <c r="AL68" s="72" t="s">
        <v>408</v>
      </c>
      <c r="AM68" s="71" t="s">
        <v>46</v>
      </c>
      <c r="AN68" s="76" t="s">
        <v>411</v>
      </c>
      <c r="AO68" s="72">
        <v>0</v>
      </c>
      <c r="AP68" s="72">
        <v>50</v>
      </c>
      <c r="AQ68" s="72">
        <v>50.01</v>
      </c>
      <c r="AR68" s="72">
        <v>80</v>
      </c>
      <c r="AS68" s="72">
        <v>80.010000000000005</v>
      </c>
      <c r="AT68" s="77">
        <v>110</v>
      </c>
      <c r="AU68" s="132">
        <v>54</v>
      </c>
      <c r="AV68" s="132">
        <v>0</v>
      </c>
      <c r="AW68" s="132">
        <v>0</v>
      </c>
      <c r="AX68" s="132">
        <v>0</v>
      </c>
      <c r="AY68" s="132">
        <v>0</v>
      </c>
      <c r="AZ68" s="132">
        <v>0</v>
      </c>
      <c r="BA68" s="132">
        <v>0</v>
      </c>
      <c r="BB68" s="132">
        <v>0</v>
      </c>
      <c r="BC68" s="132">
        <v>0</v>
      </c>
      <c r="BD68" s="132">
        <v>0</v>
      </c>
      <c r="BE68" s="132">
        <v>0</v>
      </c>
      <c r="BF68" s="132">
        <v>0</v>
      </c>
      <c r="BG68" s="120"/>
      <c r="BH68" s="363"/>
    </row>
    <row r="69" spans="1:60" s="79" customFormat="1" x14ac:dyDescent="0.25">
      <c r="A69" s="65">
        <v>4475</v>
      </c>
      <c r="B69" s="66">
        <v>21121</v>
      </c>
      <c r="C69" s="67" t="s">
        <v>392</v>
      </c>
      <c r="D69" s="68">
        <v>11</v>
      </c>
      <c r="E69" s="67" t="s">
        <v>49</v>
      </c>
      <c r="F69" s="69">
        <v>45</v>
      </c>
      <c r="G69" s="67" t="s">
        <v>86</v>
      </c>
      <c r="H69" s="70">
        <v>250</v>
      </c>
      <c r="I69" s="71" t="s">
        <v>86</v>
      </c>
      <c r="J69" s="66">
        <v>2</v>
      </c>
      <c r="K69" s="67" t="s">
        <v>33</v>
      </c>
      <c r="L69" s="67">
        <v>6</v>
      </c>
      <c r="M69" s="67" t="s">
        <v>50</v>
      </c>
      <c r="N69" s="67">
        <v>8</v>
      </c>
      <c r="O69" s="67" t="s">
        <v>51</v>
      </c>
      <c r="P69" s="67">
        <v>3</v>
      </c>
      <c r="Q69" s="67" t="s">
        <v>34</v>
      </c>
      <c r="R69" s="67">
        <v>5</v>
      </c>
      <c r="S69" s="67" t="s">
        <v>54</v>
      </c>
      <c r="T69" s="67" t="s">
        <v>40</v>
      </c>
      <c r="U69" s="67" t="s">
        <v>41</v>
      </c>
      <c r="V69" s="69">
        <v>358</v>
      </c>
      <c r="W69" s="67" t="s">
        <v>89</v>
      </c>
      <c r="X69" s="68">
        <v>1</v>
      </c>
      <c r="Y69" s="71" t="s">
        <v>492</v>
      </c>
      <c r="Z69" s="66" t="s">
        <v>702</v>
      </c>
      <c r="AA69" s="67" t="s">
        <v>493</v>
      </c>
      <c r="AB69" s="67" t="s">
        <v>494</v>
      </c>
      <c r="AC69" s="67" t="s">
        <v>210</v>
      </c>
      <c r="AD69" s="67" t="s">
        <v>495</v>
      </c>
      <c r="AE69" s="72" t="s">
        <v>406</v>
      </c>
      <c r="AF69" s="67"/>
      <c r="AG69" s="67" t="s">
        <v>713</v>
      </c>
      <c r="AH69" s="73" t="s">
        <v>714</v>
      </c>
      <c r="AI69" s="74" t="s">
        <v>488</v>
      </c>
      <c r="AJ69" s="71">
        <v>95638</v>
      </c>
      <c r="AK69" s="75">
        <v>0</v>
      </c>
      <c r="AL69" s="72" t="s">
        <v>408</v>
      </c>
      <c r="AM69" s="71" t="s">
        <v>46</v>
      </c>
      <c r="AN69" s="76" t="s">
        <v>411</v>
      </c>
      <c r="AO69" s="72">
        <v>0</v>
      </c>
      <c r="AP69" s="72">
        <v>50</v>
      </c>
      <c r="AQ69" s="72">
        <v>50.01</v>
      </c>
      <c r="AR69" s="72">
        <v>80</v>
      </c>
      <c r="AS69" s="72">
        <v>80.010000000000005</v>
      </c>
      <c r="AT69" s="77">
        <v>110</v>
      </c>
      <c r="AU69" s="132">
        <v>8694</v>
      </c>
      <c r="AV69" s="132">
        <v>8694</v>
      </c>
      <c r="AW69" s="132">
        <v>8694</v>
      </c>
      <c r="AX69" s="132">
        <v>4346</v>
      </c>
      <c r="AY69" s="132">
        <v>8695</v>
      </c>
      <c r="AZ69" s="132">
        <v>8695</v>
      </c>
      <c r="BA69" s="132">
        <v>8695</v>
      </c>
      <c r="BB69" s="132">
        <v>8695</v>
      </c>
      <c r="BC69" s="132">
        <v>8694</v>
      </c>
      <c r="BD69" s="132">
        <v>8695</v>
      </c>
      <c r="BE69" s="132">
        <v>8695</v>
      </c>
      <c r="BF69" s="132">
        <v>4346</v>
      </c>
      <c r="BG69" s="120"/>
      <c r="BH69" s="363"/>
    </row>
    <row r="70" spans="1:60" s="79" customFormat="1" ht="15" customHeight="1" x14ac:dyDescent="0.25">
      <c r="A70" s="65">
        <v>4475</v>
      </c>
      <c r="B70" s="66">
        <v>21121</v>
      </c>
      <c r="C70" s="67" t="s">
        <v>392</v>
      </c>
      <c r="D70" s="68">
        <v>11</v>
      </c>
      <c r="E70" s="67" t="s">
        <v>49</v>
      </c>
      <c r="F70" s="69">
        <v>45</v>
      </c>
      <c r="G70" s="67" t="s">
        <v>86</v>
      </c>
      <c r="H70" s="70">
        <v>250</v>
      </c>
      <c r="I70" s="71" t="s">
        <v>86</v>
      </c>
      <c r="J70" s="66">
        <v>2</v>
      </c>
      <c r="K70" s="67" t="s">
        <v>33</v>
      </c>
      <c r="L70" s="67">
        <v>6</v>
      </c>
      <c r="M70" s="67" t="s">
        <v>50</v>
      </c>
      <c r="N70" s="67">
        <v>8</v>
      </c>
      <c r="O70" s="67" t="s">
        <v>51</v>
      </c>
      <c r="P70" s="67">
        <v>3</v>
      </c>
      <c r="Q70" s="67" t="s">
        <v>34</v>
      </c>
      <c r="R70" s="67">
        <v>5</v>
      </c>
      <c r="S70" s="67" t="s">
        <v>54</v>
      </c>
      <c r="T70" s="67" t="s">
        <v>40</v>
      </c>
      <c r="U70" s="67" t="s">
        <v>41</v>
      </c>
      <c r="V70" s="69">
        <v>358</v>
      </c>
      <c r="W70" s="67" t="s">
        <v>89</v>
      </c>
      <c r="X70" s="68">
        <v>1</v>
      </c>
      <c r="Y70" s="71" t="s">
        <v>492</v>
      </c>
      <c r="Z70" s="66" t="s">
        <v>111</v>
      </c>
      <c r="AA70" s="67" t="s">
        <v>493</v>
      </c>
      <c r="AB70" s="67" t="s">
        <v>515</v>
      </c>
      <c r="AC70" s="67" t="s">
        <v>516</v>
      </c>
      <c r="AD70" s="129" t="s">
        <v>517</v>
      </c>
      <c r="AE70" s="72" t="s">
        <v>406</v>
      </c>
      <c r="AF70" s="67"/>
      <c r="AG70" s="67" t="s">
        <v>559</v>
      </c>
      <c r="AH70" s="73" t="s">
        <v>518</v>
      </c>
      <c r="AI70" s="74" t="s">
        <v>488</v>
      </c>
      <c r="AJ70" s="71">
        <v>734</v>
      </c>
      <c r="AK70" s="75">
        <v>0</v>
      </c>
      <c r="AL70" s="72" t="s">
        <v>38</v>
      </c>
      <c r="AM70" s="71" t="s">
        <v>60</v>
      </c>
      <c r="AN70" s="76" t="s">
        <v>411</v>
      </c>
      <c r="AO70" s="72">
        <v>0</v>
      </c>
      <c r="AP70" s="72">
        <v>50</v>
      </c>
      <c r="AQ70" s="72">
        <v>50.01</v>
      </c>
      <c r="AR70" s="72">
        <v>80</v>
      </c>
      <c r="AS70" s="72">
        <v>80.010000000000005</v>
      </c>
      <c r="AT70" s="77">
        <v>110</v>
      </c>
      <c r="AU70" s="78">
        <v>36</v>
      </c>
      <c r="AV70" s="72">
        <v>67</v>
      </c>
      <c r="AW70" s="72">
        <v>63</v>
      </c>
      <c r="AX70" s="72">
        <v>41</v>
      </c>
      <c r="AY70" s="72">
        <v>68</v>
      </c>
      <c r="AZ70" s="72">
        <v>68</v>
      </c>
      <c r="BA70" s="72">
        <v>73</v>
      </c>
      <c r="BB70" s="72">
        <v>73</v>
      </c>
      <c r="BC70" s="72">
        <v>73</v>
      </c>
      <c r="BD70" s="72">
        <v>68</v>
      </c>
      <c r="BE70" s="72">
        <v>68</v>
      </c>
      <c r="BF70" s="72">
        <v>36</v>
      </c>
      <c r="BG70" s="120"/>
      <c r="BH70" s="363"/>
    </row>
    <row r="71" spans="1:60" s="79" customFormat="1" ht="15" customHeight="1" x14ac:dyDescent="0.25">
      <c r="A71" s="65">
        <v>4475</v>
      </c>
      <c r="B71" s="66">
        <v>21121</v>
      </c>
      <c r="C71" s="67" t="s">
        <v>392</v>
      </c>
      <c r="D71" s="68">
        <v>11</v>
      </c>
      <c r="E71" s="67" t="s">
        <v>49</v>
      </c>
      <c r="F71" s="69">
        <v>45</v>
      </c>
      <c r="G71" s="67" t="s">
        <v>86</v>
      </c>
      <c r="H71" s="70">
        <v>250</v>
      </c>
      <c r="I71" s="71" t="s">
        <v>86</v>
      </c>
      <c r="J71" s="66">
        <v>2</v>
      </c>
      <c r="K71" s="67" t="s">
        <v>33</v>
      </c>
      <c r="L71" s="67">
        <v>6</v>
      </c>
      <c r="M71" s="67" t="s">
        <v>50</v>
      </c>
      <c r="N71" s="67">
        <v>8</v>
      </c>
      <c r="O71" s="67" t="s">
        <v>51</v>
      </c>
      <c r="P71" s="67">
        <v>3</v>
      </c>
      <c r="Q71" s="67" t="s">
        <v>34</v>
      </c>
      <c r="R71" s="67">
        <v>5</v>
      </c>
      <c r="S71" s="67" t="s">
        <v>54</v>
      </c>
      <c r="T71" s="67" t="s">
        <v>40</v>
      </c>
      <c r="U71" s="67" t="s">
        <v>41</v>
      </c>
      <c r="V71" s="69">
        <v>358</v>
      </c>
      <c r="W71" s="67" t="s">
        <v>89</v>
      </c>
      <c r="X71" s="68">
        <v>1</v>
      </c>
      <c r="Y71" s="71" t="s">
        <v>492</v>
      </c>
      <c r="Z71" s="66" t="s">
        <v>702</v>
      </c>
      <c r="AA71" s="67" t="s">
        <v>493</v>
      </c>
      <c r="AB71" s="67" t="s">
        <v>515</v>
      </c>
      <c r="AC71" s="67" t="s">
        <v>516</v>
      </c>
      <c r="AD71" s="129" t="s">
        <v>517</v>
      </c>
      <c r="AE71" s="72" t="s">
        <v>406</v>
      </c>
      <c r="AF71" s="67"/>
      <c r="AG71" s="67" t="s">
        <v>715</v>
      </c>
      <c r="AH71" s="130" t="s">
        <v>716</v>
      </c>
      <c r="AI71" s="74" t="s">
        <v>488</v>
      </c>
      <c r="AJ71" s="71">
        <v>714</v>
      </c>
      <c r="AK71" s="75">
        <v>0</v>
      </c>
      <c r="AL71" s="72" t="s">
        <v>408</v>
      </c>
      <c r="AM71" s="71" t="s">
        <v>60</v>
      </c>
      <c r="AN71" s="76" t="s">
        <v>411</v>
      </c>
      <c r="AO71" s="72">
        <v>0</v>
      </c>
      <c r="AP71" s="72">
        <v>50</v>
      </c>
      <c r="AQ71" s="72">
        <v>50.01</v>
      </c>
      <c r="AR71" s="72">
        <v>80</v>
      </c>
      <c r="AS71" s="72">
        <v>80.010000000000005</v>
      </c>
      <c r="AT71" s="77">
        <v>110</v>
      </c>
      <c r="AU71" s="78">
        <v>35</v>
      </c>
      <c r="AV71" s="72">
        <v>62</v>
      </c>
      <c r="AW71" s="72">
        <v>62</v>
      </c>
      <c r="AX71" s="72">
        <v>40</v>
      </c>
      <c r="AY71" s="72">
        <v>67</v>
      </c>
      <c r="AZ71" s="72">
        <v>67</v>
      </c>
      <c r="BA71" s="72">
        <v>72</v>
      </c>
      <c r="BB71" s="72">
        <v>72</v>
      </c>
      <c r="BC71" s="72">
        <v>68</v>
      </c>
      <c r="BD71" s="72">
        <v>67</v>
      </c>
      <c r="BE71" s="72">
        <v>67</v>
      </c>
      <c r="BF71" s="72">
        <v>35</v>
      </c>
      <c r="BG71" s="120"/>
      <c r="BH71" s="363"/>
    </row>
    <row r="72" spans="1:60" s="79" customFormat="1" ht="15" customHeight="1" x14ac:dyDescent="0.25">
      <c r="A72" s="65">
        <v>4475</v>
      </c>
      <c r="B72" s="66">
        <v>21121</v>
      </c>
      <c r="C72" s="67" t="s">
        <v>392</v>
      </c>
      <c r="D72" s="68">
        <v>11</v>
      </c>
      <c r="E72" s="67" t="s">
        <v>49</v>
      </c>
      <c r="F72" s="69">
        <v>45</v>
      </c>
      <c r="G72" s="67" t="s">
        <v>86</v>
      </c>
      <c r="H72" s="70">
        <v>250</v>
      </c>
      <c r="I72" s="71" t="s">
        <v>86</v>
      </c>
      <c r="J72" s="66">
        <v>2</v>
      </c>
      <c r="K72" s="67" t="s">
        <v>33</v>
      </c>
      <c r="L72" s="67">
        <v>6</v>
      </c>
      <c r="M72" s="67" t="s">
        <v>50</v>
      </c>
      <c r="N72" s="67">
        <v>8</v>
      </c>
      <c r="O72" s="67" t="s">
        <v>51</v>
      </c>
      <c r="P72" s="67">
        <v>3</v>
      </c>
      <c r="Q72" s="67" t="s">
        <v>34</v>
      </c>
      <c r="R72" s="67">
        <v>5</v>
      </c>
      <c r="S72" s="67" t="s">
        <v>54</v>
      </c>
      <c r="T72" s="67" t="s">
        <v>40</v>
      </c>
      <c r="U72" s="67" t="s">
        <v>41</v>
      </c>
      <c r="V72" s="69">
        <v>358</v>
      </c>
      <c r="W72" s="67" t="s">
        <v>89</v>
      </c>
      <c r="X72" s="68">
        <v>1</v>
      </c>
      <c r="Y72" s="71" t="s">
        <v>492</v>
      </c>
      <c r="Z72" s="66" t="s">
        <v>702</v>
      </c>
      <c r="AA72" s="67" t="s">
        <v>493</v>
      </c>
      <c r="AB72" s="67" t="s">
        <v>515</v>
      </c>
      <c r="AC72" s="67" t="s">
        <v>516</v>
      </c>
      <c r="AD72" s="129" t="s">
        <v>517</v>
      </c>
      <c r="AE72" s="72" t="s">
        <v>406</v>
      </c>
      <c r="AF72" s="67"/>
      <c r="AG72" s="67" t="s">
        <v>717</v>
      </c>
      <c r="AH72" s="73" t="s">
        <v>718</v>
      </c>
      <c r="AI72" s="74" t="s">
        <v>488</v>
      </c>
      <c r="AJ72" s="71">
        <v>20</v>
      </c>
      <c r="AK72" s="75">
        <v>0</v>
      </c>
      <c r="AL72" s="72" t="s">
        <v>408</v>
      </c>
      <c r="AM72" s="71" t="s">
        <v>60</v>
      </c>
      <c r="AN72" s="76" t="s">
        <v>411</v>
      </c>
      <c r="AO72" s="72">
        <v>0</v>
      </c>
      <c r="AP72" s="72">
        <v>50</v>
      </c>
      <c r="AQ72" s="72">
        <v>50.01</v>
      </c>
      <c r="AR72" s="72">
        <v>80</v>
      </c>
      <c r="AS72" s="72">
        <v>80.010000000000005</v>
      </c>
      <c r="AT72" s="77">
        <v>110</v>
      </c>
      <c r="AU72" s="78">
        <v>1</v>
      </c>
      <c r="AV72" s="72">
        <v>5</v>
      </c>
      <c r="AW72" s="72">
        <v>1</v>
      </c>
      <c r="AX72" s="72">
        <v>1</v>
      </c>
      <c r="AY72" s="72">
        <v>1</v>
      </c>
      <c r="AZ72" s="72">
        <v>1</v>
      </c>
      <c r="BA72" s="72">
        <v>1</v>
      </c>
      <c r="BB72" s="72">
        <v>1</v>
      </c>
      <c r="BC72" s="72">
        <v>5</v>
      </c>
      <c r="BD72" s="72">
        <v>1</v>
      </c>
      <c r="BE72" s="72">
        <v>1</v>
      </c>
      <c r="BF72" s="72">
        <v>1</v>
      </c>
      <c r="BG72" s="120"/>
      <c r="BH72" s="363"/>
    </row>
    <row r="73" spans="1:60" s="79" customFormat="1" ht="14.25" customHeight="1" x14ac:dyDescent="0.25">
      <c r="A73" s="65">
        <v>4484</v>
      </c>
      <c r="B73" s="66">
        <v>21121</v>
      </c>
      <c r="C73" s="67" t="s">
        <v>392</v>
      </c>
      <c r="D73" s="68">
        <v>11</v>
      </c>
      <c r="E73" s="67" t="s">
        <v>49</v>
      </c>
      <c r="F73" s="69">
        <v>45</v>
      </c>
      <c r="G73" s="67" t="s">
        <v>86</v>
      </c>
      <c r="H73" s="70">
        <v>250</v>
      </c>
      <c r="I73" s="71" t="s">
        <v>86</v>
      </c>
      <c r="J73" s="66">
        <v>2</v>
      </c>
      <c r="K73" s="67" t="s">
        <v>33</v>
      </c>
      <c r="L73" s="67">
        <v>6</v>
      </c>
      <c r="M73" s="67" t="s">
        <v>50</v>
      </c>
      <c r="N73" s="67">
        <v>8</v>
      </c>
      <c r="O73" s="67" t="s">
        <v>51</v>
      </c>
      <c r="P73" s="67">
        <v>3</v>
      </c>
      <c r="Q73" s="67" t="s">
        <v>34</v>
      </c>
      <c r="R73" s="67">
        <v>5</v>
      </c>
      <c r="S73" s="67" t="s">
        <v>54</v>
      </c>
      <c r="T73" s="67" t="s">
        <v>40</v>
      </c>
      <c r="U73" s="67" t="s">
        <v>41</v>
      </c>
      <c r="V73" s="69">
        <v>358</v>
      </c>
      <c r="W73" s="67" t="s">
        <v>89</v>
      </c>
      <c r="X73" s="68">
        <v>2</v>
      </c>
      <c r="Y73" s="71" t="s">
        <v>498</v>
      </c>
      <c r="Z73" s="66" t="s">
        <v>93</v>
      </c>
      <c r="AA73" s="67" t="s">
        <v>548</v>
      </c>
      <c r="AB73" s="129" t="s">
        <v>685</v>
      </c>
      <c r="AC73" s="129" t="s">
        <v>555</v>
      </c>
      <c r="AD73" s="129" t="s">
        <v>686</v>
      </c>
      <c r="AE73" s="72" t="s">
        <v>406</v>
      </c>
      <c r="AF73" s="67"/>
      <c r="AG73" s="67" t="s">
        <v>687</v>
      </c>
      <c r="AH73" s="73" t="s">
        <v>688</v>
      </c>
      <c r="AI73" s="74" t="s">
        <v>488</v>
      </c>
      <c r="AJ73" s="131">
        <v>39706</v>
      </c>
      <c r="AK73" s="135">
        <v>0</v>
      </c>
      <c r="AL73" s="72" t="s">
        <v>408</v>
      </c>
      <c r="AM73" s="71" t="s">
        <v>36</v>
      </c>
      <c r="AN73" s="76" t="s">
        <v>411</v>
      </c>
      <c r="AO73" s="72">
        <v>0</v>
      </c>
      <c r="AP73" s="72">
        <v>50</v>
      </c>
      <c r="AQ73" s="72">
        <v>50.01</v>
      </c>
      <c r="AR73" s="72">
        <v>80</v>
      </c>
      <c r="AS73" s="72">
        <v>80.010000000000005</v>
      </c>
      <c r="AT73" s="77">
        <v>110</v>
      </c>
      <c r="AU73" s="78"/>
      <c r="AV73" s="72"/>
      <c r="AW73" s="72"/>
      <c r="AX73" s="72"/>
      <c r="AY73" s="72"/>
      <c r="AZ73" s="72"/>
      <c r="BA73" s="72"/>
      <c r="BB73" s="72"/>
      <c r="BC73" s="72"/>
      <c r="BD73" s="72"/>
      <c r="BE73" s="72"/>
      <c r="BF73" s="72">
        <v>39706</v>
      </c>
      <c r="BG73" s="120"/>
      <c r="BH73" s="363"/>
    </row>
    <row r="74" spans="1:60" s="79" customFormat="1" ht="14.25" customHeight="1" x14ac:dyDescent="0.25">
      <c r="A74" s="65">
        <v>4484</v>
      </c>
      <c r="B74" s="66">
        <v>21121</v>
      </c>
      <c r="C74" s="67" t="s">
        <v>392</v>
      </c>
      <c r="D74" s="68">
        <v>11</v>
      </c>
      <c r="E74" s="67" t="s">
        <v>49</v>
      </c>
      <c r="F74" s="69">
        <v>45</v>
      </c>
      <c r="G74" s="67" t="s">
        <v>86</v>
      </c>
      <c r="H74" s="70">
        <v>250</v>
      </c>
      <c r="I74" s="71" t="s">
        <v>86</v>
      </c>
      <c r="J74" s="66">
        <v>2</v>
      </c>
      <c r="K74" s="67" t="s">
        <v>33</v>
      </c>
      <c r="L74" s="67">
        <v>6</v>
      </c>
      <c r="M74" s="67" t="s">
        <v>50</v>
      </c>
      <c r="N74" s="67">
        <v>8</v>
      </c>
      <c r="O74" s="67" t="s">
        <v>51</v>
      </c>
      <c r="P74" s="67">
        <v>3</v>
      </c>
      <c r="Q74" s="67" t="s">
        <v>34</v>
      </c>
      <c r="R74" s="67">
        <v>5</v>
      </c>
      <c r="S74" s="67" t="s">
        <v>54</v>
      </c>
      <c r="T74" s="67" t="s">
        <v>40</v>
      </c>
      <c r="U74" s="67" t="s">
        <v>41</v>
      </c>
      <c r="V74" s="69">
        <v>358</v>
      </c>
      <c r="W74" s="67" t="s">
        <v>89</v>
      </c>
      <c r="X74" s="68">
        <v>2</v>
      </c>
      <c r="Y74" s="71" t="s">
        <v>498</v>
      </c>
      <c r="Z74" s="66" t="s">
        <v>93</v>
      </c>
      <c r="AA74" s="67" t="s">
        <v>548</v>
      </c>
      <c r="AB74" s="129" t="s">
        <v>736</v>
      </c>
      <c r="AC74" s="129" t="s">
        <v>550</v>
      </c>
      <c r="AD74" s="129" t="s">
        <v>551</v>
      </c>
      <c r="AE74" s="72" t="s">
        <v>406</v>
      </c>
      <c r="AF74" s="67"/>
      <c r="AG74" s="67" t="s">
        <v>552</v>
      </c>
      <c r="AH74" s="73" t="s">
        <v>553</v>
      </c>
      <c r="AI74" s="74" t="s">
        <v>689</v>
      </c>
      <c r="AJ74" s="139">
        <v>12334</v>
      </c>
      <c r="AK74" s="75">
        <v>0</v>
      </c>
      <c r="AL74" s="72" t="s">
        <v>408</v>
      </c>
      <c r="AM74" s="71" t="s">
        <v>46</v>
      </c>
      <c r="AN74" s="76" t="s">
        <v>411</v>
      </c>
      <c r="AO74" s="72">
        <v>0</v>
      </c>
      <c r="AP74" s="72">
        <v>50</v>
      </c>
      <c r="AQ74" s="72">
        <v>50.01</v>
      </c>
      <c r="AR74" s="72">
        <v>80</v>
      </c>
      <c r="AS74" s="72">
        <v>80.010000000000005</v>
      </c>
      <c r="AT74" s="77">
        <v>110</v>
      </c>
      <c r="AU74" s="142">
        <v>224</v>
      </c>
      <c r="AV74" s="143">
        <v>225</v>
      </c>
      <c r="AW74" s="143">
        <v>225</v>
      </c>
      <c r="AX74" s="143">
        <v>224</v>
      </c>
      <c r="AY74" s="143">
        <v>424</v>
      </c>
      <c r="AZ74" s="143">
        <v>2.7629999999999999</v>
      </c>
      <c r="BA74" s="143">
        <v>3.2210000000000001</v>
      </c>
      <c r="BB74" s="143">
        <v>4.0739999999999998</v>
      </c>
      <c r="BC74" s="143">
        <v>2.5739999999999998</v>
      </c>
      <c r="BD74" s="143">
        <v>1.236</v>
      </c>
      <c r="BE74" s="143">
        <v>1.0249999999999999</v>
      </c>
      <c r="BF74" s="143">
        <v>40.625</v>
      </c>
      <c r="BG74" s="120"/>
      <c r="BH74" s="363"/>
    </row>
    <row r="75" spans="1:60" s="79" customFormat="1" ht="14.25" customHeight="1" x14ac:dyDescent="0.25">
      <c r="A75" s="65">
        <v>4484</v>
      </c>
      <c r="B75" s="66">
        <v>21121</v>
      </c>
      <c r="C75" s="67" t="s">
        <v>392</v>
      </c>
      <c r="D75" s="68">
        <v>11</v>
      </c>
      <c r="E75" s="67" t="s">
        <v>49</v>
      </c>
      <c r="F75" s="69">
        <v>45</v>
      </c>
      <c r="G75" s="67" t="s">
        <v>86</v>
      </c>
      <c r="H75" s="70">
        <v>250</v>
      </c>
      <c r="I75" s="71" t="s">
        <v>86</v>
      </c>
      <c r="J75" s="66">
        <v>2</v>
      </c>
      <c r="K75" s="67" t="s">
        <v>33</v>
      </c>
      <c r="L75" s="67">
        <v>6</v>
      </c>
      <c r="M75" s="67" t="s">
        <v>50</v>
      </c>
      <c r="N75" s="67">
        <v>8</v>
      </c>
      <c r="O75" s="67" t="s">
        <v>51</v>
      </c>
      <c r="P75" s="67">
        <v>3</v>
      </c>
      <c r="Q75" s="67" t="s">
        <v>34</v>
      </c>
      <c r="R75" s="67">
        <v>5</v>
      </c>
      <c r="S75" s="67" t="s">
        <v>54</v>
      </c>
      <c r="T75" s="67" t="s">
        <v>40</v>
      </c>
      <c r="U75" s="67" t="s">
        <v>41</v>
      </c>
      <c r="V75" s="69">
        <v>358</v>
      </c>
      <c r="W75" s="67" t="s">
        <v>89</v>
      </c>
      <c r="X75" s="68">
        <v>2</v>
      </c>
      <c r="Y75" s="71" t="s">
        <v>498</v>
      </c>
      <c r="Z75" s="66" t="s">
        <v>93</v>
      </c>
      <c r="AA75" s="67" t="s">
        <v>548</v>
      </c>
      <c r="AB75" s="129" t="s">
        <v>690</v>
      </c>
      <c r="AC75" s="129" t="s">
        <v>691</v>
      </c>
      <c r="AD75" s="129" t="s">
        <v>692</v>
      </c>
      <c r="AE75" s="72" t="s">
        <v>406</v>
      </c>
      <c r="AF75" s="67"/>
      <c r="AG75" s="67" t="s">
        <v>693</v>
      </c>
      <c r="AH75" s="73" t="s">
        <v>694</v>
      </c>
      <c r="AI75" s="74" t="s">
        <v>488</v>
      </c>
      <c r="AJ75" s="139">
        <v>4800</v>
      </c>
      <c r="AK75" s="75">
        <v>0</v>
      </c>
      <c r="AL75" s="72" t="s">
        <v>408</v>
      </c>
      <c r="AM75" s="71" t="s">
        <v>46</v>
      </c>
      <c r="AN75" s="76" t="s">
        <v>411</v>
      </c>
      <c r="AO75" s="72">
        <v>0</v>
      </c>
      <c r="AP75" s="72">
        <v>50</v>
      </c>
      <c r="AQ75" s="72">
        <v>50.01</v>
      </c>
      <c r="AR75" s="72">
        <v>80</v>
      </c>
      <c r="AS75" s="72">
        <v>80.010000000000005</v>
      </c>
      <c r="AT75" s="77">
        <v>110</v>
      </c>
      <c r="AU75" s="142"/>
      <c r="AV75" s="143"/>
      <c r="AW75" s="143"/>
      <c r="AX75" s="143"/>
      <c r="AY75" s="143">
        <v>200</v>
      </c>
      <c r="AZ75" s="143">
        <v>200</v>
      </c>
      <c r="BA75" s="143">
        <v>400</v>
      </c>
      <c r="BB75" s="143">
        <v>800</v>
      </c>
      <c r="BC75" s="143">
        <v>800</v>
      </c>
      <c r="BD75" s="143">
        <v>800</v>
      </c>
      <c r="BE75" s="143">
        <v>800</v>
      </c>
      <c r="BF75" s="143">
        <v>800</v>
      </c>
      <c r="BG75" s="120"/>
      <c r="BH75" s="363"/>
    </row>
    <row r="76" spans="1:60" s="79" customFormat="1" ht="14.25" customHeight="1" x14ac:dyDescent="0.25">
      <c r="A76" s="65">
        <v>4484</v>
      </c>
      <c r="B76" s="66">
        <v>21121</v>
      </c>
      <c r="C76" s="67" t="s">
        <v>392</v>
      </c>
      <c r="D76" s="68">
        <v>11</v>
      </c>
      <c r="E76" s="67" t="s">
        <v>49</v>
      </c>
      <c r="F76" s="69">
        <v>45</v>
      </c>
      <c r="G76" s="67" t="s">
        <v>86</v>
      </c>
      <c r="H76" s="70">
        <v>250</v>
      </c>
      <c r="I76" s="71" t="s">
        <v>86</v>
      </c>
      <c r="J76" s="66">
        <v>2</v>
      </c>
      <c r="K76" s="67" t="s">
        <v>33</v>
      </c>
      <c r="L76" s="67">
        <v>6</v>
      </c>
      <c r="M76" s="67" t="s">
        <v>50</v>
      </c>
      <c r="N76" s="67">
        <v>8</v>
      </c>
      <c r="O76" s="67" t="s">
        <v>51</v>
      </c>
      <c r="P76" s="67">
        <v>3</v>
      </c>
      <c r="Q76" s="67" t="s">
        <v>34</v>
      </c>
      <c r="R76" s="67">
        <v>5</v>
      </c>
      <c r="S76" s="67" t="s">
        <v>54</v>
      </c>
      <c r="T76" s="67" t="s">
        <v>40</v>
      </c>
      <c r="U76" s="67" t="s">
        <v>41</v>
      </c>
      <c r="V76" s="69">
        <v>358</v>
      </c>
      <c r="W76" s="67" t="s">
        <v>89</v>
      </c>
      <c r="X76" s="68">
        <v>2</v>
      </c>
      <c r="Y76" s="71" t="s">
        <v>498</v>
      </c>
      <c r="Z76" s="66" t="s">
        <v>111</v>
      </c>
      <c r="AA76" s="67" t="s">
        <v>548</v>
      </c>
      <c r="AB76" s="129" t="s">
        <v>554</v>
      </c>
      <c r="AC76" s="129" t="s">
        <v>555</v>
      </c>
      <c r="AD76" s="129" t="s">
        <v>213</v>
      </c>
      <c r="AE76" s="72" t="s">
        <v>406</v>
      </c>
      <c r="AF76" s="67"/>
      <c r="AG76" s="67" t="s">
        <v>556</v>
      </c>
      <c r="AH76" s="73" t="s">
        <v>557</v>
      </c>
      <c r="AI76" s="74" t="s">
        <v>488</v>
      </c>
      <c r="AJ76" s="131">
        <v>4865</v>
      </c>
      <c r="AK76" s="135">
        <v>0</v>
      </c>
      <c r="AL76" s="72" t="s">
        <v>38</v>
      </c>
      <c r="AM76" s="71" t="s">
        <v>60</v>
      </c>
      <c r="AN76" s="76" t="s">
        <v>411</v>
      </c>
      <c r="AO76" s="72">
        <v>0</v>
      </c>
      <c r="AP76" s="72">
        <v>50</v>
      </c>
      <c r="AQ76" s="72">
        <v>50.01</v>
      </c>
      <c r="AR76" s="72">
        <v>80</v>
      </c>
      <c r="AS76" s="72">
        <v>80.010000000000005</v>
      </c>
      <c r="AT76" s="77">
        <v>110</v>
      </c>
      <c r="AU76" s="78">
        <v>88</v>
      </c>
      <c r="AV76" s="72">
        <v>88</v>
      </c>
      <c r="AW76" s="72">
        <v>89</v>
      </c>
      <c r="AX76" s="72">
        <v>89</v>
      </c>
      <c r="AY76" s="72">
        <v>89</v>
      </c>
      <c r="AZ76" s="72">
        <v>89</v>
      </c>
      <c r="BA76" s="72">
        <v>89</v>
      </c>
      <c r="BB76" s="72">
        <v>89</v>
      </c>
      <c r="BC76" s="72">
        <v>3653</v>
      </c>
      <c r="BD76" s="72">
        <v>326</v>
      </c>
      <c r="BE76" s="72">
        <v>88</v>
      </c>
      <c r="BF76" s="72">
        <v>88</v>
      </c>
      <c r="BG76" s="120"/>
      <c r="BH76" s="363"/>
    </row>
    <row r="77" spans="1:60" s="79" customFormat="1" ht="14.25" customHeight="1" x14ac:dyDescent="0.25">
      <c r="A77" s="65">
        <v>4484</v>
      </c>
      <c r="B77" s="66">
        <v>21121</v>
      </c>
      <c r="C77" s="67" t="s">
        <v>392</v>
      </c>
      <c r="D77" s="68">
        <v>11</v>
      </c>
      <c r="E77" s="67" t="s">
        <v>49</v>
      </c>
      <c r="F77" s="69">
        <v>45</v>
      </c>
      <c r="G77" s="67" t="s">
        <v>86</v>
      </c>
      <c r="H77" s="70">
        <v>250</v>
      </c>
      <c r="I77" s="71" t="s">
        <v>86</v>
      </c>
      <c r="J77" s="66">
        <v>2</v>
      </c>
      <c r="K77" s="67" t="s">
        <v>33</v>
      </c>
      <c r="L77" s="67">
        <v>6</v>
      </c>
      <c r="M77" s="67" t="s">
        <v>50</v>
      </c>
      <c r="N77" s="67">
        <v>8</v>
      </c>
      <c r="O77" s="67" t="s">
        <v>51</v>
      </c>
      <c r="P77" s="67">
        <v>3</v>
      </c>
      <c r="Q77" s="67" t="s">
        <v>34</v>
      </c>
      <c r="R77" s="67">
        <v>5</v>
      </c>
      <c r="S77" s="67" t="s">
        <v>54</v>
      </c>
      <c r="T77" s="67" t="s">
        <v>40</v>
      </c>
      <c r="U77" s="67" t="s">
        <v>41</v>
      </c>
      <c r="V77" s="69">
        <v>358</v>
      </c>
      <c r="W77" s="67" t="s">
        <v>89</v>
      </c>
      <c r="X77" s="68">
        <v>2</v>
      </c>
      <c r="Y77" s="71" t="s">
        <v>498</v>
      </c>
      <c r="Z77" s="66" t="s">
        <v>93</v>
      </c>
      <c r="AA77" s="67" t="s">
        <v>548</v>
      </c>
      <c r="AB77" s="129" t="s">
        <v>737</v>
      </c>
      <c r="AC77" s="129" t="s">
        <v>555</v>
      </c>
      <c r="AD77" s="129" t="s">
        <v>213</v>
      </c>
      <c r="AE77" s="72" t="s">
        <v>406</v>
      </c>
      <c r="AF77" s="67"/>
      <c r="AG77" s="67" t="s">
        <v>695</v>
      </c>
      <c r="AH77" s="73" t="s">
        <v>695</v>
      </c>
      <c r="AI77" s="74" t="s">
        <v>488</v>
      </c>
      <c r="AJ77" s="131">
        <v>4865</v>
      </c>
      <c r="AK77" s="135">
        <v>0</v>
      </c>
      <c r="AL77" s="72" t="s">
        <v>408</v>
      </c>
      <c r="AM77" s="71" t="s">
        <v>60</v>
      </c>
      <c r="AN77" s="76" t="s">
        <v>411</v>
      </c>
      <c r="AO77" s="72">
        <v>0</v>
      </c>
      <c r="AP77" s="72">
        <v>50</v>
      </c>
      <c r="AQ77" s="72">
        <v>50.01</v>
      </c>
      <c r="AR77" s="72">
        <v>80</v>
      </c>
      <c r="AS77" s="72">
        <v>80.010000000000005</v>
      </c>
      <c r="AT77" s="77">
        <v>110</v>
      </c>
      <c r="AU77" s="78">
        <v>88</v>
      </c>
      <c r="AV77" s="72">
        <v>88</v>
      </c>
      <c r="AW77" s="72">
        <v>89</v>
      </c>
      <c r="AX77" s="72">
        <v>89</v>
      </c>
      <c r="AY77" s="72">
        <v>89</v>
      </c>
      <c r="AZ77" s="72">
        <v>89</v>
      </c>
      <c r="BA77" s="72">
        <v>89</v>
      </c>
      <c r="BB77" s="72">
        <v>89</v>
      </c>
      <c r="BC77" s="72">
        <v>3653</v>
      </c>
      <c r="BD77" s="72">
        <v>326</v>
      </c>
      <c r="BE77" s="72">
        <v>88</v>
      </c>
      <c r="BF77" s="72">
        <v>88</v>
      </c>
      <c r="BG77" s="120"/>
      <c r="BH77" s="363"/>
    </row>
    <row r="78" spans="1:60" s="158" customFormat="1" ht="19.5" customHeight="1" x14ac:dyDescent="0.25">
      <c r="A78" s="144">
        <v>4478</v>
      </c>
      <c r="B78" s="145">
        <v>21121</v>
      </c>
      <c r="C78" s="146" t="s">
        <v>392</v>
      </c>
      <c r="D78" s="147">
        <v>11</v>
      </c>
      <c r="E78" s="146" t="s">
        <v>49</v>
      </c>
      <c r="F78" s="148">
        <v>45</v>
      </c>
      <c r="G78" s="146" t="s">
        <v>86</v>
      </c>
      <c r="H78" s="149">
        <v>250</v>
      </c>
      <c r="I78" s="150" t="s">
        <v>86</v>
      </c>
      <c r="J78" s="145">
        <v>2</v>
      </c>
      <c r="K78" s="146" t="s">
        <v>33</v>
      </c>
      <c r="L78" s="146">
        <v>6</v>
      </c>
      <c r="M78" s="146" t="s">
        <v>50</v>
      </c>
      <c r="N78" s="146">
        <v>8</v>
      </c>
      <c r="O78" s="146" t="s">
        <v>51</v>
      </c>
      <c r="P78" s="146">
        <v>3</v>
      </c>
      <c r="Q78" s="146" t="s">
        <v>34</v>
      </c>
      <c r="R78" s="146">
        <v>5</v>
      </c>
      <c r="S78" s="146" t="s">
        <v>54</v>
      </c>
      <c r="T78" s="146" t="s">
        <v>40</v>
      </c>
      <c r="U78" s="146" t="s">
        <v>41</v>
      </c>
      <c r="V78" s="148">
        <v>358</v>
      </c>
      <c r="W78" s="146" t="s">
        <v>89</v>
      </c>
      <c r="X78" s="147">
        <v>3</v>
      </c>
      <c r="Y78" s="150" t="s">
        <v>499</v>
      </c>
      <c r="Z78" s="145" t="s">
        <v>93</v>
      </c>
      <c r="AA78" s="146" t="s">
        <v>500</v>
      </c>
      <c r="AB78" s="146" t="s">
        <v>501</v>
      </c>
      <c r="AC78" s="146" t="s">
        <v>502</v>
      </c>
      <c r="AD78" s="146" t="s">
        <v>743</v>
      </c>
      <c r="AE78" s="151" t="s">
        <v>406</v>
      </c>
      <c r="AF78" s="146"/>
      <c r="AG78" s="146" t="s">
        <v>699</v>
      </c>
      <c r="AH78" s="152" t="s">
        <v>700</v>
      </c>
      <c r="AI78" s="153" t="s">
        <v>61</v>
      </c>
      <c r="AJ78" s="150">
        <v>70</v>
      </c>
      <c r="AK78" s="154">
        <v>0</v>
      </c>
      <c r="AL78" s="151" t="s">
        <v>408</v>
      </c>
      <c r="AM78" s="150" t="s">
        <v>738</v>
      </c>
      <c r="AN78" s="155" t="s">
        <v>411</v>
      </c>
      <c r="AO78" s="151">
        <v>0</v>
      </c>
      <c r="AP78" s="151">
        <v>50</v>
      </c>
      <c r="AQ78" s="151">
        <v>50.01</v>
      </c>
      <c r="AR78" s="151">
        <v>80</v>
      </c>
      <c r="AS78" s="151">
        <v>80.010000000000005</v>
      </c>
      <c r="AT78" s="156">
        <v>110</v>
      </c>
      <c r="AU78" s="132">
        <v>0</v>
      </c>
      <c r="AV78" s="132">
        <v>0</v>
      </c>
      <c r="AW78" s="132">
        <v>6</v>
      </c>
      <c r="AX78" s="132">
        <v>18</v>
      </c>
      <c r="AY78" s="132">
        <v>6</v>
      </c>
      <c r="AZ78" s="132">
        <v>5</v>
      </c>
      <c r="BA78" s="132">
        <v>15</v>
      </c>
      <c r="BB78" s="132">
        <v>5</v>
      </c>
      <c r="BC78" s="132">
        <v>5</v>
      </c>
      <c r="BD78" s="132">
        <v>5</v>
      </c>
      <c r="BE78" s="132">
        <v>5</v>
      </c>
      <c r="BF78" s="132">
        <v>0</v>
      </c>
      <c r="BG78" s="157"/>
      <c r="BH78" s="363"/>
    </row>
    <row r="79" spans="1:60" s="79" customFormat="1" ht="19.5" customHeight="1" x14ac:dyDescent="0.25">
      <c r="A79" s="65">
        <v>4478</v>
      </c>
      <c r="B79" s="66">
        <v>21121</v>
      </c>
      <c r="C79" s="67" t="s">
        <v>392</v>
      </c>
      <c r="D79" s="68">
        <v>11</v>
      </c>
      <c r="E79" s="67" t="s">
        <v>49</v>
      </c>
      <c r="F79" s="69">
        <v>45</v>
      </c>
      <c r="G79" s="67" t="s">
        <v>86</v>
      </c>
      <c r="H79" s="70">
        <v>250</v>
      </c>
      <c r="I79" s="71" t="s">
        <v>86</v>
      </c>
      <c r="J79" s="66">
        <v>2</v>
      </c>
      <c r="K79" s="67" t="s">
        <v>33</v>
      </c>
      <c r="L79" s="67">
        <v>6</v>
      </c>
      <c r="M79" s="67" t="s">
        <v>50</v>
      </c>
      <c r="N79" s="67">
        <v>8</v>
      </c>
      <c r="O79" s="67" t="s">
        <v>51</v>
      </c>
      <c r="P79" s="67">
        <v>3</v>
      </c>
      <c r="Q79" s="67" t="s">
        <v>34</v>
      </c>
      <c r="R79" s="67">
        <v>5</v>
      </c>
      <c r="S79" s="67" t="s">
        <v>54</v>
      </c>
      <c r="T79" s="67" t="s">
        <v>40</v>
      </c>
      <c r="U79" s="67" t="s">
        <v>41</v>
      </c>
      <c r="V79" s="69">
        <v>358</v>
      </c>
      <c r="W79" s="67" t="s">
        <v>89</v>
      </c>
      <c r="X79" s="68">
        <v>3</v>
      </c>
      <c r="Y79" s="71" t="s">
        <v>499</v>
      </c>
      <c r="Z79" s="66" t="s">
        <v>111</v>
      </c>
      <c r="AA79" s="67" t="s">
        <v>500</v>
      </c>
      <c r="AB79" s="67" t="s">
        <v>740</v>
      </c>
      <c r="AC79" s="67" t="s">
        <v>519</v>
      </c>
      <c r="AD79" s="159" t="s">
        <v>743</v>
      </c>
      <c r="AE79" s="72" t="s">
        <v>406</v>
      </c>
      <c r="AF79" s="67"/>
      <c r="AG79" s="67" t="s">
        <v>741</v>
      </c>
      <c r="AH79" s="73" t="s">
        <v>742</v>
      </c>
      <c r="AI79" s="74" t="s">
        <v>488</v>
      </c>
      <c r="AJ79" s="71">
        <v>44</v>
      </c>
      <c r="AK79" s="75">
        <v>0</v>
      </c>
      <c r="AL79" s="72" t="s">
        <v>38</v>
      </c>
      <c r="AM79" s="71" t="s">
        <v>744</v>
      </c>
      <c r="AN79" s="76" t="s">
        <v>411</v>
      </c>
      <c r="AO79" s="72">
        <v>0</v>
      </c>
      <c r="AP79" s="72">
        <v>50</v>
      </c>
      <c r="AQ79" s="72">
        <v>50.01</v>
      </c>
      <c r="AR79" s="72">
        <v>80</v>
      </c>
      <c r="AS79" s="72">
        <v>80.010000000000005</v>
      </c>
      <c r="AT79" s="77">
        <v>110</v>
      </c>
      <c r="AU79" s="78">
        <v>0</v>
      </c>
      <c r="AV79" s="72">
        <v>2</v>
      </c>
      <c r="AW79" s="72">
        <v>0</v>
      </c>
      <c r="AX79" s="72">
        <v>0</v>
      </c>
      <c r="AY79" s="72">
        <v>6</v>
      </c>
      <c r="AZ79" s="72">
        <v>2</v>
      </c>
      <c r="BA79" s="72">
        <v>6</v>
      </c>
      <c r="BB79" s="72">
        <v>7</v>
      </c>
      <c r="BC79" s="72">
        <v>7</v>
      </c>
      <c r="BD79" s="72">
        <v>9</v>
      </c>
      <c r="BE79" s="72">
        <v>5</v>
      </c>
      <c r="BF79" s="72">
        <v>0</v>
      </c>
      <c r="BG79" s="120"/>
      <c r="BH79" s="363"/>
    </row>
    <row r="80" spans="1:60" s="79" customFormat="1" ht="19.5" customHeight="1" x14ac:dyDescent="0.25">
      <c r="A80" s="65">
        <v>4478</v>
      </c>
      <c r="B80" s="66">
        <v>21121</v>
      </c>
      <c r="C80" s="67" t="s">
        <v>392</v>
      </c>
      <c r="D80" s="68">
        <v>11</v>
      </c>
      <c r="E80" s="67" t="s">
        <v>49</v>
      </c>
      <c r="F80" s="69">
        <v>45</v>
      </c>
      <c r="G80" s="67" t="s">
        <v>86</v>
      </c>
      <c r="H80" s="70">
        <v>250</v>
      </c>
      <c r="I80" s="71" t="s">
        <v>86</v>
      </c>
      <c r="J80" s="66">
        <v>2</v>
      </c>
      <c r="K80" s="67" t="s">
        <v>33</v>
      </c>
      <c r="L80" s="67">
        <v>6</v>
      </c>
      <c r="M80" s="67" t="s">
        <v>50</v>
      </c>
      <c r="N80" s="67">
        <v>8</v>
      </c>
      <c r="O80" s="67" t="s">
        <v>51</v>
      </c>
      <c r="P80" s="67">
        <v>3</v>
      </c>
      <c r="Q80" s="67" t="s">
        <v>34</v>
      </c>
      <c r="R80" s="67">
        <v>5</v>
      </c>
      <c r="S80" s="67" t="s">
        <v>54</v>
      </c>
      <c r="T80" s="67" t="s">
        <v>40</v>
      </c>
      <c r="U80" s="67" t="s">
        <v>41</v>
      </c>
      <c r="V80" s="69">
        <v>358</v>
      </c>
      <c r="W80" s="67" t="s">
        <v>89</v>
      </c>
      <c r="X80" s="68">
        <v>3</v>
      </c>
      <c r="Y80" s="71" t="s">
        <v>499</v>
      </c>
      <c r="Z80" s="66" t="s">
        <v>93</v>
      </c>
      <c r="AA80" s="67" t="s">
        <v>500</v>
      </c>
      <c r="AB80" s="67" t="s">
        <v>740</v>
      </c>
      <c r="AC80" s="67" t="s">
        <v>519</v>
      </c>
      <c r="AD80" s="146" t="s">
        <v>743</v>
      </c>
      <c r="AE80" s="72" t="s">
        <v>406</v>
      </c>
      <c r="AF80" s="67"/>
      <c r="AG80" s="67" t="s">
        <v>739</v>
      </c>
      <c r="AH80" s="73" t="s">
        <v>701</v>
      </c>
      <c r="AI80" s="74" t="s">
        <v>488</v>
      </c>
      <c r="AJ80" s="71">
        <v>44</v>
      </c>
      <c r="AK80" s="75">
        <v>0</v>
      </c>
      <c r="AL80" s="72" t="s">
        <v>408</v>
      </c>
      <c r="AM80" s="71" t="s">
        <v>36</v>
      </c>
      <c r="AN80" s="76" t="s">
        <v>411</v>
      </c>
      <c r="AO80" s="72">
        <v>0</v>
      </c>
      <c r="AP80" s="72">
        <v>50</v>
      </c>
      <c r="AQ80" s="72">
        <v>50.01</v>
      </c>
      <c r="AR80" s="72">
        <v>80</v>
      </c>
      <c r="AS80" s="72">
        <v>80.010000000000005</v>
      </c>
      <c r="AT80" s="77">
        <v>110</v>
      </c>
      <c r="AU80" s="78">
        <v>0</v>
      </c>
      <c r="AV80" s="72">
        <v>2</v>
      </c>
      <c r="AW80" s="72">
        <v>0</v>
      </c>
      <c r="AX80" s="72">
        <v>0</v>
      </c>
      <c r="AY80" s="72">
        <v>6</v>
      </c>
      <c r="AZ80" s="72">
        <v>2</v>
      </c>
      <c r="BA80" s="72">
        <v>6</v>
      </c>
      <c r="BB80" s="72">
        <v>7</v>
      </c>
      <c r="BC80" s="72">
        <v>7</v>
      </c>
      <c r="BD80" s="72">
        <v>9</v>
      </c>
      <c r="BE80" s="72">
        <v>5</v>
      </c>
      <c r="BF80" s="72">
        <v>0</v>
      </c>
      <c r="BG80" s="120"/>
      <c r="BH80" s="363"/>
    </row>
    <row r="81" spans="1:60" s="79" customFormat="1" ht="15" customHeight="1" x14ac:dyDescent="0.25">
      <c r="A81" s="65">
        <v>4479</v>
      </c>
      <c r="B81" s="66">
        <v>21121</v>
      </c>
      <c r="C81" s="67" t="s">
        <v>392</v>
      </c>
      <c r="D81" s="68">
        <v>11</v>
      </c>
      <c r="E81" s="67" t="s">
        <v>49</v>
      </c>
      <c r="F81" s="69">
        <v>45</v>
      </c>
      <c r="G81" s="67" t="s">
        <v>86</v>
      </c>
      <c r="H81" s="70">
        <v>250</v>
      </c>
      <c r="I81" s="71" t="s">
        <v>86</v>
      </c>
      <c r="J81" s="66">
        <v>2</v>
      </c>
      <c r="K81" s="67" t="s">
        <v>33</v>
      </c>
      <c r="L81" s="67">
        <v>6</v>
      </c>
      <c r="M81" s="67" t="s">
        <v>50</v>
      </c>
      <c r="N81" s="67">
        <v>8</v>
      </c>
      <c r="O81" s="67" t="s">
        <v>51</v>
      </c>
      <c r="P81" s="67">
        <v>3</v>
      </c>
      <c r="Q81" s="67" t="s">
        <v>34</v>
      </c>
      <c r="R81" s="67">
        <v>5</v>
      </c>
      <c r="S81" s="67" t="s">
        <v>54</v>
      </c>
      <c r="T81" s="67" t="s">
        <v>40</v>
      </c>
      <c r="U81" s="67" t="s">
        <v>41</v>
      </c>
      <c r="V81" s="69">
        <v>358</v>
      </c>
      <c r="W81" s="67" t="s">
        <v>89</v>
      </c>
      <c r="X81" s="68">
        <v>4</v>
      </c>
      <c r="Y81" s="71" t="s">
        <v>506</v>
      </c>
      <c r="Z81" s="66" t="s">
        <v>93</v>
      </c>
      <c r="AA81" s="67" t="s">
        <v>640</v>
      </c>
      <c r="AB81" s="67" t="s">
        <v>508</v>
      </c>
      <c r="AC81" s="67" t="s">
        <v>643</v>
      </c>
      <c r="AD81" s="67" t="s">
        <v>644</v>
      </c>
      <c r="AE81" s="72" t="s">
        <v>406</v>
      </c>
      <c r="AF81" s="67"/>
      <c r="AG81" s="67" t="s">
        <v>645</v>
      </c>
      <c r="AH81" s="73" t="s">
        <v>646</v>
      </c>
      <c r="AI81" s="74" t="s">
        <v>61</v>
      </c>
      <c r="AJ81" s="71">
        <v>300</v>
      </c>
      <c r="AK81" s="75">
        <v>0</v>
      </c>
      <c r="AL81" s="72" t="s">
        <v>408</v>
      </c>
      <c r="AM81" s="71" t="s">
        <v>46</v>
      </c>
      <c r="AN81" s="76" t="s">
        <v>411</v>
      </c>
      <c r="AO81" s="72">
        <v>0</v>
      </c>
      <c r="AP81" s="72">
        <v>50</v>
      </c>
      <c r="AQ81" s="72">
        <v>50.01</v>
      </c>
      <c r="AR81" s="72">
        <v>80</v>
      </c>
      <c r="AS81" s="72">
        <v>80.010000000000005</v>
      </c>
      <c r="AT81" s="77">
        <v>110</v>
      </c>
      <c r="AU81" s="78">
        <v>20</v>
      </c>
      <c r="AV81" s="72">
        <v>20</v>
      </c>
      <c r="AW81" s="72">
        <v>20</v>
      </c>
      <c r="AX81" s="72">
        <v>25</v>
      </c>
      <c r="AY81" s="72">
        <v>25</v>
      </c>
      <c r="AZ81" s="72">
        <v>25</v>
      </c>
      <c r="BA81" s="72">
        <v>30</v>
      </c>
      <c r="BB81" s="72">
        <v>25</v>
      </c>
      <c r="BC81" s="72">
        <v>35</v>
      </c>
      <c r="BD81" s="72">
        <v>30</v>
      </c>
      <c r="BE81" s="72">
        <v>25</v>
      </c>
      <c r="BF81" s="72">
        <v>20</v>
      </c>
      <c r="BG81" s="120"/>
      <c r="BH81" s="363"/>
    </row>
    <row r="82" spans="1:60" s="79" customFormat="1" ht="15" customHeight="1" x14ac:dyDescent="0.25">
      <c r="A82" s="65">
        <v>4479</v>
      </c>
      <c r="B82" s="66">
        <v>21121</v>
      </c>
      <c r="C82" s="67" t="s">
        <v>392</v>
      </c>
      <c r="D82" s="68">
        <v>11</v>
      </c>
      <c r="E82" s="67" t="s">
        <v>49</v>
      </c>
      <c r="F82" s="69">
        <v>45</v>
      </c>
      <c r="G82" s="67" t="s">
        <v>86</v>
      </c>
      <c r="H82" s="70">
        <v>250</v>
      </c>
      <c r="I82" s="71" t="s">
        <v>86</v>
      </c>
      <c r="J82" s="66">
        <v>2</v>
      </c>
      <c r="K82" s="67" t="s">
        <v>33</v>
      </c>
      <c r="L82" s="67">
        <v>6</v>
      </c>
      <c r="M82" s="67" t="s">
        <v>50</v>
      </c>
      <c r="N82" s="67">
        <v>8</v>
      </c>
      <c r="O82" s="67" t="s">
        <v>51</v>
      </c>
      <c r="P82" s="67">
        <v>3</v>
      </c>
      <c r="Q82" s="67" t="s">
        <v>34</v>
      </c>
      <c r="R82" s="67">
        <v>5</v>
      </c>
      <c r="S82" s="67" t="s">
        <v>54</v>
      </c>
      <c r="T82" s="67" t="s">
        <v>40</v>
      </c>
      <c r="U82" s="67" t="s">
        <v>41</v>
      </c>
      <c r="V82" s="69">
        <v>358</v>
      </c>
      <c r="W82" s="67" t="s">
        <v>89</v>
      </c>
      <c r="X82" s="68">
        <v>4</v>
      </c>
      <c r="Y82" s="71" t="s">
        <v>506</v>
      </c>
      <c r="Z82" s="66" t="s">
        <v>93</v>
      </c>
      <c r="AA82" s="67" t="s">
        <v>641</v>
      </c>
      <c r="AB82" s="67" t="s">
        <v>508</v>
      </c>
      <c r="AC82" s="67" t="s">
        <v>647</v>
      </c>
      <c r="AD82" s="67" t="s">
        <v>648</v>
      </c>
      <c r="AE82" s="72" t="s">
        <v>406</v>
      </c>
      <c r="AF82" s="67"/>
      <c r="AG82" s="67" t="s">
        <v>649</v>
      </c>
      <c r="AH82" s="73" t="s">
        <v>649</v>
      </c>
      <c r="AI82" s="74" t="s">
        <v>61</v>
      </c>
      <c r="AJ82" s="71">
        <v>4159</v>
      </c>
      <c r="AK82" s="75">
        <v>0</v>
      </c>
      <c r="AL82" s="72" t="s">
        <v>408</v>
      </c>
      <c r="AM82" s="71" t="s">
        <v>46</v>
      </c>
      <c r="AN82" s="76" t="s">
        <v>411</v>
      </c>
      <c r="AO82" s="72">
        <v>0</v>
      </c>
      <c r="AP82" s="72">
        <v>50</v>
      </c>
      <c r="AQ82" s="72">
        <v>50.01</v>
      </c>
      <c r="AR82" s="72">
        <v>80</v>
      </c>
      <c r="AS82" s="72">
        <v>80.010000000000005</v>
      </c>
      <c r="AT82" s="77">
        <v>110</v>
      </c>
      <c r="AU82" s="78">
        <v>2159</v>
      </c>
      <c r="AV82" s="72">
        <v>0</v>
      </c>
      <c r="AW82" s="72">
        <v>0</v>
      </c>
      <c r="AX82" s="72">
        <v>0</v>
      </c>
      <c r="AY82" s="72">
        <v>1000</v>
      </c>
      <c r="AZ82" s="72">
        <v>0</v>
      </c>
      <c r="BA82" s="72">
        <v>0</v>
      </c>
      <c r="BB82" s="72">
        <v>0</v>
      </c>
      <c r="BC82" s="72">
        <v>1000</v>
      </c>
      <c r="BD82" s="72">
        <v>0</v>
      </c>
      <c r="BE82" s="72">
        <v>0</v>
      </c>
      <c r="BF82" s="72">
        <v>0</v>
      </c>
      <c r="BG82" s="120"/>
      <c r="BH82" s="363"/>
    </row>
    <row r="83" spans="1:60" s="79" customFormat="1" ht="15" customHeight="1" x14ac:dyDescent="0.25">
      <c r="A83" s="65">
        <v>4479</v>
      </c>
      <c r="B83" s="66">
        <v>21121</v>
      </c>
      <c r="C83" s="67" t="s">
        <v>392</v>
      </c>
      <c r="D83" s="68">
        <v>11</v>
      </c>
      <c r="E83" s="67" t="s">
        <v>49</v>
      </c>
      <c r="F83" s="69">
        <v>45</v>
      </c>
      <c r="G83" s="67" t="s">
        <v>86</v>
      </c>
      <c r="H83" s="70">
        <v>250</v>
      </c>
      <c r="I83" s="71" t="s">
        <v>86</v>
      </c>
      <c r="J83" s="66">
        <v>2</v>
      </c>
      <c r="K83" s="67" t="s">
        <v>33</v>
      </c>
      <c r="L83" s="67">
        <v>6</v>
      </c>
      <c r="M83" s="67" t="s">
        <v>50</v>
      </c>
      <c r="N83" s="67">
        <v>8</v>
      </c>
      <c r="O83" s="67" t="s">
        <v>51</v>
      </c>
      <c r="P83" s="67">
        <v>3</v>
      </c>
      <c r="Q83" s="67" t="s">
        <v>34</v>
      </c>
      <c r="R83" s="67">
        <v>5</v>
      </c>
      <c r="S83" s="67" t="s">
        <v>54</v>
      </c>
      <c r="T83" s="67" t="s">
        <v>40</v>
      </c>
      <c r="U83" s="67" t="s">
        <v>41</v>
      </c>
      <c r="V83" s="69">
        <v>358</v>
      </c>
      <c r="W83" s="67" t="s">
        <v>89</v>
      </c>
      <c r="X83" s="68">
        <v>4</v>
      </c>
      <c r="Y83" s="71" t="s">
        <v>506</v>
      </c>
      <c r="Z83" s="66" t="s">
        <v>93</v>
      </c>
      <c r="AA83" s="67" t="s">
        <v>642</v>
      </c>
      <c r="AB83" s="67" t="s">
        <v>508</v>
      </c>
      <c r="AC83" s="67" t="s">
        <v>374</v>
      </c>
      <c r="AD83" s="67" t="s">
        <v>648</v>
      </c>
      <c r="AE83" s="72" t="s">
        <v>406</v>
      </c>
      <c r="AF83" s="67"/>
      <c r="AG83" s="67" t="s">
        <v>650</v>
      </c>
      <c r="AH83" s="73" t="s">
        <v>650</v>
      </c>
      <c r="AI83" s="74" t="s">
        <v>61</v>
      </c>
      <c r="AJ83" s="71">
        <v>7417</v>
      </c>
      <c r="AK83" s="75">
        <v>0</v>
      </c>
      <c r="AL83" s="72" t="s">
        <v>408</v>
      </c>
      <c r="AM83" s="71" t="s">
        <v>46</v>
      </c>
      <c r="AN83" s="76" t="s">
        <v>411</v>
      </c>
      <c r="AO83" s="72">
        <v>0</v>
      </c>
      <c r="AP83" s="72">
        <v>50</v>
      </c>
      <c r="AQ83" s="72">
        <v>50.01</v>
      </c>
      <c r="AR83" s="72">
        <v>80</v>
      </c>
      <c r="AS83" s="72">
        <v>80.010000000000005</v>
      </c>
      <c r="AT83" s="77">
        <v>110</v>
      </c>
      <c r="AU83" s="78">
        <v>6262</v>
      </c>
      <c r="AV83" s="72">
        <v>0</v>
      </c>
      <c r="AW83" s="72">
        <v>20</v>
      </c>
      <c r="AX83" s="72">
        <v>80</v>
      </c>
      <c r="AY83" s="72">
        <v>400</v>
      </c>
      <c r="AZ83" s="72">
        <v>0</v>
      </c>
      <c r="BA83" s="72">
        <v>0</v>
      </c>
      <c r="BB83" s="72">
        <v>100</v>
      </c>
      <c r="BC83" s="72">
        <v>200</v>
      </c>
      <c r="BD83" s="72">
        <v>200</v>
      </c>
      <c r="BE83" s="72">
        <v>0</v>
      </c>
      <c r="BF83" s="72">
        <v>155</v>
      </c>
      <c r="BG83" s="120"/>
      <c r="BH83" s="363"/>
    </row>
    <row r="84" spans="1:60" s="79" customFormat="1" ht="15" customHeight="1" x14ac:dyDescent="0.25">
      <c r="A84" s="65">
        <v>4479</v>
      </c>
      <c r="B84" s="66">
        <v>21121</v>
      </c>
      <c r="C84" s="67" t="s">
        <v>392</v>
      </c>
      <c r="D84" s="68">
        <v>11</v>
      </c>
      <c r="E84" s="67" t="s">
        <v>49</v>
      </c>
      <c r="F84" s="69">
        <v>45</v>
      </c>
      <c r="G84" s="67" t="s">
        <v>86</v>
      </c>
      <c r="H84" s="70">
        <v>250</v>
      </c>
      <c r="I84" s="71" t="s">
        <v>86</v>
      </c>
      <c r="J84" s="66">
        <v>2</v>
      </c>
      <c r="K84" s="67" t="s">
        <v>33</v>
      </c>
      <c r="L84" s="67">
        <v>6</v>
      </c>
      <c r="M84" s="67" t="s">
        <v>50</v>
      </c>
      <c r="N84" s="67">
        <v>8</v>
      </c>
      <c r="O84" s="67" t="s">
        <v>51</v>
      </c>
      <c r="P84" s="67">
        <v>3</v>
      </c>
      <c r="Q84" s="67" t="s">
        <v>34</v>
      </c>
      <c r="R84" s="67">
        <v>5</v>
      </c>
      <c r="S84" s="67" t="s">
        <v>54</v>
      </c>
      <c r="T84" s="67" t="s">
        <v>40</v>
      </c>
      <c r="U84" s="67" t="s">
        <v>41</v>
      </c>
      <c r="V84" s="69">
        <v>358</v>
      </c>
      <c r="W84" s="67" t="s">
        <v>89</v>
      </c>
      <c r="X84" s="68">
        <v>4</v>
      </c>
      <c r="Y84" s="71" t="s">
        <v>506</v>
      </c>
      <c r="Z84" s="66" t="s">
        <v>93</v>
      </c>
      <c r="AA84" s="67" t="s">
        <v>356</v>
      </c>
      <c r="AB84" s="67" t="s">
        <v>582</v>
      </c>
      <c r="AC84" s="67" t="s">
        <v>651</v>
      </c>
      <c r="AD84" s="67" t="s">
        <v>652</v>
      </c>
      <c r="AE84" s="72" t="s">
        <v>406</v>
      </c>
      <c r="AF84" s="67"/>
      <c r="AG84" s="67" t="s">
        <v>653</v>
      </c>
      <c r="AH84" s="73" t="s">
        <v>653</v>
      </c>
      <c r="AI84" s="74" t="s">
        <v>61</v>
      </c>
      <c r="AJ84" s="71">
        <v>33</v>
      </c>
      <c r="AK84" s="75">
        <v>0</v>
      </c>
      <c r="AL84" s="72" t="s">
        <v>408</v>
      </c>
      <c r="AM84" s="71" t="s">
        <v>36</v>
      </c>
      <c r="AN84" s="76" t="s">
        <v>411</v>
      </c>
      <c r="AO84" s="72">
        <v>0</v>
      </c>
      <c r="AP84" s="72">
        <v>50</v>
      </c>
      <c r="AQ84" s="72">
        <v>50.01</v>
      </c>
      <c r="AR84" s="72">
        <v>80</v>
      </c>
      <c r="AS84" s="72">
        <v>80.010000000000005</v>
      </c>
      <c r="AT84" s="77">
        <v>110</v>
      </c>
      <c r="AU84" s="78">
        <v>21</v>
      </c>
      <c r="AV84" s="72">
        <v>0</v>
      </c>
      <c r="AW84" s="72">
        <v>0</v>
      </c>
      <c r="AX84" s="72">
        <v>0</v>
      </c>
      <c r="AY84" s="72">
        <v>12</v>
      </c>
      <c r="AZ84" s="72">
        <v>0</v>
      </c>
      <c r="BA84" s="72">
        <v>0</v>
      </c>
      <c r="BB84" s="72">
        <v>0</v>
      </c>
      <c r="BC84" s="72">
        <v>0</v>
      </c>
      <c r="BD84" s="72">
        <v>0</v>
      </c>
      <c r="BE84" s="72">
        <v>0</v>
      </c>
      <c r="BF84" s="72">
        <v>0</v>
      </c>
      <c r="BG84" s="120"/>
      <c r="BH84" s="363"/>
    </row>
    <row r="85" spans="1:60" s="79" customFormat="1" ht="15" customHeight="1" x14ac:dyDescent="0.25">
      <c r="A85" s="65">
        <v>4479</v>
      </c>
      <c r="B85" s="66">
        <v>21121</v>
      </c>
      <c r="C85" s="67" t="s">
        <v>392</v>
      </c>
      <c r="D85" s="68">
        <v>11</v>
      </c>
      <c r="E85" s="67" t="s">
        <v>49</v>
      </c>
      <c r="F85" s="69">
        <v>45</v>
      </c>
      <c r="G85" s="67" t="s">
        <v>86</v>
      </c>
      <c r="H85" s="70">
        <v>250</v>
      </c>
      <c r="I85" s="71" t="s">
        <v>86</v>
      </c>
      <c r="J85" s="66">
        <v>2</v>
      </c>
      <c r="K85" s="67" t="s">
        <v>33</v>
      </c>
      <c r="L85" s="67">
        <v>6</v>
      </c>
      <c r="M85" s="67" t="s">
        <v>50</v>
      </c>
      <c r="N85" s="67">
        <v>8</v>
      </c>
      <c r="O85" s="67" t="s">
        <v>51</v>
      </c>
      <c r="P85" s="67">
        <v>3</v>
      </c>
      <c r="Q85" s="67" t="s">
        <v>34</v>
      </c>
      <c r="R85" s="67">
        <v>5</v>
      </c>
      <c r="S85" s="67" t="s">
        <v>54</v>
      </c>
      <c r="T85" s="67" t="s">
        <v>40</v>
      </c>
      <c r="U85" s="67" t="s">
        <v>41</v>
      </c>
      <c r="V85" s="69">
        <v>358</v>
      </c>
      <c r="W85" s="67" t="s">
        <v>89</v>
      </c>
      <c r="X85" s="68">
        <v>4</v>
      </c>
      <c r="Y85" s="71" t="s">
        <v>506</v>
      </c>
      <c r="Z85" s="66" t="s">
        <v>111</v>
      </c>
      <c r="AA85" s="67" t="s">
        <v>507</v>
      </c>
      <c r="AB85" s="67" t="s">
        <v>520</v>
      </c>
      <c r="AC85" s="67" t="s">
        <v>521</v>
      </c>
      <c r="AD85" s="67" t="s">
        <v>522</v>
      </c>
      <c r="AE85" s="72" t="s">
        <v>406</v>
      </c>
      <c r="AF85" s="67"/>
      <c r="AG85" s="67" t="s">
        <v>523</v>
      </c>
      <c r="AH85" s="73" t="s">
        <v>524</v>
      </c>
      <c r="AI85" s="74" t="s">
        <v>488</v>
      </c>
      <c r="AJ85" s="71">
        <v>121</v>
      </c>
      <c r="AK85" s="75">
        <v>0</v>
      </c>
      <c r="AL85" s="72" t="s">
        <v>38</v>
      </c>
      <c r="AM85" s="71" t="s">
        <v>46</v>
      </c>
      <c r="AN85" s="76" t="s">
        <v>411</v>
      </c>
      <c r="AO85" s="72">
        <v>0</v>
      </c>
      <c r="AP85" s="72">
        <v>50</v>
      </c>
      <c r="AQ85" s="72">
        <v>50.01</v>
      </c>
      <c r="AR85" s="72">
        <v>80</v>
      </c>
      <c r="AS85" s="72">
        <v>80.010000000000005</v>
      </c>
      <c r="AT85" s="77">
        <v>110</v>
      </c>
      <c r="AU85" s="78">
        <v>0</v>
      </c>
      <c r="AV85" s="72">
        <v>0</v>
      </c>
      <c r="AW85" s="72">
        <v>0</v>
      </c>
      <c r="AX85" s="72">
        <v>121</v>
      </c>
      <c r="AY85" s="72">
        <v>0</v>
      </c>
      <c r="AZ85" s="72">
        <v>0</v>
      </c>
      <c r="BA85" s="72">
        <v>0</v>
      </c>
      <c r="BB85" s="72">
        <v>0</v>
      </c>
      <c r="BC85" s="72">
        <v>0</v>
      </c>
      <c r="BD85" s="72">
        <v>0</v>
      </c>
      <c r="BE85" s="72">
        <v>0</v>
      </c>
      <c r="BF85" s="72">
        <v>0</v>
      </c>
      <c r="BG85" s="120"/>
      <c r="BH85" s="363"/>
    </row>
    <row r="86" spans="1:60" s="79" customFormat="1" ht="15" customHeight="1" x14ac:dyDescent="0.25">
      <c r="A86" s="65">
        <v>4479</v>
      </c>
      <c r="B86" s="66">
        <v>21121</v>
      </c>
      <c r="C86" s="67" t="s">
        <v>392</v>
      </c>
      <c r="D86" s="68">
        <v>11</v>
      </c>
      <c r="E86" s="67" t="s">
        <v>49</v>
      </c>
      <c r="F86" s="69">
        <v>45</v>
      </c>
      <c r="G86" s="67" t="s">
        <v>86</v>
      </c>
      <c r="H86" s="70">
        <v>250</v>
      </c>
      <c r="I86" s="71" t="s">
        <v>86</v>
      </c>
      <c r="J86" s="66">
        <v>2</v>
      </c>
      <c r="K86" s="67" t="s">
        <v>33</v>
      </c>
      <c r="L86" s="67">
        <v>6</v>
      </c>
      <c r="M86" s="67" t="s">
        <v>50</v>
      </c>
      <c r="N86" s="67">
        <v>8</v>
      </c>
      <c r="O86" s="67" t="s">
        <v>51</v>
      </c>
      <c r="P86" s="67">
        <v>3</v>
      </c>
      <c r="Q86" s="67" t="s">
        <v>34</v>
      </c>
      <c r="R86" s="67">
        <v>5</v>
      </c>
      <c r="S86" s="67" t="s">
        <v>54</v>
      </c>
      <c r="T86" s="67" t="s">
        <v>40</v>
      </c>
      <c r="U86" s="67" t="s">
        <v>41</v>
      </c>
      <c r="V86" s="69">
        <v>358</v>
      </c>
      <c r="W86" s="67" t="s">
        <v>89</v>
      </c>
      <c r="X86" s="68">
        <v>4</v>
      </c>
      <c r="Y86" s="71" t="s">
        <v>506</v>
      </c>
      <c r="Z86" s="66" t="s">
        <v>93</v>
      </c>
      <c r="AA86" s="67" t="s">
        <v>641</v>
      </c>
      <c r="AB86" s="67" t="s">
        <v>520</v>
      </c>
      <c r="AC86" s="67" t="s">
        <v>521</v>
      </c>
      <c r="AD86" s="67" t="s">
        <v>522</v>
      </c>
      <c r="AE86" s="72" t="s">
        <v>406</v>
      </c>
      <c r="AF86" s="67"/>
      <c r="AG86" s="67" t="s">
        <v>654</v>
      </c>
      <c r="AH86" s="73" t="s">
        <v>655</v>
      </c>
      <c r="AI86" s="74" t="s">
        <v>488</v>
      </c>
      <c r="AJ86" s="71">
        <v>121</v>
      </c>
      <c r="AK86" s="75">
        <v>0</v>
      </c>
      <c r="AL86" s="72" t="s">
        <v>408</v>
      </c>
      <c r="AM86" s="71" t="s">
        <v>46</v>
      </c>
      <c r="AN86" s="76" t="s">
        <v>411</v>
      </c>
      <c r="AO86" s="72">
        <v>0</v>
      </c>
      <c r="AP86" s="72">
        <v>50</v>
      </c>
      <c r="AQ86" s="72">
        <v>50.01</v>
      </c>
      <c r="AR86" s="72">
        <v>80</v>
      </c>
      <c r="AS86" s="72">
        <v>80.010000000000005</v>
      </c>
      <c r="AT86" s="77">
        <v>110</v>
      </c>
      <c r="AU86" s="78">
        <v>0</v>
      </c>
      <c r="AV86" s="72">
        <v>0</v>
      </c>
      <c r="AW86" s="72">
        <v>0</v>
      </c>
      <c r="AX86" s="72">
        <v>121</v>
      </c>
      <c r="AY86" s="72">
        <v>0</v>
      </c>
      <c r="AZ86" s="72">
        <v>0</v>
      </c>
      <c r="BA86" s="72">
        <v>0</v>
      </c>
      <c r="BB86" s="72">
        <v>0</v>
      </c>
      <c r="BC86" s="72">
        <v>0</v>
      </c>
      <c r="BD86" s="72">
        <v>0</v>
      </c>
      <c r="BE86" s="72">
        <v>0</v>
      </c>
      <c r="BF86" s="72">
        <v>0</v>
      </c>
      <c r="BG86" s="120"/>
      <c r="BH86" s="363"/>
    </row>
    <row r="87" spans="1:60" s="220" customFormat="1" ht="67.5" x14ac:dyDescent="0.25">
      <c r="A87" s="210"/>
      <c r="B87" s="211">
        <v>21121</v>
      </c>
      <c r="C87" s="212" t="s">
        <v>392</v>
      </c>
      <c r="D87" s="213">
        <v>11</v>
      </c>
      <c r="E87" s="212" t="s">
        <v>49</v>
      </c>
      <c r="F87" s="214">
        <v>49</v>
      </c>
      <c r="G87" s="212" t="s">
        <v>859</v>
      </c>
      <c r="H87" s="215">
        <v>254</v>
      </c>
      <c r="I87" s="216" t="s">
        <v>859</v>
      </c>
      <c r="J87" s="211">
        <v>2</v>
      </c>
      <c r="K87" s="212" t="s">
        <v>33</v>
      </c>
      <c r="L87" s="212">
        <v>6</v>
      </c>
      <c r="M87" s="212" t="s">
        <v>50</v>
      </c>
      <c r="N87" s="212">
        <v>2</v>
      </c>
      <c r="O87" s="212" t="s">
        <v>860</v>
      </c>
      <c r="P87" s="212">
        <v>3</v>
      </c>
      <c r="Q87" s="212" t="s">
        <v>34</v>
      </c>
      <c r="R87" s="212">
        <v>5</v>
      </c>
      <c r="S87" s="212" t="s">
        <v>54</v>
      </c>
      <c r="T87" s="212" t="s">
        <v>8</v>
      </c>
      <c r="U87" s="212" t="s">
        <v>861</v>
      </c>
      <c r="V87" s="214">
        <v>384</v>
      </c>
      <c r="W87" s="212" t="s">
        <v>862</v>
      </c>
      <c r="X87" s="213">
        <v>1</v>
      </c>
      <c r="Y87" s="216" t="s">
        <v>863</v>
      </c>
      <c r="Z87" s="211" t="s">
        <v>111</v>
      </c>
      <c r="AA87" s="212" t="s">
        <v>863</v>
      </c>
      <c r="AB87" s="212" t="s">
        <v>864</v>
      </c>
      <c r="AC87" s="212" t="s">
        <v>937</v>
      </c>
      <c r="AD87" s="212" t="s">
        <v>938</v>
      </c>
      <c r="AE87" s="212" t="s">
        <v>406</v>
      </c>
      <c r="AF87" s="212"/>
      <c r="AG87" s="212" t="s">
        <v>939</v>
      </c>
      <c r="AH87" s="217" t="s">
        <v>940</v>
      </c>
      <c r="AI87" s="218" t="s">
        <v>39</v>
      </c>
      <c r="AJ87" s="216">
        <v>2.915</v>
      </c>
      <c r="AK87" s="219">
        <v>2.91</v>
      </c>
      <c r="AL87" s="212" t="s">
        <v>38</v>
      </c>
      <c r="AM87" s="216" t="s">
        <v>46</v>
      </c>
      <c r="AN87" s="211" t="s">
        <v>411</v>
      </c>
      <c r="AO87" s="212">
        <v>0</v>
      </c>
      <c r="AP87" s="212">
        <v>3</v>
      </c>
      <c r="AQ87" s="212">
        <v>3.5</v>
      </c>
      <c r="AR87" s="212">
        <v>4</v>
      </c>
      <c r="AS87" s="212">
        <v>4.5</v>
      </c>
      <c r="AT87" s="216">
        <v>5</v>
      </c>
      <c r="AU87" s="218">
        <v>0</v>
      </c>
      <c r="AV87" s="212">
        <v>0</v>
      </c>
      <c r="AW87" s="212">
        <v>0.28999999999999998</v>
      </c>
      <c r="AX87" s="212">
        <v>0.28999999999999998</v>
      </c>
      <c r="AY87" s="212">
        <v>0.28999999999999998</v>
      </c>
      <c r="AZ87" s="212">
        <v>0.28999999999999998</v>
      </c>
      <c r="BA87" s="212">
        <v>0.28999999999999998</v>
      </c>
      <c r="BB87" s="212">
        <v>0.28999999999999998</v>
      </c>
      <c r="BC87" s="212">
        <v>0.28999999999999998</v>
      </c>
      <c r="BD87" s="212">
        <v>0.28999999999999998</v>
      </c>
      <c r="BE87" s="212">
        <v>0.28999999999999998</v>
      </c>
      <c r="BF87" s="212">
        <v>0.28999999999999998</v>
      </c>
      <c r="BG87" s="212">
        <f>AU87+AV87+AW87+AX87+AY87+AZ87+BA87+BB87+BC87+BD87+BE87+BF87</f>
        <v>2.9</v>
      </c>
    </row>
    <row r="88" spans="1:60" s="79" customFormat="1" x14ac:dyDescent="0.25">
      <c r="A88" s="65"/>
      <c r="B88" s="66">
        <v>21121</v>
      </c>
      <c r="C88" s="67" t="s">
        <v>392</v>
      </c>
      <c r="D88" s="68">
        <v>11</v>
      </c>
      <c r="E88" s="67" t="s">
        <v>49</v>
      </c>
      <c r="F88" s="69">
        <v>47</v>
      </c>
      <c r="G88" s="67" t="s">
        <v>941</v>
      </c>
      <c r="H88" s="70">
        <v>252</v>
      </c>
      <c r="I88" s="71" t="s">
        <v>941</v>
      </c>
      <c r="J88" s="66">
        <v>2</v>
      </c>
      <c r="K88" s="67" t="s">
        <v>33</v>
      </c>
      <c r="L88" s="67">
        <v>6</v>
      </c>
      <c r="M88" s="67" t="s">
        <v>50</v>
      </c>
      <c r="N88" s="67">
        <v>8</v>
      </c>
      <c r="O88" s="67" t="s">
        <v>51</v>
      </c>
      <c r="P88" s="67">
        <v>3</v>
      </c>
      <c r="Q88" s="67" t="s">
        <v>34</v>
      </c>
      <c r="R88" s="67">
        <v>5</v>
      </c>
      <c r="S88" s="67" t="s">
        <v>54</v>
      </c>
      <c r="T88" s="67" t="s">
        <v>40</v>
      </c>
      <c r="U88" s="67" t="s">
        <v>41</v>
      </c>
      <c r="V88" s="69">
        <v>378</v>
      </c>
      <c r="W88" s="67" t="s">
        <v>942</v>
      </c>
      <c r="X88" s="68">
        <v>1</v>
      </c>
      <c r="Y88" s="71" t="s">
        <v>943</v>
      </c>
      <c r="Z88" s="66" t="s">
        <v>111</v>
      </c>
      <c r="AA88" s="67" t="s">
        <v>988</v>
      </c>
      <c r="AB88" s="67" t="s">
        <v>989</v>
      </c>
      <c r="AC88" s="67" t="s">
        <v>990</v>
      </c>
      <c r="AD88" s="67" t="s">
        <v>946</v>
      </c>
      <c r="AE88" s="72" t="s">
        <v>406</v>
      </c>
      <c r="AF88" s="67">
        <v>4896</v>
      </c>
      <c r="AG88" s="67" t="s">
        <v>991</v>
      </c>
      <c r="AH88" s="73" t="s">
        <v>992</v>
      </c>
      <c r="AI88" s="74" t="s">
        <v>993</v>
      </c>
      <c r="AJ88" s="71">
        <v>100</v>
      </c>
      <c r="AK88" s="75">
        <v>0</v>
      </c>
      <c r="AL88" s="72" t="s">
        <v>38</v>
      </c>
      <c r="AM88" s="71" t="s">
        <v>46</v>
      </c>
      <c r="AN88" s="76" t="s">
        <v>411</v>
      </c>
      <c r="AO88" s="72">
        <v>0</v>
      </c>
      <c r="AP88" s="72">
        <v>20</v>
      </c>
      <c r="AQ88" s="72">
        <v>20.010000000000002</v>
      </c>
      <c r="AR88" s="72">
        <v>80</v>
      </c>
      <c r="AS88" s="72">
        <v>80.010000000000005</v>
      </c>
      <c r="AT88" s="77">
        <v>110</v>
      </c>
      <c r="AU88" s="136">
        <f>100/12</f>
        <v>8.3333333333333339</v>
      </c>
      <c r="AV88" s="137">
        <f t="shared" ref="AV88:BF88" si="0">AU88+8.33</f>
        <v>16.663333333333334</v>
      </c>
      <c r="AW88" s="137">
        <f t="shared" si="0"/>
        <v>24.993333333333332</v>
      </c>
      <c r="AX88" s="137">
        <f t="shared" si="0"/>
        <v>33.323333333333331</v>
      </c>
      <c r="AY88" s="137">
        <f t="shared" si="0"/>
        <v>41.653333333333329</v>
      </c>
      <c r="AZ88" s="137">
        <f t="shared" si="0"/>
        <v>49.983333333333327</v>
      </c>
      <c r="BA88" s="137">
        <f t="shared" si="0"/>
        <v>58.313333333333325</v>
      </c>
      <c r="BB88" s="137">
        <f t="shared" si="0"/>
        <v>66.643333333333331</v>
      </c>
      <c r="BC88" s="137">
        <f t="shared" si="0"/>
        <v>74.973333333333329</v>
      </c>
      <c r="BD88" s="137">
        <f t="shared" si="0"/>
        <v>83.303333333333327</v>
      </c>
      <c r="BE88" s="137">
        <f t="shared" si="0"/>
        <v>91.633333333333326</v>
      </c>
      <c r="BF88" s="137">
        <f t="shared" si="0"/>
        <v>99.963333333333324</v>
      </c>
      <c r="BG88" s="137">
        <f>BF88</f>
        <v>99.963333333333324</v>
      </c>
    </row>
    <row r="89" spans="1:60" s="79" customFormat="1" x14ac:dyDescent="0.25">
      <c r="A89" s="65"/>
      <c r="B89" s="66">
        <v>21121</v>
      </c>
      <c r="C89" s="67" t="s">
        <v>392</v>
      </c>
      <c r="D89" s="68">
        <v>11</v>
      </c>
      <c r="E89" s="67" t="s">
        <v>49</v>
      </c>
      <c r="F89" s="69">
        <v>47</v>
      </c>
      <c r="G89" s="67" t="s">
        <v>941</v>
      </c>
      <c r="H89" s="70">
        <v>252</v>
      </c>
      <c r="I89" s="71" t="s">
        <v>941</v>
      </c>
      <c r="J89" s="66">
        <v>2</v>
      </c>
      <c r="K89" s="67" t="s">
        <v>33</v>
      </c>
      <c r="L89" s="67">
        <v>6</v>
      </c>
      <c r="M89" s="67" t="s">
        <v>50</v>
      </c>
      <c r="N89" s="67">
        <v>8</v>
      </c>
      <c r="O89" s="67" t="s">
        <v>51</v>
      </c>
      <c r="P89" s="67">
        <v>3</v>
      </c>
      <c r="Q89" s="67" t="s">
        <v>34</v>
      </c>
      <c r="R89" s="67">
        <v>5</v>
      </c>
      <c r="S89" s="67" t="s">
        <v>54</v>
      </c>
      <c r="T89" s="67" t="s">
        <v>40</v>
      </c>
      <c r="U89" s="67" t="s">
        <v>41</v>
      </c>
      <c r="V89" s="69">
        <v>378</v>
      </c>
      <c r="W89" s="67" t="s">
        <v>942</v>
      </c>
      <c r="X89" s="68"/>
      <c r="Y89" s="71" t="s">
        <v>35</v>
      </c>
      <c r="Z89" s="66" t="s">
        <v>37</v>
      </c>
      <c r="AA89" s="67" t="s">
        <v>994</v>
      </c>
      <c r="AB89" s="67" t="s">
        <v>995</v>
      </c>
      <c r="AC89" s="67" t="s">
        <v>996</v>
      </c>
      <c r="AD89" s="67" t="s">
        <v>946</v>
      </c>
      <c r="AE89" s="72" t="s">
        <v>406</v>
      </c>
      <c r="AF89" s="67">
        <v>4638</v>
      </c>
      <c r="AG89" s="67" t="s">
        <v>997</v>
      </c>
      <c r="AH89" s="73" t="s">
        <v>998</v>
      </c>
      <c r="AI89" s="74" t="s">
        <v>61</v>
      </c>
      <c r="AJ89" s="71">
        <f>1020+88+2400</f>
        <v>3508</v>
      </c>
      <c r="AK89" s="75">
        <v>0</v>
      </c>
      <c r="AL89" s="72" t="s">
        <v>408</v>
      </c>
      <c r="AM89" s="71" t="s">
        <v>46</v>
      </c>
      <c r="AN89" s="76" t="s">
        <v>411</v>
      </c>
      <c r="AO89" s="72">
        <v>0</v>
      </c>
      <c r="AP89" s="72">
        <v>20</v>
      </c>
      <c r="AQ89" s="72">
        <v>20.010000000000002</v>
      </c>
      <c r="AR89" s="72">
        <v>80</v>
      </c>
      <c r="AS89" s="72">
        <v>80.010000000000005</v>
      </c>
      <c r="AT89" s="77">
        <v>110</v>
      </c>
      <c r="AU89" s="78">
        <f t="shared" ref="AU89:BE89" si="1">TRUNC(3508/12)</f>
        <v>292</v>
      </c>
      <c r="AV89" s="78">
        <f t="shared" si="1"/>
        <v>292</v>
      </c>
      <c r="AW89" s="78">
        <f t="shared" si="1"/>
        <v>292</v>
      </c>
      <c r="AX89" s="78">
        <f t="shared" si="1"/>
        <v>292</v>
      </c>
      <c r="AY89" s="78">
        <f t="shared" si="1"/>
        <v>292</v>
      </c>
      <c r="AZ89" s="78">
        <f t="shared" si="1"/>
        <v>292</v>
      </c>
      <c r="BA89" s="78">
        <f t="shared" si="1"/>
        <v>292</v>
      </c>
      <c r="BB89" s="78">
        <f t="shared" si="1"/>
        <v>292</v>
      </c>
      <c r="BC89" s="78">
        <f t="shared" si="1"/>
        <v>292</v>
      </c>
      <c r="BD89" s="78">
        <f t="shared" si="1"/>
        <v>292</v>
      </c>
      <c r="BE89" s="78">
        <f t="shared" si="1"/>
        <v>292</v>
      </c>
      <c r="BF89" s="72">
        <f>BE89+4</f>
        <v>296</v>
      </c>
      <c r="BG89" s="137">
        <v>3508</v>
      </c>
    </row>
    <row r="90" spans="1:60" s="79" customFormat="1" x14ac:dyDescent="0.25">
      <c r="A90" s="65"/>
      <c r="B90" s="66">
        <v>21121</v>
      </c>
      <c r="C90" s="67" t="s">
        <v>392</v>
      </c>
      <c r="D90" s="68">
        <v>11</v>
      </c>
      <c r="E90" s="67" t="s">
        <v>49</v>
      </c>
      <c r="F90" s="69">
        <v>47</v>
      </c>
      <c r="G90" s="67" t="s">
        <v>941</v>
      </c>
      <c r="H90" s="70">
        <v>252</v>
      </c>
      <c r="I90" s="71" t="s">
        <v>941</v>
      </c>
      <c r="J90" s="66">
        <v>2</v>
      </c>
      <c r="K90" s="67" t="s">
        <v>33</v>
      </c>
      <c r="L90" s="67">
        <v>6</v>
      </c>
      <c r="M90" s="67" t="s">
        <v>50</v>
      </c>
      <c r="N90" s="67">
        <v>8</v>
      </c>
      <c r="O90" s="67" t="s">
        <v>51</v>
      </c>
      <c r="P90" s="67">
        <v>3</v>
      </c>
      <c r="Q90" s="67" t="s">
        <v>34</v>
      </c>
      <c r="R90" s="67">
        <v>5</v>
      </c>
      <c r="S90" s="67" t="s">
        <v>54</v>
      </c>
      <c r="T90" s="67" t="s">
        <v>40</v>
      </c>
      <c r="U90" s="67" t="s">
        <v>41</v>
      </c>
      <c r="V90" s="69">
        <v>378</v>
      </c>
      <c r="W90" s="67" t="s">
        <v>942</v>
      </c>
      <c r="X90" s="68"/>
      <c r="Y90" s="71" t="s">
        <v>35</v>
      </c>
      <c r="Z90" s="66" t="s">
        <v>91</v>
      </c>
      <c r="AA90" s="67" t="s">
        <v>999</v>
      </c>
      <c r="AB90" s="67" t="s">
        <v>1000</v>
      </c>
      <c r="AC90" s="67" t="s">
        <v>1001</v>
      </c>
      <c r="AD90" s="67" t="s">
        <v>946</v>
      </c>
      <c r="AE90" s="72" t="s">
        <v>406</v>
      </c>
      <c r="AF90" s="67">
        <v>4869</v>
      </c>
      <c r="AG90" s="67" t="s">
        <v>1002</v>
      </c>
      <c r="AH90" s="73" t="s">
        <v>1003</v>
      </c>
      <c r="AI90" s="74" t="s">
        <v>1004</v>
      </c>
      <c r="AJ90" s="71">
        <v>100</v>
      </c>
      <c r="AK90" s="75">
        <v>0</v>
      </c>
      <c r="AL90" s="72" t="s">
        <v>38</v>
      </c>
      <c r="AM90" s="71" t="s">
        <v>46</v>
      </c>
      <c r="AN90" s="76" t="s">
        <v>411</v>
      </c>
      <c r="AO90" s="72">
        <v>0</v>
      </c>
      <c r="AP90" s="72">
        <v>20</v>
      </c>
      <c r="AQ90" s="72">
        <v>20.010000000000002</v>
      </c>
      <c r="AR90" s="72">
        <v>80</v>
      </c>
      <c r="AS90" s="72">
        <v>80.010000000000005</v>
      </c>
      <c r="AT90" s="77">
        <v>110</v>
      </c>
      <c r="AU90" s="136">
        <f>100/12</f>
        <v>8.3333333333333339</v>
      </c>
      <c r="AV90" s="137">
        <f t="shared" ref="AV90:BF90" si="2">AU90+8.33</f>
        <v>16.663333333333334</v>
      </c>
      <c r="AW90" s="137">
        <f t="shared" si="2"/>
        <v>24.993333333333332</v>
      </c>
      <c r="AX90" s="137">
        <f t="shared" si="2"/>
        <v>33.323333333333331</v>
      </c>
      <c r="AY90" s="137">
        <f t="shared" si="2"/>
        <v>41.653333333333329</v>
      </c>
      <c r="AZ90" s="137">
        <f t="shared" si="2"/>
        <v>49.983333333333327</v>
      </c>
      <c r="BA90" s="137">
        <f t="shared" si="2"/>
        <v>58.313333333333325</v>
      </c>
      <c r="BB90" s="137">
        <f t="shared" si="2"/>
        <v>66.643333333333331</v>
      </c>
      <c r="BC90" s="137">
        <f t="shared" si="2"/>
        <v>74.973333333333329</v>
      </c>
      <c r="BD90" s="137">
        <f t="shared" si="2"/>
        <v>83.303333333333327</v>
      </c>
      <c r="BE90" s="137">
        <f t="shared" si="2"/>
        <v>91.633333333333326</v>
      </c>
      <c r="BF90" s="137">
        <f t="shared" si="2"/>
        <v>99.963333333333324</v>
      </c>
      <c r="BG90" s="137">
        <f>BF90</f>
        <v>99.963333333333324</v>
      </c>
    </row>
    <row r="91" spans="1:60" s="24" customFormat="1" ht="31.5" x14ac:dyDescent="0.5">
      <c r="A91" s="37" t="s">
        <v>439</v>
      </c>
      <c r="D91" s="1"/>
      <c r="F91" s="2"/>
      <c r="H91" s="3"/>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row>
    <row r="92" spans="1:60" s="24" customFormat="1" ht="15.75" thickBot="1" x14ac:dyDescent="0.3">
      <c r="D92" s="1"/>
      <c r="F92" s="2"/>
      <c r="H92" s="3"/>
    </row>
    <row r="93" spans="1:60" s="24" customFormat="1" ht="15.75" x14ac:dyDescent="0.25">
      <c r="A93" s="32" t="s">
        <v>434</v>
      </c>
      <c r="B93" s="348" t="s">
        <v>433</v>
      </c>
      <c r="C93" s="349"/>
      <c r="D93" s="349"/>
      <c r="E93" s="349"/>
      <c r="F93" s="349"/>
      <c r="G93" s="349"/>
      <c r="H93" s="349"/>
      <c r="I93" s="350"/>
      <c r="J93" s="351" t="s">
        <v>435</v>
      </c>
      <c r="K93" s="352"/>
      <c r="L93" s="352"/>
      <c r="M93" s="352"/>
      <c r="N93" s="352"/>
      <c r="O93" s="352"/>
      <c r="P93" s="352"/>
      <c r="Q93" s="352"/>
      <c r="R93" s="352"/>
      <c r="S93" s="352"/>
      <c r="T93" s="352"/>
      <c r="U93" s="352"/>
      <c r="V93" s="352"/>
      <c r="W93" s="352"/>
      <c r="X93" s="352"/>
      <c r="Y93" s="353"/>
      <c r="Z93" s="351" t="s">
        <v>436</v>
      </c>
      <c r="AA93" s="352"/>
      <c r="AB93" s="352"/>
      <c r="AC93" s="352"/>
      <c r="AD93" s="352"/>
      <c r="AE93" s="352"/>
      <c r="AF93" s="352"/>
      <c r="AG93" s="352"/>
      <c r="AH93" s="352"/>
      <c r="AI93" s="352"/>
      <c r="AJ93" s="353"/>
      <c r="AK93" s="360" t="s">
        <v>430</v>
      </c>
      <c r="AL93" s="361"/>
      <c r="AM93" s="362"/>
      <c r="AN93" s="342" t="s">
        <v>431</v>
      </c>
      <c r="AO93" s="343"/>
      <c r="AP93" s="343"/>
      <c r="AQ93" s="343"/>
      <c r="AR93" s="343"/>
      <c r="AS93" s="343"/>
      <c r="AT93" s="344"/>
      <c r="AU93" s="345" t="s">
        <v>416</v>
      </c>
      <c r="AV93" s="346"/>
      <c r="AW93" s="346"/>
      <c r="AX93" s="346"/>
      <c r="AY93" s="346"/>
      <c r="AZ93" s="346"/>
      <c r="BA93" s="346"/>
      <c r="BB93" s="346"/>
      <c r="BC93" s="346"/>
      <c r="BD93" s="346"/>
      <c r="BE93" s="346"/>
      <c r="BF93" s="346"/>
      <c r="BG93" s="346"/>
    </row>
    <row r="94" spans="1:60" s="24" customFormat="1" ht="30" x14ac:dyDescent="0.25">
      <c r="A94" s="33" t="s">
        <v>0</v>
      </c>
      <c r="B94" s="28" t="s">
        <v>1</v>
      </c>
      <c r="C94" s="18" t="s">
        <v>390</v>
      </c>
      <c r="D94" s="19" t="s">
        <v>2</v>
      </c>
      <c r="E94" s="18" t="s">
        <v>3</v>
      </c>
      <c r="F94" s="20" t="s">
        <v>391</v>
      </c>
      <c r="G94" s="18" t="s">
        <v>4</v>
      </c>
      <c r="H94" s="21" t="s">
        <v>26</v>
      </c>
      <c r="I94" s="30" t="s">
        <v>27</v>
      </c>
      <c r="J94" s="28" t="s">
        <v>5</v>
      </c>
      <c r="K94" s="18" t="s">
        <v>6</v>
      </c>
      <c r="L94" s="18" t="s">
        <v>7</v>
      </c>
      <c r="M94" s="18" t="s">
        <v>8</v>
      </c>
      <c r="N94" s="18" t="s">
        <v>9</v>
      </c>
      <c r="O94" s="18" t="s">
        <v>10</v>
      </c>
      <c r="P94" s="18" t="s">
        <v>11</v>
      </c>
      <c r="Q94" s="18" t="s">
        <v>12</v>
      </c>
      <c r="R94" s="18" t="s">
        <v>13</v>
      </c>
      <c r="S94" s="18" t="s">
        <v>14</v>
      </c>
      <c r="T94" s="18" t="s">
        <v>15</v>
      </c>
      <c r="U94" s="18" t="s">
        <v>16</v>
      </c>
      <c r="V94" s="18" t="s">
        <v>17</v>
      </c>
      <c r="W94" s="18" t="s">
        <v>18</v>
      </c>
      <c r="X94" s="18" t="s">
        <v>19</v>
      </c>
      <c r="Y94" s="30" t="s">
        <v>20</v>
      </c>
      <c r="Z94" s="28" t="s">
        <v>25</v>
      </c>
      <c r="AA94" s="18" t="s">
        <v>28</v>
      </c>
      <c r="AB94" s="18" t="s">
        <v>29</v>
      </c>
      <c r="AC94" s="18" t="s">
        <v>30</v>
      </c>
      <c r="AD94" s="18" t="s">
        <v>31</v>
      </c>
      <c r="AE94" s="17" t="s">
        <v>399</v>
      </c>
      <c r="AF94" s="16" t="s">
        <v>21</v>
      </c>
      <c r="AG94" s="16" t="s">
        <v>22</v>
      </c>
      <c r="AH94" s="22" t="s">
        <v>23</v>
      </c>
      <c r="AI94" s="23" t="s">
        <v>32</v>
      </c>
      <c r="AJ94" s="31" t="s">
        <v>415</v>
      </c>
      <c r="AK94" s="29" t="s">
        <v>398</v>
      </c>
      <c r="AL94" s="17" t="s">
        <v>413</v>
      </c>
      <c r="AM94" s="30" t="s">
        <v>24</v>
      </c>
      <c r="AN94" s="28" t="s">
        <v>437</v>
      </c>
      <c r="AO94" s="34" t="s">
        <v>400</v>
      </c>
      <c r="AP94" s="34" t="s">
        <v>401</v>
      </c>
      <c r="AQ94" s="15" t="s">
        <v>402</v>
      </c>
      <c r="AR94" s="15" t="s">
        <v>403</v>
      </c>
      <c r="AS94" s="35" t="s">
        <v>404</v>
      </c>
      <c r="AT94" s="36" t="s">
        <v>405</v>
      </c>
      <c r="AU94" s="25" t="s">
        <v>417</v>
      </c>
      <c r="AV94" s="25" t="s">
        <v>418</v>
      </c>
      <c r="AW94" s="25" t="s">
        <v>419</v>
      </c>
      <c r="AX94" s="25" t="s">
        <v>420</v>
      </c>
      <c r="AY94" s="25" t="s">
        <v>421</v>
      </c>
      <c r="AZ94" s="25" t="s">
        <v>422</v>
      </c>
      <c r="BA94" s="25" t="s">
        <v>423</v>
      </c>
      <c r="BB94" s="25" t="s">
        <v>424</v>
      </c>
      <c r="BC94" s="25" t="s">
        <v>425</v>
      </c>
      <c r="BD94" s="25" t="s">
        <v>426</v>
      </c>
      <c r="BE94" s="25" t="s">
        <v>427</v>
      </c>
      <c r="BF94" s="25" t="s">
        <v>428</v>
      </c>
      <c r="BG94" s="26" t="s">
        <v>429</v>
      </c>
    </row>
    <row r="95" spans="1:60" s="24" customFormat="1" x14ac:dyDescent="0.25">
      <c r="A95" s="40">
        <v>4441</v>
      </c>
      <c r="B95" s="41">
        <v>21121</v>
      </c>
      <c r="C95" s="42" t="s">
        <v>392</v>
      </c>
      <c r="D95" s="43">
        <v>11</v>
      </c>
      <c r="E95" s="42" t="s">
        <v>49</v>
      </c>
      <c r="F95" s="44">
        <v>45</v>
      </c>
      <c r="G95" s="42" t="s">
        <v>86</v>
      </c>
      <c r="H95" s="45">
        <v>250</v>
      </c>
      <c r="I95" s="46" t="s">
        <v>86</v>
      </c>
      <c r="J95" s="41">
        <v>2</v>
      </c>
      <c r="K95" s="42" t="s">
        <v>33</v>
      </c>
      <c r="L95" s="42">
        <v>6</v>
      </c>
      <c r="M95" s="42" t="s">
        <v>50</v>
      </c>
      <c r="N95" s="42">
        <v>3</v>
      </c>
      <c r="O95" s="42" t="s">
        <v>55</v>
      </c>
      <c r="P95" s="42">
        <v>4</v>
      </c>
      <c r="Q95" s="42" t="s">
        <v>58</v>
      </c>
      <c r="R95" s="42">
        <v>4</v>
      </c>
      <c r="S95" s="42" t="s">
        <v>82</v>
      </c>
      <c r="T95" s="42" t="s">
        <v>40</v>
      </c>
      <c r="U95" s="42" t="s">
        <v>41</v>
      </c>
      <c r="V95" s="44">
        <v>356</v>
      </c>
      <c r="W95" s="42" t="s">
        <v>83</v>
      </c>
      <c r="X95" s="43">
        <v>1</v>
      </c>
      <c r="Y95" s="46" t="s">
        <v>203</v>
      </c>
      <c r="Z95" s="41" t="s">
        <v>93</v>
      </c>
      <c r="AA95" s="42" t="s">
        <v>232</v>
      </c>
      <c r="AB95" s="42" t="s">
        <v>233</v>
      </c>
      <c r="AC95" s="42" t="s">
        <v>234</v>
      </c>
      <c r="AD95" s="42" t="s">
        <v>204</v>
      </c>
      <c r="AE95" s="47" t="s">
        <v>406</v>
      </c>
      <c r="AF95" s="42">
        <v>2635</v>
      </c>
      <c r="AG95" s="42" t="s">
        <v>230</v>
      </c>
      <c r="AH95" s="48" t="s">
        <v>231</v>
      </c>
      <c r="AI95" s="49" t="s">
        <v>235</v>
      </c>
      <c r="AJ95" s="46">
        <v>191</v>
      </c>
      <c r="AK95" s="50">
        <v>186</v>
      </c>
      <c r="AL95" s="47" t="s">
        <v>38</v>
      </c>
      <c r="AM95" s="46" t="s">
        <v>46</v>
      </c>
      <c r="AN95" s="51" t="s">
        <v>411</v>
      </c>
      <c r="AO95" s="47">
        <v>0</v>
      </c>
      <c r="AP95" s="47">
        <v>28</v>
      </c>
      <c r="AQ95" s="47">
        <v>28.01</v>
      </c>
      <c r="AR95" s="47">
        <v>37</v>
      </c>
      <c r="AS95" s="47">
        <v>37.01</v>
      </c>
      <c r="AT95" s="52">
        <v>110</v>
      </c>
      <c r="AU95" s="27"/>
      <c r="AV95" s="4"/>
      <c r="AW95" s="4"/>
      <c r="AX95" s="4"/>
      <c r="AY95" s="4"/>
      <c r="AZ95" s="4"/>
      <c r="BA95" s="4"/>
      <c r="BB95" s="4"/>
      <c r="BC95" s="4"/>
      <c r="BD95" s="4"/>
      <c r="BE95" s="4"/>
      <c r="BF95" s="4"/>
      <c r="BG95" s="4"/>
    </row>
    <row r="96" spans="1:60" s="24" customFormat="1" x14ac:dyDescent="0.25">
      <c r="A96" s="40">
        <v>4442</v>
      </c>
      <c r="B96" s="41">
        <v>21121</v>
      </c>
      <c r="C96" s="42" t="s">
        <v>392</v>
      </c>
      <c r="D96" s="43">
        <v>11</v>
      </c>
      <c r="E96" s="42" t="s">
        <v>49</v>
      </c>
      <c r="F96" s="44">
        <v>45</v>
      </c>
      <c r="G96" s="42" t="s">
        <v>86</v>
      </c>
      <c r="H96" s="45">
        <v>250</v>
      </c>
      <c r="I96" s="46" t="s">
        <v>86</v>
      </c>
      <c r="J96" s="41">
        <v>2</v>
      </c>
      <c r="K96" s="42" t="s">
        <v>33</v>
      </c>
      <c r="L96" s="42">
        <v>6</v>
      </c>
      <c r="M96" s="42" t="s">
        <v>50</v>
      </c>
      <c r="N96" s="42">
        <v>3</v>
      </c>
      <c r="O96" s="42" t="s">
        <v>55</v>
      </c>
      <c r="P96" s="42">
        <v>4</v>
      </c>
      <c r="Q96" s="42" t="s">
        <v>58</v>
      </c>
      <c r="R96" s="42">
        <v>4</v>
      </c>
      <c r="S96" s="42" t="s">
        <v>82</v>
      </c>
      <c r="T96" s="42" t="s">
        <v>40</v>
      </c>
      <c r="U96" s="42" t="s">
        <v>41</v>
      </c>
      <c r="V96" s="44">
        <v>356</v>
      </c>
      <c r="W96" s="42" t="s">
        <v>83</v>
      </c>
      <c r="X96" s="43">
        <v>1</v>
      </c>
      <c r="Y96" s="46" t="s">
        <v>203</v>
      </c>
      <c r="Z96" s="41" t="s">
        <v>93</v>
      </c>
      <c r="AA96" s="42" t="s">
        <v>238</v>
      </c>
      <c r="AB96" s="42" t="s">
        <v>239</v>
      </c>
      <c r="AC96" s="42" t="s">
        <v>240</v>
      </c>
      <c r="AD96" s="42" t="s">
        <v>204</v>
      </c>
      <c r="AE96" s="47" t="s">
        <v>406</v>
      </c>
      <c r="AF96" s="42">
        <v>2695</v>
      </c>
      <c r="AG96" s="42" t="s">
        <v>236</v>
      </c>
      <c r="AH96" s="48" t="s">
        <v>237</v>
      </c>
      <c r="AI96" s="49" t="s">
        <v>39</v>
      </c>
      <c r="AJ96" s="46">
        <v>50</v>
      </c>
      <c r="AK96" s="50">
        <v>50</v>
      </c>
      <c r="AL96" s="47" t="s">
        <v>38</v>
      </c>
      <c r="AM96" s="46" t="s">
        <v>60</v>
      </c>
      <c r="AN96" s="51" t="s">
        <v>411</v>
      </c>
      <c r="AO96" s="47">
        <v>0</v>
      </c>
      <c r="AP96" s="47">
        <v>1</v>
      </c>
      <c r="AQ96" s="47">
        <v>1.01</v>
      </c>
      <c r="AR96" s="47">
        <v>50</v>
      </c>
      <c r="AS96" s="47">
        <v>50.01</v>
      </c>
      <c r="AT96" s="52">
        <v>110</v>
      </c>
      <c r="AU96" s="27"/>
      <c r="AV96" s="4"/>
      <c r="AW96" s="4"/>
      <c r="AX96" s="4"/>
      <c r="AY96" s="4"/>
      <c r="AZ96" s="4"/>
      <c r="BA96" s="4"/>
      <c r="BB96" s="4"/>
      <c r="BC96" s="4"/>
      <c r="BD96" s="4"/>
      <c r="BE96" s="4"/>
      <c r="BF96" s="4"/>
      <c r="BG96" s="4"/>
    </row>
    <row r="97" spans="1:59" s="24" customFormat="1" x14ac:dyDescent="0.25">
      <c r="A97" s="40">
        <v>4443</v>
      </c>
      <c r="B97" s="41">
        <v>21121</v>
      </c>
      <c r="C97" s="42" t="s">
        <v>392</v>
      </c>
      <c r="D97" s="43">
        <v>11</v>
      </c>
      <c r="E97" s="42" t="s">
        <v>49</v>
      </c>
      <c r="F97" s="44">
        <v>45</v>
      </c>
      <c r="G97" s="42" t="s">
        <v>86</v>
      </c>
      <c r="H97" s="45">
        <v>250</v>
      </c>
      <c r="I97" s="46" t="s">
        <v>86</v>
      </c>
      <c r="J97" s="41">
        <v>2</v>
      </c>
      <c r="K97" s="42" t="s">
        <v>33</v>
      </c>
      <c r="L97" s="42">
        <v>6</v>
      </c>
      <c r="M97" s="42" t="s">
        <v>50</v>
      </c>
      <c r="N97" s="42">
        <v>3</v>
      </c>
      <c r="O97" s="42" t="s">
        <v>55</v>
      </c>
      <c r="P97" s="42">
        <v>4</v>
      </c>
      <c r="Q97" s="42" t="s">
        <v>58</v>
      </c>
      <c r="R97" s="42">
        <v>4</v>
      </c>
      <c r="S97" s="42" t="s">
        <v>82</v>
      </c>
      <c r="T97" s="42" t="s">
        <v>40</v>
      </c>
      <c r="U97" s="42" t="s">
        <v>41</v>
      </c>
      <c r="V97" s="44">
        <v>356</v>
      </c>
      <c r="W97" s="42" t="s">
        <v>83</v>
      </c>
      <c r="X97" s="43">
        <v>1</v>
      </c>
      <c r="Y97" s="46" t="s">
        <v>203</v>
      </c>
      <c r="Z97" s="41" t="s">
        <v>93</v>
      </c>
      <c r="AA97" s="42" t="s">
        <v>243</v>
      </c>
      <c r="AB97" s="42" t="s">
        <v>244</v>
      </c>
      <c r="AC97" s="42" t="s">
        <v>245</v>
      </c>
      <c r="AD97" s="42" t="s">
        <v>204</v>
      </c>
      <c r="AE97" s="47" t="s">
        <v>406</v>
      </c>
      <c r="AF97" s="42">
        <v>2707</v>
      </c>
      <c r="AG97" s="42" t="s">
        <v>241</v>
      </c>
      <c r="AH97" s="48" t="s">
        <v>242</v>
      </c>
      <c r="AI97" s="49" t="s">
        <v>39</v>
      </c>
      <c r="AJ97" s="46">
        <v>4.4000000000000004</v>
      </c>
      <c r="AK97" s="50">
        <v>0</v>
      </c>
      <c r="AL97" s="47" t="s">
        <v>38</v>
      </c>
      <c r="AM97" s="46" t="s">
        <v>60</v>
      </c>
      <c r="AN97" s="51" t="s">
        <v>411</v>
      </c>
      <c r="AO97" s="47">
        <v>0</v>
      </c>
      <c r="AP97" s="47">
        <v>20</v>
      </c>
      <c r="AQ97" s="47">
        <v>20.010000000000002</v>
      </c>
      <c r="AR97" s="47">
        <v>50</v>
      </c>
      <c r="AS97" s="47">
        <v>50.01</v>
      </c>
      <c r="AT97" s="52">
        <v>110</v>
      </c>
      <c r="AU97" s="27"/>
      <c r="AV97" s="4"/>
      <c r="AW97" s="4"/>
      <c r="AX97" s="4"/>
      <c r="AY97" s="4"/>
      <c r="AZ97" s="4"/>
      <c r="BA97" s="4"/>
      <c r="BB97" s="4"/>
      <c r="BC97" s="4"/>
      <c r="BD97" s="4"/>
      <c r="BE97" s="4"/>
      <c r="BF97" s="4"/>
      <c r="BG97" s="4"/>
    </row>
    <row r="98" spans="1:59" s="24" customFormat="1" x14ac:dyDescent="0.25">
      <c r="A98" s="40">
        <v>4444</v>
      </c>
      <c r="B98" s="41">
        <v>21121</v>
      </c>
      <c r="C98" s="42" t="s">
        <v>392</v>
      </c>
      <c r="D98" s="43">
        <v>11</v>
      </c>
      <c r="E98" s="42" t="s">
        <v>49</v>
      </c>
      <c r="F98" s="44">
        <v>45</v>
      </c>
      <c r="G98" s="42" t="s">
        <v>86</v>
      </c>
      <c r="H98" s="45">
        <v>250</v>
      </c>
      <c r="I98" s="46" t="s">
        <v>86</v>
      </c>
      <c r="J98" s="41">
        <v>2</v>
      </c>
      <c r="K98" s="42" t="s">
        <v>33</v>
      </c>
      <c r="L98" s="42">
        <v>6</v>
      </c>
      <c r="M98" s="42" t="s">
        <v>50</v>
      </c>
      <c r="N98" s="42">
        <v>3</v>
      </c>
      <c r="O98" s="42" t="s">
        <v>55</v>
      </c>
      <c r="P98" s="42">
        <v>4</v>
      </c>
      <c r="Q98" s="42" t="s">
        <v>58</v>
      </c>
      <c r="R98" s="42">
        <v>4</v>
      </c>
      <c r="S98" s="42" t="s">
        <v>82</v>
      </c>
      <c r="T98" s="42" t="s">
        <v>40</v>
      </c>
      <c r="U98" s="42" t="s">
        <v>41</v>
      </c>
      <c r="V98" s="44">
        <v>356</v>
      </c>
      <c r="W98" s="42" t="s">
        <v>83</v>
      </c>
      <c r="X98" s="43">
        <v>3</v>
      </c>
      <c r="Y98" s="46" t="s">
        <v>202</v>
      </c>
      <c r="Z98" s="41" t="s">
        <v>93</v>
      </c>
      <c r="AA98" s="42" t="s">
        <v>110</v>
      </c>
      <c r="AB98" s="42" t="s">
        <v>248</v>
      </c>
      <c r="AC98" s="42" t="s">
        <v>249</v>
      </c>
      <c r="AD98" s="42" t="s">
        <v>204</v>
      </c>
      <c r="AE98" s="47" t="s">
        <v>406</v>
      </c>
      <c r="AF98" s="42">
        <v>2715</v>
      </c>
      <c r="AG98" s="42" t="s">
        <v>246</v>
      </c>
      <c r="AH98" s="48" t="s">
        <v>247</v>
      </c>
      <c r="AI98" s="49" t="s">
        <v>250</v>
      </c>
      <c r="AJ98" s="46">
        <v>24</v>
      </c>
      <c r="AK98" s="50">
        <v>24</v>
      </c>
      <c r="AL98" s="47" t="s">
        <v>410</v>
      </c>
      <c r="AM98" s="46" t="s">
        <v>46</v>
      </c>
      <c r="AN98" s="51" t="s">
        <v>411</v>
      </c>
      <c r="AO98" s="47">
        <v>0</v>
      </c>
      <c r="AP98" s="47">
        <v>31</v>
      </c>
      <c r="AQ98" s="47">
        <v>31.01</v>
      </c>
      <c r="AR98" s="47">
        <v>34</v>
      </c>
      <c r="AS98" s="47">
        <v>34.01</v>
      </c>
      <c r="AT98" s="52">
        <v>110</v>
      </c>
      <c r="AU98" s="27"/>
      <c r="AV98" s="4"/>
      <c r="AW98" s="4"/>
      <c r="AX98" s="4"/>
      <c r="AY98" s="4"/>
      <c r="AZ98" s="4"/>
      <c r="BA98" s="4"/>
      <c r="BB98" s="4"/>
      <c r="BC98" s="4"/>
      <c r="BD98" s="4"/>
      <c r="BE98" s="4"/>
      <c r="BF98" s="4"/>
      <c r="BG98" s="4"/>
    </row>
    <row r="99" spans="1:59" s="54" customFormat="1" x14ac:dyDescent="0.25">
      <c r="A99" s="40">
        <v>4445</v>
      </c>
      <c r="B99" s="41">
        <v>21121</v>
      </c>
      <c r="C99" s="42" t="s">
        <v>392</v>
      </c>
      <c r="D99" s="43">
        <v>11</v>
      </c>
      <c r="E99" s="42" t="s">
        <v>49</v>
      </c>
      <c r="F99" s="44">
        <v>45</v>
      </c>
      <c r="G99" s="42" t="s">
        <v>86</v>
      </c>
      <c r="H99" s="45">
        <v>250</v>
      </c>
      <c r="I99" s="46" t="s">
        <v>86</v>
      </c>
      <c r="J99" s="41">
        <v>2</v>
      </c>
      <c r="K99" s="42" t="s">
        <v>33</v>
      </c>
      <c r="L99" s="42">
        <v>6</v>
      </c>
      <c r="M99" s="42" t="s">
        <v>50</v>
      </c>
      <c r="N99" s="42">
        <v>3</v>
      </c>
      <c r="O99" s="42" t="s">
        <v>55</v>
      </c>
      <c r="P99" s="42">
        <v>4</v>
      </c>
      <c r="Q99" s="42" t="s">
        <v>58</v>
      </c>
      <c r="R99" s="42">
        <v>4</v>
      </c>
      <c r="S99" s="42" t="s">
        <v>82</v>
      </c>
      <c r="T99" s="42" t="s">
        <v>40</v>
      </c>
      <c r="U99" s="42" t="s">
        <v>41</v>
      </c>
      <c r="V99" s="44">
        <v>356</v>
      </c>
      <c r="W99" s="42" t="s">
        <v>83</v>
      </c>
      <c r="X99" s="43">
        <v>5</v>
      </c>
      <c r="Y99" s="46" t="s">
        <v>109</v>
      </c>
      <c r="Z99" s="41" t="s">
        <v>93</v>
      </c>
      <c r="AA99" s="42" t="s">
        <v>212</v>
      </c>
      <c r="AB99" s="42" t="s">
        <v>253</v>
      </c>
      <c r="AC99" s="42" t="s">
        <v>254</v>
      </c>
      <c r="AD99" s="42" t="s">
        <v>205</v>
      </c>
      <c r="AE99" s="47" t="s">
        <v>406</v>
      </c>
      <c r="AF99" s="42">
        <v>2719</v>
      </c>
      <c r="AG99" s="42" t="s">
        <v>251</v>
      </c>
      <c r="AH99" s="48" t="s">
        <v>252</v>
      </c>
      <c r="AI99" s="49" t="s">
        <v>62</v>
      </c>
      <c r="AJ99" s="46">
        <v>60</v>
      </c>
      <c r="AK99" s="50">
        <v>0.4</v>
      </c>
      <c r="AL99" s="47" t="s">
        <v>38</v>
      </c>
      <c r="AM99" s="46" t="s">
        <v>60</v>
      </c>
      <c r="AN99" s="51" t="s">
        <v>411</v>
      </c>
      <c r="AO99" s="47">
        <v>0</v>
      </c>
      <c r="AP99" s="47">
        <v>20</v>
      </c>
      <c r="AQ99" s="47">
        <v>20.010000000000002</v>
      </c>
      <c r="AR99" s="47">
        <v>50</v>
      </c>
      <c r="AS99" s="47">
        <v>50.01</v>
      </c>
      <c r="AT99" s="52">
        <v>110</v>
      </c>
      <c r="AU99" s="53"/>
      <c r="AV99" s="47"/>
      <c r="AW99" s="47"/>
      <c r="AX99" s="47"/>
      <c r="AY99" s="47"/>
      <c r="AZ99" s="47"/>
      <c r="BA99" s="47"/>
      <c r="BB99" s="47"/>
      <c r="BC99" s="47"/>
      <c r="BD99" s="47"/>
      <c r="BE99" s="47"/>
      <c r="BF99" s="47"/>
      <c r="BG99" s="47"/>
    </row>
    <row r="100" spans="1:59" s="54" customFormat="1" x14ac:dyDescent="0.25">
      <c r="A100" s="40">
        <v>4446</v>
      </c>
      <c r="B100" s="41">
        <v>21121</v>
      </c>
      <c r="C100" s="42" t="s">
        <v>392</v>
      </c>
      <c r="D100" s="43">
        <v>11</v>
      </c>
      <c r="E100" s="42" t="s">
        <v>49</v>
      </c>
      <c r="F100" s="44">
        <v>45</v>
      </c>
      <c r="G100" s="42" t="s">
        <v>86</v>
      </c>
      <c r="H100" s="45">
        <v>250</v>
      </c>
      <c r="I100" s="46" t="s">
        <v>86</v>
      </c>
      <c r="J100" s="41">
        <v>2</v>
      </c>
      <c r="K100" s="42" t="s">
        <v>33</v>
      </c>
      <c r="L100" s="42">
        <v>6</v>
      </c>
      <c r="M100" s="42" t="s">
        <v>50</v>
      </c>
      <c r="N100" s="42">
        <v>3</v>
      </c>
      <c r="O100" s="42" t="s">
        <v>55</v>
      </c>
      <c r="P100" s="42">
        <v>4</v>
      </c>
      <c r="Q100" s="42" t="s">
        <v>58</v>
      </c>
      <c r="R100" s="42">
        <v>4</v>
      </c>
      <c r="S100" s="42" t="s">
        <v>82</v>
      </c>
      <c r="T100" s="42" t="s">
        <v>40</v>
      </c>
      <c r="U100" s="42" t="s">
        <v>41</v>
      </c>
      <c r="V100" s="44">
        <v>356</v>
      </c>
      <c r="W100" s="42" t="s">
        <v>83</v>
      </c>
      <c r="X100" s="43">
        <v>5</v>
      </c>
      <c r="Y100" s="46" t="s">
        <v>109</v>
      </c>
      <c r="Z100" s="41" t="s">
        <v>93</v>
      </c>
      <c r="AA100" s="42" t="s">
        <v>257</v>
      </c>
      <c r="AB100" s="42" t="s">
        <v>258</v>
      </c>
      <c r="AC100" s="42" t="s">
        <v>259</v>
      </c>
      <c r="AD100" s="42" t="s">
        <v>205</v>
      </c>
      <c r="AE100" s="47" t="s">
        <v>406</v>
      </c>
      <c r="AF100" s="42">
        <v>2732</v>
      </c>
      <c r="AG100" s="42" t="s">
        <v>255</v>
      </c>
      <c r="AH100" s="48" t="s">
        <v>256</v>
      </c>
      <c r="AI100" s="49" t="s">
        <v>39</v>
      </c>
      <c r="AJ100" s="46">
        <v>50</v>
      </c>
      <c r="AK100" s="50">
        <v>35</v>
      </c>
      <c r="AL100" s="47" t="s">
        <v>38</v>
      </c>
      <c r="AM100" s="46" t="s">
        <v>60</v>
      </c>
      <c r="AN100" s="51" t="s">
        <v>411</v>
      </c>
      <c r="AO100" s="47">
        <v>0</v>
      </c>
      <c r="AP100" s="47">
        <v>30</v>
      </c>
      <c r="AQ100" s="47">
        <v>30.01</v>
      </c>
      <c r="AR100" s="47">
        <v>40</v>
      </c>
      <c r="AS100" s="47">
        <v>40.01</v>
      </c>
      <c r="AT100" s="52">
        <v>110</v>
      </c>
      <c r="AU100" s="53"/>
      <c r="AV100" s="47"/>
      <c r="AW100" s="47"/>
      <c r="AX100" s="47"/>
      <c r="AY100" s="47"/>
      <c r="AZ100" s="47"/>
      <c r="BA100" s="47"/>
      <c r="BB100" s="47"/>
      <c r="BC100" s="47"/>
      <c r="BD100" s="47"/>
      <c r="BE100" s="47"/>
      <c r="BF100" s="47"/>
      <c r="BG100" s="47"/>
    </row>
    <row r="101" spans="1:59" s="54" customFormat="1" x14ac:dyDescent="0.25">
      <c r="A101" s="40">
        <v>4447</v>
      </c>
      <c r="B101" s="41">
        <v>21121</v>
      </c>
      <c r="C101" s="42" t="s">
        <v>392</v>
      </c>
      <c r="D101" s="43">
        <v>11</v>
      </c>
      <c r="E101" s="42" t="s">
        <v>49</v>
      </c>
      <c r="F101" s="44">
        <v>45</v>
      </c>
      <c r="G101" s="42" t="s">
        <v>86</v>
      </c>
      <c r="H101" s="45">
        <v>250</v>
      </c>
      <c r="I101" s="46" t="s">
        <v>86</v>
      </c>
      <c r="J101" s="41">
        <v>2</v>
      </c>
      <c r="K101" s="42" t="s">
        <v>33</v>
      </c>
      <c r="L101" s="42">
        <v>6</v>
      </c>
      <c r="M101" s="42" t="s">
        <v>50</v>
      </c>
      <c r="N101" s="42">
        <v>3</v>
      </c>
      <c r="O101" s="42" t="s">
        <v>55</v>
      </c>
      <c r="P101" s="42">
        <v>4</v>
      </c>
      <c r="Q101" s="42" t="s">
        <v>58</v>
      </c>
      <c r="R101" s="42">
        <v>4</v>
      </c>
      <c r="S101" s="42" t="s">
        <v>82</v>
      </c>
      <c r="T101" s="42" t="s">
        <v>40</v>
      </c>
      <c r="U101" s="42" t="s">
        <v>41</v>
      </c>
      <c r="V101" s="44">
        <v>356</v>
      </c>
      <c r="W101" s="42" t="s">
        <v>83</v>
      </c>
      <c r="X101" s="43">
        <v>5</v>
      </c>
      <c r="Y101" s="46" t="s">
        <v>109</v>
      </c>
      <c r="Z101" s="41" t="s">
        <v>93</v>
      </c>
      <c r="AA101" s="42" t="s">
        <v>262</v>
      </c>
      <c r="AB101" s="42" t="s">
        <v>263</v>
      </c>
      <c r="AC101" s="42" t="s">
        <v>254</v>
      </c>
      <c r="AD101" s="42" t="s">
        <v>205</v>
      </c>
      <c r="AE101" s="47" t="s">
        <v>406</v>
      </c>
      <c r="AF101" s="42">
        <v>2999</v>
      </c>
      <c r="AG101" s="42" t="s">
        <v>260</v>
      </c>
      <c r="AH101" s="48" t="s">
        <v>261</v>
      </c>
      <c r="AI101" s="49" t="s">
        <v>39</v>
      </c>
      <c r="AJ101" s="46">
        <v>64</v>
      </c>
      <c r="AK101" s="50">
        <v>50</v>
      </c>
      <c r="AL101" s="47" t="s">
        <v>38</v>
      </c>
      <c r="AM101" s="46" t="s">
        <v>45</v>
      </c>
      <c r="AN101" s="51" t="s">
        <v>411</v>
      </c>
      <c r="AO101" s="47">
        <v>0</v>
      </c>
      <c r="AP101" s="47">
        <v>33</v>
      </c>
      <c r="AQ101" s="47">
        <v>33.01</v>
      </c>
      <c r="AR101" s="47">
        <v>66</v>
      </c>
      <c r="AS101" s="47">
        <v>66.010000000000005</v>
      </c>
      <c r="AT101" s="52">
        <v>110</v>
      </c>
      <c r="AU101" s="53"/>
      <c r="AV101" s="47"/>
      <c r="AW101" s="47"/>
      <c r="AX101" s="47"/>
      <c r="AY101" s="47"/>
      <c r="AZ101" s="47"/>
      <c r="BA101" s="47"/>
      <c r="BB101" s="47"/>
      <c r="BC101" s="47"/>
      <c r="BD101" s="47"/>
      <c r="BE101" s="47"/>
      <c r="BF101" s="47"/>
      <c r="BG101" s="47"/>
    </row>
    <row r="102" spans="1:59" s="54" customFormat="1" x14ac:dyDescent="0.25">
      <c r="A102" s="40">
        <v>4448</v>
      </c>
      <c r="B102" s="41">
        <v>21121</v>
      </c>
      <c r="C102" s="42" t="s">
        <v>392</v>
      </c>
      <c r="D102" s="43">
        <v>11</v>
      </c>
      <c r="E102" s="42" t="s">
        <v>49</v>
      </c>
      <c r="F102" s="44">
        <v>45</v>
      </c>
      <c r="G102" s="42" t="s">
        <v>86</v>
      </c>
      <c r="H102" s="45">
        <v>250</v>
      </c>
      <c r="I102" s="46" t="s">
        <v>86</v>
      </c>
      <c r="J102" s="41">
        <v>2</v>
      </c>
      <c r="K102" s="42" t="s">
        <v>33</v>
      </c>
      <c r="L102" s="42">
        <v>6</v>
      </c>
      <c r="M102" s="42" t="s">
        <v>50</v>
      </c>
      <c r="N102" s="42">
        <v>3</v>
      </c>
      <c r="O102" s="42" t="s">
        <v>55</v>
      </c>
      <c r="P102" s="42">
        <v>4</v>
      </c>
      <c r="Q102" s="42" t="s">
        <v>58</v>
      </c>
      <c r="R102" s="42">
        <v>4</v>
      </c>
      <c r="S102" s="42" t="s">
        <v>82</v>
      </c>
      <c r="T102" s="42" t="s">
        <v>40</v>
      </c>
      <c r="U102" s="42" t="s">
        <v>41</v>
      </c>
      <c r="V102" s="44">
        <v>356</v>
      </c>
      <c r="W102" s="42" t="s">
        <v>83</v>
      </c>
      <c r="X102" s="43">
        <v>5</v>
      </c>
      <c r="Y102" s="46" t="s">
        <v>109</v>
      </c>
      <c r="Z102" s="41" t="s">
        <v>93</v>
      </c>
      <c r="AA102" s="42" t="s">
        <v>266</v>
      </c>
      <c r="AB102" s="42" t="s">
        <v>267</v>
      </c>
      <c r="AC102" s="42" t="s">
        <v>249</v>
      </c>
      <c r="AD102" s="42" t="s">
        <v>205</v>
      </c>
      <c r="AE102" s="47" t="s">
        <v>406</v>
      </c>
      <c r="AF102" s="42">
        <v>2781</v>
      </c>
      <c r="AG102" s="42" t="s">
        <v>264</v>
      </c>
      <c r="AH102" s="48" t="s">
        <v>265</v>
      </c>
      <c r="AI102" s="49" t="s">
        <v>39</v>
      </c>
      <c r="AJ102" s="46">
        <v>3</v>
      </c>
      <c r="AK102" s="50">
        <v>35</v>
      </c>
      <c r="AL102" s="47" t="s">
        <v>410</v>
      </c>
      <c r="AM102" s="46" t="s">
        <v>42</v>
      </c>
      <c r="AN102" s="51" t="s">
        <v>411</v>
      </c>
      <c r="AO102" s="47">
        <v>0</v>
      </c>
      <c r="AP102" s="47">
        <v>29</v>
      </c>
      <c r="AQ102" s="47">
        <v>29.01</v>
      </c>
      <c r="AR102" s="47">
        <v>42</v>
      </c>
      <c r="AS102" s="47">
        <v>42.01</v>
      </c>
      <c r="AT102" s="52">
        <v>110</v>
      </c>
      <c r="AU102" s="53"/>
      <c r="AV102" s="47"/>
      <c r="AW102" s="47"/>
      <c r="AX102" s="47"/>
      <c r="AY102" s="47"/>
      <c r="AZ102" s="47"/>
      <c r="BA102" s="47"/>
      <c r="BB102" s="47"/>
      <c r="BC102" s="47"/>
      <c r="BD102" s="47"/>
      <c r="BE102" s="47"/>
      <c r="BF102" s="47"/>
      <c r="BG102" s="47"/>
    </row>
    <row r="103" spans="1:59" s="54" customFormat="1" x14ac:dyDescent="0.25">
      <c r="A103" s="40">
        <v>4449</v>
      </c>
      <c r="B103" s="41">
        <v>21121</v>
      </c>
      <c r="C103" s="42" t="s">
        <v>392</v>
      </c>
      <c r="D103" s="43">
        <v>11</v>
      </c>
      <c r="E103" s="42" t="s">
        <v>49</v>
      </c>
      <c r="F103" s="44">
        <v>45</v>
      </c>
      <c r="G103" s="42" t="s">
        <v>86</v>
      </c>
      <c r="H103" s="45">
        <v>250</v>
      </c>
      <c r="I103" s="46" t="s">
        <v>86</v>
      </c>
      <c r="J103" s="41">
        <v>2</v>
      </c>
      <c r="K103" s="42" t="s">
        <v>33</v>
      </c>
      <c r="L103" s="42">
        <v>6</v>
      </c>
      <c r="M103" s="42" t="s">
        <v>50</v>
      </c>
      <c r="N103" s="42">
        <v>3</v>
      </c>
      <c r="O103" s="42" t="s">
        <v>55</v>
      </c>
      <c r="P103" s="42">
        <v>4</v>
      </c>
      <c r="Q103" s="42" t="s">
        <v>58</v>
      </c>
      <c r="R103" s="42">
        <v>4</v>
      </c>
      <c r="S103" s="42" t="s">
        <v>82</v>
      </c>
      <c r="T103" s="42" t="s">
        <v>40</v>
      </c>
      <c r="U103" s="42" t="s">
        <v>41</v>
      </c>
      <c r="V103" s="44">
        <v>356</v>
      </c>
      <c r="W103" s="42" t="s">
        <v>83</v>
      </c>
      <c r="X103" s="43">
        <v>5</v>
      </c>
      <c r="Y103" s="46" t="s">
        <v>109</v>
      </c>
      <c r="Z103" s="41" t="s">
        <v>93</v>
      </c>
      <c r="AA103" s="42" t="s">
        <v>270</v>
      </c>
      <c r="AB103" s="42" t="s">
        <v>271</v>
      </c>
      <c r="AC103" s="42" t="s">
        <v>272</v>
      </c>
      <c r="AD103" s="42" t="s">
        <v>205</v>
      </c>
      <c r="AE103" s="47" t="s">
        <v>406</v>
      </c>
      <c r="AF103" s="42">
        <v>3086</v>
      </c>
      <c r="AG103" s="42" t="s">
        <v>268</v>
      </c>
      <c r="AH103" s="48" t="s">
        <v>269</v>
      </c>
      <c r="AI103" s="49" t="s">
        <v>39</v>
      </c>
      <c r="AJ103" s="46">
        <v>50</v>
      </c>
      <c r="AK103" s="50">
        <v>48</v>
      </c>
      <c r="AL103" s="47" t="s">
        <v>38</v>
      </c>
      <c r="AM103" s="46" t="s">
        <v>45</v>
      </c>
      <c r="AN103" s="51" t="s">
        <v>411</v>
      </c>
      <c r="AO103" s="47">
        <v>0</v>
      </c>
      <c r="AP103" s="47">
        <v>31</v>
      </c>
      <c r="AQ103" s="47">
        <v>31.01</v>
      </c>
      <c r="AR103" s="47">
        <v>54</v>
      </c>
      <c r="AS103" s="47">
        <v>54.01</v>
      </c>
      <c r="AT103" s="52">
        <v>110</v>
      </c>
      <c r="AU103" s="53"/>
      <c r="AV103" s="47"/>
      <c r="AW103" s="47"/>
      <c r="AX103" s="47"/>
      <c r="AY103" s="47"/>
      <c r="AZ103" s="47"/>
      <c r="BA103" s="47"/>
      <c r="BB103" s="47"/>
      <c r="BC103" s="47"/>
      <c r="BD103" s="47"/>
      <c r="BE103" s="47"/>
      <c r="BF103" s="47"/>
      <c r="BG103" s="47"/>
    </row>
    <row r="104" spans="1:59" s="54" customFormat="1" x14ac:dyDescent="0.25">
      <c r="A104" s="40">
        <v>4450</v>
      </c>
      <c r="B104" s="41">
        <v>21121</v>
      </c>
      <c r="C104" s="42" t="s">
        <v>392</v>
      </c>
      <c r="D104" s="43">
        <v>11</v>
      </c>
      <c r="E104" s="42" t="s">
        <v>49</v>
      </c>
      <c r="F104" s="44">
        <v>45</v>
      </c>
      <c r="G104" s="42" t="s">
        <v>86</v>
      </c>
      <c r="H104" s="45">
        <v>250</v>
      </c>
      <c r="I104" s="46" t="s">
        <v>86</v>
      </c>
      <c r="J104" s="41">
        <v>2</v>
      </c>
      <c r="K104" s="42" t="s">
        <v>33</v>
      </c>
      <c r="L104" s="42">
        <v>6</v>
      </c>
      <c r="M104" s="42" t="s">
        <v>50</v>
      </c>
      <c r="N104" s="42">
        <v>3</v>
      </c>
      <c r="O104" s="42" t="s">
        <v>55</v>
      </c>
      <c r="P104" s="42">
        <v>4</v>
      </c>
      <c r="Q104" s="42" t="s">
        <v>58</v>
      </c>
      <c r="R104" s="42">
        <v>4</v>
      </c>
      <c r="S104" s="42" t="s">
        <v>82</v>
      </c>
      <c r="T104" s="42" t="s">
        <v>40</v>
      </c>
      <c r="U104" s="42" t="s">
        <v>41</v>
      </c>
      <c r="V104" s="44">
        <v>356</v>
      </c>
      <c r="W104" s="42" t="s">
        <v>83</v>
      </c>
      <c r="X104" s="43">
        <v>5</v>
      </c>
      <c r="Y104" s="46" t="s">
        <v>109</v>
      </c>
      <c r="Z104" s="41" t="s">
        <v>93</v>
      </c>
      <c r="AA104" s="42" t="s">
        <v>275</v>
      </c>
      <c r="AB104" s="42" t="s">
        <v>276</v>
      </c>
      <c r="AC104" s="42" t="s">
        <v>277</v>
      </c>
      <c r="AD104" s="42" t="s">
        <v>205</v>
      </c>
      <c r="AE104" s="47" t="s">
        <v>406</v>
      </c>
      <c r="AF104" s="42">
        <v>3101</v>
      </c>
      <c r="AG104" s="42" t="s">
        <v>273</v>
      </c>
      <c r="AH104" s="48" t="s">
        <v>274</v>
      </c>
      <c r="AI104" s="49" t="s">
        <v>39</v>
      </c>
      <c r="AJ104" s="46">
        <v>25</v>
      </c>
      <c r="AK104" s="50">
        <v>79.47</v>
      </c>
      <c r="AL104" s="47" t="s">
        <v>38</v>
      </c>
      <c r="AM104" s="46" t="s">
        <v>45</v>
      </c>
      <c r="AN104" s="51" t="s">
        <v>411</v>
      </c>
      <c r="AO104" s="47">
        <v>0</v>
      </c>
      <c r="AP104" s="47">
        <v>33</v>
      </c>
      <c r="AQ104" s="47">
        <v>33.01</v>
      </c>
      <c r="AR104" s="47">
        <v>67</v>
      </c>
      <c r="AS104" s="47">
        <v>67.010000000000005</v>
      </c>
      <c r="AT104" s="52">
        <v>110</v>
      </c>
      <c r="AU104" s="53"/>
      <c r="AV104" s="47"/>
      <c r="AW104" s="47"/>
      <c r="AX104" s="47"/>
      <c r="AY104" s="47"/>
      <c r="AZ104" s="47"/>
      <c r="BA104" s="47"/>
      <c r="BB104" s="47"/>
      <c r="BC104" s="47"/>
      <c r="BD104" s="47"/>
      <c r="BE104" s="47"/>
      <c r="BF104" s="47"/>
      <c r="BG104" s="47"/>
    </row>
    <row r="105" spans="1:59" s="54" customFormat="1" x14ac:dyDescent="0.25">
      <c r="A105" s="40">
        <v>4454</v>
      </c>
      <c r="B105" s="41">
        <v>21121</v>
      </c>
      <c r="C105" s="42" t="s">
        <v>392</v>
      </c>
      <c r="D105" s="43">
        <v>11</v>
      </c>
      <c r="E105" s="42" t="s">
        <v>49</v>
      </c>
      <c r="F105" s="44">
        <v>45</v>
      </c>
      <c r="G105" s="42" t="s">
        <v>86</v>
      </c>
      <c r="H105" s="45">
        <v>250</v>
      </c>
      <c r="I105" s="46" t="s">
        <v>86</v>
      </c>
      <c r="J105" s="41">
        <v>2</v>
      </c>
      <c r="K105" s="42" t="s">
        <v>33</v>
      </c>
      <c r="L105" s="42">
        <v>6</v>
      </c>
      <c r="M105" s="42" t="s">
        <v>50</v>
      </c>
      <c r="N105" s="42">
        <v>3</v>
      </c>
      <c r="O105" s="42" t="s">
        <v>55</v>
      </c>
      <c r="P105" s="42">
        <v>4</v>
      </c>
      <c r="Q105" s="42" t="s">
        <v>58</v>
      </c>
      <c r="R105" s="42">
        <v>4</v>
      </c>
      <c r="S105" s="42" t="s">
        <v>82</v>
      </c>
      <c r="T105" s="42" t="s">
        <v>40</v>
      </c>
      <c r="U105" s="42" t="s">
        <v>41</v>
      </c>
      <c r="V105" s="44">
        <v>356</v>
      </c>
      <c r="W105" s="42" t="s">
        <v>83</v>
      </c>
      <c r="X105" s="43">
        <v>5</v>
      </c>
      <c r="Y105" s="46" t="s">
        <v>109</v>
      </c>
      <c r="Z105" s="41" t="s">
        <v>93</v>
      </c>
      <c r="AA105" s="42" t="s">
        <v>280</v>
      </c>
      <c r="AB105" s="42" t="s">
        <v>281</v>
      </c>
      <c r="AC105" s="42" t="s">
        <v>282</v>
      </c>
      <c r="AD105" s="42" t="s">
        <v>205</v>
      </c>
      <c r="AE105" s="47" t="s">
        <v>406</v>
      </c>
      <c r="AF105" s="42">
        <v>3489</v>
      </c>
      <c r="AG105" s="42" t="s">
        <v>278</v>
      </c>
      <c r="AH105" s="48" t="s">
        <v>279</v>
      </c>
      <c r="AI105" s="49" t="s">
        <v>39</v>
      </c>
      <c r="AJ105" s="46">
        <v>50</v>
      </c>
      <c r="AK105" s="50">
        <v>50</v>
      </c>
      <c r="AL105" s="47" t="s">
        <v>35</v>
      </c>
      <c r="AM105" s="46" t="s">
        <v>45</v>
      </c>
      <c r="AN105" s="51" t="s">
        <v>411</v>
      </c>
      <c r="AO105" s="47">
        <v>0</v>
      </c>
      <c r="AP105" s="47">
        <v>33</v>
      </c>
      <c r="AQ105" s="47">
        <v>33.01</v>
      </c>
      <c r="AR105" s="47">
        <v>66</v>
      </c>
      <c r="AS105" s="47">
        <v>66.010000000000005</v>
      </c>
      <c r="AT105" s="52">
        <v>110</v>
      </c>
      <c r="AU105" s="53"/>
      <c r="AV105" s="47"/>
      <c r="AW105" s="47"/>
      <c r="AX105" s="47"/>
      <c r="AY105" s="47"/>
      <c r="AZ105" s="47"/>
      <c r="BA105" s="47"/>
      <c r="BB105" s="47"/>
      <c r="BC105" s="47"/>
      <c r="BD105" s="47"/>
      <c r="BE105" s="47"/>
      <c r="BF105" s="47"/>
      <c r="BG105" s="47"/>
    </row>
    <row r="106" spans="1:59" s="54" customFormat="1" x14ac:dyDescent="0.25">
      <c r="A106" s="40">
        <v>4456</v>
      </c>
      <c r="B106" s="41">
        <v>21121</v>
      </c>
      <c r="C106" s="42" t="s">
        <v>392</v>
      </c>
      <c r="D106" s="43">
        <v>11</v>
      </c>
      <c r="E106" s="42" t="s">
        <v>49</v>
      </c>
      <c r="F106" s="44">
        <v>45</v>
      </c>
      <c r="G106" s="42" t="s">
        <v>86</v>
      </c>
      <c r="H106" s="45">
        <v>250</v>
      </c>
      <c r="I106" s="46" t="s">
        <v>86</v>
      </c>
      <c r="J106" s="41">
        <v>2</v>
      </c>
      <c r="K106" s="42" t="s">
        <v>33</v>
      </c>
      <c r="L106" s="42">
        <v>6</v>
      </c>
      <c r="M106" s="42" t="s">
        <v>50</v>
      </c>
      <c r="N106" s="42">
        <v>3</v>
      </c>
      <c r="O106" s="42" t="s">
        <v>55</v>
      </c>
      <c r="P106" s="42">
        <v>4</v>
      </c>
      <c r="Q106" s="42" t="s">
        <v>58</v>
      </c>
      <c r="R106" s="42">
        <v>4</v>
      </c>
      <c r="S106" s="42" t="s">
        <v>82</v>
      </c>
      <c r="T106" s="42" t="s">
        <v>40</v>
      </c>
      <c r="U106" s="42" t="s">
        <v>41</v>
      </c>
      <c r="V106" s="44">
        <v>356</v>
      </c>
      <c r="W106" s="42" t="s">
        <v>83</v>
      </c>
      <c r="X106" s="43">
        <v>5</v>
      </c>
      <c r="Y106" s="46" t="s">
        <v>109</v>
      </c>
      <c r="Z106" s="41" t="s">
        <v>93</v>
      </c>
      <c r="AA106" s="42" t="s">
        <v>285</v>
      </c>
      <c r="AB106" s="42" t="s">
        <v>286</v>
      </c>
      <c r="AC106" s="42" t="s">
        <v>287</v>
      </c>
      <c r="AD106" s="42" t="s">
        <v>205</v>
      </c>
      <c r="AE106" s="47" t="s">
        <v>406</v>
      </c>
      <c r="AF106" s="42">
        <v>5656</v>
      </c>
      <c r="AG106" s="42" t="s">
        <v>283</v>
      </c>
      <c r="AH106" s="48" t="s">
        <v>284</v>
      </c>
      <c r="AI106" s="49" t="s">
        <v>39</v>
      </c>
      <c r="AJ106" s="46">
        <v>72.459999999999994</v>
      </c>
      <c r="AK106" s="50">
        <v>37</v>
      </c>
      <c r="AL106" s="47" t="s">
        <v>38</v>
      </c>
      <c r="AM106" s="46" t="s">
        <v>42</v>
      </c>
      <c r="AN106" s="51" t="s">
        <v>411</v>
      </c>
      <c r="AO106" s="47">
        <v>0</v>
      </c>
      <c r="AP106" s="47">
        <v>33</v>
      </c>
      <c r="AQ106" s="47">
        <v>33.01</v>
      </c>
      <c r="AR106" s="47">
        <v>66</v>
      </c>
      <c r="AS106" s="47">
        <v>66.010000000000005</v>
      </c>
      <c r="AT106" s="52">
        <v>110</v>
      </c>
      <c r="AU106" s="53"/>
      <c r="AV106" s="47"/>
      <c r="AW106" s="47"/>
      <c r="AX106" s="47"/>
      <c r="AY106" s="47"/>
      <c r="AZ106" s="47"/>
      <c r="BA106" s="47"/>
      <c r="BB106" s="47"/>
      <c r="BC106" s="47"/>
      <c r="BD106" s="47"/>
      <c r="BE106" s="47"/>
      <c r="BF106" s="47"/>
      <c r="BG106" s="47"/>
    </row>
    <row r="107" spans="1:59" s="54" customFormat="1" x14ac:dyDescent="0.25">
      <c r="A107" s="40">
        <v>4457</v>
      </c>
      <c r="B107" s="41">
        <v>21121</v>
      </c>
      <c r="C107" s="42" t="s">
        <v>392</v>
      </c>
      <c r="D107" s="43">
        <v>11</v>
      </c>
      <c r="E107" s="42" t="s">
        <v>49</v>
      </c>
      <c r="F107" s="44">
        <v>45</v>
      </c>
      <c r="G107" s="42" t="s">
        <v>86</v>
      </c>
      <c r="H107" s="45">
        <v>250</v>
      </c>
      <c r="I107" s="46" t="s">
        <v>86</v>
      </c>
      <c r="J107" s="41">
        <v>2</v>
      </c>
      <c r="K107" s="42" t="s">
        <v>33</v>
      </c>
      <c r="L107" s="42">
        <v>6</v>
      </c>
      <c r="M107" s="42" t="s">
        <v>50</v>
      </c>
      <c r="N107" s="42">
        <v>3</v>
      </c>
      <c r="O107" s="42" t="s">
        <v>55</v>
      </c>
      <c r="P107" s="42">
        <v>4</v>
      </c>
      <c r="Q107" s="42" t="s">
        <v>58</v>
      </c>
      <c r="R107" s="42">
        <v>4</v>
      </c>
      <c r="S107" s="42" t="s">
        <v>82</v>
      </c>
      <c r="T107" s="42" t="s">
        <v>40</v>
      </c>
      <c r="U107" s="42" t="s">
        <v>41</v>
      </c>
      <c r="V107" s="44">
        <v>356</v>
      </c>
      <c r="W107" s="42" t="s">
        <v>83</v>
      </c>
      <c r="X107" s="43">
        <v>5</v>
      </c>
      <c r="Y107" s="46" t="s">
        <v>109</v>
      </c>
      <c r="Z107" s="41" t="s">
        <v>93</v>
      </c>
      <c r="AA107" s="42" t="s">
        <v>290</v>
      </c>
      <c r="AB107" s="42" t="s">
        <v>291</v>
      </c>
      <c r="AC107" s="42" t="s">
        <v>292</v>
      </c>
      <c r="AD107" s="42" t="s">
        <v>205</v>
      </c>
      <c r="AE107" s="47" t="s">
        <v>406</v>
      </c>
      <c r="AF107" s="42">
        <v>5657</v>
      </c>
      <c r="AG107" s="42" t="s">
        <v>288</v>
      </c>
      <c r="AH107" s="48" t="s">
        <v>289</v>
      </c>
      <c r="AI107" s="49" t="s">
        <v>39</v>
      </c>
      <c r="AJ107" s="46">
        <v>60</v>
      </c>
      <c r="AK107" s="50">
        <v>60</v>
      </c>
      <c r="AL107" s="47" t="s">
        <v>38</v>
      </c>
      <c r="AM107" s="46" t="s">
        <v>42</v>
      </c>
      <c r="AN107" s="51" t="s">
        <v>411</v>
      </c>
      <c r="AO107" s="47">
        <v>0</v>
      </c>
      <c r="AP107" s="47">
        <v>33</v>
      </c>
      <c r="AQ107" s="47">
        <v>33.01</v>
      </c>
      <c r="AR107" s="47">
        <v>66</v>
      </c>
      <c r="AS107" s="47">
        <v>66.010000000000005</v>
      </c>
      <c r="AT107" s="52">
        <v>110</v>
      </c>
      <c r="AU107" s="53"/>
      <c r="AV107" s="47"/>
      <c r="AW107" s="47"/>
      <c r="AX107" s="47"/>
      <c r="AY107" s="47"/>
      <c r="AZ107" s="47"/>
      <c r="BA107" s="47"/>
      <c r="BB107" s="47"/>
      <c r="BC107" s="47"/>
      <c r="BD107" s="47"/>
      <c r="BE107" s="47"/>
      <c r="BF107" s="47"/>
      <c r="BG107" s="47"/>
    </row>
    <row r="108" spans="1:59" s="54" customFormat="1" x14ac:dyDescent="0.25">
      <c r="A108" s="40">
        <v>4459</v>
      </c>
      <c r="B108" s="41">
        <v>21121</v>
      </c>
      <c r="C108" s="42" t="s">
        <v>392</v>
      </c>
      <c r="D108" s="43">
        <v>11</v>
      </c>
      <c r="E108" s="42" t="s">
        <v>49</v>
      </c>
      <c r="F108" s="44">
        <v>45</v>
      </c>
      <c r="G108" s="42" t="s">
        <v>86</v>
      </c>
      <c r="H108" s="45">
        <v>250</v>
      </c>
      <c r="I108" s="46" t="s">
        <v>86</v>
      </c>
      <c r="J108" s="41">
        <v>2</v>
      </c>
      <c r="K108" s="42" t="s">
        <v>33</v>
      </c>
      <c r="L108" s="42">
        <v>6</v>
      </c>
      <c r="M108" s="42" t="s">
        <v>50</v>
      </c>
      <c r="N108" s="42">
        <v>3</v>
      </c>
      <c r="O108" s="42" t="s">
        <v>55</v>
      </c>
      <c r="P108" s="42">
        <v>4</v>
      </c>
      <c r="Q108" s="42" t="s">
        <v>58</v>
      </c>
      <c r="R108" s="42">
        <v>4</v>
      </c>
      <c r="S108" s="42" t="s">
        <v>82</v>
      </c>
      <c r="T108" s="42" t="s">
        <v>40</v>
      </c>
      <c r="U108" s="42" t="s">
        <v>41</v>
      </c>
      <c r="V108" s="44">
        <v>356</v>
      </c>
      <c r="W108" s="42" t="s">
        <v>83</v>
      </c>
      <c r="X108" s="43">
        <v>5</v>
      </c>
      <c r="Y108" s="46" t="s">
        <v>109</v>
      </c>
      <c r="Z108" s="41" t="s">
        <v>93</v>
      </c>
      <c r="AA108" s="42" t="s">
        <v>295</v>
      </c>
      <c r="AB108" s="42" t="s">
        <v>296</v>
      </c>
      <c r="AC108" s="42" t="s">
        <v>297</v>
      </c>
      <c r="AD108" s="42" t="s">
        <v>205</v>
      </c>
      <c r="AE108" s="47" t="s">
        <v>406</v>
      </c>
      <c r="AF108" s="42">
        <v>3521</v>
      </c>
      <c r="AG108" s="42" t="s">
        <v>293</v>
      </c>
      <c r="AH108" s="48" t="s">
        <v>294</v>
      </c>
      <c r="AI108" s="49" t="s">
        <v>39</v>
      </c>
      <c r="AJ108" s="46">
        <v>60</v>
      </c>
      <c r="AK108" s="50">
        <v>50</v>
      </c>
      <c r="AL108" s="47" t="s">
        <v>38</v>
      </c>
      <c r="AM108" s="46" t="s">
        <v>42</v>
      </c>
      <c r="AN108" s="51" t="s">
        <v>411</v>
      </c>
      <c r="AO108" s="47">
        <v>0</v>
      </c>
      <c r="AP108" s="47">
        <v>33</v>
      </c>
      <c r="AQ108" s="47">
        <v>33.01</v>
      </c>
      <c r="AR108" s="47">
        <v>66</v>
      </c>
      <c r="AS108" s="47">
        <v>66.010000000000005</v>
      </c>
      <c r="AT108" s="52">
        <v>110</v>
      </c>
      <c r="AU108" s="53"/>
      <c r="AV108" s="47"/>
      <c r="AW108" s="47"/>
      <c r="AX108" s="47"/>
      <c r="AY108" s="47"/>
      <c r="AZ108" s="47"/>
      <c r="BA108" s="47"/>
      <c r="BB108" s="47"/>
      <c r="BC108" s="47"/>
      <c r="BD108" s="47"/>
      <c r="BE108" s="47"/>
      <c r="BF108" s="47"/>
      <c r="BG108" s="47"/>
    </row>
    <row r="109" spans="1:59" s="54" customFormat="1" x14ac:dyDescent="0.25">
      <c r="A109" s="40">
        <v>4460</v>
      </c>
      <c r="B109" s="41">
        <v>21121</v>
      </c>
      <c r="C109" s="42" t="s">
        <v>392</v>
      </c>
      <c r="D109" s="43">
        <v>11</v>
      </c>
      <c r="E109" s="42" t="s">
        <v>49</v>
      </c>
      <c r="F109" s="44">
        <v>45</v>
      </c>
      <c r="G109" s="42" t="s">
        <v>86</v>
      </c>
      <c r="H109" s="45">
        <v>250</v>
      </c>
      <c r="I109" s="46" t="s">
        <v>86</v>
      </c>
      <c r="J109" s="41">
        <v>2</v>
      </c>
      <c r="K109" s="42" t="s">
        <v>33</v>
      </c>
      <c r="L109" s="42">
        <v>6</v>
      </c>
      <c r="M109" s="42" t="s">
        <v>50</v>
      </c>
      <c r="N109" s="42">
        <v>3</v>
      </c>
      <c r="O109" s="42" t="s">
        <v>55</v>
      </c>
      <c r="P109" s="42">
        <v>4</v>
      </c>
      <c r="Q109" s="42" t="s">
        <v>58</v>
      </c>
      <c r="R109" s="42">
        <v>4</v>
      </c>
      <c r="S109" s="42" t="s">
        <v>82</v>
      </c>
      <c r="T109" s="42" t="s">
        <v>40</v>
      </c>
      <c r="U109" s="42" t="s">
        <v>41</v>
      </c>
      <c r="V109" s="44">
        <v>356</v>
      </c>
      <c r="W109" s="42" t="s">
        <v>83</v>
      </c>
      <c r="X109" s="43">
        <v>5</v>
      </c>
      <c r="Y109" s="46" t="s">
        <v>109</v>
      </c>
      <c r="Z109" s="41" t="s">
        <v>93</v>
      </c>
      <c r="AA109" s="42" t="s">
        <v>300</v>
      </c>
      <c r="AB109" s="42" t="s">
        <v>301</v>
      </c>
      <c r="AC109" s="42" t="s">
        <v>302</v>
      </c>
      <c r="AD109" s="42" t="s">
        <v>205</v>
      </c>
      <c r="AE109" s="47" t="s">
        <v>406</v>
      </c>
      <c r="AF109" s="42">
        <v>3526</v>
      </c>
      <c r="AG109" s="42" t="s">
        <v>298</v>
      </c>
      <c r="AH109" s="48" t="s">
        <v>299</v>
      </c>
      <c r="AI109" s="49" t="s">
        <v>39</v>
      </c>
      <c r="AJ109" s="46">
        <v>40</v>
      </c>
      <c r="AK109" s="50">
        <v>64</v>
      </c>
      <c r="AL109" s="47" t="s">
        <v>38</v>
      </c>
      <c r="AM109" s="46" t="s">
        <v>42</v>
      </c>
      <c r="AN109" s="51" t="s">
        <v>411</v>
      </c>
      <c r="AO109" s="47">
        <v>0</v>
      </c>
      <c r="AP109" s="47">
        <v>33</v>
      </c>
      <c r="AQ109" s="47">
        <v>33.01</v>
      </c>
      <c r="AR109" s="47">
        <v>67</v>
      </c>
      <c r="AS109" s="47">
        <v>67.010000000000005</v>
      </c>
      <c r="AT109" s="52">
        <v>110</v>
      </c>
      <c r="AU109" s="53"/>
      <c r="AV109" s="47"/>
      <c r="AW109" s="47"/>
      <c r="AX109" s="47"/>
      <c r="AY109" s="47"/>
      <c r="AZ109" s="47"/>
      <c r="BA109" s="47"/>
      <c r="BB109" s="47"/>
      <c r="BC109" s="47"/>
      <c r="BD109" s="47"/>
      <c r="BE109" s="47"/>
      <c r="BF109" s="47"/>
      <c r="BG109" s="47"/>
    </row>
    <row r="110" spans="1:59" s="54" customFormat="1" x14ac:dyDescent="0.25">
      <c r="A110" s="40">
        <v>4463</v>
      </c>
      <c r="B110" s="41">
        <v>21121</v>
      </c>
      <c r="C110" s="42" t="s">
        <v>392</v>
      </c>
      <c r="D110" s="43">
        <v>11</v>
      </c>
      <c r="E110" s="42" t="s">
        <v>49</v>
      </c>
      <c r="F110" s="44">
        <v>45</v>
      </c>
      <c r="G110" s="42" t="s">
        <v>86</v>
      </c>
      <c r="H110" s="45">
        <v>250</v>
      </c>
      <c r="I110" s="46" t="s">
        <v>86</v>
      </c>
      <c r="J110" s="41">
        <v>2</v>
      </c>
      <c r="K110" s="42" t="s">
        <v>33</v>
      </c>
      <c r="L110" s="42">
        <v>6</v>
      </c>
      <c r="M110" s="42" t="s">
        <v>50</v>
      </c>
      <c r="N110" s="42">
        <v>3</v>
      </c>
      <c r="O110" s="42" t="s">
        <v>55</v>
      </c>
      <c r="P110" s="42">
        <v>4</v>
      </c>
      <c r="Q110" s="42" t="s">
        <v>58</v>
      </c>
      <c r="R110" s="42">
        <v>4</v>
      </c>
      <c r="S110" s="42" t="s">
        <v>82</v>
      </c>
      <c r="T110" s="42" t="s">
        <v>40</v>
      </c>
      <c r="U110" s="42" t="s">
        <v>41</v>
      </c>
      <c r="V110" s="44">
        <v>356</v>
      </c>
      <c r="W110" s="42" t="s">
        <v>83</v>
      </c>
      <c r="X110" s="43">
        <v>5</v>
      </c>
      <c r="Y110" s="46" t="s">
        <v>109</v>
      </c>
      <c r="Z110" s="41" t="s">
        <v>93</v>
      </c>
      <c r="AA110" s="42" t="s">
        <v>309</v>
      </c>
      <c r="AB110" s="42" t="s">
        <v>310</v>
      </c>
      <c r="AC110" s="42" t="s">
        <v>287</v>
      </c>
      <c r="AD110" s="42" t="s">
        <v>205</v>
      </c>
      <c r="AE110" s="47" t="s">
        <v>406</v>
      </c>
      <c r="AF110" s="42">
        <v>3531</v>
      </c>
      <c r="AG110" s="42" t="s">
        <v>307</v>
      </c>
      <c r="AH110" s="48" t="s">
        <v>308</v>
      </c>
      <c r="AI110" s="49" t="s">
        <v>39</v>
      </c>
      <c r="AJ110" s="46">
        <v>18.420000000000002</v>
      </c>
      <c r="AK110" s="50">
        <v>87</v>
      </c>
      <c r="AL110" s="47" t="s">
        <v>38</v>
      </c>
      <c r="AM110" s="46" t="s">
        <v>42</v>
      </c>
      <c r="AN110" s="51" t="s">
        <v>411</v>
      </c>
      <c r="AO110" s="47">
        <v>0</v>
      </c>
      <c r="AP110" s="47">
        <v>33</v>
      </c>
      <c r="AQ110" s="47">
        <v>33.01</v>
      </c>
      <c r="AR110" s="47">
        <v>66</v>
      </c>
      <c r="AS110" s="47">
        <v>66.010000000000005</v>
      </c>
      <c r="AT110" s="52">
        <v>110</v>
      </c>
      <c r="AU110" s="53"/>
      <c r="AV110" s="47"/>
      <c r="AW110" s="47"/>
      <c r="AX110" s="47"/>
      <c r="AY110" s="47"/>
      <c r="AZ110" s="47"/>
      <c r="BA110" s="47"/>
      <c r="BB110" s="47"/>
      <c r="BC110" s="47"/>
      <c r="BD110" s="47"/>
      <c r="BE110" s="47"/>
      <c r="BF110" s="47"/>
      <c r="BG110" s="47"/>
    </row>
    <row r="111" spans="1:59" s="54" customFormat="1" x14ac:dyDescent="0.25">
      <c r="A111" s="40">
        <v>4465</v>
      </c>
      <c r="B111" s="41">
        <v>21121</v>
      </c>
      <c r="C111" s="42" t="s">
        <v>392</v>
      </c>
      <c r="D111" s="43">
        <v>11</v>
      </c>
      <c r="E111" s="42" t="s">
        <v>49</v>
      </c>
      <c r="F111" s="44">
        <v>45</v>
      </c>
      <c r="G111" s="42" t="s">
        <v>86</v>
      </c>
      <c r="H111" s="45">
        <v>250</v>
      </c>
      <c r="I111" s="46" t="s">
        <v>86</v>
      </c>
      <c r="J111" s="41">
        <v>2</v>
      </c>
      <c r="K111" s="42" t="s">
        <v>33</v>
      </c>
      <c r="L111" s="42">
        <v>6</v>
      </c>
      <c r="M111" s="42" t="s">
        <v>50</v>
      </c>
      <c r="N111" s="42">
        <v>3</v>
      </c>
      <c r="O111" s="42" t="s">
        <v>55</v>
      </c>
      <c r="P111" s="42">
        <v>4</v>
      </c>
      <c r="Q111" s="42" t="s">
        <v>58</v>
      </c>
      <c r="R111" s="42">
        <v>4</v>
      </c>
      <c r="S111" s="42" t="s">
        <v>82</v>
      </c>
      <c r="T111" s="42" t="s">
        <v>40</v>
      </c>
      <c r="U111" s="42" t="s">
        <v>41</v>
      </c>
      <c r="V111" s="44">
        <v>356</v>
      </c>
      <c r="W111" s="42" t="s">
        <v>83</v>
      </c>
      <c r="X111" s="43">
        <v>5</v>
      </c>
      <c r="Y111" s="46" t="s">
        <v>109</v>
      </c>
      <c r="Z111" s="41" t="s">
        <v>93</v>
      </c>
      <c r="AA111" s="42" t="s">
        <v>318</v>
      </c>
      <c r="AB111" s="42" t="s">
        <v>319</v>
      </c>
      <c r="AC111" s="42" t="s">
        <v>320</v>
      </c>
      <c r="AD111" s="42" t="s">
        <v>205</v>
      </c>
      <c r="AE111" s="47" t="s">
        <v>406</v>
      </c>
      <c r="AF111" s="42">
        <v>3537</v>
      </c>
      <c r="AG111" s="42" t="s">
        <v>316</v>
      </c>
      <c r="AH111" s="48" t="s">
        <v>317</v>
      </c>
      <c r="AI111" s="49" t="s">
        <v>39</v>
      </c>
      <c r="AJ111" s="46">
        <v>2</v>
      </c>
      <c r="AK111" s="50">
        <v>25</v>
      </c>
      <c r="AL111" s="47" t="s">
        <v>38</v>
      </c>
      <c r="AM111" s="46" t="s">
        <v>36</v>
      </c>
      <c r="AN111" s="51" t="s">
        <v>411</v>
      </c>
      <c r="AO111" s="47">
        <v>0</v>
      </c>
      <c r="AP111" s="47">
        <v>33</v>
      </c>
      <c r="AQ111" s="47">
        <v>33.01</v>
      </c>
      <c r="AR111" s="47">
        <v>66</v>
      </c>
      <c r="AS111" s="47">
        <v>66.010000000000005</v>
      </c>
      <c r="AT111" s="52">
        <v>110</v>
      </c>
      <c r="AU111" s="53"/>
      <c r="AV111" s="47"/>
      <c r="AW111" s="47"/>
      <c r="AX111" s="47"/>
      <c r="AY111" s="47"/>
      <c r="AZ111" s="47"/>
      <c r="BA111" s="47"/>
      <c r="BB111" s="47"/>
      <c r="BC111" s="47"/>
      <c r="BD111" s="47"/>
      <c r="BE111" s="47"/>
      <c r="BF111" s="47"/>
      <c r="BG111" s="47"/>
    </row>
    <row r="112" spans="1:59" s="54" customFormat="1" x14ac:dyDescent="0.25">
      <c r="A112" s="40">
        <v>4470</v>
      </c>
      <c r="B112" s="41">
        <v>21121</v>
      </c>
      <c r="C112" s="42" t="s">
        <v>392</v>
      </c>
      <c r="D112" s="43">
        <v>11</v>
      </c>
      <c r="E112" s="42" t="s">
        <v>49</v>
      </c>
      <c r="F112" s="44">
        <v>45</v>
      </c>
      <c r="G112" s="42" t="s">
        <v>86</v>
      </c>
      <c r="H112" s="45">
        <v>250</v>
      </c>
      <c r="I112" s="46" t="s">
        <v>86</v>
      </c>
      <c r="J112" s="41">
        <v>2</v>
      </c>
      <c r="K112" s="42" t="s">
        <v>33</v>
      </c>
      <c r="L112" s="42">
        <v>6</v>
      </c>
      <c r="M112" s="42" t="s">
        <v>50</v>
      </c>
      <c r="N112" s="42">
        <v>5</v>
      </c>
      <c r="O112" s="42" t="s">
        <v>56</v>
      </c>
      <c r="P112" s="42">
        <v>3</v>
      </c>
      <c r="Q112" s="42" t="s">
        <v>34</v>
      </c>
      <c r="R112" s="42">
        <v>4</v>
      </c>
      <c r="S112" s="42" t="s">
        <v>52</v>
      </c>
      <c r="T112" s="42" t="s">
        <v>40</v>
      </c>
      <c r="U112" s="42" t="s">
        <v>41</v>
      </c>
      <c r="V112" s="44">
        <v>357</v>
      </c>
      <c r="W112" s="42" t="s">
        <v>88</v>
      </c>
      <c r="X112" s="43">
        <v>1</v>
      </c>
      <c r="Y112" s="46" t="s">
        <v>206</v>
      </c>
      <c r="Z112" s="41" t="s">
        <v>93</v>
      </c>
      <c r="AA112" s="42" t="s">
        <v>335</v>
      </c>
      <c r="AB112" s="42" t="s">
        <v>336</v>
      </c>
      <c r="AC112" s="42" t="s">
        <v>337</v>
      </c>
      <c r="AD112" s="42" t="s">
        <v>209</v>
      </c>
      <c r="AE112" s="47" t="s">
        <v>406</v>
      </c>
      <c r="AF112" s="42">
        <v>2584</v>
      </c>
      <c r="AG112" s="42" t="s">
        <v>333</v>
      </c>
      <c r="AH112" s="48" t="s">
        <v>334</v>
      </c>
      <c r="AI112" s="49" t="s">
        <v>39</v>
      </c>
      <c r="AJ112" s="46">
        <v>0.67</v>
      </c>
      <c r="AK112" s="50">
        <v>3</v>
      </c>
      <c r="AL112" s="47" t="s">
        <v>38</v>
      </c>
      <c r="AM112" s="46" t="s">
        <v>36</v>
      </c>
      <c r="AN112" s="51" t="s">
        <v>411</v>
      </c>
      <c r="AO112" s="47">
        <v>0</v>
      </c>
      <c r="AP112" s="47">
        <v>1</v>
      </c>
      <c r="AQ112" s="47">
        <v>1.01</v>
      </c>
      <c r="AR112" s="47">
        <v>2</v>
      </c>
      <c r="AS112" s="47">
        <v>2.0099999999999998</v>
      </c>
      <c r="AT112" s="52">
        <v>110</v>
      </c>
      <c r="AU112" s="53"/>
      <c r="AV112" s="47"/>
      <c r="AW112" s="47"/>
      <c r="AX112" s="47"/>
      <c r="AY112" s="47"/>
      <c r="AZ112" s="47"/>
      <c r="BA112" s="47"/>
      <c r="BB112" s="47"/>
      <c r="BC112" s="47"/>
      <c r="BD112" s="47"/>
      <c r="BE112" s="47"/>
      <c r="BF112" s="47"/>
      <c r="BG112" s="47"/>
    </row>
    <row r="113" spans="1:59" s="54" customFormat="1" x14ac:dyDescent="0.25">
      <c r="A113" s="40">
        <v>4472</v>
      </c>
      <c r="B113" s="41">
        <v>21121</v>
      </c>
      <c r="C113" s="42" t="s">
        <v>392</v>
      </c>
      <c r="D113" s="43">
        <v>11</v>
      </c>
      <c r="E113" s="42" t="s">
        <v>49</v>
      </c>
      <c r="F113" s="44">
        <v>45</v>
      </c>
      <c r="G113" s="42" t="s">
        <v>86</v>
      </c>
      <c r="H113" s="45">
        <v>250</v>
      </c>
      <c r="I113" s="46" t="s">
        <v>86</v>
      </c>
      <c r="J113" s="41">
        <v>2</v>
      </c>
      <c r="K113" s="42" t="s">
        <v>33</v>
      </c>
      <c r="L113" s="42">
        <v>6</v>
      </c>
      <c r="M113" s="42" t="s">
        <v>50</v>
      </c>
      <c r="N113" s="42">
        <v>5</v>
      </c>
      <c r="O113" s="42" t="s">
        <v>56</v>
      </c>
      <c r="P113" s="42">
        <v>3</v>
      </c>
      <c r="Q113" s="42" t="s">
        <v>34</v>
      </c>
      <c r="R113" s="42">
        <v>4</v>
      </c>
      <c r="S113" s="42" t="s">
        <v>52</v>
      </c>
      <c r="T113" s="42" t="s">
        <v>40</v>
      </c>
      <c r="U113" s="42" t="s">
        <v>41</v>
      </c>
      <c r="V113" s="44">
        <v>357</v>
      </c>
      <c r="W113" s="42" t="s">
        <v>88</v>
      </c>
      <c r="X113" s="43">
        <v>1</v>
      </c>
      <c r="Y113" s="46" t="s">
        <v>206</v>
      </c>
      <c r="Z113" s="41" t="s">
        <v>93</v>
      </c>
      <c r="AA113" s="42" t="s">
        <v>340</v>
      </c>
      <c r="AB113" s="42" t="s">
        <v>341</v>
      </c>
      <c r="AC113" s="42" t="s">
        <v>342</v>
      </c>
      <c r="AD113" s="42" t="s">
        <v>209</v>
      </c>
      <c r="AE113" s="47" t="s">
        <v>406</v>
      </c>
      <c r="AF113" s="42">
        <v>2596</v>
      </c>
      <c r="AG113" s="42" t="s">
        <v>338</v>
      </c>
      <c r="AH113" s="48" t="s">
        <v>339</v>
      </c>
      <c r="AI113" s="49" t="s">
        <v>39</v>
      </c>
      <c r="AJ113" s="46">
        <v>0.71</v>
      </c>
      <c r="AK113" s="50">
        <v>60</v>
      </c>
      <c r="AL113" s="47" t="s">
        <v>38</v>
      </c>
      <c r="AM113" s="46" t="s">
        <v>36</v>
      </c>
      <c r="AN113" s="51" t="s">
        <v>411</v>
      </c>
      <c r="AO113" s="47">
        <v>0</v>
      </c>
      <c r="AP113" s="47">
        <v>1</v>
      </c>
      <c r="AQ113" s="47">
        <v>1.01</v>
      </c>
      <c r="AR113" s="47">
        <v>2</v>
      </c>
      <c r="AS113" s="47">
        <v>2.0099999999999998</v>
      </c>
      <c r="AT113" s="52">
        <v>110</v>
      </c>
      <c r="AU113" s="53"/>
      <c r="AV113" s="47"/>
      <c r="AW113" s="47"/>
      <c r="AX113" s="47"/>
      <c r="AY113" s="47"/>
      <c r="AZ113" s="47"/>
      <c r="BA113" s="47"/>
      <c r="BB113" s="47"/>
      <c r="BC113" s="47"/>
      <c r="BD113" s="47"/>
      <c r="BE113" s="47"/>
      <c r="BF113" s="47"/>
      <c r="BG113" s="47"/>
    </row>
    <row r="114" spans="1:59" s="54" customFormat="1" x14ac:dyDescent="0.25">
      <c r="A114" s="40">
        <v>4474</v>
      </c>
      <c r="B114" s="41">
        <v>21121</v>
      </c>
      <c r="C114" s="42" t="s">
        <v>392</v>
      </c>
      <c r="D114" s="43">
        <v>11</v>
      </c>
      <c r="E114" s="42" t="s">
        <v>49</v>
      </c>
      <c r="F114" s="44">
        <v>45</v>
      </c>
      <c r="G114" s="42" t="s">
        <v>86</v>
      </c>
      <c r="H114" s="45">
        <v>250</v>
      </c>
      <c r="I114" s="46" t="s">
        <v>86</v>
      </c>
      <c r="J114" s="41">
        <v>2</v>
      </c>
      <c r="K114" s="42" t="s">
        <v>33</v>
      </c>
      <c r="L114" s="42">
        <v>6</v>
      </c>
      <c r="M114" s="42" t="s">
        <v>50</v>
      </c>
      <c r="N114" s="42">
        <v>5</v>
      </c>
      <c r="O114" s="42" t="s">
        <v>56</v>
      </c>
      <c r="P114" s="42">
        <v>3</v>
      </c>
      <c r="Q114" s="42" t="s">
        <v>34</v>
      </c>
      <c r="R114" s="42">
        <v>4</v>
      </c>
      <c r="S114" s="42" t="s">
        <v>52</v>
      </c>
      <c r="T114" s="42" t="s">
        <v>40</v>
      </c>
      <c r="U114" s="42" t="s">
        <v>41</v>
      </c>
      <c r="V114" s="44">
        <v>357</v>
      </c>
      <c r="W114" s="42" t="s">
        <v>88</v>
      </c>
      <c r="X114" s="43">
        <v>1</v>
      </c>
      <c r="Y114" s="46" t="s">
        <v>206</v>
      </c>
      <c r="Z114" s="41" t="s">
        <v>93</v>
      </c>
      <c r="AA114" s="42" t="s">
        <v>340</v>
      </c>
      <c r="AB114" s="42" t="s">
        <v>345</v>
      </c>
      <c r="AC114" s="42" t="s">
        <v>346</v>
      </c>
      <c r="AD114" s="42" t="s">
        <v>209</v>
      </c>
      <c r="AE114" s="47" t="s">
        <v>406</v>
      </c>
      <c r="AF114" s="42">
        <v>2617</v>
      </c>
      <c r="AG114" s="42" t="s">
        <v>343</v>
      </c>
      <c r="AH114" s="48" t="s">
        <v>344</v>
      </c>
      <c r="AI114" s="49" t="s">
        <v>39</v>
      </c>
      <c r="AJ114" s="46">
        <v>0.36</v>
      </c>
      <c r="AK114" s="50">
        <v>44</v>
      </c>
      <c r="AL114" s="47" t="s">
        <v>38</v>
      </c>
      <c r="AM114" s="46" t="s">
        <v>46</v>
      </c>
      <c r="AN114" s="51" t="s">
        <v>411</v>
      </c>
      <c r="AO114" s="47">
        <v>0</v>
      </c>
      <c r="AP114" s="47">
        <v>98</v>
      </c>
      <c r="AQ114" s="47">
        <v>98.01</v>
      </c>
      <c r="AR114" s="47">
        <v>99</v>
      </c>
      <c r="AS114" s="47">
        <v>99.01</v>
      </c>
      <c r="AT114" s="52">
        <v>110</v>
      </c>
      <c r="AU114" s="53"/>
      <c r="AV114" s="47"/>
      <c r="AW114" s="47"/>
      <c r="AX114" s="47"/>
      <c r="AY114" s="47"/>
      <c r="AZ114" s="47"/>
      <c r="BA114" s="47"/>
      <c r="BB114" s="47"/>
      <c r="BC114" s="47"/>
      <c r="BD114" s="47"/>
      <c r="BE114" s="47"/>
      <c r="BF114" s="47"/>
      <c r="BG114" s="47"/>
    </row>
    <row r="115" spans="1:59" s="54" customFormat="1" x14ac:dyDescent="0.25">
      <c r="A115" s="40">
        <v>4476</v>
      </c>
      <c r="B115" s="41">
        <v>21121</v>
      </c>
      <c r="C115" s="42" t="s">
        <v>392</v>
      </c>
      <c r="D115" s="43">
        <v>11</v>
      </c>
      <c r="E115" s="42" t="s">
        <v>49</v>
      </c>
      <c r="F115" s="44">
        <v>45</v>
      </c>
      <c r="G115" s="42" t="s">
        <v>86</v>
      </c>
      <c r="H115" s="45">
        <v>250</v>
      </c>
      <c r="I115" s="46" t="s">
        <v>86</v>
      </c>
      <c r="J115" s="41">
        <v>2</v>
      </c>
      <c r="K115" s="42" t="s">
        <v>33</v>
      </c>
      <c r="L115" s="42">
        <v>6</v>
      </c>
      <c r="M115" s="42" t="s">
        <v>50</v>
      </c>
      <c r="N115" s="42">
        <v>5</v>
      </c>
      <c r="O115" s="42" t="s">
        <v>56</v>
      </c>
      <c r="P115" s="42">
        <v>3</v>
      </c>
      <c r="Q115" s="42" t="s">
        <v>34</v>
      </c>
      <c r="R115" s="42">
        <v>4</v>
      </c>
      <c r="S115" s="42" t="s">
        <v>52</v>
      </c>
      <c r="T115" s="42" t="s">
        <v>40</v>
      </c>
      <c r="U115" s="42" t="s">
        <v>41</v>
      </c>
      <c r="V115" s="44">
        <v>357</v>
      </c>
      <c r="W115" s="42" t="s">
        <v>88</v>
      </c>
      <c r="X115" s="43">
        <v>1</v>
      </c>
      <c r="Y115" s="46" t="s">
        <v>206</v>
      </c>
      <c r="Z115" s="41" t="s">
        <v>93</v>
      </c>
      <c r="AA115" s="42" t="s">
        <v>349</v>
      </c>
      <c r="AB115" s="42" t="s">
        <v>350</v>
      </c>
      <c r="AC115" s="42" t="s">
        <v>342</v>
      </c>
      <c r="AD115" s="42" t="s">
        <v>209</v>
      </c>
      <c r="AE115" s="47" t="s">
        <v>406</v>
      </c>
      <c r="AF115" s="42">
        <v>2636</v>
      </c>
      <c r="AG115" s="42" t="s">
        <v>347</v>
      </c>
      <c r="AH115" s="48" t="s">
        <v>348</v>
      </c>
      <c r="AI115" s="49" t="s">
        <v>39</v>
      </c>
      <c r="AJ115" s="46">
        <v>0.52</v>
      </c>
      <c r="AK115" s="50">
        <v>40</v>
      </c>
      <c r="AL115" s="47" t="s">
        <v>38</v>
      </c>
      <c r="AM115" s="46" t="s">
        <v>36</v>
      </c>
      <c r="AN115" s="51" t="s">
        <v>411</v>
      </c>
      <c r="AO115" s="47">
        <v>0</v>
      </c>
      <c r="AP115" s="47">
        <v>1</v>
      </c>
      <c r="AQ115" s="47">
        <v>1.01</v>
      </c>
      <c r="AR115" s="47">
        <v>99</v>
      </c>
      <c r="AS115" s="47">
        <v>99.01</v>
      </c>
      <c r="AT115" s="52">
        <v>110</v>
      </c>
      <c r="AU115" s="53"/>
      <c r="AV115" s="47"/>
      <c r="AW115" s="47"/>
      <c r="AX115" s="47"/>
      <c r="AY115" s="47"/>
      <c r="AZ115" s="47"/>
      <c r="BA115" s="47"/>
      <c r="BB115" s="47"/>
      <c r="BC115" s="47"/>
      <c r="BD115" s="47"/>
      <c r="BE115" s="47"/>
      <c r="BF115" s="47"/>
      <c r="BG115" s="47"/>
    </row>
    <row r="116" spans="1:59" s="54" customFormat="1" x14ac:dyDescent="0.25">
      <c r="A116" s="40">
        <v>4477</v>
      </c>
      <c r="B116" s="41">
        <v>21121</v>
      </c>
      <c r="C116" s="42" t="s">
        <v>392</v>
      </c>
      <c r="D116" s="43">
        <v>11</v>
      </c>
      <c r="E116" s="42" t="s">
        <v>49</v>
      </c>
      <c r="F116" s="44">
        <v>45</v>
      </c>
      <c r="G116" s="42" t="s">
        <v>86</v>
      </c>
      <c r="H116" s="45">
        <v>250</v>
      </c>
      <c r="I116" s="46" t="s">
        <v>86</v>
      </c>
      <c r="J116" s="41">
        <v>2</v>
      </c>
      <c r="K116" s="42" t="s">
        <v>33</v>
      </c>
      <c r="L116" s="42">
        <v>6</v>
      </c>
      <c r="M116" s="42" t="s">
        <v>50</v>
      </c>
      <c r="N116" s="42">
        <v>5</v>
      </c>
      <c r="O116" s="42" t="s">
        <v>56</v>
      </c>
      <c r="P116" s="42">
        <v>3</v>
      </c>
      <c r="Q116" s="42" t="s">
        <v>34</v>
      </c>
      <c r="R116" s="42">
        <v>4</v>
      </c>
      <c r="S116" s="42" t="s">
        <v>52</v>
      </c>
      <c r="T116" s="42" t="s">
        <v>40</v>
      </c>
      <c r="U116" s="42" t="s">
        <v>41</v>
      </c>
      <c r="V116" s="44">
        <v>357</v>
      </c>
      <c r="W116" s="42" t="s">
        <v>88</v>
      </c>
      <c r="X116" s="43">
        <v>1</v>
      </c>
      <c r="Y116" s="46" t="s">
        <v>206</v>
      </c>
      <c r="Z116" s="41" t="s">
        <v>93</v>
      </c>
      <c r="AA116" s="42" t="s">
        <v>349</v>
      </c>
      <c r="AB116" s="42" t="s">
        <v>395</v>
      </c>
      <c r="AC116" s="42" t="s">
        <v>353</v>
      </c>
      <c r="AD116" s="42" t="s">
        <v>209</v>
      </c>
      <c r="AE116" s="47" t="s">
        <v>406</v>
      </c>
      <c r="AF116" s="42">
        <v>2653</v>
      </c>
      <c r="AG116" s="42" t="s">
        <v>351</v>
      </c>
      <c r="AH116" s="48" t="s">
        <v>352</v>
      </c>
      <c r="AI116" s="49" t="s">
        <v>39</v>
      </c>
      <c r="AJ116" s="46">
        <v>89.6</v>
      </c>
      <c r="AK116" s="50">
        <v>17</v>
      </c>
      <c r="AL116" s="47" t="s">
        <v>38</v>
      </c>
      <c r="AM116" s="46" t="s">
        <v>46</v>
      </c>
      <c r="AN116" s="51" t="s">
        <v>411</v>
      </c>
      <c r="AO116" s="47">
        <v>0</v>
      </c>
      <c r="AP116" s="47">
        <v>98</v>
      </c>
      <c r="AQ116" s="47">
        <v>98.01</v>
      </c>
      <c r="AR116" s="47">
        <v>99</v>
      </c>
      <c r="AS116" s="47">
        <v>99.01</v>
      </c>
      <c r="AT116" s="52">
        <v>110</v>
      </c>
      <c r="AU116" s="53"/>
      <c r="AV116" s="47"/>
      <c r="AW116" s="47"/>
      <c r="AX116" s="47"/>
      <c r="AY116" s="47"/>
      <c r="AZ116" s="47"/>
      <c r="BA116" s="47"/>
      <c r="BB116" s="47"/>
      <c r="BC116" s="47"/>
      <c r="BD116" s="47"/>
      <c r="BE116" s="47"/>
      <c r="BF116" s="47"/>
      <c r="BG116" s="47"/>
    </row>
    <row r="117" spans="1:59" s="54" customFormat="1" x14ac:dyDescent="0.25">
      <c r="A117" s="40">
        <v>4461</v>
      </c>
      <c r="B117" s="41">
        <v>21121</v>
      </c>
      <c r="C117" s="42" t="s">
        <v>392</v>
      </c>
      <c r="D117" s="43">
        <v>11</v>
      </c>
      <c r="E117" s="42" t="s">
        <v>49</v>
      </c>
      <c r="F117" s="44">
        <v>45</v>
      </c>
      <c r="G117" s="42" t="s">
        <v>86</v>
      </c>
      <c r="H117" s="45">
        <v>250</v>
      </c>
      <c r="I117" s="46" t="s">
        <v>86</v>
      </c>
      <c r="J117" s="41">
        <v>2</v>
      </c>
      <c r="K117" s="42" t="s">
        <v>33</v>
      </c>
      <c r="L117" s="42">
        <v>6</v>
      </c>
      <c r="M117" s="42" t="s">
        <v>50</v>
      </c>
      <c r="N117" s="42">
        <v>5</v>
      </c>
      <c r="O117" s="42" t="s">
        <v>56</v>
      </c>
      <c r="P117" s="42">
        <v>3</v>
      </c>
      <c r="Q117" s="42" t="s">
        <v>34</v>
      </c>
      <c r="R117" s="42">
        <v>4</v>
      </c>
      <c r="S117" s="42" t="s">
        <v>52</v>
      </c>
      <c r="T117" s="42" t="s">
        <v>40</v>
      </c>
      <c r="U117" s="42" t="s">
        <v>41</v>
      </c>
      <c r="V117" s="44">
        <v>357</v>
      </c>
      <c r="W117" s="42" t="s">
        <v>88</v>
      </c>
      <c r="X117" s="43">
        <v>2</v>
      </c>
      <c r="Y117" s="46" t="s">
        <v>207</v>
      </c>
      <c r="Z117" s="41" t="s">
        <v>93</v>
      </c>
      <c r="AA117" s="42" t="s">
        <v>300</v>
      </c>
      <c r="AB117" s="42" t="s">
        <v>305</v>
      </c>
      <c r="AC117" s="42" t="s">
        <v>306</v>
      </c>
      <c r="AD117" s="42" t="s">
        <v>209</v>
      </c>
      <c r="AE117" s="47" t="s">
        <v>406</v>
      </c>
      <c r="AF117" s="42">
        <v>2205</v>
      </c>
      <c r="AG117" s="42" t="s">
        <v>303</v>
      </c>
      <c r="AH117" s="48" t="s">
        <v>304</v>
      </c>
      <c r="AI117" s="49" t="s">
        <v>39</v>
      </c>
      <c r="AJ117" s="46">
        <v>17</v>
      </c>
      <c r="AK117" s="50">
        <v>0</v>
      </c>
      <c r="AL117" s="47" t="s">
        <v>38</v>
      </c>
      <c r="AM117" s="46" t="s">
        <v>45</v>
      </c>
      <c r="AN117" s="51" t="s">
        <v>411</v>
      </c>
      <c r="AO117" s="47">
        <v>0</v>
      </c>
      <c r="AP117" s="47">
        <v>20</v>
      </c>
      <c r="AQ117" s="47">
        <v>20.010000000000002</v>
      </c>
      <c r="AR117" s="47">
        <v>60</v>
      </c>
      <c r="AS117" s="47">
        <v>60.01</v>
      </c>
      <c r="AT117" s="52">
        <v>110</v>
      </c>
      <c r="AU117" s="53"/>
      <c r="AV117" s="47"/>
      <c r="AW117" s="47"/>
      <c r="AX117" s="47"/>
      <c r="AY117" s="47"/>
      <c r="AZ117" s="47"/>
      <c r="BA117" s="47"/>
      <c r="BB117" s="47"/>
      <c r="BC117" s="47"/>
      <c r="BD117" s="47"/>
      <c r="BE117" s="47"/>
      <c r="BF117" s="47"/>
      <c r="BG117" s="47"/>
    </row>
    <row r="118" spans="1:59" s="54" customFormat="1" x14ac:dyDescent="0.25">
      <c r="A118" s="40">
        <v>4464</v>
      </c>
      <c r="B118" s="41">
        <v>21121</v>
      </c>
      <c r="C118" s="42" t="s">
        <v>392</v>
      </c>
      <c r="D118" s="43">
        <v>11</v>
      </c>
      <c r="E118" s="42" t="s">
        <v>49</v>
      </c>
      <c r="F118" s="44">
        <v>45</v>
      </c>
      <c r="G118" s="42" t="s">
        <v>86</v>
      </c>
      <c r="H118" s="45">
        <v>250</v>
      </c>
      <c r="I118" s="46" t="s">
        <v>86</v>
      </c>
      <c r="J118" s="41">
        <v>2</v>
      </c>
      <c r="K118" s="42" t="s">
        <v>33</v>
      </c>
      <c r="L118" s="42">
        <v>6</v>
      </c>
      <c r="M118" s="42" t="s">
        <v>50</v>
      </c>
      <c r="N118" s="42">
        <v>5</v>
      </c>
      <c r="O118" s="42" t="s">
        <v>56</v>
      </c>
      <c r="P118" s="42">
        <v>3</v>
      </c>
      <c r="Q118" s="42" t="s">
        <v>34</v>
      </c>
      <c r="R118" s="42">
        <v>4</v>
      </c>
      <c r="S118" s="42" t="s">
        <v>52</v>
      </c>
      <c r="T118" s="42" t="s">
        <v>40</v>
      </c>
      <c r="U118" s="42" t="s">
        <v>41</v>
      </c>
      <c r="V118" s="44">
        <v>357</v>
      </c>
      <c r="W118" s="42" t="s">
        <v>88</v>
      </c>
      <c r="X118" s="43">
        <v>2</v>
      </c>
      <c r="Y118" s="46" t="s">
        <v>207</v>
      </c>
      <c r="Z118" s="41" t="s">
        <v>93</v>
      </c>
      <c r="AA118" s="42" t="s">
        <v>313</v>
      </c>
      <c r="AB118" s="42" t="s">
        <v>314</v>
      </c>
      <c r="AC118" s="42" t="s">
        <v>315</v>
      </c>
      <c r="AD118" s="42" t="s">
        <v>209</v>
      </c>
      <c r="AE118" s="47" t="s">
        <v>406</v>
      </c>
      <c r="AF118" s="42">
        <v>2223</v>
      </c>
      <c r="AG118" s="42" t="s">
        <v>311</v>
      </c>
      <c r="AH118" s="48" t="s">
        <v>312</v>
      </c>
      <c r="AI118" s="49" t="s">
        <v>39</v>
      </c>
      <c r="AJ118" s="46">
        <v>96.66</v>
      </c>
      <c r="AK118" s="50">
        <v>20</v>
      </c>
      <c r="AL118" s="47" t="s">
        <v>38</v>
      </c>
      <c r="AM118" s="46" t="s">
        <v>60</v>
      </c>
      <c r="AN118" s="51" t="s">
        <v>411</v>
      </c>
      <c r="AO118" s="47">
        <v>0</v>
      </c>
      <c r="AP118" s="47">
        <v>1</v>
      </c>
      <c r="AQ118" s="47">
        <v>1.01</v>
      </c>
      <c r="AR118" s="47">
        <v>2</v>
      </c>
      <c r="AS118" s="47">
        <v>2.0099999999999998</v>
      </c>
      <c r="AT118" s="52">
        <v>110</v>
      </c>
      <c r="AU118" s="53"/>
      <c r="AV118" s="47"/>
      <c r="AW118" s="47"/>
      <c r="AX118" s="47"/>
      <c r="AY118" s="47"/>
      <c r="AZ118" s="47"/>
      <c r="BA118" s="47"/>
      <c r="BB118" s="47"/>
      <c r="BC118" s="47"/>
      <c r="BD118" s="47"/>
      <c r="BE118" s="47"/>
      <c r="BF118" s="47"/>
      <c r="BG118" s="47"/>
    </row>
    <row r="119" spans="1:59" s="54" customFormat="1" x14ac:dyDescent="0.25">
      <c r="A119" s="40">
        <v>4466</v>
      </c>
      <c r="B119" s="41">
        <v>21121</v>
      </c>
      <c r="C119" s="42" t="s">
        <v>392</v>
      </c>
      <c r="D119" s="43">
        <v>11</v>
      </c>
      <c r="E119" s="42" t="s">
        <v>49</v>
      </c>
      <c r="F119" s="44">
        <v>45</v>
      </c>
      <c r="G119" s="42" t="s">
        <v>86</v>
      </c>
      <c r="H119" s="45">
        <v>250</v>
      </c>
      <c r="I119" s="46" t="s">
        <v>86</v>
      </c>
      <c r="J119" s="41">
        <v>2</v>
      </c>
      <c r="K119" s="42" t="s">
        <v>33</v>
      </c>
      <c r="L119" s="42">
        <v>6</v>
      </c>
      <c r="M119" s="42" t="s">
        <v>50</v>
      </c>
      <c r="N119" s="42">
        <v>5</v>
      </c>
      <c r="O119" s="42" t="s">
        <v>56</v>
      </c>
      <c r="P119" s="42">
        <v>3</v>
      </c>
      <c r="Q119" s="42" t="s">
        <v>34</v>
      </c>
      <c r="R119" s="42">
        <v>4</v>
      </c>
      <c r="S119" s="42" t="s">
        <v>52</v>
      </c>
      <c r="T119" s="42" t="s">
        <v>40</v>
      </c>
      <c r="U119" s="42" t="s">
        <v>41</v>
      </c>
      <c r="V119" s="44">
        <v>357</v>
      </c>
      <c r="W119" s="42" t="s">
        <v>88</v>
      </c>
      <c r="X119" s="43">
        <v>2</v>
      </c>
      <c r="Y119" s="46" t="s">
        <v>207</v>
      </c>
      <c r="Z119" s="41" t="s">
        <v>93</v>
      </c>
      <c r="AA119" s="42" t="s">
        <v>309</v>
      </c>
      <c r="AB119" s="42" t="s">
        <v>310</v>
      </c>
      <c r="AC119" s="42" t="s">
        <v>323</v>
      </c>
      <c r="AD119" s="42" t="s">
        <v>209</v>
      </c>
      <c r="AE119" s="47" t="s">
        <v>406</v>
      </c>
      <c r="AF119" s="42">
        <v>2233</v>
      </c>
      <c r="AG119" s="42" t="s">
        <v>321</v>
      </c>
      <c r="AH119" s="48" t="s">
        <v>322</v>
      </c>
      <c r="AI119" s="49" t="s">
        <v>39</v>
      </c>
      <c r="AJ119" s="46">
        <v>11.23</v>
      </c>
      <c r="AK119" s="50">
        <v>33.340000000000003</v>
      </c>
      <c r="AL119" s="47" t="s">
        <v>38</v>
      </c>
      <c r="AM119" s="46" t="s">
        <v>60</v>
      </c>
      <c r="AN119" s="51" t="s">
        <v>411</v>
      </c>
      <c r="AO119" s="47">
        <v>0</v>
      </c>
      <c r="AP119" s="47">
        <v>1</v>
      </c>
      <c r="AQ119" s="47">
        <v>1.01</v>
      </c>
      <c r="AR119" s="47">
        <v>25</v>
      </c>
      <c r="AS119" s="47">
        <v>25.01</v>
      </c>
      <c r="AT119" s="52">
        <v>110</v>
      </c>
      <c r="AU119" s="53"/>
      <c r="AV119" s="47"/>
      <c r="AW119" s="47"/>
      <c r="AX119" s="47"/>
      <c r="AY119" s="47"/>
      <c r="AZ119" s="47"/>
      <c r="BA119" s="47"/>
      <c r="BB119" s="47"/>
      <c r="BC119" s="47"/>
      <c r="BD119" s="47"/>
      <c r="BE119" s="47"/>
      <c r="BF119" s="47"/>
      <c r="BG119" s="47"/>
    </row>
    <row r="120" spans="1:59" s="54" customFormat="1" x14ac:dyDescent="0.25">
      <c r="A120" s="40">
        <v>4467</v>
      </c>
      <c r="B120" s="41">
        <v>21121</v>
      </c>
      <c r="C120" s="42" t="s">
        <v>392</v>
      </c>
      <c r="D120" s="43">
        <v>11</v>
      </c>
      <c r="E120" s="42" t="s">
        <v>49</v>
      </c>
      <c r="F120" s="44">
        <v>45</v>
      </c>
      <c r="G120" s="42" t="s">
        <v>86</v>
      </c>
      <c r="H120" s="45">
        <v>250</v>
      </c>
      <c r="I120" s="46" t="s">
        <v>86</v>
      </c>
      <c r="J120" s="41">
        <v>2</v>
      </c>
      <c r="K120" s="42" t="s">
        <v>33</v>
      </c>
      <c r="L120" s="42">
        <v>6</v>
      </c>
      <c r="M120" s="42" t="s">
        <v>50</v>
      </c>
      <c r="N120" s="42">
        <v>5</v>
      </c>
      <c r="O120" s="42" t="s">
        <v>56</v>
      </c>
      <c r="P120" s="42">
        <v>3</v>
      </c>
      <c r="Q120" s="42" t="s">
        <v>34</v>
      </c>
      <c r="R120" s="42">
        <v>4</v>
      </c>
      <c r="S120" s="42" t="s">
        <v>52</v>
      </c>
      <c r="T120" s="42" t="s">
        <v>40</v>
      </c>
      <c r="U120" s="42" t="s">
        <v>41</v>
      </c>
      <c r="V120" s="44">
        <v>357</v>
      </c>
      <c r="W120" s="42" t="s">
        <v>88</v>
      </c>
      <c r="X120" s="43">
        <v>2</v>
      </c>
      <c r="Y120" s="46" t="s">
        <v>207</v>
      </c>
      <c r="Z120" s="41" t="s">
        <v>93</v>
      </c>
      <c r="AA120" s="42" t="s">
        <v>324</v>
      </c>
      <c r="AB120" s="42" t="s">
        <v>326</v>
      </c>
      <c r="AC120" s="42" t="s">
        <v>327</v>
      </c>
      <c r="AD120" s="42" t="s">
        <v>209</v>
      </c>
      <c r="AE120" s="47" t="s">
        <v>406</v>
      </c>
      <c r="AF120" s="42">
        <v>2248</v>
      </c>
      <c r="AG120" s="42" t="s">
        <v>324</v>
      </c>
      <c r="AH120" s="48" t="s">
        <v>325</v>
      </c>
      <c r="AI120" s="49" t="s">
        <v>39</v>
      </c>
      <c r="AJ120" s="46">
        <v>1.58</v>
      </c>
      <c r="AK120" s="50">
        <v>100</v>
      </c>
      <c r="AL120" s="47" t="s">
        <v>38</v>
      </c>
      <c r="AM120" s="46" t="s">
        <v>60</v>
      </c>
      <c r="AN120" s="51" t="s">
        <v>411</v>
      </c>
      <c r="AO120" s="47">
        <v>0</v>
      </c>
      <c r="AP120" s="47">
        <v>98</v>
      </c>
      <c r="AQ120" s="47">
        <v>98.01</v>
      </c>
      <c r="AR120" s="47">
        <v>99</v>
      </c>
      <c r="AS120" s="47">
        <v>99.01</v>
      </c>
      <c r="AT120" s="52">
        <v>110</v>
      </c>
      <c r="AU120" s="53"/>
      <c r="AV120" s="47"/>
      <c r="AW120" s="47"/>
      <c r="AX120" s="47"/>
      <c r="AY120" s="47"/>
      <c r="AZ120" s="47"/>
      <c r="BA120" s="47"/>
      <c r="BB120" s="47"/>
      <c r="BC120" s="47"/>
      <c r="BD120" s="47"/>
      <c r="BE120" s="47"/>
      <c r="BF120" s="47"/>
      <c r="BG120" s="47"/>
    </row>
    <row r="121" spans="1:59" s="54" customFormat="1" x14ac:dyDescent="0.25">
      <c r="A121" s="40">
        <v>4469</v>
      </c>
      <c r="B121" s="41">
        <v>21121</v>
      </c>
      <c r="C121" s="42" t="s">
        <v>392</v>
      </c>
      <c r="D121" s="43">
        <v>11</v>
      </c>
      <c r="E121" s="42" t="s">
        <v>49</v>
      </c>
      <c r="F121" s="44">
        <v>45</v>
      </c>
      <c r="G121" s="42" t="s">
        <v>86</v>
      </c>
      <c r="H121" s="45">
        <v>250</v>
      </c>
      <c r="I121" s="46" t="s">
        <v>86</v>
      </c>
      <c r="J121" s="41">
        <v>2</v>
      </c>
      <c r="K121" s="42" t="s">
        <v>33</v>
      </c>
      <c r="L121" s="42">
        <v>6</v>
      </c>
      <c r="M121" s="42" t="s">
        <v>50</v>
      </c>
      <c r="N121" s="42">
        <v>5</v>
      </c>
      <c r="O121" s="42" t="s">
        <v>56</v>
      </c>
      <c r="P121" s="42">
        <v>3</v>
      </c>
      <c r="Q121" s="42" t="s">
        <v>34</v>
      </c>
      <c r="R121" s="42">
        <v>4</v>
      </c>
      <c r="S121" s="42" t="s">
        <v>52</v>
      </c>
      <c r="T121" s="42" t="s">
        <v>40</v>
      </c>
      <c r="U121" s="42" t="s">
        <v>41</v>
      </c>
      <c r="V121" s="44">
        <v>357</v>
      </c>
      <c r="W121" s="42" t="s">
        <v>88</v>
      </c>
      <c r="X121" s="43">
        <v>2</v>
      </c>
      <c r="Y121" s="46" t="s">
        <v>207</v>
      </c>
      <c r="Z121" s="41" t="s">
        <v>93</v>
      </c>
      <c r="AA121" s="42" t="s">
        <v>330</v>
      </c>
      <c r="AB121" s="42" t="s">
        <v>331</v>
      </c>
      <c r="AC121" s="42" t="s">
        <v>332</v>
      </c>
      <c r="AD121" s="42" t="s">
        <v>209</v>
      </c>
      <c r="AE121" s="47" t="s">
        <v>406</v>
      </c>
      <c r="AF121" s="42">
        <v>2570</v>
      </c>
      <c r="AG121" s="42" t="s">
        <v>328</v>
      </c>
      <c r="AH121" s="48" t="s">
        <v>329</v>
      </c>
      <c r="AI121" s="49" t="s">
        <v>39</v>
      </c>
      <c r="AJ121" s="46">
        <v>80</v>
      </c>
      <c r="AK121" s="50">
        <v>60</v>
      </c>
      <c r="AL121" s="47" t="s">
        <v>38</v>
      </c>
      <c r="AM121" s="46" t="s">
        <v>36</v>
      </c>
      <c r="AN121" s="51" t="s">
        <v>411</v>
      </c>
      <c r="AO121" s="47">
        <v>0</v>
      </c>
      <c r="AP121" s="47">
        <v>1</v>
      </c>
      <c r="AQ121" s="47">
        <v>1.01</v>
      </c>
      <c r="AR121" s="47">
        <v>2</v>
      </c>
      <c r="AS121" s="47">
        <v>2.0099999999999998</v>
      </c>
      <c r="AT121" s="52">
        <v>110</v>
      </c>
      <c r="AU121" s="53"/>
      <c r="AV121" s="47"/>
      <c r="AW121" s="47"/>
      <c r="AX121" s="47"/>
      <c r="AY121" s="47"/>
      <c r="AZ121" s="47"/>
      <c r="BA121" s="47"/>
      <c r="BB121" s="47"/>
      <c r="BC121" s="47"/>
      <c r="BD121" s="47"/>
      <c r="BE121" s="47"/>
      <c r="BF121" s="47"/>
      <c r="BG121" s="47"/>
    </row>
    <row r="122" spans="1:59" s="24" customFormat="1" x14ac:dyDescent="0.25">
      <c r="A122" s="40">
        <v>4491</v>
      </c>
      <c r="B122" s="41">
        <v>21121</v>
      </c>
      <c r="C122" s="42" t="s">
        <v>392</v>
      </c>
      <c r="D122" s="43">
        <v>11</v>
      </c>
      <c r="E122" s="42" t="s">
        <v>49</v>
      </c>
      <c r="F122" s="44">
        <v>45</v>
      </c>
      <c r="G122" s="42" t="s">
        <v>86</v>
      </c>
      <c r="H122" s="45">
        <v>250</v>
      </c>
      <c r="I122" s="46" t="s">
        <v>86</v>
      </c>
      <c r="J122" s="41">
        <v>2</v>
      </c>
      <c r="K122" s="42" t="s">
        <v>33</v>
      </c>
      <c r="L122" s="42">
        <v>6</v>
      </c>
      <c r="M122" s="42" t="s">
        <v>50</v>
      </c>
      <c r="N122" s="42">
        <v>8</v>
      </c>
      <c r="O122" s="42" t="s">
        <v>51</v>
      </c>
      <c r="P122" s="42">
        <v>3</v>
      </c>
      <c r="Q122" s="42" t="s">
        <v>34</v>
      </c>
      <c r="R122" s="42">
        <v>5</v>
      </c>
      <c r="S122" s="42" t="s">
        <v>54</v>
      </c>
      <c r="T122" s="42" t="s">
        <v>40</v>
      </c>
      <c r="U122" s="42" t="s">
        <v>41</v>
      </c>
      <c r="V122" s="44">
        <v>358</v>
      </c>
      <c r="W122" s="42" t="s">
        <v>89</v>
      </c>
      <c r="X122" s="43">
        <v>1</v>
      </c>
      <c r="Y122" s="46" t="s">
        <v>207</v>
      </c>
      <c r="Z122" s="41" t="s">
        <v>93</v>
      </c>
      <c r="AA122" s="42" t="s">
        <v>372</v>
      </c>
      <c r="AB122" s="42" t="s">
        <v>373</v>
      </c>
      <c r="AC122" s="42" t="s">
        <v>388</v>
      </c>
      <c r="AD122" s="42" t="s">
        <v>213</v>
      </c>
      <c r="AE122" s="47" t="s">
        <v>406</v>
      </c>
      <c r="AF122" s="42">
        <v>2548</v>
      </c>
      <c r="AG122" s="42" t="s">
        <v>370</v>
      </c>
      <c r="AH122" s="48" t="s">
        <v>387</v>
      </c>
      <c r="AI122" s="49" t="s">
        <v>39</v>
      </c>
      <c r="AJ122" s="46">
        <v>13.76</v>
      </c>
      <c r="AK122" s="50">
        <v>90</v>
      </c>
      <c r="AL122" s="47" t="s">
        <v>38</v>
      </c>
      <c r="AM122" s="46" t="s">
        <v>46</v>
      </c>
      <c r="AN122" s="51" t="s">
        <v>411</v>
      </c>
      <c r="AO122" s="47">
        <v>0</v>
      </c>
      <c r="AP122" s="47">
        <v>30</v>
      </c>
      <c r="AQ122" s="47">
        <v>30.01</v>
      </c>
      <c r="AR122" s="47">
        <v>33</v>
      </c>
      <c r="AS122" s="47">
        <v>33.01</v>
      </c>
      <c r="AT122" s="52">
        <v>110</v>
      </c>
      <c r="AU122" s="27"/>
      <c r="AV122" s="4"/>
      <c r="AW122" s="4"/>
      <c r="AX122" s="4"/>
      <c r="AY122" s="4"/>
      <c r="AZ122" s="4"/>
      <c r="BA122" s="4"/>
      <c r="BB122" s="4"/>
      <c r="BC122" s="4"/>
      <c r="BD122" s="4"/>
      <c r="BE122" s="4"/>
      <c r="BF122" s="4"/>
      <c r="BG122" s="4"/>
    </row>
    <row r="123" spans="1:59" s="24" customFormat="1" x14ac:dyDescent="0.25">
      <c r="A123" s="40">
        <v>4492</v>
      </c>
      <c r="B123" s="41">
        <v>21121</v>
      </c>
      <c r="C123" s="42" t="s">
        <v>392</v>
      </c>
      <c r="D123" s="43">
        <v>11</v>
      </c>
      <c r="E123" s="42" t="s">
        <v>49</v>
      </c>
      <c r="F123" s="44">
        <v>45</v>
      </c>
      <c r="G123" s="42" t="s">
        <v>86</v>
      </c>
      <c r="H123" s="45">
        <v>250</v>
      </c>
      <c r="I123" s="46" t="s">
        <v>86</v>
      </c>
      <c r="J123" s="41">
        <v>2</v>
      </c>
      <c r="K123" s="42" t="s">
        <v>33</v>
      </c>
      <c r="L123" s="42">
        <v>6</v>
      </c>
      <c r="M123" s="42" t="s">
        <v>50</v>
      </c>
      <c r="N123" s="42">
        <v>8</v>
      </c>
      <c r="O123" s="42" t="s">
        <v>51</v>
      </c>
      <c r="P123" s="42">
        <v>3</v>
      </c>
      <c r="Q123" s="42" t="s">
        <v>34</v>
      </c>
      <c r="R123" s="42">
        <v>5</v>
      </c>
      <c r="S123" s="42" t="s">
        <v>54</v>
      </c>
      <c r="T123" s="42" t="s">
        <v>40</v>
      </c>
      <c r="U123" s="42" t="s">
        <v>41</v>
      </c>
      <c r="V123" s="44">
        <v>358</v>
      </c>
      <c r="W123" s="42" t="s">
        <v>89</v>
      </c>
      <c r="X123" s="43">
        <v>1</v>
      </c>
      <c r="Y123" s="46" t="s">
        <v>207</v>
      </c>
      <c r="Z123" s="41" t="s">
        <v>93</v>
      </c>
      <c r="AA123" s="42" t="s">
        <v>377</v>
      </c>
      <c r="AB123" s="42" t="s">
        <v>396</v>
      </c>
      <c r="AC123" s="42" t="s">
        <v>393</v>
      </c>
      <c r="AD123" s="42" t="s">
        <v>213</v>
      </c>
      <c r="AE123" s="47" t="s">
        <v>406</v>
      </c>
      <c r="AF123" s="42">
        <v>2572</v>
      </c>
      <c r="AG123" s="42" t="s">
        <v>375</v>
      </c>
      <c r="AH123" s="48" t="s">
        <v>389</v>
      </c>
      <c r="AI123" s="49" t="s">
        <v>39</v>
      </c>
      <c r="AJ123" s="46">
        <v>9.2100000000000009</v>
      </c>
      <c r="AK123" s="50">
        <v>90</v>
      </c>
      <c r="AL123" s="47" t="s">
        <v>38</v>
      </c>
      <c r="AM123" s="46" t="s">
        <v>46</v>
      </c>
      <c r="AN123" s="51" t="s">
        <v>411</v>
      </c>
      <c r="AO123" s="47">
        <v>0</v>
      </c>
      <c r="AP123" s="47">
        <v>31</v>
      </c>
      <c r="AQ123" s="47">
        <v>31.01</v>
      </c>
      <c r="AR123" s="47">
        <v>39</v>
      </c>
      <c r="AS123" s="47">
        <v>39.01</v>
      </c>
      <c r="AT123" s="52">
        <v>110</v>
      </c>
      <c r="AU123" s="27"/>
      <c r="AV123" s="4"/>
      <c r="AW123" s="4"/>
      <c r="AX123" s="4"/>
      <c r="AY123" s="4"/>
      <c r="AZ123" s="4"/>
      <c r="BA123" s="4"/>
      <c r="BB123" s="4"/>
      <c r="BC123" s="4"/>
      <c r="BD123" s="4"/>
      <c r="BE123" s="4"/>
      <c r="BF123" s="4"/>
      <c r="BG123" s="4"/>
    </row>
    <row r="124" spans="1:59" s="24" customFormat="1" x14ac:dyDescent="0.25">
      <c r="A124" s="40">
        <v>4489</v>
      </c>
      <c r="B124" s="41">
        <v>21121</v>
      </c>
      <c r="C124" s="42" t="s">
        <v>392</v>
      </c>
      <c r="D124" s="43">
        <v>11</v>
      </c>
      <c r="E124" s="42" t="s">
        <v>49</v>
      </c>
      <c r="F124" s="44">
        <v>45</v>
      </c>
      <c r="G124" s="42" t="s">
        <v>86</v>
      </c>
      <c r="H124" s="45">
        <v>250</v>
      </c>
      <c r="I124" s="46" t="s">
        <v>86</v>
      </c>
      <c r="J124" s="41">
        <v>2</v>
      </c>
      <c r="K124" s="42" t="s">
        <v>33</v>
      </c>
      <c r="L124" s="42">
        <v>6</v>
      </c>
      <c r="M124" s="42" t="s">
        <v>50</v>
      </c>
      <c r="N124" s="42">
        <v>8</v>
      </c>
      <c r="O124" s="42" t="s">
        <v>51</v>
      </c>
      <c r="P124" s="42">
        <v>3</v>
      </c>
      <c r="Q124" s="42" t="s">
        <v>34</v>
      </c>
      <c r="R124" s="42">
        <v>5</v>
      </c>
      <c r="S124" s="42" t="s">
        <v>54</v>
      </c>
      <c r="T124" s="42" t="s">
        <v>40</v>
      </c>
      <c r="U124" s="42" t="s">
        <v>41</v>
      </c>
      <c r="V124" s="44">
        <v>358</v>
      </c>
      <c r="W124" s="42" t="s">
        <v>89</v>
      </c>
      <c r="X124" s="43">
        <v>2</v>
      </c>
      <c r="Y124" s="46" t="s">
        <v>212</v>
      </c>
      <c r="Z124" s="41" t="s">
        <v>93</v>
      </c>
      <c r="AA124" s="42" t="s">
        <v>362</v>
      </c>
      <c r="AB124" s="42" t="s">
        <v>383</v>
      </c>
      <c r="AC124" s="42" t="s">
        <v>384</v>
      </c>
      <c r="AD124" s="42" t="s">
        <v>213</v>
      </c>
      <c r="AE124" s="47" t="s">
        <v>406</v>
      </c>
      <c r="AF124" s="42">
        <v>2624</v>
      </c>
      <c r="AG124" s="42" t="s">
        <v>381</v>
      </c>
      <c r="AH124" s="48" t="s">
        <v>382</v>
      </c>
      <c r="AI124" s="49" t="s">
        <v>385</v>
      </c>
      <c r="AJ124" s="46">
        <v>7.2</v>
      </c>
      <c r="AK124" s="50">
        <v>4.5</v>
      </c>
      <c r="AL124" s="47" t="s">
        <v>410</v>
      </c>
      <c r="AM124" s="46" t="s">
        <v>60</v>
      </c>
      <c r="AN124" s="51" t="s">
        <v>411</v>
      </c>
      <c r="AO124" s="47">
        <v>0</v>
      </c>
      <c r="AP124" s="47">
        <v>13</v>
      </c>
      <c r="AQ124" s="47">
        <v>13.01</v>
      </c>
      <c r="AR124" s="47">
        <v>39</v>
      </c>
      <c r="AS124" s="47">
        <v>39.01</v>
      </c>
      <c r="AT124" s="52">
        <v>110</v>
      </c>
      <c r="AU124" s="27"/>
      <c r="AV124" s="4"/>
      <c r="AW124" s="4"/>
      <c r="AX124" s="4"/>
      <c r="AY124" s="4"/>
      <c r="AZ124" s="4"/>
      <c r="BA124" s="4"/>
      <c r="BB124" s="4"/>
      <c r="BC124" s="4"/>
      <c r="BD124" s="4"/>
      <c r="BE124" s="4"/>
      <c r="BF124" s="4"/>
      <c r="BG124" s="4"/>
    </row>
    <row r="125" spans="1:59" s="24" customFormat="1" x14ac:dyDescent="0.25">
      <c r="A125" s="40">
        <v>4490</v>
      </c>
      <c r="B125" s="41">
        <v>21121</v>
      </c>
      <c r="C125" s="42" t="s">
        <v>392</v>
      </c>
      <c r="D125" s="43">
        <v>11</v>
      </c>
      <c r="E125" s="42" t="s">
        <v>49</v>
      </c>
      <c r="F125" s="44">
        <v>45</v>
      </c>
      <c r="G125" s="42" t="s">
        <v>86</v>
      </c>
      <c r="H125" s="45">
        <v>250</v>
      </c>
      <c r="I125" s="46" t="s">
        <v>86</v>
      </c>
      <c r="J125" s="41">
        <v>2</v>
      </c>
      <c r="K125" s="42" t="s">
        <v>33</v>
      </c>
      <c r="L125" s="42">
        <v>6</v>
      </c>
      <c r="M125" s="42" t="s">
        <v>50</v>
      </c>
      <c r="N125" s="42">
        <v>8</v>
      </c>
      <c r="O125" s="42" t="s">
        <v>51</v>
      </c>
      <c r="P125" s="42">
        <v>3</v>
      </c>
      <c r="Q125" s="42" t="s">
        <v>34</v>
      </c>
      <c r="R125" s="42">
        <v>5</v>
      </c>
      <c r="S125" s="42" t="s">
        <v>54</v>
      </c>
      <c r="T125" s="42" t="s">
        <v>40</v>
      </c>
      <c r="U125" s="42" t="s">
        <v>41</v>
      </c>
      <c r="V125" s="44">
        <v>358</v>
      </c>
      <c r="W125" s="42" t="s">
        <v>89</v>
      </c>
      <c r="X125" s="43">
        <v>2</v>
      </c>
      <c r="Y125" s="46" t="s">
        <v>212</v>
      </c>
      <c r="Z125" s="41" t="s">
        <v>93</v>
      </c>
      <c r="AA125" s="42" t="s">
        <v>367</v>
      </c>
      <c r="AB125" s="42" t="s">
        <v>368</v>
      </c>
      <c r="AC125" s="42" t="s">
        <v>394</v>
      </c>
      <c r="AD125" s="42" t="s">
        <v>213</v>
      </c>
      <c r="AE125" s="47" t="s">
        <v>406</v>
      </c>
      <c r="AF125" s="42">
        <v>2660</v>
      </c>
      <c r="AG125" s="42" t="s">
        <v>365</v>
      </c>
      <c r="AH125" s="48" t="s">
        <v>386</v>
      </c>
      <c r="AI125" s="49" t="s">
        <v>214</v>
      </c>
      <c r="AJ125" s="46">
        <v>9.9</v>
      </c>
      <c r="AK125" s="50">
        <v>0</v>
      </c>
      <c r="AL125" s="47" t="s">
        <v>410</v>
      </c>
      <c r="AM125" s="46" t="s">
        <v>59</v>
      </c>
      <c r="AN125" s="51" t="s">
        <v>411</v>
      </c>
      <c r="AO125" s="47">
        <v>0</v>
      </c>
      <c r="AP125" s="47">
        <v>1</v>
      </c>
      <c r="AQ125" s="47">
        <v>1.01</v>
      </c>
      <c r="AR125" s="47">
        <v>80</v>
      </c>
      <c r="AS125" s="47">
        <v>80.010000000000005</v>
      </c>
      <c r="AT125" s="52">
        <v>110</v>
      </c>
      <c r="AU125" s="27"/>
      <c r="AV125" s="4"/>
      <c r="AW125" s="4"/>
      <c r="AX125" s="4"/>
      <c r="AY125" s="4"/>
      <c r="AZ125" s="4"/>
      <c r="BA125" s="4"/>
      <c r="BB125" s="4"/>
      <c r="BC125" s="4"/>
      <c r="BD125" s="4"/>
      <c r="BE125" s="4"/>
      <c r="BF125" s="4"/>
      <c r="BG125" s="4"/>
    </row>
    <row r="126" spans="1:59" s="24" customFormat="1" x14ac:dyDescent="0.25">
      <c r="A126" s="40">
        <v>4483</v>
      </c>
      <c r="B126" s="41">
        <v>21121</v>
      </c>
      <c r="C126" s="42" t="s">
        <v>392</v>
      </c>
      <c r="D126" s="43">
        <v>11</v>
      </c>
      <c r="E126" s="42" t="s">
        <v>49</v>
      </c>
      <c r="F126" s="44">
        <v>45</v>
      </c>
      <c r="G126" s="42" t="s">
        <v>86</v>
      </c>
      <c r="H126" s="45">
        <v>250</v>
      </c>
      <c r="I126" s="46" t="s">
        <v>86</v>
      </c>
      <c r="J126" s="41">
        <v>2</v>
      </c>
      <c r="K126" s="42" t="s">
        <v>33</v>
      </c>
      <c r="L126" s="42">
        <v>6</v>
      </c>
      <c r="M126" s="42" t="s">
        <v>50</v>
      </c>
      <c r="N126" s="42">
        <v>8</v>
      </c>
      <c r="O126" s="42" t="s">
        <v>51</v>
      </c>
      <c r="P126" s="42">
        <v>3</v>
      </c>
      <c r="Q126" s="42" t="s">
        <v>34</v>
      </c>
      <c r="R126" s="42">
        <v>5</v>
      </c>
      <c r="S126" s="42" t="s">
        <v>54</v>
      </c>
      <c r="T126" s="42" t="s">
        <v>40</v>
      </c>
      <c r="U126" s="42" t="s">
        <v>41</v>
      </c>
      <c r="V126" s="44">
        <v>358</v>
      </c>
      <c r="W126" s="42" t="s">
        <v>89</v>
      </c>
      <c r="X126" s="43">
        <v>3</v>
      </c>
      <c r="Y126" s="46" t="s">
        <v>207</v>
      </c>
      <c r="Z126" s="41" t="s">
        <v>93</v>
      </c>
      <c r="AA126" s="42" t="s">
        <v>367</v>
      </c>
      <c r="AB126" s="42" t="s">
        <v>368</v>
      </c>
      <c r="AC126" s="42" t="s">
        <v>369</v>
      </c>
      <c r="AD126" s="42" t="s">
        <v>213</v>
      </c>
      <c r="AE126" s="47" t="s">
        <v>406</v>
      </c>
      <c r="AF126" s="42">
        <v>2343</v>
      </c>
      <c r="AG126" s="42" t="s">
        <v>365</v>
      </c>
      <c r="AH126" s="48" t="s">
        <v>366</v>
      </c>
      <c r="AI126" s="49" t="s">
        <v>92</v>
      </c>
      <c r="AJ126" s="46">
        <v>9.9</v>
      </c>
      <c r="AK126" s="50">
        <v>1</v>
      </c>
      <c r="AL126" s="47" t="s">
        <v>38</v>
      </c>
      <c r="AM126" s="46" t="s">
        <v>46</v>
      </c>
      <c r="AN126" s="51" t="s">
        <v>411</v>
      </c>
      <c r="AO126" s="47">
        <v>0</v>
      </c>
      <c r="AP126" s="47">
        <v>31</v>
      </c>
      <c r="AQ126" s="47">
        <v>31.01</v>
      </c>
      <c r="AR126" s="47">
        <v>36</v>
      </c>
      <c r="AS126" s="47">
        <v>36.01</v>
      </c>
      <c r="AT126" s="52">
        <v>110</v>
      </c>
      <c r="AU126" s="27"/>
      <c r="AV126" s="4"/>
      <c r="AW126" s="4"/>
      <c r="AX126" s="4"/>
      <c r="AY126" s="4"/>
      <c r="AZ126" s="4"/>
      <c r="BA126" s="4"/>
      <c r="BB126" s="4"/>
      <c r="BC126" s="4"/>
      <c r="BD126" s="4"/>
      <c r="BE126" s="4"/>
      <c r="BF126" s="4"/>
      <c r="BG126" s="4"/>
    </row>
    <row r="127" spans="1:59" s="24" customFormat="1" x14ac:dyDescent="0.25">
      <c r="A127" s="40">
        <v>4485</v>
      </c>
      <c r="B127" s="41">
        <v>21121</v>
      </c>
      <c r="C127" s="42" t="s">
        <v>392</v>
      </c>
      <c r="D127" s="43">
        <v>11</v>
      </c>
      <c r="E127" s="42" t="s">
        <v>49</v>
      </c>
      <c r="F127" s="44">
        <v>45</v>
      </c>
      <c r="G127" s="42" t="s">
        <v>86</v>
      </c>
      <c r="H127" s="45">
        <v>250</v>
      </c>
      <c r="I127" s="46" t="s">
        <v>86</v>
      </c>
      <c r="J127" s="41">
        <v>2</v>
      </c>
      <c r="K127" s="42" t="s">
        <v>33</v>
      </c>
      <c r="L127" s="42">
        <v>6</v>
      </c>
      <c r="M127" s="42" t="s">
        <v>50</v>
      </c>
      <c r="N127" s="42">
        <v>8</v>
      </c>
      <c r="O127" s="42" t="s">
        <v>51</v>
      </c>
      <c r="P127" s="42">
        <v>3</v>
      </c>
      <c r="Q127" s="42" t="s">
        <v>34</v>
      </c>
      <c r="R127" s="42">
        <v>5</v>
      </c>
      <c r="S127" s="42" t="s">
        <v>54</v>
      </c>
      <c r="T127" s="42" t="s">
        <v>40</v>
      </c>
      <c r="U127" s="42" t="s">
        <v>41</v>
      </c>
      <c r="V127" s="44">
        <v>358</v>
      </c>
      <c r="W127" s="42" t="s">
        <v>89</v>
      </c>
      <c r="X127" s="43">
        <v>3</v>
      </c>
      <c r="Y127" s="46" t="s">
        <v>207</v>
      </c>
      <c r="Z127" s="41" t="s">
        <v>93</v>
      </c>
      <c r="AA127" s="42" t="s">
        <v>372</v>
      </c>
      <c r="AB127" s="42" t="s">
        <v>373</v>
      </c>
      <c r="AC127" s="42" t="s">
        <v>374</v>
      </c>
      <c r="AD127" s="42" t="s">
        <v>213</v>
      </c>
      <c r="AE127" s="47" t="s">
        <v>406</v>
      </c>
      <c r="AF127" s="42">
        <v>2413</v>
      </c>
      <c r="AG127" s="42" t="s">
        <v>370</v>
      </c>
      <c r="AH127" s="48" t="s">
        <v>371</v>
      </c>
      <c r="AI127" s="49" t="s">
        <v>39</v>
      </c>
      <c r="AJ127" s="46">
        <v>13.76</v>
      </c>
      <c r="AK127" s="50">
        <v>0.56999999999999995</v>
      </c>
      <c r="AL127" s="47" t="s">
        <v>38</v>
      </c>
      <c r="AM127" s="46" t="s">
        <v>42</v>
      </c>
      <c r="AN127" s="51" t="s">
        <v>411</v>
      </c>
      <c r="AO127" s="47">
        <v>0</v>
      </c>
      <c r="AP127" s="47">
        <v>33</v>
      </c>
      <c r="AQ127" s="47">
        <v>33.01</v>
      </c>
      <c r="AR127" s="47">
        <v>34</v>
      </c>
      <c r="AS127" s="47">
        <v>34.01</v>
      </c>
      <c r="AT127" s="52">
        <v>110</v>
      </c>
      <c r="AU127" s="27"/>
      <c r="AV127" s="4"/>
      <c r="AW127" s="4"/>
      <c r="AX127" s="4"/>
      <c r="AY127" s="4"/>
      <c r="AZ127" s="4"/>
      <c r="BA127" s="4"/>
      <c r="BB127" s="4"/>
      <c r="BC127" s="4"/>
      <c r="BD127" s="4"/>
      <c r="BE127" s="4"/>
      <c r="BF127" s="4"/>
      <c r="BG127" s="4"/>
    </row>
    <row r="128" spans="1:59" s="24" customFormat="1" x14ac:dyDescent="0.25">
      <c r="A128" s="40">
        <v>4486</v>
      </c>
      <c r="B128" s="41">
        <v>21121</v>
      </c>
      <c r="C128" s="42" t="s">
        <v>392</v>
      </c>
      <c r="D128" s="43">
        <v>11</v>
      </c>
      <c r="E128" s="42" t="s">
        <v>49</v>
      </c>
      <c r="F128" s="44">
        <v>45</v>
      </c>
      <c r="G128" s="42" t="s">
        <v>86</v>
      </c>
      <c r="H128" s="45">
        <v>250</v>
      </c>
      <c r="I128" s="46" t="s">
        <v>86</v>
      </c>
      <c r="J128" s="41">
        <v>2</v>
      </c>
      <c r="K128" s="42" t="s">
        <v>33</v>
      </c>
      <c r="L128" s="42">
        <v>6</v>
      </c>
      <c r="M128" s="42" t="s">
        <v>50</v>
      </c>
      <c r="N128" s="42">
        <v>8</v>
      </c>
      <c r="O128" s="42" t="s">
        <v>51</v>
      </c>
      <c r="P128" s="42">
        <v>3</v>
      </c>
      <c r="Q128" s="42" t="s">
        <v>34</v>
      </c>
      <c r="R128" s="42">
        <v>5</v>
      </c>
      <c r="S128" s="42" t="s">
        <v>54</v>
      </c>
      <c r="T128" s="42" t="s">
        <v>40</v>
      </c>
      <c r="U128" s="42" t="s">
        <v>41</v>
      </c>
      <c r="V128" s="44">
        <v>358</v>
      </c>
      <c r="W128" s="42" t="s">
        <v>89</v>
      </c>
      <c r="X128" s="43">
        <v>3</v>
      </c>
      <c r="Y128" s="46" t="s">
        <v>207</v>
      </c>
      <c r="Z128" s="41" t="s">
        <v>93</v>
      </c>
      <c r="AA128" s="42" t="s">
        <v>377</v>
      </c>
      <c r="AB128" s="42" t="s">
        <v>396</v>
      </c>
      <c r="AC128" s="42" t="s">
        <v>378</v>
      </c>
      <c r="AD128" s="42" t="s">
        <v>213</v>
      </c>
      <c r="AE128" s="47" t="s">
        <v>406</v>
      </c>
      <c r="AF128" s="42">
        <v>2425</v>
      </c>
      <c r="AG128" s="42" t="s">
        <v>375</v>
      </c>
      <c r="AH128" s="48" t="s">
        <v>376</v>
      </c>
      <c r="AI128" s="49" t="s">
        <v>39</v>
      </c>
      <c r="AJ128" s="46">
        <v>9.2100000000000009</v>
      </c>
      <c r="AK128" s="50">
        <v>0.46</v>
      </c>
      <c r="AL128" s="47" t="s">
        <v>38</v>
      </c>
      <c r="AM128" s="46" t="s">
        <v>46</v>
      </c>
      <c r="AN128" s="51" t="s">
        <v>411</v>
      </c>
      <c r="AO128" s="47">
        <v>0</v>
      </c>
      <c r="AP128" s="47">
        <v>33</v>
      </c>
      <c r="AQ128" s="47">
        <v>33.01</v>
      </c>
      <c r="AR128" s="47">
        <v>34</v>
      </c>
      <c r="AS128" s="47">
        <v>34.01</v>
      </c>
      <c r="AT128" s="52">
        <v>110</v>
      </c>
      <c r="AU128" s="27"/>
      <c r="AV128" s="4"/>
      <c r="AW128" s="4"/>
      <c r="AX128" s="4"/>
      <c r="AY128" s="4"/>
      <c r="AZ128" s="4"/>
      <c r="BA128" s="4"/>
      <c r="BB128" s="4"/>
      <c r="BC128" s="4"/>
      <c r="BD128" s="4"/>
      <c r="BE128" s="4"/>
      <c r="BF128" s="4"/>
      <c r="BG128" s="4"/>
    </row>
    <row r="129" spans="1:59" s="24" customFormat="1" x14ac:dyDescent="0.25">
      <c r="A129" s="40">
        <v>4487</v>
      </c>
      <c r="B129" s="41">
        <v>21121</v>
      </c>
      <c r="C129" s="42" t="s">
        <v>392</v>
      </c>
      <c r="D129" s="43">
        <v>11</v>
      </c>
      <c r="E129" s="42" t="s">
        <v>49</v>
      </c>
      <c r="F129" s="44">
        <v>45</v>
      </c>
      <c r="G129" s="42" t="s">
        <v>86</v>
      </c>
      <c r="H129" s="45">
        <v>250</v>
      </c>
      <c r="I129" s="46" t="s">
        <v>86</v>
      </c>
      <c r="J129" s="41">
        <v>2</v>
      </c>
      <c r="K129" s="42" t="s">
        <v>33</v>
      </c>
      <c r="L129" s="42">
        <v>6</v>
      </c>
      <c r="M129" s="42" t="s">
        <v>50</v>
      </c>
      <c r="N129" s="42">
        <v>8</v>
      </c>
      <c r="O129" s="42" t="s">
        <v>51</v>
      </c>
      <c r="P129" s="42">
        <v>3</v>
      </c>
      <c r="Q129" s="42" t="s">
        <v>34</v>
      </c>
      <c r="R129" s="42">
        <v>5</v>
      </c>
      <c r="S129" s="42" t="s">
        <v>54</v>
      </c>
      <c r="T129" s="42" t="s">
        <v>40</v>
      </c>
      <c r="U129" s="42" t="s">
        <v>41</v>
      </c>
      <c r="V129" s="44">
        <v>358</v>
      </c>
      <c r="W129" s="42" t="s">
        <v>89</v>
      </c>
      <c r="X129" s="43">
        <v>3</v>
      </c>
      <c r="Y129" s="46" t="s">
        <v>207</v>
      </c>
      <c r="Z129" s="41" t="s">
        <v>93</v>
      </c>
      <c r="AA129" s="42" t="s">
        <v>349</v>
      </c>
      <c r="AB129" s="42" t="s">
        <v>350</v>
      </c>
      <c r="AC129" s="42" t="s">
        <v>374</v>
      </c>
      <c r="AD129" s="42" t="s">
        <v>213</v>
      </c>
      <c r="AE129" s="47" t="s">
        <v>406</v>
      </c>
      <c r="AF129" s="42">
        <v>2429</v>
      </c>
      <c r="AG129" s="42" t="s">
        <v>347</v>
      </c>
      <c r="AH129" s="48" t="s">
        <v>379</v>
      </c>
      <c r="AI129" s="49" t="s">
        <v>39</v>
      </c>
      <c r="AJ129" s="46">
        <v>0.52</v>
      </c>
      <c r="AK129" s="50">
        <v>0.51</v>
      </c>
      <c r="AL129" s="47" t="s">
        <v>38</v>
      </c>
      <c r="AM129" s="46" t="s">
        <v>46</v>
      </c>
      <c r="AN129" s="51" t="s">
        <v>411</v>
      </c>
      <c r="AO129" s="47">
        <v>0</v>
      </c>
      <c r="AP129" s="47">
        <v>90</v>
      </c>
      <c r="AQ129" s="47">
        <v>90.01</v>
      </c>
      <c r="AR129" s="47">
        <v>99</v>
      </c>
      <c r="AS129" s="47">
        <v>99.01</v>
      </c>
      <c r="AT129" s="52">
        <v>110</v>
      </c>
      <c r="AU129" s="27"/>
      <c r="AV129" s="4"/>
      <c r="AW129" s="4"/>
      <c r="AX129" s="4"/>
      <c r="AY129" s="4"/>
      <c r="AZ129" s="4"/>
      <c r="BA129" s="4"/>
      <c r="BB129" s="4"/>
      <c r="BC129" s="4"/>
      <c r="BD129" s="4"/>
      <c r="BE129" s="4"/>
      <c r="BF129" s="4"/>
      <c r="BG129" s="4"/>
    </row>
    <row r="130" spans="1:59" s="24" customFormat="1" x14ac:dyDescent="0.25">
      <c r="A130" s="40">
        <v>4488</v>
      </c>
      <c r="B130" s="41">
        <v>21121</v>
      </c>
      <c r="C130" s="42" t="s">
        <v>392</v>
      </c>
      <c r="D130" s="43">
        <v>11</v>
      </c>
      <c r="E130" s="42" t="s">
        <v>49</v>
      </c>
      <c r="F130" s="44">
        <v>45</v>
      </c>
      <c r="G130" s="42" t="s">
        <v>86</v>
      </c>
      <c r="H130" s="45">
        <v>250</v>
      </c>
      <c r="I130" s="46" t="s">
        <v>86</v>
      </c>
      <c r="J130" s="41">
        <v>2</v>
      </c>
      <c r="K130" s="42" t="s">
        <v>33</v>
      </c>
      <c r="L130" s="42">
        <v>6</v>
      </c>
      <c r="M130" s="42" t="s">
        <v>50</v>
      </c>
      <c r="N130" s="42">
        <v>8</v>
      </c>
      <c r="O130" s="42" t="s">
        <v>51</v>
      </c>
      <c r="P130" s="42">
        <v>3</v>
      </c>
      <c r="Q130" s="42" t="s">
        <v>34</v>
      </c>
      <c r="R130" s="42">
        <v>5</v>
      </c>
      <c r="S130" s="42" t="s">
        <v>54</v>
      </c>
      <c r="T130" s="42" t="s">
        <v>40</v>
      </c>
      <c r="U130" s="42" t="s">
        <v>41</v>
      </c>
      <c r="V130" s="44">
        <v>358</v>
      </c>
      <c r="W130" s="42" t="s">
        <v>89</v>
      </c>
      <c r="X130" s="43">
        <v>3</v>
      </c>
      <c r="Y130" s="46" t="s">
        <v>207</v>
      </c>
      <c r="Z130" s="41" t="s">
        <v>93</v>
      </c>
      <c r="AA130" s="42" t="s">
        <v>349</v>
      </c>
      <c r="AB130" s="42" t="s">
        <v>395</v>
      </c>
      <c r="AC130" s="42" t="s">
        <v>358</v>
      </c>
      <c r="AD130" s="42" t="s">
        <v>213</v>
      </c>
      <c r="AE130" s="47" t="s">
        <v>406</v>
      </c>
      <c r="AF130" s="42">
        <v>2441</v>
      </c>
      <c r="AG130" s="42" t="s">
        <v>351</v>
      </c>
      <c r="AH130" s="48" t="s">
        <v>380</v>
      </c>
      <c r="AI130" s="49" t="s">
        <v>39</v>
      </c>
      <c r="AJ130" s="46">
        <v>89.6</v>
      </c>
      <c r="AK130" s="50">
        <v>89.6</v>
      </c>
      <c r="AL130" s="47" t="s">
        <v>38</v>
      </c>
      <c r="AM130" s="46" t="s">
        <v>46</v>
      </c>
      <c r="AN130" s="51" t="s">
        <v>411</v>
      </c>
      <c r="AO130" s="47">
        <v>0</v>
      </c>
      <c r="AP130" s="47">
        <v>90</v>
      </c>
      <c r="AQ130" s="47">
        <v>90.01</v>
      </c>
      <c r="AR130" s="47">
        <v>99</v>
      </c>
      <c r="AS130" s="47">
        <v>99.01</v>
      </c>
      <c r="AT130" s="52">
        <v>110</v>
      </c>
      <c r="AU130" s="27"/>
      <c r="AV130" s="4"/>
      <c r="AW130" s="4"/>
      <c r="AX130" s="4"/>
      <c r="AY130" s="4"/>
      <c r="AZ130" s="4"/>
      <c r="BA130" s="4"/>
      <c r="BB130" s="4"/>
      <c r="BC130" s="4"/>
      <c r="BD130" s="4"/>
      <c r="BE130" s="4"/>
      <c r="BF130" s="4"/>
      <c r="BG130" s="4"/>
    </row>
    <row r="131" spans="1:59" s="24" customFormat="1" x14ac:dyDescent="0.25">
      <c r="A131" s="40">
        <v>4480</v>
      </c>
      <c r="B131" s="41">
        <v>21121</v>
      </c>
      <c r="C131" s="42" t="s">
        <v>392</v>
      </c>
      <c r="D131" s="43">
        <v>11</v>
      </c>
      <c r="E131" s="42" t="s">
        <v>49</v>
      </c>
      <c r="F131" s="44">
        <v>45</v>
      </c>
      <c r="G131" s="42" t="s">
        <v>86</v>
      </c>
      <c r="H131" s="45">
        <v>250</v>
      </c>
      <c r="I131" s="46" t="s">
        <v>86</v>
      </c>
      <c r="J131" s="41">
        <v>2</v>
      </c>
      <c r="K131" s="42" t="s">
        <v>33</v>
      </c>
      <c r="L131" s="42">
        <v>6</v>
      </c>
      <c r="M131" s="42" t="s">
        <v>50</v>
      </c>
      <c r="N131" s="42">
        <v>8</v>
      </c>
      <c r="O131" s="42" t="s">
        <v>51</v>
      </c>
      <c r="P131" s="42">
        <v>3</v>
      </c>
      <c r="Q131" s="42" t="s">
        <v>34</v>
      </c>
      <c r="R131" s="42">
        <v>5</v>
      </c>
      <c r="S131" s="42" t="s">
        <v>54</v>
      </c>
      <c r="T131" s="42" t="s">
        <v>40</v>
      </c>
      <c r="U131" s="42" t="s">
        <v>41</v>
      </c>
      <c r="V131" s="44">
        <v>358</v>
      </c>
      <c r="W131" s="42" t="s">
        <v>89</v>
      </c>
      <c r="X131" s="43">
        <v>4</v>
      </c>
      <c r="Y131" s="46" t="s">
        <v>211</v>
      </c>
      <c r="Z131" s="41" t="s">
        <v>93</v>
      </c>
      <c r="AA131" s="42" t="s">
        <v>356</v>
      </c>
      <c r="AB131" s="42" t="s">
        <v>357</v>
      </c>
      <c r="AC131" s="42" t="s">
        <v>358</v>
      </c>
      <c r="AD131" s="42" t="s">
        <v>213</v>
      </c>
      <c r="AE131" s="47" t="s">
        <v>406</v>
      </c>
      <c r="AF131" s="42">
        <v>2317</v>
      </c>
      <c r="AG131" s="42" t="s">
        <v>354</v>
      </c>
      <c r="AH131" s="48" t="s">
        <v>355</v>
      </c>
      <c r="AI131" s="49" t="s">
        <v>359</v>
      </c>
      <c r="AJ131" s="46">
        <v>10.09</v>
      </c>
      <c r="AK131" s="50">
        <v>1</v>
      </c>
      <c r="AL131" s="47" t="s">
        <v>38</v>
      </c>
      <c r="AM131" s="46" t="s">
        <v>60</v>
      </c>
      <c r="AN131" s="51" t="s">
        <v>411</v>
      </c>
      <c r="AO131" s="47">
        <v>0</v>
      </c>
      <c r="AP131" s="47">
        <v>30</v>
      </c>
      <c r="AQ131" s="47">
        <v>30.01</v>
      </c>
      <c r="AR131" s="47">
        <v>38</v>
      </c>
      <c r="AS131" s="47">
        <v>38.01</v>
      </c>
      <c r="AT131" s="52">
        <v>110</v>
      </c>
      <c r="AU131" s="27"/>
      <c r="AV131" s="4"/>
      <c r="AW131" s="4"/>
      <c r="AX131" s="4"/>
      <c r="AY131" s="4"/>
      <c r="AZ131" s="4"/>
      <c r="BA131" s="4"/>
      <c r="BB131" s="4"/>
      <c r="BC131" s="4"/>
      <c r="BD131" s="4"/>
      <c r="BE131" s="4"/>
      <c r="BF131" s="4"/>
      <c r="BG131" s="4"/>
    </row>
    <row r="132" spans="1:59" s="24" customFormat="1" x14ac:dyDescent="0.25">
      <c r="A132" s="40">
        <v>4482</v>
      </c>
      <c r="B132" s="41">
        <v>21121</v>
      </c>
      <c r="C132" s="42" t="s">
        <v>392</v>
      </c>
      <c r="D132" s="43">
        <v>11</v>
      </c>
      <c r="E132" s="42" t="s">
        <v>49</v>
      </c>
      <c r="F132" s="44">
        <v>45</v>
      </c>
      <c r="G132" s="42" t="s">
        <v>86</v>
      </c>
      <c r="H132" s="45">
        <v>250</v>
      </c>
      <c r="I132" s="46" t="s">
        <v>86</v>
      </c>
      <c r="J132" s="41">
        <v>2</v>
      </c>
      <c r="K132" s="42" t="s">
        <v>33</v>
      </c>
      <c r="L132" s="42">
        <v>6</v>
      </c>
      <c r="M132" s="42" t="s">
        <v>50</v>
      </c>
      <c r="N132" s="42">
        <v>8</v>
      </c>
      <c r="O132" s="42" t="s">
        <v>51</v>
      </c>
      <c r="P132" s="42">
        <v>3</v>
      </c>
      <c r="Q132" s="42" t="s">
        <v>34</v>
      </c>
      <c r="R132" s="42">
        <v>5</v>
      </c>
      <c r="S132" s="42" t="s">
        <v>54</v>
      </c>
      <c r="T132" s="42" t="s">
        <v>40</v>
      </c>
      <c r="U132" s="42" t="s">
        <v>41</v>
      </c>
      <c r="V132" s="44">
        <v>358</v>
      </c>
      <c r="W132" s="42" t="s">
        <v>89</v>
      </c>
      <c r="X132" s="43">
        <v>4</v>
      </c>
      <c r="Y132" s="46" t="s">
        <v>211</v>
      </c>
      <c r="Z132" s="41" t="s">
        <v>93</v>
      </c>
      <c r="AA132" s="42" t="s">
        <v>362</v>
      </c>
      <c r="AB132" s="42" t="s">
        <v>363</v>
      </c>
      <c r="AC132" s="42" t="s">
        <v>364</v>
      </c>
      <c r="AD132" s="42" t="s">
        <v>213</v>
      </c>
      <c r="AE132" s="47" t="s">
        <v>406</v>
      </c>
      <c r="AF132" s="42">
        <v>2970</v>
      </c>
      <c r="AG132" s="42" t="s">
        <v>360</v>
      </c>
      <c r="AH132" s="48" t="s">
        <v>361</v>
      </c>
      <c r="AI132" s="49" t="s">
        <v>39</v>
      </c>
      <c r="AJ132" s="46">
        <v>93.8</v>
      </c>
      <c r="AK132" s="50">
        <v>38</v>
      </c>
      <c r="AL132" s="47" t="s">
        <v>38</v>
      </c>
      <c r="AM132" s="46" t="s">
        <v>46</v>
      </c>
      <c r="AN132" s="51" t="s">
        <v>411</v>
      </c>
      <c r="AO132" s="47">
        <v>0</v>
      </c>
      <c r="AP132" s="47">
        <v>40</v>
      </c>
      <c r="AQ132" s="47">
        <v>40.01</v>
      </c>
      <c r="AR132" s="47">
        <v>42</v>
      </c>
      <c r="AS132" s="47">
        <v>42.01</v>
      </c>
      <c r="AT132" s="52">
        <v>110</v>
      </c>
      <c r="AU132" s="27"/>
      <c r="AV132" s="4"/>
      <c r="AW132" s="4"/>
      <c r="AX132" s="4"/>
      <c r="AY132" s="4"/>
      <c r="AZ132" s="4"/>
      <c r="BA132" s="4"/>
      <c r="BB132" s="4"/>
      <c r="BC132" s="4"/>
      <c r="BD132" s="4"/>
      <c r="BE132" s="4"/>
      <c r="BF132" s="4"/>
      <c r="BG132" s="4"/>
    </row>
    <row r="133" spans="1:59" s="24" customFormat="1" x14ac:dyDescent="0.25">
      <c r="A133" s="165">
        <v>5206</v>
      </c>
      <c r="B133" s="166">
        <v>21121</v>
      </c>
      <c r="C133" s="167" t="s">
        <v>392</v>
      </c>
      <c r="D133" s="168">
        <v>11</v>
      </c>
      <c r="E133" s="167" t="s">
        <v>49</v>
      </c>
      <c r="F133" s="169">
        <v>49</v>
      </c>
      <c r="G133" s="167" t="s">
        <v>859</v>
      </c>
      <c r="H133" s="170">
        <v>254</v>
      </c>
      <c r="I133" s="171" t="s">
        <v>859</v>
      </c>
      <c r="J133" s="166">
        <v>2</v>
      </c>
      <c r="K133" s="167" t="s">
        <v>33</v>
      </c>
      <c r="L133" s="167">
        <v>6</v>
      </c>
      <c r="M133" s="167" t="s">
        <v>50</v>
      </c>
      <c r="N133" s="167">
        <v>2</v>
      </c>
      <c r="O133" s="167" t="s">
        <v>860</v>
      </c>
      <c r="P133" s="167">
        <v>3</v>
      </c>
      <c r="Q133" s="167" t="s">
        <v>34</v>
      </c>
      <c r="R133" s="167">
        <v>5</v>
      </c>
      <c r="S133" s="167" t="s">
        <v>54</v>
      </c>
      <c r="T133" s="167" t="s">
        <v>8</v>
      </c>
      <c r="U133" s="167" t="s">
        <v>861</v>
      </c>
      <c r="V133" s="169">
        <v>384</v>
      </c>
      <c r="W133" s="167" t="s">
        <v>862</v>
      </c>
      <c r="X133" s="168">
        <v>1</v>
      </c>
      <c r="Y133" s="171" t="s">
        <v>863</v>
      </c>
      <c r="Z133" s="166" t="s">
        <v>93</v>
      </c>
      <c r="AA133" s="167" t="s">
        <v>869</v>
      </c>
      <c r="AB133" s="167" t="s">
        <v>870</v>
      </c>
      <c r="AC133" s="167" t="s">
        <v>871</v>
      </c>
      <c r="AD133" s="167" t="s">
        <v>859</v>
      </c>
      <c r="AE133" s="4" t="s">
        <v>406</v>
      </c>
      <c r="AF133" s="167">
        <v>4472</v>
      </c>
      <c r="AG133" s="167" t="s">
        <v>867</v>
      </c>
      <c r="AH133" s="172" t="s">
        <v>868</v>
      </c>
      <c r="AI133" s="173" t="s">
        <v>39</v>
      </c>
      <c r="AJ133" s="171">
        <f>2000*100/359782</f>
        <v>0.55589217915293154</v>
      </c>
      <c r="AK133" s="174">
        <v>20</v>
      </c>
      <c r="AL133" s="4" t="s">
        <v>38</v>
      </c>
      <c r="AM133" s="171" t="s">
        <v>45</v>
      </c>
      <c r="AN133" s="175" t="s">
        <v>411</v>
      </c>
      <c r="AO133" s="4">
        <v>0</v>
      </c>
      <c r="AP133" s="4">
        <v>25</v>
      </c>
      <c r="AQ133" s="4">
        <v>25.01</v>
      </c>
      <c r="AR133" s="4">
        <v>30</v>
      </c>
      <c r="AS133" s="4">
        <v>30.01</v>
      </c>
      <c r="AT133" s="176">
        <v>110</v>
      </c>
      <c r="AU133" s="27"/>
      <c r="AV133" s="4"/>
      <c r="AW133" s="4"/>
      <c r="AX133" s="4"/>
      <c r="AY133" s="4"/>
      <c r="AZ133" s="4"/>
      <c r="BA133" s="4"/>
      <c r="BB133" s="4"/>
      <c r="BC133" s="4"/>
      <c r="BD133" s="4"/>
      <c r="BE133" s="4"/>
      <c r="BF133" s="4"/>
      <c r="BG133" s="4"/>
    </row>
  </sheetData>
  <protectedRanges>
    <protectedRange sqref="AC10:AC12 AC14" name="Rango1_1_1_2_1_1"/>
  </protectedRanges>
  <autoFilter ref="A7:BH86"/>
  <mergeCells count="13">
    <mergeCell ref="BH8:BH86"/>
    <mergeCell ref="AU6:BG6"/>
    <mergeCell ref="B6:I6"/>
    <mergeCell ref="J6:Y6"/>
    <mergeCell ref="Z6:AJ6"/>
    <mergeCell ref="AK6:AM6"/>
    <mergeCell ref="AN6:AT6"/>
    <mergeCell ref="AU93:BG93"/>
    <mergeCell ref="B93:I93"/>
    <mergeCell ref="J93:Y93"/>
    <mergeCell ref="Z93:AJ93"/>
    <mergeCell ref="AK93:AM93"/>
    <mergeCell ref="AN93:AT93"/>
  </mergeCells>
  <dataValidations count="1">
    <dataValidation type="decimal" allowBlank="1" showInputMessage="1" showErrorMessage="1" sqref="AU95:BF133 AU8:BF90">
      <formula1>-9.99999999999999E+22</formula1>
      <formula2>9.99999999999999E+28</formula2>
    </dataValidation>
  </dataValidations>
  <printOptions horizontalCentered="1"/>
  <pageMargins left="0" right="0" top="0" bottom="0"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Calendario MIR 2015</vt:lpstr>
      <vt:lpstr>Agregar-Eliminar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IJAM-PC-016</cp:lastModifiedBy>
  <cp:lastPrinted>2015-05-14T14:48:35Z</cp:lastPrinted>
  <dcterms:created xsi:type="dcterms:W3CDTF">2015-01-23T20:25:57Z</dcterms:created>
  <dcterms:modified xsi:type="dcterms:W3CDTF">2016-10-11T15:50:43Z</dcterms:modified>
</cp:coreProperties>
</file>