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 NUC\Documents\Adminsitracion\Transparencia\"/>
    </mc:Choice>
  </mc:AlternateContent>
  <bookViews>
    <workbookView xWindow="360" yWindow="360" windowWidth="14955" windowHeight="8190" firstSheet="1" activeTab="1"/>
  </bookViews>
  <sheets>
    <sheet name="Ingresos estimados" sheetId="3" r:id="rId1"/>
    <sheet name=" Ingresos estimados" sheetId="5" r:id="rId2"/>
  </sheets>
  <externalReferences>
    <externalReference r:id="rId3"/>
  </externalReferences>
  <definedNames>
    <definedName name="_xlnm.Print_Area" localSheetId="1">' Ingresos estimados'!$A$1:$O$21</definedName>
  </definedNames>
  <calcPr calcId="162913"/>
</workbook>
</file>

<file path=xl/calcChain.xml><?xml version="1.0" encoding="utf-8"?>
<calcChain xmlns="http://schemas.openxmlformats.org/spreadsheetml/2006/main">
  <c r="D21" i="5" l="1"/>
  <c r="E21" i="5"/>
  <c r="F21" i="5"/>
  <c r="G21" i="5"/>
  <c r="H21" i="5"/>
  <c r="I21" i="5"/>
  <c r="J21" i="5"/>
  <c r="K21" i="5"/>
  <c r="L21" i="5"/>
  <c r="M21" i="5"/>
  <c r="N21" i="5"/>
  <c r="O21" i="5"/>
  <c r="C21" i="5"/>
  <c r="J12" i="5" l="1"/>
  <c r="C12" i="5" l="1"/>
  <c r="C13" i="5"/>
  <c r="C11" i="5"/>
  <c r="H19" i="5"/>
  <c r="O19" i="5"/>
  <c r="K19" i="5"/>
  <c r="J19" i="5"/>
  <c r="I19" i="5"/>
  <c r="C18" i="5"/>
  <c r="C17" i="5"/>
  <c r="C16" i="5"/>
  <c r="C15" i="5"/>
  <c r="C14" i="5"/>
  <c r="C10" i="5"/>
  <c r="C9" i="5"/>
  <c r="C8" i="5"/>
  <c r="N19" i="5"/>
  <c r="M19" i="5"/>
  <c r="L19" i="5"/>
  <c r="C7" i="5"/>
  <c r="B21" i="3" l="1"/>
  <c r="B22" i="3" s="1"/>
  <c r="N22" i="3"/>
  <c r="M22" i="3"/>
  <c r="L22" i="3"/>
  <c r="K22" i="3"/>
  <c r="J22" i="3"/>
  <c r="I22" i="3"/>
  <c r="H22" i="3"/>
  <c r="G22" i="3"/>
  <c r="F22" i="3"/>
  <c r="E22" i="3"/>
  <c r="D22" i="3"/>
  <c r="C22" i="3"/>
  <c r="B18" i="3"/>
  <c r="B17" i="3"/>
  <c r="B16" i="3"/>
  <c r="B15" i="3"/>
  <c r="B14" i="3"/>
  <c r="B13" i="3"/>
  <c r="N12" i="3"/>
  <c r="N19" i="3" s="1"/>
  <c r="M12" i="3"/>
  <c r="M19" i="3" s="1"/>
  <c r="M24" i="3" s="1"/>
  <c r="L12" i="3"/>
  <c r="L19" i="3" s="1"/>
  <c r="L24" i="3" s="1"/>
  <c r="K12" i="3"/>
  <c r="K19" i="3" s="1"/>
  <c r="K24" i="3" s="1"/>
  <c r="J12" i="3"/>
  <c r="J19" i="3" s="1"/>
  <c r="I12" i="3"/>
  <c r="H12" i="3"/>
  <c r="H19" i="3" s="1"/>
  <c r="H24" i="3" s="1"/>
  <c r="G12" i="3"/>
  <c r="G19" i="3" s="1"/>
  <c r="G24" i="3" s="1"/>
  <c r="B11" i="3"/>
  <c r="B10" i="3"/>
  <c r="I9" i="3"/>
  <c r="B9" i="3"/>
  <c r="B8" i="3"/>
  <c r="B7" i="3"/>
  <c r="J24" i="3" l="1"/>
  <c r="N24" i="3"/>
  <c r="I19" i="3"/>
  <c r="I24" i="3" s="1"/>
  <c r="D12" i="3" l="1"/>
  <c r="G19" i="5"/>
  <c r="F12" i="3"/>
  <c r="F19" i="3" s="1"/>
  <c r="F24" i="3" s="1"/>
  <c r="F19" i="5"/>
  <c r="E12" i="3"/>
  <c r="E19" i="3" s="1"/>
  <c r="E24" i="3" s="1"/>
  <c r="D19" i="5" l="1"/>
  <c r="C12" i="3"/>
  <c r="C19" i="3" s="1"/>
  <c r="C24" i="3" s="1"/>
  <c r="D19" i="3"/>
  <c r="D24" i="3" s="1"/>
  <c r="B12" i="3"/>
  <c r="B19" i="3" s="1"/>
  <c r="B24" i="3" s="1"/>
  <c r="E19" i="5"/>
  <c r="C19" i="5"/>
  <c r="B28" i="3" l="1"/>
</calcChain>
</file>

<file path=xl/sharedStrings.xml><?xml version="1.0" encoding="utf-8"?>
<sst xmlns="http://schemas.openxmlformats.org/spreadsheetml/2006/main" count="65" uniqueCount="41">
  <si>
    <r>
      <t xml:space="preserve">          ANTEPROYECTO PRESUPUESTO DE INGRESOS </t>
    </r>
    <r>
      <rPr>
        <b/>
        <sz val="36"/>
        <rFont val="Arial"/>
        <family val="2"/>
      </rPr>
      <t>2020</t>
    </r>
  </si>
  <si>
    <t>ORGANISMO OPERADOR DEL PARQUE DE LA SOLIDARIDAD</t>
  </si>
  <si>
    <t>Descripción</t>
  </si>
  <si>
    <t xml:space="preserve"> Anteproyecto Presupuesto de Ingresos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</si>
  <si>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</si>
  <si>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</si>
  <si>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</si>
  <si>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</si>
  <si>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</si>
  <si>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</si>
  <si>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</si>
  <si>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</si>
  <si>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</si>
  <si>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</si>
  <si>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</si>
  <si>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</si>
  <si>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baños</t>
  </si>
  <si>
    <t>Uso auditorio</t>
  </si>
  <si>
    <t xml:space="preserve">Uso Terreno </t>
  </si>
  <si>
    <t>Uso campos de fútbol</t>
  </si>
  <si>
    <t>Escuela de fútbol</t>
  </si>
  <si>
    <t>Liga deportivas</t>
  </si>
  <si>
    <t>Torneo de fútbol</t>
  </si>
  <si>
    <t>Curso de verano</t>
  </si>
  <si>
    <t>Eventos deportivos</t>
  </si>
  <si>
    <t>Concesiones Solidaridad</t>
  </si>
  <si>
    <t>Concesiones Montenegro</t>
  </si>
  <si>
    <t>Otros Ingresos</t>
  </si>
  <si>
    <t>Total Ingresos Propios</t>
  </si>
  <si>
    <t>Subsidio</t>
  </si>
  <si>
    <t>Total Subsidio</t>
  </si>
  <si>
    <t>Total ingresos estimados</t>
  </si>
  <si>
    <t>Presupuesto 2020</t>
  </si>
  <si>
    <t>CRI</t>
  </si>
  <si>
    <t>Productos  financieros</t>
  </si>
  <si>
    <t>Total Ingresos</t>
  </si>
  <si>
    <t>Ingresos estimados 2020</t>
  </si>
  <si>
    <t>Total ingresos</t>
  </si>
  <si>
    <r>
      <t xml:space="preserve">          PROYECTO PRESUPUESTO DE INGRESOS </t>
    </r>
    <r>
      <rPr>
        <b/>
        <sz val="36"/>
        <rFont val="Arial"/>
        <family val="2"/>
      </rPr>
      <t>2020</t>
    </r>
  </si>
  <si>
    <t>Uso instalaciones deportivas</t>
  </si>
  <si>
    <t>Uso terreno p/eventos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</si>
</sst>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6" formatCode="0000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 applyAlignment="1">
      <alignment horizontal="center" vertical="center"/>
    </xf>
    <xf numFmtId="0" fontId="9" fillId="0" borderId="0" xfId="0" applyFont="1" applyFill="1" applyAlignment="1"/>
    <xf numFmtId="0" fontId="11" fillId="0" borderId="0" xfId="0" applyFont="1" applyAlignment="1">
      <alignment horizontal="left" vertical="center"/>
    </xf>
    <xf numFmtId="164" fontId="5" fillId="0" borderId="0" xfId="0" applyNumberFormat="1" applyFont="1" applyFill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3" xfId="0" applyFont="1" applyFill="1" applyBorder="1"/>
    <xf numFmtId="3" fontId="6" fillId="0" borderId="3" xfId="0" applyNumberFormat="1" applyFont="1" applyBorder="1"/>
    <xf numFmtId="3" fontId="6" fillId="0" borderId="3" xfId="0" applyNumberFormat="1" applyFont="1" applyFill="1" applyBorder="1"/>
    <xf numFmtId="3" fontId="13" fillId="0" borderId="0" xfId="0" applyNumberFormat="1" applyFont="1"/>
    <xf numFmtId="3" fontId="6" fillId="0" borderId="3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0" fontId="14" fillId="4" borderId="3" xfId="0" applyFont="1" applyFill="1" applyBorder="1" applyAlignment="1">
      <alignment horizontal="right" wrapText="1"/>
    </xf>
    <xf numFmtId="3" fontId="7" fillId="4" borderId="3" xfId="0" applyNumberFormat="1" applyFont="1" applyFill="1" applyBorder="1" applyAlignment="1">
      <alignment horizontal="right"/>
    </xf>
    <xf numFmtId="3" fontId="7" fillId="4" borderId="3" xfId="0" applyNumberFormat="1" applyFont="1" applyFill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vertical="center" wrapText="1"/>
    </xf>
    <xf numFmtId="3" fontId="0" fillId="0" borderId="0" xfId="0" applyNumberFormat="1"/>
    <xf numFmtId="3" fontId="6" fillId="0" borderId="3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166" fontId="7" fillId="4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right" vertical="center"/>
    </xf>
    <xf numFmtId="3" fontId="15" fillId="2" borderId="3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85725</xdr:rowOff>
    </xdr:from>
    <xdr:to>
      <xdr:col>13</xdr:col>
      <xdr:colOff>485775</xdr:colOff>
      <xdr:row>3</xdr:row>
      <xdr:rowOff>85725</xdr:rowOff>
    </xdr:to>
    <xdr:pic>
      <xdr:nvPicPr>
        <xdr:cNvPr id="2" name="2 Imagen" descr="logo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8850" y="85725"/>
          <a:ext cx="12192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0</xdr:row>
      <xdr:rowOff>95250</xdr:rowOff>
    </xdr:from>
    <xdr:to>
      <xdr:col>1</xdr:col>
      <xdr:colOff>190500</xdr:colOff>
      <xdr:row>2</xdr:row>
      <xdr:rowOff>238125</xdr:rowOff>
    </xdr:to>
    <xdr:pic>
      <xdr:nvPicPr>
        <xdr:cNvPr id="3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26682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114301</xdr:rowOff>
    </xdr:from>
    <xdr:to>
      <xdr:col>1</xdr:col>
      <xdr:colOff>85726</xdr:colOff>
      <xdr:row>6</xdr:row>
      <xdr:rowOff>152400</xdr:rowOff>
    </xdr:to>
    <xdr:pic>
      <xdr:nvPicPr>
        <xdr:cNvPr id="5" name="Imagen 3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3F5644EA-816E-4389-9162-28EA83043B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6" y="114301"/>
          <a:ext cx="2000249" cy="1743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200024</xdr:colOff>
      <xdr:row>0</xdr:row>
      <xdr:rowOff>114300</xdr:rowOff>
    </xdr:from>
    <xdr:to>
      <xdr:col>14</xdr:col>
      <xdr:colOff>542924</xdr:colOff>
      <xdr:row>3</xdr:row>
      <xdr:rowOff>114300</xdr:rowOff>
    </xdr:to>
    <xdr:pic>
      <xdr:nvPicPr>
        <xdr:cNvPr id="7" name="6 Imagen" descr="logo201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3249" y="114300"/>
          <a:ext cx="9620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7</xdr:row>
      <xdr:rowOff>114300</xdr:rowOff>
    </xdr:to>
    <xdr:sp macro="" textlink="">
      <xdr:nvSpPr>
        <xdr:cNvPr id="8" name="AutoShape 1" descr="Resultado de imagen para logo gobierno de jalisco 2018">
          <a:extLst>
            <a:ext uri="{FF2B5EF4-FFF2-40B4-BE49-F238E27FC236}">
              <a16:creationId xmlns:a16="http://schemas.microsoft.com/office/drawing/2014/main" id="{476EF2D3-152C-4291-A486-B439BB890B3C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7</xdr:row>
      <xdr:rowOff>114300</xdr:rowOff>
    </xdr:to>
    <xdr:sp macro="" textlink="">
      <xdr:nvSpPr>
        <xdr:cNvPr id="9" name="AutoShape 2" descr="Resultado de imagen para logo gobierno de jalisco 2018">
          <a:extLst>
            <a:ext uri="{FF2B5EF4-FFF2-40B4-BE49-F238E27FC236}">
              <a16:creationId xmlns:a16="http://schemas.microsoft.com/office/drawing/2014/main" id="{FFB28CE6-7362-41C6-84A6-05CC21BD397F}"/>
            </a:ext>
          </a:extLst>
        </xdr:cNvPr>
        <xdr:cNvSpPr>
          <a:spLocks noChangeAspect="1" noChangeArrowheads="1"/>
        </xdr:cNvSpPr>
      </xdr:nvSpPr>
      <xdr:spPr bwMode="auto">
        <a:xfrm>
          <a:off x="142970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1</xdr:col>
      <xdr:colOff>1685925</xdr:colOff>
      <xdr:row>3</xdr:row>
      <xdr:rowOff>57149</xdr:rowOff>
    </xdr:to>
    <xdr:pic>
      <xdr:nvPicPr>
        <xdr:cNvPr id="10" name="Imagen 6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21230EB7-2E6A-42D5-AEB6-40B408D630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1133475" cy="1114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L%20NUC/Documents/Adminsitracion/Presupuestos/Presupuesto%202020/Ingresos%20propios%20ej.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2">
          <cell r="B32">
            <v>8400</v>
          </cell>
          <cell r="C32">
            <v>57120</v>
          </cell>
          <cell r="D32">
            <v>62040</v>
          </cell>
          <cell r="E32">
            <v>40920</v>
          </cell>
          <cell r="F32">
            <v>68200</v>
          </cell>
          <cell r="G32">
            <v>51960</v>
          </cell>
          <cell r="H32">
            <v>40120</v>
          </cell>
          <cell r="I32">
            <v>42160</v>
          </cell>
          <cell r="J32">
            <v>58400</v>
          </cell>
          <cell r="K32">
            <v>60720</v>
          </cell>
          <cell r="L32">
            <v>62040</v>
          </cell>
          <cell r="M32">
            <v>24720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workbookViewId="0">
      <selection activeCell="B1" sqref="B1"/>
    </sheetView>
  </sheetViews>
  <sheetFormatPr baseColWidth="10" defaultRowHeight="15" x14ac:dyDescent="0.25"/>
  <cols>
    <col min="1" max="1" width="21.5703125" bestFit="1" customWidth="1"/>
    <col min="257" max="257" width="21.5703125" bestFit="1" customWidth="1"/>
    <col min="513" max="513" width="21.5703125" bestFit="1" customWidth="1"/>
    <col min="769" max="769" width="21.5703125" bestFit="1" customWidth="1"/>
    <col min="1025" max="1025" width="21.5703125" bestFit="1" customWidth="1"/>
    <col min="1281" max="1281" width="21.5703125" bestFit="1" customWidth="1"/>
    <col min="1537" max="1537" width="21.5703125" bestFit="1" customWidth="1"/>
    <col min="1793" max="1793" width="21.5703125" bestFit="1" customWidth="1"/>
    <col min="2049" max="2049" width="21.5703125" bestFit="1" customWidth="1"/>
    <col min="2305" max="2305" width="21.5703125" bestFit="1" customWidth="1"/>
    <col min="2561" max="2561" width="21.5703125" bestFit="1" customWidth="1"/>
    <col min="2817" max="2817" width="21.5703125" bestFit="1" customWidth="1"/>
    <col min="3073" max="3073" width="21.5703125" bestFit="1" customWidth="1"/>
    <col min="3329" max="3329" width="21.5703125" bestFit="1" customWidth="1"/>
    <col min="3585" max="3585" width="21.5703125" bestFit="1" customWidth="1"/>
    <col min="3841" max="3841" width="21.5703125" bestFit="1" customWidth="1"/>
    <col min="4097" max="4097" width="21.5703125" bestFit="1" customWidth="1"/>
    <col min="4353" max="4353" width="21.5703125" bestFit="1" customWidth="1"/>
    <col min="4609" max="4609" width="21.5703125" bestFit="1" customWidth="1"/>
    <col min="4865" max="4865" width="21.5703125" bestFit="1" customWidth="1"/>
    <col min="5121" max="5121" width="21.5703125" bestFit="1" customWidth="1"/>
    <col min="5377" max="5377" width="21.5703125" bestFit="1" customWidth="1"/>
    <col min="5633" max="5633" width="21.5703125" bestFit="1" customWidth="1"/>
    <col min="5889" max="5889" width="21.5703125" bestFit="1" customWidth="1"/>
    <col min="6145" max="6145" width="21.5703125" bestFit="1" customWidth="1"/>
    <col min="6401" max="6401" width="21.5703125" bestFit="1" customWidth="1"/>
    <col min="6657" max="6657" width="21.5703125" bestFit="1" customWidth="1"/>
    <col min="6913" max="6913" width="21.5703125" bestFit="1" customWidth="1"/>
    <col min="7169" max="7169" width="21.5703125" bestFit="1" customWidth="1"/>
    <col min="7425" max="7425" width="21.5703125" bestFit="1" customWidth="1"/>
    <col min="7681" max="7681" width="21.5703125" bestFit="1" customWidth="1"/>
    <col min="7937" max="7937" width="21.5703125" bestFit="1" customWidth="1"/>
    <col min="8193" max="8193" width="21.5703125" bestFit="1" customWidth="1"/>
    <col min="8449" max="8449" width="21.5703125" bestFit="1" customWidth="1"/>
    <col min="8705" max="8705" width="21.5703125" bestFit="1" customWidth="1"/>
    <col min="8961" max="8961" width="21.5703125" bestFit="1" customWidth="1"/>
    <col min="9217" max="9217" width="21.5703125" bestFit="1" customWidth="1"/>
    <col min="9473" max="9473" width="21.5703125" bestFit="1" customWidth="1"/>
    <col min="9729" max="9729" width="21.5703125" bestFit="1" customWidth="1"/>
    <col min="9985" max="9985" width="21.5703125" bestFit="1" customWidth="1"/>
    <col min="10241" max="10241" width="21.5703125" bestFit="1" customWidth="1"/>
    <col min="10497" max="10497" width="21.5703125" bestFit="1" customWidth="1"/>
    <col min="10753" max="10753" width="21.5703125" bestFit="1" customWidth="1"/>
    <col min="11009" max="11009" width="21.5703125" bestFit="1" customWidth="1"/>
    <col min="11265" max="11265" width="21.5703125" bestFit="1" customWidth="1"/>
    <col min="11521" max="11521" width="21.5703125" bestFit="1" customWidth="1"/>
    <col min="11777" max="11777" width="21.5703125" bestFit="1" customWidth="1"/>
    <col min="12033" max="12033" width="21.5703125" bestFit="1" customWidth="1"/>
    <col min="12289" max="12289" width="21.5703125" bestFit="1" customWidth="1"/>
    <col min="12545" max="12545" width="21.5703125" bestFit="1" customWidth="1"/>
    <col min="12801" max="12801" width="21.5703125" bestFit="1" customWidth="1"/>
    <col min="13057" max="13057" width="21.5703125" bestFit="1" customWidth="1"/>
    <col min="13313" max="13313" width="21.5703125" bestFit="1" customWidth="1"/>
    <col min="13569" max="13569" width="21.5703125" bestFit="1" customWidth="1"/>
    <col min="13825" max="13825" width="21.5703125" bestFit="1" customWidth="1"/>
    <col min="14081" max="14081" width="21.5703125" bestFit="1" customWidth="1"/>
    <col min="14337" max="14337" width="21.5703125" bestFit="1" customWidth="1"/>
    <col min="14593" max="14593" width="21.5703125" bestFit="1" customWidth="1"/>
    <col min="14849" max="14849" width="21.5703125" bestFit="1" customWidth="1"/>
    <col min="15105" max="15105" width="21.5703125" bestFit="1" customWidth="1"/>
    <col min="15361" max="15361" width="21.5703125" bestFit="1" customWidth="1"/>
    <col min="15617" max="15617" width="21.5703125" bestFit="1" customWidth="1"/>
    <col min="15873" max="15873" width="21.5703125" bestFit="1" customWidth="1"/>
    <col min="16129" max="16129" width="21.5703125" bestFit="1" customWidth="1"/>
  </cols>
  <sheetData>
    <row r="1" spans="1:250" s="3" customFormat="1" ht="45" x14ac:dyDescent="0.6">
      <c r="B1" s="16" t="s">
        <v>0</v>
      </c>
      <c r="C1"/>
      <c r="F1"/>
      <c r="J1"/>
      <c r="L1" s="4"/>
      <c r="M1" s="4"/>
      <c r="N1" s="4"/>
      <c r="O1" s="4"/>
      <c r="P1" s="4"/>
      <c r="Q1" s="4"/>
      <c r="R1" s="5"/>
      <c r="S1" s="5"/>
    </row>
    <row r="2" spans="1:250" s="3" customFormat="1" ht="18" x14ac:dyDescent="0.25">
      <c r="C2" s="17" t="s">
        <v>1</v>
      </c>
      <c r="E2" s="4"/>
      <c r="H2" s="8"/>
      <c r="I2" s="8"/>
      <c r="K2" s="8"/>
      <c r="L2" s="8"/>
      <c r="M2" s="8"/>
      <c r="N2" s="8"/>
      <c r="O2" s="8"/>
      <c r="P2" s="8"/>
      <c r="Q2"/>
      <c r="R2"/>
      <c r="S2"/>
    </row>
    <row r="3" spans="1:250" s="3" customFormat="1" ht="20.25" x14ac:dyDescent="0.3">
      <c r="B3" s="18"/>
      <c r="C3" s="2"/>
      <c r="D3" s="2"/>
      <c r="E3" s="2"/>
      <c r="F3" s="2"/>
      <c r="G3" s="2"/>
      <c r="H3" s="10"/>
      <c r="K3" s="2"/>
      <c r="L3" s="5"/>
      <c r="M3" s="19"/>
      <c r="N3" s="6"/>
      <c r="O3" s="11"/>
    </row>
    <row r="4" spans="1:250" s="3" customFormat="1" ht="12.7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250" s="3" customFormat="1" ht="12.75" customHeight="1" x14ac:dyDescent="0.2">
      <c r="A5" s="46" t="s">
        <v>2</v>
      </c>
      <c r="B5" s="48" t="s">
        <v>32</v>
      </c>
      <c r="C5" s="50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</row>
    <row r="6" spans="1:250" s="3" customFormat="1" ht="12.75" x14ac:dyDescent="0.2">
      <c r="A6" s="47"/>
      <c r="B6" s="49"/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</row>
    <row r="7" spans="1:250" s="13" customFormat="1" ht="12" x14ac:dyDescent="0.2">
      <c r="A7" s="24" t="s">
        <v>16</v>
      </c>
      <c r="B7" s="36">
        <f t="shared" ref="B7:B18" si="0">SUM(C7:N7)</f>
        <v>397000</v>
      </c>
      <c r="C7" s="26">
        <v>28000</v>
      </c>
      <c r="D7" s="26">
        <v>28000</v>
      </c>
      <c r="E7" s="26">
        <v>65000</v>
      </c>
      <c r="F7" s="26">
        <v>50000</v>
      </c>
      <c r="G7" s="26">
        <v>28000</v>
      </c>
      <c r="H7" s="26">
        <v>28000</v>
      </c>
      <c r="I7" s="26">
        <v>30000</v>
      </c>
      <c r="J7" s="26">
        <v>28000</v>
      </c>
      <c r="K7" s="26">
        <v>28000</v>
      </c>
      <c r="L7" s="28">
        <v>28000</v>
      </c>
      <c r="M7" s="28">
        <v>28000</v>
      </c>
      <c r="N7" s="28">
        <v>28000</v>
      </c>
      <c r="P7" s="27"/>
      <c r="Q7" s="27"/>
    </row>
    <row r="8" spans="1:250" s="13" customFormat="1" ht="12" x14ac:dyDescent="0.2">
      <c r="A8" s="24" t="s">
        <v>17</v>
      </c>
      <c r="B8" s="36">
        <f>SUM(C8:N8)</f>
        <v>170000</v>
      </c>
      <c r="C8" s="26">
        <v>30000</v>
      </c>
      <c r="D8" s="26">
        <v>30000</v>
      </c>
      <c r="E8" s="26">
        <v>0</v>
      </c>
      <c r="F8" s="26">
        <v>30000</v>
      </c>
      <c r="G8" s="26">
        <v>0</v>
      </c>
      <c r="H8" s="26">
        <v>10000</v>
      </c>
      <c r="I8" s="28">
        <v>10000</v>
      </c>
      <c r="J8" s="28">
        <v>0</v>
      </c>
      <c r="K8" s="28">
        <v>0</v>
      </c>
      <c r="L8" s="28">
        <v>30000</v>
      </c>
      <c r="M8" s="28">
        <v>30000</v>
      </c>
      <c r="N8" s="28">
        <v>0</v>
      </c>
      <c r="P8" s="27"/>
      <c r="Q8" s="27"/>
    </row>
    <row r="9" spans="1:250" s="13" customFormat="1" ht="12" x14ac:dyDescent="0.2">
      <c r="A9" s="24" t="s">
        <v>18</v>
      </c>
      <c r="B9" s="36">
        <f t="shared" si="0"/>
        <v>118000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8">
        <f>34000+34000</f>
        <v>68000</v>
      </c>
      <c r="J9" s="28">
        <v>50000</v>
      </c>
      <c r="K9" s="28">
        <v>0</v>
      </c>
      <c r="L9" s="28">
        <v>0</v>
      </c>
      <c r="M9" s="28">
        <v>0</v>
      </c>
      <c r="N9" s="28">
        <v>0</v>
      </c>
      <c r="P9" s="27"/>
      <c r="Q9" s="27"/>
    </row>
    <row r="10" spans="1:250" s="13" customFormat="1" ht="12" x14ac:dyDescent="0.2">
      <c r="A10" s="24" t="s">
        <v>19</v>
      </c>
      <c r="B10" s="36">
        <f t="shared" si="0"/>
        <v>84000</v>
      </c>
      <c r="C10" s="26">
        <v>7000</v>
      </c>
      <c r="D10" s="26">
        <v>7000</v>
      </c>
      <c r="E10" s="26">
        <v>7000</v>
      </c>
      <c r="F10" s="26">
        <v>7000</v>
      </c>
      <c r="G10" s="26">
        <v>7000</v>
      </c>
      <c r="H10" s="26">
        <v>7000</v>
      </c>
      <c r="I10" s="26">
        <v>7000</v>
      </c>
      <c r="J10" s="26">
        <v>7000</v>
      </c>
      <c r="K10" s="26">
        <v>7000</v>
      </c>
      <c r="L10" s="26">
        <v>7000</v>
      </c>
      <c r="M10" s="26">
        <v>7000</v>
      </c>
      <c r="N10" s="26">
        <v>7000</v>
      </c>
      <c r="P10" s="29"/>
    </row>
    <row r="11" spans="1:250" s="13" customFormat="1" ht="12" x14ac:dyDescent="0.2">
      <c r="A11" s="24" t="s">
        <v>20</v>
      </c>
      <c r="B11" s="36">
        <f t="shared" si="0"/>
        <v>769400</v>
      </c>
      <c r="C11" s="26">
        <v>62500</v>
      </c>
      <c r="D11" s="26">
        <v>62500</v>
      </c>
      <c r="E11" s="26">
        <v>61250</v>
      </c>
      <c r="F11" s="26">
        <v>61250</v>
      </c>
      <c r="G11" s="26">
        <v>61500</v>
      </c>
      <c r="H11" s="26">
        <v>56750</v>
      </c>
      <c r="I11" s="26">
        <v>62500</v>
      </c>
      <c r="J11" s="26">
        <v>73150</v>
      </c>
      <c r="K11" s="26">
        <v>69250</v>
      </c>
      <c r="L11" s="26">
        <v>65000</v>
      </c>
      <c r="M11" s="26">
        <v>67500</v>
      </c>
      <c r="N11" s="26">
        <v>66250</v>
      </c>
      <c r="P11" s="29"/>
    </row>
    <row r="12" spans="1:250" s="13" customFormat="1" ht="12" x14ac:dyDescent="0.2">
      <c r="A12" s="24" t="s">
        <v>21</v>
      </c>
      <c r="B12" s="36">
        <f t="shared" si="0"/>
        <v>576800</v>
      </c>
      <c r="C12" s="26">
        <f>[1]Hoja2!B32</f>
        <v>8400</v>
      </c>
      <c r="D12" s="26">
        <f>[1]Hoja2!C32</f>
        <v>57120</v>
      </c>
      <c r="E12" s="26">
        <f>[1]Hoja2!D32</f>
        <v>62040</v>
      </c>
      <c r="F12" s="26">
        <f>[1]Hoja2!E32</f>
        <v>40920</v>
      </c>
      <c r="G12" s="26">
        <f>[1]Hoja2!F32</f>
        <v>68200</v>
      </c>
      <c r="H12" s="26">
        <f>[1]Hoja2!G32</f>
        <v>51960</v>
      </c>
      <c r="I12" s="26">
        <f>[1]Hoja2!H32</f>
        <v>40120</v>
      </c>
      <c r="J12" s="26">
        <f>[1]Hoja2!I32</f>
        <v>42160</v>
      </c>
      <c r="K12" s="26">
        <f>[1]Hoja2!J32</f>
        <v>58400</v>
      </c>
      <c r="L12" s="26">
        <f>[1]Hoja2!K32</f>
        <v>60720</v>
      </c>
      <c r="M12" s="26">
        <f>[1]Hoja2!L32</f>
        <v>62040</v>
      </c>
      <c r="N12" s="26">
        <f>[1]Hoja2!M32</f>
        <v>24720</v>
      </c>
      <c r="P12" s="29"/>
    </row>
    <row r="13" spans="1:250" s="13" customFormat="1" ht="12" x14ac:dyDescent="0.2">
      <c r="A13" s="24" t="s">
        <v>22</v>
      </c>
      <c r="B13" s="36">
        <f t="shared" si="0"/>
        <v>105000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8">
        <v>105000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P13" s="29"/>
    </row>
    <row r="14" spans="1:250" s="13" customFormat="1" ht="12" x14ac:dyDescent="0.2">
      <c r="A14" s="24" t="s">
        <v>23</v>
      </c>
      <c r="B14" s="36">
        <f>SUM(C14:N14)</f>
        <v>40000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8">
        <v>40000</v>
      </c>
      <c r="J14" s="28">
        <v>0</v>
      </c>
      <c r="K14" s="28"/>
      <c r="L14" s="28">
        <v>0</v>
      </c>
      <c r="M14" s="28">
        <v>0</v>
      </c>
      <c r="N14" s="28">
        <v>0</v>
      </c>
      <c r="P14" s="29"/>
    </row>
    <row r="15" spans="1:250" s="13" customFormat="1" ht="12" x14ac:dyDescent="0.2">
      <c r="A15" s="24" t="s">
        <v>24</v>
      </c>
      <c r="B15" s="36">
        <f t="shared" si="0"/>
        <v>60000</v>
      </c>
      <c r="C15" s="26">
        <v>0</v>
      </c>
      <c r="D15" s="26">
        <v>0</v>
      </c>
      <c r="E15" s="26">
        <v>10000</v>
      </c>
      <c r="F15" s="26">
        <v>10000</v>
      </c>
      <c r="G15" s="26">
        <v>10000</v>
      </c>
      <c r="H15" s="26">
        <v>10000</v>
      </c>
      <c r="I15" s="28">
        <v>0</v>
      </c>
      <c r="J15" s="28">
        <v>10000</v>
      </c>
      <c r="K15" s="28">
        <v>10000</v>
      </c>
      <c r="L15" s="28">
        <v>0</v>
      </c>
      <c r="M15" s="28">
        <v>0</v>
      </c>
      <c r="N15" s="28">
        <v>0</v>
      </c>
      <c r="P15" s="29"/>
    </row>
    <row r="16" spans="1:250" s="13" customFormat="1" ht="12" x14ac:dyDescent="0.2">
      <c r="A16" s="24" t="s">
        <v>25</v>
      </c>
      <c r="B16" s="36">
        <f t="shared" si="0"/>
        <v>1284000</v>
      </c>
      <c r="C16" s="26">
        <v>107000</v>
      </c>
      <c r="D16" s="26">
        <v>107000</v>
      </c>
      <c r="E16" s="26">
        <v>107000</v>
      </c>
      <c r="F16" s="26">
        <v>107000</v>
      </c>
      <c r="G16" s="26">
        <v>107000</v>
      </c>
      <c r="H16" s="26">
        <v>107000</v>
      </c>
      <c r="I16" s="26">
        <v>107000</v>
      </c>
      <c r="J16" s="26">
        <v>107000</v>
      </c>
      <c r="K16" s="26">
        <v>107000</v>
      </c>
      <c r="L16" s="26">
        <v>107000</v>
      </c>
      <c r="M16" s="26">
        <v>107000</v>
      </c>
      <c r="N16" s="26">
        <v>107000</v>
      </c>
      <c r="P16" s="29"/>
    </row>
    <row r="17" spans="1:256" s="13" customFormat="1" ht="12" x14ac:dyDescent="0.2">
      <c r="A17" s="24" t="s">
        <v>26</v>
      </c>
      <c r="B17" s="36">
        <f t="shared" si="0"/>
        <v>402000</v>
      </c>
      <c r="C17" s="26">
        <v>33500</v>
      </c>
      <c r="D17" s="26">
        <v>33500</v>
      </c>
      <c r="E17" s="26">
        <v>33500</v>
      </c>
      <c r="F17" s="26">
        <v>33500</v>
      </c>
      <c r="G17" s="26">
        <v>33500</v>
      </c>
      <c r="H17" s="26">
        <v>33500</v>
      </c>
      <c r="I17" s="26">
        <v>33500</v>
      </c>
      <c r="J17" s="26">
        <v>33500</v>
      </c>
      <c r="K17" s="26">
        <v>33500</v>
      </c>
      <c r="L17" s="26">
        <v>33500</v>
      </c>
      <c r="M17" s="26">
        <v>33500</v>
      </c>
      <c r="N17" s="26">
        <v>33500</v>
      </c>
      <c r="P17" s="29"/>
    </row>
    <row r="18" spans="1:256" s="13" customFormat="1" ht="12" x14ac:dyDescent="0.2">
      <c r="A18" s="24" t="s">
        <v>27</v>
      </c>
      <c r="B18" s="36">
        <f t="shared" si="0"/>
        <v>42000</v>
      </c>
      <c r="C18" s="26">
        <v>3000</v>
      </c>
      <c r="D18" s="26">
        <v>3000</v>
      </c>
      <c r="E18" s="26">
        <v>5000</v>
      </c>
      <c r="F18" s="26">
        <v>5000</v>
      </c>
      <c r="G18" s="26">
        <v>5000</v>
      </c>
      <c r="H18" s="26">
        <v>3000</v>
      </c>
      <c r="I18" s="26">
        <v>3000</v>
      </c>
      <c r="J18" s="26">
        <v>3000</v>
      </c>
      <c r="K18" s="26">
        <v>3000</v>
      </c>
      <c r="L18" s="26">
        <v>3000</v>
      </c>
      <c r="M18" s="26">
        <v>3000</v>
      </c>
      <c r="N18" s="26">
        <v>3000</v>
      </c>
      <c r="P18" s="29"/>
    </row>
    <row r="19" spans="1:256" s="13" customFormat="1" ht="12" x14ac:dyDescent="0.2">
      <c r="A19" s="30" t="s">
        <v>28</v>
      </c>
      <c r="B19" s="31">
        <f t="shared" ref="B19:N19" si="1">SUM(B7:B18)</f>
        <v>4048200</v>
      </c>
      <c r="C19" s="32">
        <f t="shared" si="1"/>
        <v>279400</v>
      </c>
      <c r="D19" s="32">
        <f t="shared" si="1"/>
        <v>328120</v>
      </c>
      <c r="E19" s="32">
        <f t="shared" si="1"/>
        <v>350790</v>
      </c>
      <c r="F19" s="32">
        <f t="shared" si="1"/>
        <v>344670</v>
      </c>
      <c r="G19" s="32">
        <f t="shared" si="1"/>
        <v>320200</v>
      </c>
      <c r="H19" s="32">
        <f t="shared" si="1"/>
        <v>307210</v>
      </c>
      <c r="I19" s="32">
        <f t="shared" si="1"/>
        <v>506120</v>
      </c>
      <c r="J19" s="32">
        <f t="shared" si="1"/>
        <v>353810</v>
      </c>
      <c r="K19" s="32">
        <f t="shared" si="1"/>
        <v>316150</v>
      </c>
      <c r="L19" s="32">
        <f t="shared" si="1"/>
        <v>334220</v>
      </c>
      <c r="M19" s="32">
        <f t="shared" si="1"/>
        <v>338040</v>
      </c>
      <c r="N19" s="32">
        <f t="shared" si="1"/>
        <v>269470</v>
      </c>
      <c r="P19" s="29"/>
    </row>
    <row r="21" spans="1:256" x14ac:dyDescent="0.25">
      <c r="A21" s="33" t="s">
        <v>29</v>
      </c>
      <c r="B21" s="34">
        <f>SUM(C21:N21)</f>
        <v>28000100.040000007</v>
      </c>
      <c r="C21" s="25">
        <v>2333341.67</v>
      </c>
      <c r="D21" s="25">
        <v>2333341.67</v>
      </c>
      <c r="E21" s="25">
        <v>2333341.67</v>
      </c>
      <c r="F21" s="25">
        <v>2333341.67</v>
      </c>
      <c r="G21" s="25">
        <v>2333341.67</v>
      </c>
      <c r="H21" s="25">
        <v>2333341.67</v>
      </c>
      <c r="I21" s="25">
        <v>2333341.67</v>
      </c>
      <c r="J21" s="25">
        <v>2333341.67</v>
      </c>
      <c r="K21" s="25">
        <v>2333341.67</v>
      </c>
      <c r="L21" s="25">
        <v>2333341.67</v>
      </c>
      <c r="M21" s="25">
        <v>2333341.67</v>
      </c>
      <c r="N21" s="25">
        <v>2333341.67</v>
      </c>
      <c r="O21" s="13"/>
      <c r="P21" s="29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</row>
    <row r="22" spans="1:256" x14ac:dyDescent="0.25">
      <c r="A22" s="30" t="s">
        <v>30</v>
      </c>
      <c r="B22" s="31">
        <f t="shared" ref="B22:M22" si="2">SUM(B21:B21)</f>
        <v>28000100.040000007</v>
      </c>
      <c r="C22" s="32">
        <f>SUM(C21:C21)</f>
        <v>2333341.67</v>
      </c>
      <c r="D22" s="32">
        <f t="shared" si="2"/>
        <v>2333341.67</v>
      </c>
      <c r="E22" s="32">
        <f t="shared" si="2"/>
        <v>2333341.67</v>
      </c>
      <c r="F22" s="32">
        <f t="shared" si="2"/>
        <v>2333341.67</v>
      </c>
      <c r="G22" s="32">
        <f t="shared" si="2"/>
        <v>2333341.67</v>
      </c>
      <c r="H22" s="32">
        <f t="shared" si="2"/>
        <v>2333341.67</v>
      </c>
      <c r="I22" s="32">
        <f t="shared" si="2"/>
        <v>2333341.67</v>
      </c>
      <c r="J22" s="32">
        <f t="shared" si="2"/>
        <v>2333341.67</v>
      </c>
      <c r="K22" s="32">
        <f>SUM(K21:K21)</f>
        <v>2333341.67</v>
      </c>
      <c r="L22" s="32">
        <f t="shared" si="2"/>
        <v>2333341.67</v>
      </c>
      <c r="M22" s="32">
        <f t="shared" si="2"/>
        <v>2333341.67</v>
      </c>
      <c r="N22" s="32">
        <f>SUM(N21:N21)</f>
        <v>2333341.67</v>
      </c>
      <c r="O22" s="13"/>
      <c r="P22" s="29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4" spans="1:256" ht="15.75" customHeight="1" x14ac:dyDescent="0.25">
      <c r="A24" s="30" t="s">
        <v>31</v>
      </c>
      <c r="B24" s="31">
        <f>B19+B22</f>
        <v>32048300.040000007</v>
      </c>
      <c r="C24" s="31">
        <f t="shared" ref="C24:N24" si="3">C19+C22</f>
        <v>2612741.67</v>
      </c>
      <c r="D24" s="31">
        <f t="shared" si="3"/>
        <v>2661461.67</v>
      </c>
      <c r="E24" s="31">
        <f t="shared" si="3"/>
        <v>2684131.67</v>
      </c>
      <c r="F24" s="31">
        <f t="shared" si="3"/>
        <v>2678011.67</v>
      </c>
      <c r="G24" s="31">
        <f t="shared" si="3"/>
        <v>2653541.67</v>
      </c>
      <c r="H24" s="31">
        <f t="shared" si="3"/>
        <v>2640551.67</v>
      </c>
      <c r="I24" s="31">
        <f t="shared" si="3"/>
        <v>2839461.67</v>
      </c>
      <c r="J24" s="31">
        <f t="shared" si="3"/>
        <v>2687151.67</v>
      </c>
      <c r="K24" s="31">
        <f t="shared" si="3"/>
        <v>2649491.67</v>
      </c>
      <c r="L24" s="31">
        <f t="shared" si="3"/>
        <v>2667561.67</v>
      </c>
      <c r="M24" s="31">
        <f t="shared" si="3"/>
        <v>2671381.67</v>
      </c>
      <c r="N24" s="31">
        <f t="shared" si="3"/>
        <v>2602811.67</v>
      </c>
      <c r="O24" s="13"/>
      <c r="P24" s="29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6" spans="1:256" x14ac:dyDescent="0.25">
      <c r="B26" s="31"/>
    </row>
    <row r="28" spans="1:256" x14ac:dyDescent="0.25">
      <c r="B28" s="35">
        <f>B24-B26</f>
        <v>32048300.040000007</v>
      </c>
    </row>
  </sheetData>
  <mergeCells count="3">
    <mergeCell ref="A5:A6"/>
    <mergeCell ref="B5:B6"/>
    <mergeCell ref="C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6"/>
  <sheetViews>
    <sheetView tabSelected="1" workbookViewId="0">
      <selection activeCell="M26" sqref="M26"/>
    </sheetView>
  </sheetViews>
  <sheetFormatPr baseColWidth="10" defaultRowHeight="15" x14ac:dyDescent="0.25"/>
  <cols>
    <col min="1" max="1" width="7.7109375" style="15" customWidth="1"/>
    <col min="2" max="2" width="42" style="15" customWidth="1"/>
    <col min="3" max="3" width="10.28515625" style="15" customWidth="1"/>
    <col min="4" max="4" width="12.42578125" style="15" bestFit="1" customWidth="1"/>
    <col min="5" max="5" width="10.7109375" style="12" customWidth="1"/>
    <col min="6" max="8" width="9.28515625" style="12" bestFit="1" customWidth="1"/>
    <col min="9" max="9" width="9" style="12" customWidth="1"/>
    <col min="10" max="12" width="9.28515625" style="12" bestFit="1" customWidth="1"/>
    <col min="13" max="13" width="10.5703125" style="12" bestFit="1" customWidth="1"/>
    <col min="14" max="14" width="9.28515625" style="12" bestFit="1" customWidth="1"/>
    <col min="15" max="15" width="9.85546875" style="12" bestFit="1" customWidth="1"/>
    <col min="16" max="16" width="9.42578125" style="12" bestFit="1" customWidth="1"/>
    <col min="17" max="17" width="54.5703125" style="12" bestFit="1" customWidth="1"/>
    <col min="18" max="249" width="11.42578125" style="12"/>
  </cols>
  <sheetData>
    <row r="1" spans="1:251" s="3" customFormat="1" ht="45" x14ac:dyDescent="0.6">
      <c r="A1" s="1"/>
      <c r="C1" s="16" t="s">
        <v>38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s="3" customFormat="1" ht="18" x14ac:dyDescent="0.25">
      <c r="A2" s="7"/>
      <c r="D2" s="17" t="s">
        <v>1</v>
      </c>
      <c r="F2" s="4"/>
      <c r="I2" s="8"/>
      <c r="J2" s="8"/>
      <c r="L2" s="8"/>
      <c r="M2" s="8"/>
      <c r="N2" s="8"/>
      <c r="O2" s="8"/>
      <c r="P2" s="8"/>
      <c r="Q2" s="8"/>
      <c r="R2"/>
      <c r="S2"/>
      <c r="T2"/>
    </row>
    <row r="3" spans="1:251" s="3" customFormat="1" ht="20.25" x14ac:dyDescent="0.3">
      <c r="A3" s="9"/>
      <c r="C3" s="18"/>
      <c r="D3" s="2"/>
      <c r="E3" s="2"/>
      <c r="F3" s="2"/>
      <c r="G3" s="2"/>
      <c r="H3" s="2"/>
      <c r="I3" s="10"/>
      <c r="L3" s="2"/>
      <c r="M3" s="5"/>
      <c r="N3" s="19"/>
      <c r="O3" s="6"/>
      <c r="P3" s="11"/>
    </row>
    <row r="4" spans="1:251" s="3" customFormat="1" ht="12.75" x14ac:dyDescent="0.2">
      <c r="A4" s="7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251" s="3" customFormat="1" ht="12.75" customHeight="1" x14ac:dyDescent="0.2">
      <c r="A5" s="51" t="s">
        <v>33</v>
      </c>
      <c r="B5" s="46" t="s">
        <v>2</v>
      </c>
      <c r="C5" s="48" t="s">
        <v>37</v>
      </c>
      <c r="D5" s="50" t="s">
        <v>36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</row>
    <row r="6" spans="1:251" s="3" customFormat="1" ht="12.75" x14ac:dyDescent="0.2">
      <c r="A6" s="52"/>
      <c r="B6" s="47"/>
      <c r="C6" s="49"/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2" t="s">
        <v>14</v>
      </c>
      <c r="O6" s="22" t="s">
        <v>15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</row>
    <row r="7" spans="1:251" s="13" customFormat="1" x14ac:dyDescent="0.25">
      <c r="A7" s="37">
        <v>73</v>
      </c>
      <c r="B7" s="24" t="s">
        <v>17</v>
      </c>
      <c r="C7" s="36">
        <f>SUM(D7:O7)</f>
        <v>120000</v>
      </c>
      <c r="D7" s="26">
        <v>0</v>
      </c>
      <c r="E7" s="26">
        <v>0</v>
      </c>
      <c r="F7" s="26">
        <v>30000</v>
      </c>
      <c r="G7" s="26">
        <v>0</v>
      </c>
      <c r="H7" s="26">
        <v>30000</v>
      </c>
      <c r="I7" s="26">
        <v>0</v>
      </c>
      <c r="J7" s="26">
        <v>0</v>
      </c>
      <c r="K7" s="26">
        <v>30000</v>
      </c>
      <c r="L7" s="26">
        <v>0</v>
      </c>
      <c r="M7" s="26">
        <v>0</v>
      </c>
      <c r="N7" s="26">
        <v>30000</v>
      </c>
      <c r="O7" s="26">
        <v>0</v>
      </c>
      <c r="Q7" s="21"/>
      <c r="R7" s="21"/>
      <c r="S7"/>
    </row>
    <row r="8" spans="1:251" s="13" customFormat="1" ht="12" x14ac:dyDescent="0.2">
      <c r="A8" s="37">
        <v>73</v>
      </c>
      <c r="B8" s="24" t="s">
        <v>40</v>
      </c>
      <c r="C8" s="36">
        <f t="shared" ref="C8:C18" si="0">SUM(D8:O8)</f>
        <v>105000</v>
      </c>
      <c r="D8" s="26">
        <v>0</v>
      </c>
      <c r="E8" s="26">
        <v>0</v>
      </c>
      <c r="F8" s="26">
        <v>0</v>
      </c>
      <c r="G8" s="26">
        <v>30000</v>
      </c>
      <c r="H8" s="26">
        <v>30000</v>
      </c>
      <c r="I8" s="26">
        <v>0</v>
      </c>
      <c r="J8" s="26">
        <v>0</v>
      </c>
      <c r="K8" s="26">
        <v>45000</v>
      </c>
      <c r="L8" s="26">
        <v>0</v>
      </c>
      <c r="M8" s="26">
        <v>0</v>
      </c>
      <c r="N8" s="26">
        <v>0</v>
      </c>
      <c r="O8" s="26">
        <v>0</v>
      </c>
      <c r="Q8" s="21"/>
      <c r="R8" s="21"/>
    </row>
    <row r="9" spans="1:251" s="13" customFormat="1" ht="12" x14ac:dyDescent="0.2">
      <c r="A9" s="37">
        <v>73</v>
      </c>
      <c r="B9" s="24" t="s">
        <v>39</v>
      </c>
      <c r="C9" s="36">
        <f t="shared" si="0"/>
        <v>54000</v>
      </c>
      <c r="D9" s="26">
        <v>5000</v>
      </c>
      <c r="E9" s="26">
        <v>5000</v>
      </c>
      <c r="F9" s="26">
        <v>5000</v>
      </c>
      <c r="G9" s="26">
        <v>5000</v>
      </c>
      <c r="H9" s="26">
        <v>5000</v>
      </c>
      <c r="I9" s="26">
        <v>5000</v>
      </c>
      <c r="J9" s="26">
        <v>0</v>
      </c>
      <c r="K9" s="26">
        <v>0</v>
      </c>
      <c r="L9" s="26">
        <v>9000</v>
      </c>
      <c r="M9" s="26">
        <v>5000</v>
      </c>
      <c r="N9" s="26">
        <v>5000</v>
      </c>
      <c r="O9" s="26">
        <v>5000</v>
      </c>
      <c r="Q9" s="21"/>
      <c r="R9" s="21"/>
    </row>
    <row r="10" spans="1:251" s="13" customFormat="1" ht="12" x14ac:dyDescent="0.2">
      <c r="A10" s="37">
        <v>73</v>
      </c>
      <c r="B10" s="24" t="s">
        <v>20</v>
      </c>
      <c r="C10" s="36">
        <f t="shared" si="0"/>
        <v>576800</v>
      </c>
      <c r="D10" s="26">
        <v>8400</v>
      </c>
      <c r="E10" s="26">
        <v>57120</v>
      </c>
      <c r="F10" s="26">
        <v>62040</v>
      </c>
      <c r="G10" s="26">
        <v>40920</v>
      </c>
      <c r="H10" s="26">
        <v>68200</v>
      </c>
      <c r="I10" s="26">
        <v>51960</v>
      </c>
      <c r="J10" s="26">
        <v>40120</v>
      </c>
      <c r="K10" s="26">
        <v>42160</v>
      </c>
      <c r="L10" s="26">
        <v>58400</v>
      </c>
      <c r="M10" s="26">
        <v>60720</v>
      </c>
      <c r="N10" s="26">
        <v>62040</v>
      </c>
      <c r="O10" s="26">
        <v>24720</v>
      </c>
      <c r="Q10" s="21"/>
      <c r="R10" s="21"/>
    </row>
    <row r="11" spans="1:251" s="13" customFormat="1" ht="12" x14ac:dyDescent="0.2">
      <c r="A11" s="37">
        <v>73</v>
      </c>
      <c r="B11" s="24" t="s">
        <v>21</v>
      </c>
      <c r="C11" s="36">
        <f>SUM(D11:O11)</f>
        <v>629814</v>
      </c>
      <c r="D11" s="26">
        <v>75000</v>
      </c>
      <c r="E11" s="26">
        <v>70000</v>
      </c>
      <c r="F11" s="26">
        <v>60000</v>
      </c>
      <c r="G11" s="26">
        <v>42392</v>
      </c>
      <c r="H11" s="26">
        <v>65000</v>
      </c>
      <c r="I11" s="26">
        <v>42655</v>
      </c>
      <c r="J11" s="26">
        <v>36085</v>
      </c>
      <c r="K11" s="26">
        <v>32370</v>
      </c>
      <c r="L11" s="26">
        <v>76213</v>
      </c>
      <c r="M11" s="26">
        <v>57454</v>
      </c>
      <c r="N11" s="26">
        <v>47645</v>
      </c>
      <c r="O11" s="26">
        <v>25000</v>
      </c>
      <c r="Q11" s="21"/>
      <c r="R11" s="21"/>
    </row>
    <row r="12" spans="1:251" s="13" customFormat="1" ht="12" x14ac:dyDescent="0.2">
      <c r="A12" s="37">
        <v>73</v>
      </c>
      <c r="B12" s="24" t="s">
        <v>22</v>
      </c>
      <c r="C12" s="36">
        <f>SUM(D12:O12)</f>
        <v>122500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f>3500*35</f>
        <v>122500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39"/>
      <c r="R12" s="14"/>
      <c r="S12" s="14"/>
      <c r="T12" s="14"/>
      <c r="U12" s="14"/>
    </row>
    <row r="13" spans="1:251" s="13" customFormat="1" ht="12" x14ac:dyDescent="0.2">
      <c r="A13" s="37">
        <v>73</v>
      </c>
      <c r="B13" s="24" t="s">
        <v>23</v>
      </c>
      <c r="C13" s="36">
        <f t="shared" ref="C13" si="1">SUM(D13:O13)</f>
        <v>50000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30000</v>
      </c>
      <c r="K13" s="26">
        <v>20000</v>
      </c>
      <c r="L13" s="26">
        <v>0</v>
      </c>
      <c r="M13" s="26">
        <v>0</v>
      </c>
      <c r="N13" s="26">
        <v>0</v>
      </c>
      <c r="O13" s="26">
        <v>0</v>
      </c>
      <c r="P13" s="14"/>
      <c r="Q13" s="39"/>
      <c r="R13" s="14"/>
      <c r="S13" s="14"/>
      <c r="T13" s="14"/>
      <c r="U13" s="14"/>
    </row>
    <row r="14" spans="1:251" s="13" customFormat="1" ht="12" x14ac:dyDescent="0.2">
      <c r="A14" s="37">
        <v>73</v>
      </c>
      <c r="B14" s="24" t="s">
        <v>24</v>
      </c>
      <c r="C14" s="36">
        <f t="shared" si="0"/>
        <v>40000</v>
      </c>
      <c r="D14" s="26">
        <v>0</v>
      </c>
      <c r="E14" s="26">
        <v>0</v>
      </c>
      <c r="F14" s="26">
        <v>20000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20000</v>
      </c>
      <c r="M14" s="26">
        <v>0</v>
      </c>
      <c r="N14" s="26">
        <v>0</v>
      </c>
      <c r="O14" s="26">
        <v>0</v>
      </c>
      <c r="P14" s="14"/>
      <c r="Q14" s="39"/>
      <c r="R14" s="14"/>
      <c r="S14" s="14"/>
      <c r="T14" s="14"/>
      <c r="U14" s="14"/>
    </row>
    <row r="15" spans="1:251" s="13" customFormat="1" ht="12" x14ac:dyDescent="0.2">
      <c r="A15" s="37">
        <v>73</v>
      </c>
      <c r="B15" s="24" t="s">
        <v>25</v>
      </c>
      <c r="C15" s="36">
        <f t="shared" si="0"/>
        <v>1268340</v>
      </c>
      <c r="D15" s="26">
        <v>105695</v>
      </c>
      <c r="E15" s="26">
        <v>105695</v>
      </c>
      <c r="F15" s="26">
        <v>105695</v>
      </c>
      <c r="G15" s="26">
        <v>105695</v>
      </c>
      <c r="H15" s="26">
        <v>105695</v>
      </c>
      <c r="I15" s="26">
        <v>105695</v>
      </c>
      <c r="J15" s="26">
        <v>105695</v>
      </c>
      <c r="K15" s="26">
        <v>105695</v>
      </c>
      <c r="L15" s="26">
        <v>105695</v>
      </c>
      <c r="M15" s="26">
        <v>105695</v>
      </c>
      <c r="N15" s="26">
        <v>105695</v>
      </c>
      <c r="O15" s="26">
        <v>105695</v>
      </c>
      <c r="Q15" s="29"/>
    </row>
    <row r="16" spans="1:251" s="13" customFormat="1" ht="12" x14ac:dyDescent="0.2">
      <c r="A16" s="37">
        <v>73</v>
      </c>
      <c r="B16" s="24" t="s">
        <v>26</v>
      </c>
      <c r="C16" s="36">
        <f t="shared" si="0"/>
        <v>503400</v>
      </c>
      <c r="D16" s="26">
        <v>41950</v>
      </c>
      <c r="E16" s="26">
        <v>41950</v>
      </c>
      <c r="F16" s="26">
        <v>41950</v>
      </c>
      <c r="G16" s="26">
        <v>41950</v>
      </c>
      <c r="H16" s="26">
        <v>41950</v>
      </c>
      <c r="I16" s="26">
        <v>41950</v>
      </c>
      <c r="J16" s="26">
        <v>41950</v>
      </c>
      <c r="K16" s="26">
        <v>41950</v>
      </c>
      <c r="L16" s="26">
        <v>41950</v>
      </c>
      <c r="M16" s="26">
        <v>41950</v>
      </c>
      <c r="N16" s="26">
        <v>41950</v>
      </c>
      <c r="O16" s="26">
        <v>41950</v>
      </c>
      <c r="Q16" s="29"/>
    </row>
    <row r="17" spans="1:251" s="13" customFormat="1" ht="12" x14ac:dyDescent="0.2">
      <c r="A17" s="37">
        <v>73</v>
      </c>
      <c r="B17" s="24" t="s">
        <v>27</v>
      </c>
      <c r="C17" s="36">
        <f t="shared" si="0"/>
        <v>26228</v>
      </c>
      <c r="D17" s="26">
        <v>2250</v>
      </c>
      <c r="E17" s="26">
        <v>2250</v>
      </c>
      <c r="F17" s="26">
        <v>2250</v>
      </c>
      <c r="G17" s="26">
        <v>2250</v>
      </c>
      <c r="H17" s="26">
        <v>2250</v>
      </c>
      <c r="I17" s="26">
        <v>2250</v>
      </c>
      <c r="J17" s="26">
        <v>2250</v>
      </c>
      <c r="K17" s="26">
        <v>2250</v>
      </c>
      <c r="L17" s="26">
        <v>2250</v>
      </c>
      <c r="M17" s="26">
        <v>2250</v>
      </c>
      <c r="N17" s="26">
        <v>2250</v>
      </c>
      <c r="O17" s="26">
        <v>1478</v>
      </c>
      <c r="P17" s="14"/>
      <c r="Q17" s="39"/>
      <c r="R17" s="14"/>
      <c r="S17" s="14"/>
      <c r="T17" s="14"/>
      <c r="U17" s="14"/>
    </row>
    <row r="18" spans="1:251" s="13" customFormat="1" ht="12" x14ac:dyDescent="0.2">
      <c r="A18" s="37">
        <v>51</v>
      </c>
      <c r="B18" s="24" t="s">
        <v>34</v>
      </c>
      <c r="C18" s="36">
        <f t="shared" si="0"/>
        <v>12000</v>
      </c>
      <c r="D18" s="26">
        <v>1000</v>
      </c>
      <c r="E18" s="26">
        <v>1000</v>
      </c>
      <c r="F18" s="26">
        <v>1000</v>
      </c>
      <c r="G18" s="26">
        <v>1000</v>
      </c>
      <c r="H18" s="26">
        <v>1000</v>
      </c>
      <c r="I18" s="26">
        <v>1000</v>
      </c>
      <c r="J18" s="26">
        <v>1000</v>
      </c>
      <c r="K18" s="26">
        <v>1000</v>
      </c>
      <c r="L18" s="26">
        <v>1000</v>
      </c>
      <c r="M18" s="26">
        <v>1000</v>
      </c>
      <c r="N18" s="26">
        <v>1000</v>
      </c>
      <c r="O18" s="26">
        <v>1000</v>
      </c>
      <c r="P18" s="14"/>
      <c r="Q18" s="39"/>
      <c r="R18" s="14"/>
      <c r="S18" s="14"/>
      <c r="T18" s="14"/>
      <c r="U18" s="14"/>
    </row>
    <row r="19" spans="1:251" s="3" customFormat="1" ht="12.75" x14ac:dyDescent="0.2">
      <c r="A19" s="40"/>
      <c r="B19" s="30" t="s">
        <v>28</v>
      </c>
      <c r="C19" s="31">
        <f t="shared" ref="C19:O19" si="2">SUM(C7:C18)</f>
        <v>3508082</v>
      </c>
      <c r="D19" s="32">
        <f t="shared" si="2"/>
        <v>239295</v>
      </c>
      <c r="E19" s="32">
        <f t="shared" si="2"/>
        <v>283015</v>
      </c>
      <c r="F19" s="32">
        <f t="shared" si="2"/>
        <v>327935</v>
      </c>
      <c r="G19" s="32">
        <f t="shared" si="2"/>
        <v>269207</v>
      </c>
      <c r="H19" s="32">
        <f t="shared" si="2"/>
        <v>349095</v>
      </c>
      <c r="I19" s="32">
        <f t="shared" si="2"/>
        <v>250510</v>
      </c>
      <c r="J19" s="32">
        <f t="shared" si="2"/>
        <v>379600</v>
      </c>
      <c r="K19" s="32">
        <f t="shared" si="2"/>
        <v>320425</v>
      </c>
      <c r="L19" s="32">
        <f t="shared" si="2"/>
        <v>314508</v>
      </c>
      <c r="M19" s="32">
        <f t="shared" si="2"/>
        <v>274069</v>
      </c>
      <c r="N19" s="32">
        <f t="shared" si="2"/>
        <v>295580</v>
      </c>
      <c r="O19" s="32">
        <f t="shared" si="2"/>
        <v>204843</v>
      </c>
      <c r="P19" s="14"/>
      <c r="Q19" s="39"/>
      <c r="R19" s="14"/>
      <c r="S19" s="14"/>
      <c r="T19" s="14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</row>
    <row r="20" spans="1:251" s="3" customFormat="1" ht="12.75" x14ac:dyDescent="0.2">
      <c r="A20" s="37"/>
      <c r="B20" s="33"/>
      <c r="C20" s="25"/>
      <c r="D20" s="26"/>
      <c r="E20" s="26"/>
      <c r="F20" s="26"/>
      <c r="G20" s="38"/>
      <c r="H20" s="26"/>
      <c r="I20" s="26"/>
      <c r="J20" s="38"/>
      <c r="K20" s="38"/>
      <c r="L20" s="38"/>
      <c r="M20" s="38"/>
      <c r="N20" s="38"/>
      <c r="O20" s="38"/>
      <c r="P20" s="14"/>
      <c r="Q20" s="39"/>
      <c r="R20" s="14"/>
      <c r="S20" s="14"/>
      <c r="T20" s="14"/>
      <c r="U20" s="14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</row>
    <row r="21" spans="1:251" s="3" customFormat="1" ht="12.75" x14ac:dyDescent="0.2">
      <c r="A21" s="41"/>
      <c r="B21" s="42" t="s">
        <v>35</v>
      </c>
      <c r="C21" s="43">
        <f>C19</f>
        <v>3508082</v>
      </c>
      <c r="D21" s="43">
        <f t="shared" ref="D21:O21" si="3">D19</f>
        <v>239295</v>
      </c>
      <c r="E21" s="43">
        <f t="shared" si="3"/>
        <v>283015</v>
      </c>
      <c r="F21" s="43">
        <f t="shared" si="3"/>
        <v>327935</v>
      </c>
      <c r="G21" s="43">
        <f t="shared" si="3"/>
        <v>269207</v>
      </c>
      <c r="H21" s="43">
        <f t="shared" si="3"/>
        <v>349095</v>
      </c>
      <c r="I21" s="43">
        <f t="shared" si="3"/>
        <v>250510</v>
      </c>
      <c r="J21" s="43">
        <f t="shared" si="3"/>
        <v>379600</v>
      </c>
      <c r="K21" s="43">
        <f t="shared" si="3"/>
        <v>320425</v>
      </c>
      <c r="L21" s="43">
        <f t="shared" si="3"/>
        <v>314508</v>
      </c>
      <c r="M21" s="43">
        <f t="shared" si="3"/>
        <v>274069</v>
      </c>
      <c r="N21" s="43">
        <f t="shared" si="3"/>
        <v>295580</v>
      </c>
      <c r="O21" s="43">
        <f t="shared" si="3"/>
        <v>204843</v>
      </c>
      <c r="P21" s="44"/>
      <c r="Q21" s="39"/>
      <c r="R21" s="44"/>
      <c r="S21" s="44"/>
      <c r="T21" s="44"/>
      <c r="U21" s="44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6" spans="1:25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</sheetData>
  <protectedRanges>
    <protectedRange sqref="P11:P18 E19:P20 P21" name="Rango2_1"/>
  </protectedRanges>
  <mergeCells count="4">
    <mergeCell ref="A5:A6"/>
    <mergeCell ref="B5:B6"/>
    <mergeCell ref="C5:C6"/>
    <mergeCell ref="D5:O5"/>
  </mergeCells>
  <pageMargins left="0.15748031496062992" right="0.15748031496062992" top="0.23622047244094491" bottom="0.27559055118110237" header="0.31496062992125984" footer="0.31496062992125984"/>
  <pageSetup scale="7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estimados</vt:lpstr>
      <vt:lpstr> Ingresos estimados</vt:lpstr>
      <vt:lpstr>' Ingresos estimados'!Área_de_impresión</vt:lpstr>
    </vt:vector>
  </TitlesOfParts>
  <Company>Usuario Final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INTEL NUC</cp:lastModifiedBy>
  <cp:lastPrinted>2020-03-19T21:38:55Z</cp:lastPrinted>
  <dcterms:created xsi:type="dcterms:W3CDTF">2019-06-27T21:40:37Z</dcterms:created>
  <dcterms:modified xsi:type="dcterms:W3CDTF">2020-05-25T18:06:29Z</dcterms:modified>
</cp:coreProperties>
</file>