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tables/table3.xml" ContentType="application/vnd.openxmlformats-officedocument.spreadsheetml.table+xml"/>
  <Override PartName="/xl/drawings/drawing5.xml" ContentType="application/vnd.openxmlformats-officedocument.drawing+xml"/>
  <Override PartName="/xl/tables/table4.xml" ContentType="application/vnd.openxmlformats-officedocument.spreadsheetml.table+xml"/>
  <Override PartName="/xl/drawings/drawing6.xml" ContentType="application/vnd.openxmlformats-officedocument.drawing+xml"/>
  <Override PartName="/xl/tables/table5.xml" ContentType="application/vnd.openxmlformats-officedocument.spreadsheetml.table+xml"/>
  <Override PartName="/xl/drawings/drawing7.xml" ContentType="application/vnd.openxmlformats-officedocument.drawing+xml"/>
  <Override PartName="/xl/tables/table6.xml" ContentType="application/vnd.openxmlformats-officedocument.spreadsheetml.table+xml"/>
  <Override PartName="/xl/drawings/drawing8.xml" ContentType="application/vnd.openxmlformats-officedocument.drawing+xml"/>
  <Override PartName="/xl/tables/table7.xml" ContentType="application/vnd.openxmlformats-officedocument.spreadsheetml.table+xml"/>
  <Override PartName="/xl/drawings/drawing9.xml" ContentType="application/vnd.openxmlformats-officedocument.drawing+xml"/>
  <Override PartName="/xl/tables/table8.xml" ContentType="application/vnd.openxmlformats-officedocument.spreadsheetml.table+xml"/>
  <Override PartName="/xl/drawings/drawing10.xml" ContentType="application/vnd.openxmlformats-officedocument.drawing+xml"/>
  <Override PartName="/xl/tables/table9.xml" ContentType="application/vnd.openxmlformats-officedocument.spreadsheetml.table+xml"/>
  <Override PartName="/xl/drawings/drawing11.xml" ContentType="application/vnd.openxmlformats-officedocument.drawing+xml"/>
  <Override PartName="/xl/tables/table10.xml" ContentType="application/vnd.openxmlformats-officedocument.spreadsheetml.table+xml"/>
  <Override PartName="/xl/drawings/drawing12.xml" ContentType="application/vnd.openxmlformats-officedocument.drawing+xml"/>
  <Override PartName="/xl/tables/table11.xml" ContentType="application/vnd.openxmlformats-officedocument.spreadsheetml.table+xml"/>
  <Override PartName="/xl/drawings/drawing13.xml" ContentType="application/vnd.openxmlformats-officedocument.drawing+xml"/>
  <Override PartName="/xl/tables/table12.xml" ContentType="application/vnd.openxmlformats-officedocument.spreadsheetml.table+xml"/>
  <Override PartName="/xl/drawings/drawing14.xml" ContentType="application/vnd.openxmlformats-officedocument.drawing+xml"/>
  <Override PartName="/xl/tables/table1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hidePivotFieldList="1"/>
  <bookViews>
    <workbookView xWindow="0" yWindow="0" windowWidth="19200" windowHeight="11490" tabRatio="784" activeTab="1"/>
  </bookViews>
  <sheets>
    <sheet name="sugerencias" sheetId="16" r:id="rId1"/>
    <sheet name="resumen" sheetId="2" r:id="rId2"/>
    <sheet name="ene" sheetId="3" r:id="rId3"/>
    <sheet name="feb" sheetId="4" r:id="rId4"/>
    <sheet name="mar" sheetId="5" r:id="rId5"/>
    <sheet name="abr" sheetId="6" r:id="rId6"/>
    <sheet name="may" sheetId="7" r:id="rId7"/>
    <sheet name="jun" sheetId="8" r:id="rId8"/>
    <sheet name="jul" sheetId="9" r:id="rId9"/>
    <sheet name="ago" sheetId="10" r:id="rId10"/>
    <sheet name="sep" sheetId="11" r:id="rId11"/>
    <sheet name="oct" sheetId="12" r:id="rId12"/>
    <sheet name="nov" sheetId="13" r:id="rId13"/>
    <sheet name="dic" sheetId="14" r:id="rId14"/>
  </sheets>
  <definedNames>
    <definedName name="CategoríasDeGastos">ResumenDeGastos[Gastos]</definedName>
  </definedNames>
  <calcPr calcId="152511"/>
</workbook>
</file>

<file path=xl/calcChain.xml><?xml version="1.0" encoding="utf-8"?>
<calcChain xmlns="http://schemas.openxmlformats.org/spreadsheetml/2006/main">
  <c r="D11" i="4" l="1"/>
  <c r="D11" i="5"/>
  <c r="D11" i="6"/>
  <c r="D11" i="7"/>
  <c r="D11" i="8"/>
  <c r="D11" i="9"/>
  <c r="D11" i="10"/>
  <c r="D11" i="11"/>
  <c r="D11" i="12"/>
  <c r="D11" i="13"/>
  <c r="D11" i="14"/>
  <c r="D11" i="3"/>
  <c r="N20" i="2"/>
  <c r="N21" i="2"/>
  <c r="N22" i="2"/>
  <c r="N19" i="2"/>
  <c r="M20" i="2"/>
  <c r="M21" i="2"/>
  <c r="M22" i="2"/>
  <c r="M19" i="2"/>
  <c r="L20" i="2"/>
  <c r="L21" i="2"/>
  <c r="L22" i="2"/>
  <c r="L19" i="2"/>
  <c r="K20" i="2"/>
  <c r="K21" i="2"/>
  <c r="K22" i="2"/>
  <c r="K19" i="2"/>
  <c r="J20" i="2"/>
  <c r="J21" i="2"/>
  <c r="J22" i="2"/>
  <c r="J19" i="2"/>
  <c r="I20" i="2"/>
  <c r="I21" i="2"/>
  <c r="I22" i="2"/>
  <c r="I19" i="2"/>
  <c r="H20" i="2"/>
  <c r="H21" i="2"/>
  <c r="H22" i="2"/>
  <c r="H19" i="2"/>
  <c r="F19" i="2"/>
  <c r="G20" i="2"/>
  <c r="G21" i="2"/>
  <c r="G22" i="2"/>
  <c r="G19" i="2"/>
  <c r="I23" i="2" l="1"/>
  <c r="M23" i="2"/>
  <c r="G23" i="2"/>
  <c r="K23" i="2"/>
  <c r="H23" i="2"/>
  <c r="J23" i="2"/>
  <c r="N23" i="2"/>
  <c r="L23" i="2"/>
  <c r="F20" i="2"/>
  <c r="F21" i="2"/>
  <c r="F22" i="2"/>
  <c r="E20" i="2"/>
  <c r="E21" i="2"/>
  <c r="E22" i="2"/>
  <c r="E19" i="2"/>
  <c r="O22" i="2" l="1"/>
  <c r="O21" i="2"/>
  <c r="E23" i="2"/>
  <c r="O20" i="2"/>
  <c r="D23" i="2"/>
  <c r="F23" i="2"/>
  <c r="O19" i="2"/>
  <c r="C23" i="2"/>
  <c r="O23" i="2" l="1"/>
</calcChain>
</file>

<file path=xl/sharedStrings.xml><?xml version="1.0" encoding="utf-8"?>
<sst xmlns="http://schemas.openxmlformats.org/spreadsheetml/2006/main" count="252" uniqueCount="56">
  <si>
    <t>Gastos</t>
  </si>
  <si>
    <t>Gasto 1</t>
  </si>
  <si>
    <t>Gasto 2</t>
  </si>
  <si>
    <t>Gasto 3</t>
  </si>
  <si>
    <t>Gasto 4</t>
  </si>
  <si>
    <t>Gasto 5</t>
  </si>
  <si>
    <t>Fecha</t>
  </si>
  <si>
    <t>OC#</t>
  </si>
  <si>
    <t>Importe</t>
  </si>
  <si>
    <t>Descripción</t>
  </si>
  <si>
    <t>Categoría</t>
  </si>
  <si>
    <t>A-12345</t>
  </si>
  <si>
    <t>Total</t>
  </si>
  <si>
    <t>A-12346</t>
  </si>
  <si>
    <t>Ene</t>
  </si>
  <si>
    <t>Feb</t>
  </si>
  <si>
    <t>Mar</t>
  </si>
  <si>
    <t>Abr</t>
  </si>
  <si>
    <t>May</t>
  </si>
  <si>
    <t>Jun</t>
  </si>
  <si>
    <t>Jul</t>
  </si>
  <si>
    <t>Ago</t>
  </si>
  <si>
    <t>Sep</t>
  </si>
  <si>
    <t>Oct</t>
  </si>
  <si>
    <t>Nov</t>
  </si>
  <si>
    <t>Dic</t>
  </si>
  <si>
    <t>Tendencia</t>
  </si>
  <si>
    <t>¿Hay una manera fácil de pasar de la hoja Tendencias de gastos a los detalles del gasto mensual?</t>
  </si>
  <si>
    <t>El resumen de gastos de debajo del gráfico y los detalles del gasto de cada mes son tablas de Excel. Para agregar nuevas filas a una tabla de Excel, siga uno de estos pasos:</t>
  </si>
  <si>
    <t xml:space="preserve">● </t>
  </si>
  <si>
    <t>En la esquina inferior derecha de la tabla, coloque el mouse en el controlador de tamaño de la tabla y arrástrelo para aumentar el número de filas de tabla disponibles.</t>
  </si>
  <si>
    <t>GASTOS DE ENERO</t>
  </si>
  <si>
    <t>GASTOS DE FEBRERO</t>
  </si>
  <si>
    <t>GASTOS DE MARZO</t>
  </si>
  <si>
    <t>GASTOS DE ABRIL</t>
  </si>
  <si>
    <t>GASTOS DE MAYO</t>
  </si>
  <si>
    <t>GASTOS DE JUNIO</t>
  </si>
  <si>
    <t>GASTOS DE JULIO</t>
  </si>
  <si>
    <t>GASTOS DE AGOSTO</t>
  </si>
  <si>
    <t>GASTOS DE SEPTIEMBRE</t>
  </si>
  <si>
    <t>GASTOS DE OCTUBRE</t>
  </si>
  <si>
    <t>GASTOS DE NOVIEMBRE</t>
  </si>
  <si>
    <t>GASTOS DE DICIEMBRE</t>
  </si>
  <si>
    <t>SUGERENCIAS SOBRE LA PLANTILLA</t>
  </si>
  <si>
    <t>¿Cómo agrego un nuevo tipo de gasto al resumen del gasto o nuevos gastos mensuales?</t>
  </si>
  <si>
    <t>Suministros</t>
  </si>
  <si>
    <r>
      <t xml:space="preserve">Haga clic con el botón secundario en la tabla y, en el menú emergente, elija </t>
    </r>
    <r>
      <rPr>
        <b/>
        <sz val="10"/>
        <color theme="1"/>
        <rFont val="Calibri"/>
        <family val="2"/>
        <scheme val="minor"/>
      </rPr>
      <t>Insertar</t>
    </r>
    <r>
      <rPr>
        <sz val="10"/>
        <color theme="1"/>
        <rFont val="Calibri"/>
        <family val="2"/>
        <scheme val="minor"/>
      </rPr>
      <t xml:space="preserve"> y, a continuación, haga clic en </t>
    </r>
    <r>
      <rPr>
        <b/>
        <sz val="10"/>
        <color theme="1"/>
        <rFont val="Calibri"/>
        <family val="2"/>
        <scheme val="minor"/>
      </rPr>
      <t>Filas de la tabla arriba</t>
    </r>
    <r>
      <rPr>
        <sz val="10"/>
        <color theme="1"/>
        <rFont val="Calibri"/>
        <family val="2"/>
        <scheme val="minor"/>
      </rPr>
      <t xml:space="preserve"> o F</t>
    </r>
    <r>
      <rPr>
        <b/>
        <sz val="10"/>
        <color theme="1"/>
        <rFont val="Calibri"/>
        <family val="2"/>
        <scheme val="minor"/>
      </rPr>
      <t>ilas de la tabla abajo</t>
    </r>
    <r>
      <rPr>
        <sz val="10"/>
        <color theme="1"/>
        <rFont val="Calibri"/>
        <family val="2"/>
        <scheme val="minor"/>
      </rPr>
      <t xml:space="preserve">. </t>
    </r>
  </si>
  <si>
    <r>
      <t xml:space="preserve">Para ir rápidamente a los gastos de un mes concreto, haga clic en el botón asociado de encima del gráfico, como el botón </t>
    </r>
    <r>
      <rPr>
        <b/>
        <sz val="10"/>
        <color theme="1"/>
        <rFont val="Calibri"/>
        <family val="2"/>
        <scheme val="minor"/>
      </rPr>
      <t xml:space="preserve">ene. </t>
    </r>
    <r>
      <rPr>
        <sz val="10"/>
        <color theme="1"/>
        <rFont val="Calibri"/>
        <family val="2"/>
        <scheme val="minor"/>
      </rPr>
      <t xml:space="preserve">Para volver a la hoja Tendencias de gastos, haga clic en el botón </t>
    </r>
    <r>
      <rPr>
        <b/>
        <sz val="10"/>
        <color theme="1"/>
        <rFont val="Calibri"/>
        <family val="2"/>
        <scheme val="minor"/>
      </rPr>
      <t>Resumen</t>
    </r>
    <r>
      <rPr>
        <sz val="10"/>
        <color theme="1"/>
        <rFont val="Calibri"/>
        <family val="2"/>
        <scheme val="minor"/>
      </rPr>
      <t xml:space="preserve"> cerca del principio de la hoja. </t>
    </r>
  </si>
  <si>
    <r>
      <t xml:space="preserve">Coloque el puntero de celda en la última celda encima de la fila Total, como el total del último gasto, y, a continuación, presione la </t>
    </r>
    <r>
      <rPr>
        <b/>
        <sz val="10"/>
        <color theme="1"/>
        <rFont val="Calibri"/>
        <family val="2"/>
        <scheme val="minor"/>
      </rPr>
      <t>tecla</t>
    </r>
    <r>
      <rPr>
        <sz val="10"/>
        <color theme="1"/>
        <rFont val="Calibri"/>
        <family val="2"/>
        <scheme val="minor"/>
      </rPr>
      <t xml:space="preserve"> TAB.</t>
    </r>
  </si>
  <si>
    <r>
      <t xml:space="preserve">Si la tabla no tiene una fila Total, empiece a escribir debajo de la tabla y se expandirá automáticamente cuando presione la tecla </t>
    </r>
    <r>
      <rPr>
        <b/>
        <sz val="10"/>
        <color theme="1"/>
        <rFont val="Calibri"/>
        <family val="2"/>
        <scheme val="minor"/>
      </rPr>
      <t>ENTRAR</t>
    </r>
    <r>
      <rPr>
        <sz val="10"/>
        <color theme="1"/>
        <rFont val="Calibri"/>
        <family val="2"/>
        <scheme val="minor"/>
      </rPr>
      <t xml:space="preserve"> o bien </t>
    </r>
    <r>
      <rPr>
        <b/>
        <sz val="10"/>
        <color theme="1"/>
        <rFont val="Calibri"/>
        <family val="2"/>
        <scheme val="minor"/>
      </rPr>
      <t>la tecla</t>
    </r>
    <r>
      <rPr>
        <sz val="10"/>
        <color theme="1"/>
        <rFont val="Calibri"/>
        <family val="2"/>
        <scheme val="minor"/>
      </rPr>
      <t xml:space="preserve"> TAB.</t>
    </r>
  </si>
  <si>
    <t xml:space="preserve"> </t>
  </si>
  <si>
    <t>SEMANA 1</t>
  </si>
  <si>
    <t>SEMANA 2</t>
  </si>
  <si>
    <t>SEMANA 3</t>
  </si>
  <si>
    <t>SEMANA 4</t>
  </si>
  <si>
    <t>GRAFICAS ANUALES INSPECCION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</si>
</sst>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m\-yyyy;@"/>
  </numFmts>
  <fonts count="15" x14ac:knownFonts="1">
    <font>
      <sz val="10"/>
      <color theme="1"/>
      <name val="Calibri"/>
      <family val="2"/>
      <scheme val="minor"/>
    </font>
    <font>
      <b/>
      <sz val="18"/>
      <color theme="1"/>
      <name val="Calibri"/>
      <family val="2"/>
      <scheme val="minor"/>
    </font>
    <font>
      <sz val="25.5"/>
      <color theme="1" tint="0.34998626667073579"/>
      <name val="Century Gothic"/>
      <family val="2"/>
      <scheme val="major"/>
    </font>
    <font>
      <sz val="9"/>
      <color theme="1"/>
      <name val="Century Gothic"/>
      <family val="2"/>
      <scheme val="major"/>
    </font>
    <font>
      <sz val="8"/>
      <color theme="1"/>
      <name val="Century Gothic"/>
      <family val="2"/>
      <scheme val="major"/>
    </font>
    <font>
      <b/>
      <sz val="8"/>
      <color theme="1"/>
      <name val="Century Gothic"/>
      <family val="2"/>
      <scheme val="major"/>
    </font>
    <font>
      <sz val="8"/>
      <color theme="1"/>
      <name val="Century Gothic"/>
      <family val="2"/>
      <scheme val="major"/>
    </font>
    <font>
      <b/>
      <sz val="10"/>
      <color theme="1"/>
      <name val="Century Gothic"/>
      <family val="2"/>
      <scheme val="major"/>
    </font>
    <font>
      <sz val="10"/>
      <color theme="1"/>
      <name val="Calibri"/>
      <family val="2"/>
      <scheme val="minor"/>
    </font>
    <font>
      <b/>
      <sz val="10"/>
      <color theme="1"/>
      <name val="Calibri"/>
      <family val="2"/>
      <scheme val="minor"/>
    </font>
    <font>
      <b/>
      <outline/>
      <shadow/>
      <sz val="8"/>
      <color theme="1"/>
      <name val="Century Gothic"/>
      <family val="2"/>
      <scheme val="major"/>
    </font>
    <font>
      <b/>
      <outline/>
      <shadow/>
      <sz val="8"/>
      <color theme="1"/>
      <name val="Century Gothic"/>
      <family val="2"/>
      <scheme val="major"/>
    </font>
    <font>
      <b/>
      <condense/>
      <extend/>
      <outline/>
      <shadow/>
      <sz val="8"/>
      <color theme="1"/>
      <name val="Century Gothic"/>
      <family val="2"/>
      <scheme val="major"/>
    </font>
    <font>
      <condense/>
      <extend/>
      <outline/>
      <shadow/>
      <sz val="8"/>
      <color theme="1"/>
      <name val="Century Gothic"/>
      <family val="2"/>
      <scheme val="major"/>
    </font>
    <font>
      <u/>
      <sz val="10"/>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1">
    <xf numFmtId="0" fontId="0" fillId="0" borderId="0"/>
  </cellStyleXfs>
  <cellXfs count="46">
    <xf numFmtId="0" fontId="0" fillId="0" borderId="0" xfId="0"/>
    <xf numFmtId="0" fontId="1" fillId="0" borderId="0" xfId="0" applyFont="1"/>
    <xf numFmtId="0" fontId="2" fillId="0" borderId="0" xfId="0" applyFont="1"/>
    <xf numFmtId="4" fontId="4" fillId="0" borderId="0" xfId="0" applyNumberFormat="1" applyFont="1"/>
    <xf numFmtId="4" fontId="4" fillId="2" borderId="0" xfId="0" applyNumberFormat="1" applyFont="1" applyFill="1"/>
    <xf numFmtId="0" fontId="3" fillId="0" borderId="0" xfId="0" applyFont="1" applyAlignment="1">
      <alignment horizontal="left" indent="1"/>
    </xf>
    <xf numFmtId="0" fontId="3" fillId="2" borderId="0" xfId="0" applyFont="1" applyFill="1" applyAlignment="1">
      <alignment horizontal="left" indent="1"/>
    </xf>
    <xf numFmtId="4" fontId="4" fillId="0" borderId="0" xfId="0" applyNumberFormat="1" applyFont="1" applyAlignment="1">
      <alignment horizontal="right" indent="1"/>
    </xf>
    <xf numFmtId="4" fontId="4" fillId="2" borderId="0" xfId="0" applyNumberFormat="1" applyFont="1" applyFill="1" applyAlignment="1">
      <alignment horizontal="right" indent="1"/>
    </xf>
    <xf numFmtId="0" fontId="4" fillId="2" borderId="0" xfId="0" applyFont="1" applyFill="1" applyAlignment="1">
      <alignment horizontal="left" indent="1"/>
    </xf>
    <xf numFmtId="0" fontId="3" fillId="0" borderId="0" xfId="0" applyFont="1" applyFill="1" applyBorder="1" applyAlignment="1">
      <alignment horizontal="left" indent="1"/>
    </xf>
    <xf numFmtId="0" fontId="5" fillId="0" borderId="0" xfId="0" applyFont="1" applyFill="1" applyBorder="1" applyAlignment="1">
      <alignment horizontal="left" indent="1"/>
    </xf>
    <xf numFmtId="0" fontId="4" fillId="0" borderId="0" xfId="0" applyFont="1" applyFill="1" applyBorder="1" applyAlignment="1">
      <alignment horizontal="left" indent="1"/>
    </xf>
    <xf numFmtId="0" fontId="3" fillId="2" borderId="0" xfId="0" applyFont="1" applyFill="1" applyBorder="1" applyAlignment="1">
      <alignment horizontal="left" indent="1"/>
    </xf>
    <xf numFmtId="0" fontId="4" fillId="2" borderId="0" xfId="0" applyFont="1" applyFill="1" applyBorder="1" applyAlignment="1">
      <alignment horizontal="left" indent="1"/>
    </xf>
    <xf numFmtId="0" fontId="3" fillId="0" borderId="0" xfId="0" applyFont="1"/>
    <xf numFmtId="0" fontId="8" fillId="0" borderId="0" xfId="0" applyFont="1" applyAlignment="1">
      <alignment horizontal="right" vertical="top"/>
    </xf>
    <xf numFmtId="4" fontId="4" fillId="2" borderId="0" xfId="0" applyNumberFormat="1" applyFont="1" applyFill="1" applyBorder="1" applyAlignment="1">
      <alignment horizontal="right" indent="1"/>
    </xf>
    <xf numFmtId="4" fontId="0" fillId="0" borderId="0" xfId="0" applyNumberFormat="1"/>
    <xf numFmtId="0" fontId="6" fillId="0" borderId="0" xfId="0" applyFont="1" applyFill="1" applyAlignment="1">
      <alignment horizontal="left" indent="1"/>
    </xf>
    <xf numFmtId="4" fontId="6" fillId="0" borderId="0" xfId="0" applyNumberFormat="1" applyFont="1" applyFill="1" applyAlignment="1">
      <alignment horizontal="right" indent="1"/>
    </xf>
    <xf numFmtId="4" fontId="6" fillId="0" borderId="0" xfId="0" applyNumberFormat="1" applyFont="1" applyFill="1"/>
    <xf numFmtId="0" fontId="11" fillId="2" borderId="0" xfId="0" applyFont="1" applyFill="1" applyAlignment="1">
      <alignment horizontal="left" indent="1"/>
    </xf>
    <xf numFmtId="4" fontId="11" fillId="0" borderId="0" xfId="0" applyNumberFormat="1" applyFont="1" applyAlignment="1">
      <alignment horizontal="right" indent="1"/>
    </xf>
    <xf numFmtId="4" fontId="11" fillId="2" borderId="0" xfId="0" applyNumberFormat="1" applyFont="1" applyFill="1" applyAlignment="1">
      <alignment horizontal="right" indent="1"/>
    </xf>
    <xf numFmtId="0" fontId="11" fillId="2" borderId="0" xfId="0" applyNumberFormat="1" applyFont="1" applyFill="1"/>
    <xf numFmtId="4" fontId="11" fillId="0" borderId="0" xfId="0" applyNumberFormat="1" applyFont="1"/>
    <xf numFmtId="0" fontId="10" fillId="2" borderId="0" xfId="0" applyFont="1" applyFill="1" applyBorder="1" applyAlignment="1">
      <alignment horizontal="left" indent="1"/>
    </xf>
    <xf numFmtId="0" fontId="10" fillId="0" borderId="0" xfId="0" applyFont="1" applyFill="1" applyBorder="1" applyAlignment="1">
      <alignment horizontal="left" indent="1"/>
    </xf>
    <xf numFmtId="4" fontId="10" fillId="2" borderId="0" xfId="0" applyNumberFormat="1" applyFont="1" applyFill="1" applyBorder="1" applyAlignment="1">
      <alignment horizontal="right" indent="1"/>
    </xf>
    <xf numFmtId="4" fontId="5" fillId="0" borderId="0" xfId="0" applyNumberFormat="1" applyFont="1" applyFill="1" applyBorder="1" applyAlignment="1">
      <alignment horizontal="right" indent="1"/>
    </xf>
    <xf numFmtId="0" fontId="0" fillId="0" borderId="0" xfId="0" applyFill="1"/>
    <xf numFmtId="4" fontId="0" fillId="0" borderId="0" xfId="0" applyNumberFormat="1" applyFill="1"/>
    <xf numFmtId="0" fontId="12" fillId="2" borderId="0" xfId="0" applyFont="1" applyFill="1" applyBorder="1" applyAlignment="1">
      <alignment horizontal="left" indent="1"/>
    </xf>
    <xf numFmtId="0" fontId="12" fillId="0" borderId="0" xfId="0" applyFont="1" applyFill="1" applyBorder="1" applyAlignment="1">
      <alignment horizontal="left" indent="1"/>
    </xf>
    <xf numFmtId="4" fontId="12" fillId="2" borderId="0" xfId="0" applyNumberFormat="1" applyFont="1" applyFill="1" applyBorder="1" applyAlignment="1">
      <alignment horizontal="right" indent="1"/>
    </xf>
    <xf numFmtId="0" fontId="13" fillId="2" borderId="0" xfId="0" applyFont="1" applyFill="1" applyBorder="1" applyAlignment="1">
      <alignment horizontal="left" indent="1"/>
    </xf>
    <xf numFmtId="0" fontId="13" fillId="0" borderId="0" xfId="0" applyFont="1" applyFill="1" applyBorder="1" applyAlignment="1">
      <alignment horizontal="left" indent="1"/>
    </xf>
    <xf numFmtId="4" fontId="13" fillId="2" borderId="0" xfId="0" applyNumberFormat="1" applyFont="1" applyFill="1" applyBorder="1" applyAlignment="1">
      <alignment horizontal="right" indent="1"/>
    </xf>
    <xf numFmtId="4" fontId="4" fillId="2" borderId="0" xfId="0" applyNumberFormat="1" applyFont="1" applyFill="1"/>
    <xf numFmtId="164" fontId="4" fillId="2" borderId="0" xfId="0" applyNumberFormat="1" applyFont="1" applyFill="1" applyBorder="1" applyAlignment="1">
      <alignment horizontal="left" indent="1"/>
    </xf>
    <xf numFmtId="0" fontId="14" fillId="0" borderId="0" xfId="0" applyFont="1"/>
    <xf numFmtId="0" fontId="8" fillId="0" borderId="0" xfId="0" applyFont="1" applyAlignment="1">
      <alignment vertical="top" wrapText="1"/>
    </xf>
    <xf numFmtId="0" fontId="7" fillId="2" borderId="0" xfId="0" applyFont="1" applyFill="1" applyAlignment="1">
      <alignment horizontal="left" vertical="center" indent="1"/>
    </xf>
    <xf numFmtId="0" fontId="8" fillId="0" borderId="0" xfId="0" applyFont="1" applyAlignment="1">
      <alignment vertical="center" wrapText="1"/>
    </xf>
    <xf numFmtId="0" fontId="8" fillId="0" borderId="0" xfId="0" applyFont="1" applyAlignment="1">
      <alignment horizontal="left" vertical="center" wrapText="1"/>
    </xf>
  </cellXfs>
  <cellStyles count="1">
    <cellStyle name="Normal" xfId="0" builtinId="0" customBuiltin="1"/>
  </cellStyles>
  <dxfs count="185">
    <dxf>
      <font>
        <b/>
        <i val="0"/>
        <strike val="0"/>
        <condense val="0"/>
        <extend val="0"/>
        <outline/>
        <shadow/>
        <u val="none"/>
        <vertAlign val="baseline"/>
        <sz val="8"/>
        <color theme="1"/>
        <name val="Century Gothic"/>
        <scheme val="major"/>
      </font>
      <numFmt numFmtId="0" formatCode="General"/>
      <fill>
        <patternFill patternType="solid">
          <fgColor indexed="64"/>
          <bgColor theme="0" tint="-4.9989318521683403E-2"/>
        </patternFill>
      </fill>
    </dxf>
    <dxf>
      <font>
        <b/>
        <i val="0"/>
        <strike val="0"/>
        <condense val="0"/>
        <extend val="0"/>
        <outline/>
        <shadow/>
        <u val="none"/>
        <vertAlign val="baseline"/>
        <sz val="8"/>
        <color theme="1"/>
        <name val="Century Gothic"/>
        <scheme val="major"/>
      </font>
      <numFmt numFmtId="4" formatCode="#,##0.00"/>
    </dxf>
    <dxf>
      <font>
        <b/>
        <i val="0"/>
        <strike val="0"/>
        <condense val="0"/>
        <extend val="0"/>
        <outline/>
        <shadow/>
        <u val="none"/>
        <vertAlign val="baseline"/>
        <sz val="8"/>
        <color theme="1"/>
        <name val="Century Gothic"/>
        <scheme val="major"/>
      </font>
      <numFmt numFmtId="4" formatCode="#,##0.00"/>
      <fill>
        <patternFill patternType="solid">
          <fgColor indexed="64"/>
          <bgColor theme="0" tint="-4.9989318521683403E-2"/>
        </patternFill>
      </fill>
      <alignment horizontal="right" vertical="bottom" textRotation="0" wrapText="0" indent="1" justifyLastLine="0" shrinkToFit="0" readingOrder="0"/>
    </dxf>
    <dxf>
      <font>
        <b/>
        <i val="0"/>
        <strike val="0"/>
        <condense val="0"/>
        <extend val="0"/>
        <outline/>
        <shadow/>
        <u val="none"/>
        <vertAlign val="baseline"/>
        <sz val="8"/>
        <color theme="1"/>
        <name val="Century Gothic"/>
        <scheme val="major"/>
      </font>
      <numFmt numFmtId="4" formatCode="#,##0.00"/>
    </dxf>
    <dxf>
      <font>
        <b/>
        <i val="0"/>
        <strike val="0"/>
        <condense val="0"/>
        <extend val="0"/>
        <outline/>
        <shadow/>
        <u val="none"/>
        <vertAlign val="baseline"/>
        <sz val="8"/>
        <color theme="1"/>
        <name val="Century Gothic"/>
        <scheme val="major"/>
      </font>
      <numFmt numFmtId="4" formatCode="#,##0.00"/>
      <fill>
        <patternFill patternType="solid">
          <fgColor indexed="64"/>
          <bgColor theme="0" tint="-4.9989318521683403E-2"/>
        </patternFill>
      </fill>
      <alignment horizontal="right" vertical="bottom" textRotation="0" wrapText="0" indent="1" justifyLastLine="0" shrinkToFit="0" readingOrder="0"/>
    </dxf>
    <dxf>
      <font>
        <b/>
        <i val="0"/>
        <strike val="0"/>
        <condense val="0"/>
        <extend val="0"/>
        <outline/>
        <shadow/>
        <u val="none"/>
        <vertAlign val="baseline"/>
        <sz val="8"/>
        <color theme="1"/>
        <name val="Century Gothic"/>
        <scheme val="major"/>
      </font>
      <numFmt numFmtId="4" formatCode="#,##0.00"/>
      <alignment horizontal="right" vertical="bottom" textRotation="0" wrapText="0" indent="1" justifyLastLine="0" shrinkToFit="0" readingOrder="0"/>
    </dxf>
    <dxf>
      <font>
        <b/>
        <i val="0"/>
        <strike val="0"/>
        <condense val="0"/>
        <extend val="0"/>
        <outline/>
        <shadow/>
        <u val="none"/>
        <vertAlign val="baseline"/>
        <sz val="8"/>
        <color theme="1"/>
        <name val="Century Gothic"/>
        <scheme val="major"/>
      </font>
      <numFmt numFmtId="4" formatCode="#,##0.00"/>
      <fill>
        <patternFill patternType="solid">
          <fgColor indexed="64"/>
          <bgColor theme="0" tint="-4.9989318521683403E-2"/>
        </patternFill>
      </fill>
      <alignment horizontal="right" vertical="bottom" textRotation="0" wrapText="0" indent="1" justifyLastLine="0" shrinkToFit="0" readingOrder="0"/>
    </dxf>
    <dxf>
      <font>
        <b/>
        <i val="0"/>
        <strike val="0"/>
        <condense val="0"/>
        <extend val="0"/>
        <outline/>
        <shadow/>
        <u val="none"/>
        <vertAlign val="baseline"/>
        <sz val="8"/>
        <color theme="1"/>
        <name val="Century Gothic"/>
        <scheme val="major"/>
      </font>
      <numFmt numFmtId="4" formatCode="#,##0.00"/>
      <alignment horizontal="right" vertical="bottom" textRotation="0" wrapText="0" indent="1" justifyLastLine="0" shrinkToFit="0" readingOrder="0"/>
    </dxf>
    <dxf>
      <font>
        <b/>
        <i val="0"/>
        <strike val="0"/>
        <condense val="0"/>
        <extend val="0"/>
        <outline/>
        <shadow/>
        <u val="none"/>
        <vertAlign val="baseline"/>
        <sz val="8"/>
        <color theme="1"/>
        <name val="Century Gothic"/>
        <scheme val="major"/>
      </font>
      <numFmt numFmtId="4" formatCode="#,##0.00"/>
      <fill>
        <patternFill patternType="solid">
          <fgColor indexed="64"/>
          <bgColor theme="0" tint="-4.9989318521683403E-2"/>
        </patternFill>
      </fill>
      <alignment horizontal="right" vertical="bottom" textRotation="0" wrapText="0" indent="1" justifyLastLine="0" shrinkToFit="0" readingOrder="0"/>
    </dxf>
    <dxf>
      <font>
        <b/>
        <i val="0"/>
        <strike val="0"/>
        <condense val="0"/>
        <extend val="0"/>
        <outline/>
        <shadow/>
        <u val="none"/>
        <vertAlign val="baseline"/>
        <sz val="8"/>
        <color theme="1"/>
        <name val="Century Gothic"/>
        <scheme val="major"/>
      </font>
      <numFmt numFmtId="4" formatCode="#,##0.00"/>
      <alignment horizontal="right" vertical="bottom" textRotation="0" wrapText="0" indent="1" justifyLastLine="0" shrinkToFit="0" readingOrder="0"/>
    </dxf>
    <dxf>
      <font>
        <b/>
        <i val="0"/>
        <strike val="0"/>
        <condense val="0"/>
        <extend val="0"/>
        <outline/>
        <shadow/>
        <u val="none"/>
        <vertAlign val="baseline"/>
        <sz val="8"/>
        <color theme="1"/>
        <name val="Century Gothic"/>
        <scheme val="major"/>
      </font>
      <numFmt numFmtId="4" formatCode="#,##0.00"/>
      <fill>
        <patternFill patternType="solid">
          <fgColor indexed="64"/>
          <bgColor theme="0" tint="-4.9989318521683403E-2"/>
        </patternFill>
      </fill>
      <alignment horizontal="right" vertical="bottom" textRotation="0" wrapText="0" indent="1" justifyLastLine="0" shrinkToFit="0" readingOrder="0"/>
    </dxf>
    <dxf>
      <font>
        <b/>
        <i val="0"/>
        <strike val="0"/>
        <condense val="0"/>
        <extend val="0"/>
        <outline/>
        <shadow/>
        <u val="none"/>
        <vertAlign val="baseline"/>
        <sz val="8"/>
        <color theme="1"/>
        <name val="Century Gothic"/>
        <scheme val="major"/>
      </font>
      <numFmt numFmtId="4" formatCode="#,##0.00"/>
      <alignment horizontal="right" vertical="bottom" textRotation="0" wrapText="0" indent="1" justifyLastLine="0" shrinkToFit="0" readingOrder="0"/>
    </dxf>
    <dxf>
      <font>
        <b/>
        <i val="0"/>
        <strike val="0"/>
        <condense val="0"/>
        <extend val="0"/>
        <outline/>
        <shadow/>
        <u val="none"/>
        <vertAlign val="baseline"/>
        <sz val="8"/>
        <color theme="1"/>
        <name val="Century Gothic"/>
        <scheme val="major"/>
      </font>
      <numFmt numFmtId="4" formatCode="#,##0.00"/>
      <fill>
        <patternFill patternType="solid">
          <fgColor indexed="64"/>
          <bgColor theme="0" tint="-4.9989318521683403E-2"/>
        </patternFill>
      </fill>
      <alignment horizontal="right" vertical="bottom" textRotation="0" wrapText="0" indent="1" justifyLastLine="0" shrinkToFit="0" readingOrder="0"/>
    </dxf>
    <dxf>
      <font>
        <b/>
        <i val="0"/>
        <strike val="0"/>
        <condense val="0"/>
        <extend val="0"/>
        <outline/>
        <shadow/>
        <u val="none"/>
        <vertAlign val="baseline"/>
        <sz val="8"/>
        <color theme="1"/>
        <name val="Century Gothic"/>
        <scheme val="major"/>
      </font>
      <numFmt numFmtId="4" formatCode="#,##0.00"/>
      <alignment horizontal="right" vertical="bottom" textRotation="0" wrapText="0" indent="1" justifyLastLine="0" shrinkToFit="0" readingOrder="0"/>
    </dxf>
    <dxf>
      <font>
        <b/>
        <i val="0"/>
        <strike val="0"/>
        <condense val="0"/>
        <extend val="0"/>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strike/>
        <outline/>
        <shadow/>
        <u val="none"/>
        <vertAlign val="baseline"/>
        <sz val="8"/>
        <color theme="1"/>
        <name val="Century Gothic"/>
        <scheme val="major"/>
      </font>
      <alignment horizontal="left" vertical="bottom" textRotation="0" wrapText="0" indent="1" justifyLastLine="0" shrinkToFit="0" readingOrder="0"/>
    </dxf>
    <dxf>
      <font>
        <b/>
        <i val="0"/>
        <strike val="0"/>
        <condense val="0"/>
        <extend val="0"/>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border diagonalUp="0" diagonalDown="0" outline="0">
        <left/>
        <right/>
        <top/>
        <bottom/>
      </border>
    </dxf>
    <dxf>
      <font>
        <b/>
        <i/>
        <strike/>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val="0"/>
        <strike val="0"/>
        <condense val="0"/>
        <extend val="0"/>
        <outline/>
        <shadow/>
        <u val="none"/>
        <vertAlign val="baseline"/>
        <sz val="8"/>
        <color theme="1"/>
        <name val="Century Gothic"/>
        <scheme val="major"/>
      </font>
      <numFmt numFmtId="0" formatCode="General"/>
      <fill>
        <patternFill patternType="solid">
          <fgColor indexed="64"/>
          <bgColor theme="0" tint="-4.9989318521683403E-2"/>
        </patternFill>
      </fill>
      <alignment horizontal="right" vertical="bottom" textRotation="0" wrapText="0" indent="1" justifyLastLine="0" shrinkToFit="0" readingOrder="0"/>
      <border diagonalUp="0" diagonalDown="0" outline="0">
        <left/>
        <right/>
        <top/>
        <bottom/>
      </border>
    </dxf>
    <dxf>
      <font>
        <b/>
        <i/>
        <strike/>
        <condense/>
        <extend/>
        <outline/>
        <shadow/>
        <u val="none"/>
        <vertAlign val="baseline"/>
        <sz val="8"/>
        <color theme="1"/>
        <name val="Century Gothic"/>
        <scheme val="major"/>
      </font>
      <numFmt numFmtId="4" formatCode="#,##0.00"/>
      <fill>
        <patternFill patternType="solid">
          <fgColor indexed="64"/>
          <bgColor theme="0" tint="-4.9989318521683403E-2"/>
        </patternFill>
      </fill>
      <alignment horizontal="righ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numFmt numFmtId="164" formatCode="d\-m\-yyyy;@"/>
      <fill>
        <patternFill patternType="solid">
          <fgColor indexed="64"/>
          <bgColor theme="0" tint="-4.9989318521683403E-2"/>
        </patternFill>
      </fill>
      <alignment horizontal="left" vertical="bottom" textRotation="0" wrapText="0" indent="1" justifyLastLine="0" shrinkToFit="0" readingOrder="0"/>
    </dxf>
    <dxf>
      <font>
        <b/>
        <i val="0"/>
        <strike val="0"/>
        <outline/>
        <shadow/>
        <u val="none"/>
        <vertAlign val="baseline"/>
        <sz val="8"/>
        <color theme="1"/>
        <name val="Century Gothic"/>
        <scheme val="major"/>
      </font>
    </dxf>
    <dxf>
      <font>
        <b/>
        <i/>
        <strike/>
        <condense/>
        <extend/>
        <outline/>
        <shadow/>
        <u val="none"/>
        <vertAlign val="baseline"/>
        <sz val="9"/>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val="0"/>
        <strike val="0"/>
        <condense val="0"/>
        <extend val="0"/>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border diagonalUp="0" diagonalDown="0" outline="0">
        <left/>
        <right/>
        <top/>
        <bottom/>
      </border>
    </dxf>
    <dxf>
      <font>
        <b/>
        <i/>
        <strike/>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val="0"/>
        <strike val="0"/>
        <condense val="0"/>
        <extend val="0"/>
        <outline/>
        <shadow/>
        <u val="none"/>
        <vertAlign val="baseline"/>
        <sz val="8"/>
        <color theme="1"/>
        <name val="Century Gothic"/>
        <scheme val="major"/>
      </font>
      <numFmt numFmtId="0" formatCode="General"/>
      <fill>
        <patternFill patternType="solid">
          <fgColor indexed="64"/>
          <bgColor theme="0" tint="-4.9989318521683403E-2"/>
        </patternFill>
      </fill>
      <alignment horizontal="right" vertical="bottom" textRotation="0" wrapText="0" indent="1" justifyLastLine="0" shrinkToFit="0" readingOrder="0"/>
      <border diagonalUp="0" diagonalDown="0" outline="0">
        <left/>
        <right/>
        <top/>
        <bottom/>
      </border>
    </dxf>
    <dxf>
      <font>
        <b/>
        <i/>
        <strike/>
        <condense/>
        <extend/>
        <outline/>
        <shadow/>
        <u val="none"/>
        <vertAlign val="baseline"/>
        <sz val="8"/>
        <color theme="1"/>
        <name val="Century Gothic"/>
        <scheme val="major"/>
      </font>
      <numFmt numFmtId="4" formatCode="#,##0.00"/>
      <fill>
        <patternFill patternType="solid">
          <fgColor indexed="64"/>
          <bgColor theme="0" tint="-4.9989318521683403E-2"/>
        </patternFill>
      </fill>
      <alignment horizontal="righ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numFmt numFmtId="164" formatCode="d\-m\-yyyy;@"/>
      <fill>
        <patternFill patternType="solid">
          <fgColor indexed="64"/>
          <bgColor theme="0" tint="-4.9989318521683403E-2"/>
        </patternFill>
      </fill>
      <alignment horizontal="left" vertical="bottom" textRotation="0" wrapText="0" indent="1" justifyLastLine="0" shrinkToFit="0" readingOrder="0"/>
    </dxf>
    <dxf>
      <font>
        <b/>
        <i val="0"/>
        <strike val="0"/>
        <outline/>
        <shadow/>
        <u val="none"/>
        <vertAlign val="baseline"/>
        <sz val="8"/>
        <color theme="1"/>
        <name val="Century Gothic"/>
        <scheme val="major"/>
      </font>
    </dxf>
    <dxf>
      <font>
        <b/>
        <i/>
        <strike/>
        <condense/>
        <extend/>
        <outline/>
        <shadow/>
        <u val="none"/>
        <vertAlign val="baseline"/>
        <sz val="9"/>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numFmt numFmtId="0" formatCode="General"/>
      <fill>
        <patternFill patternType="solid">
          <fgColor indexed="64"/>
          <bgColor theme="0" tint="-4.9989318521683403E-2"/>
        </patternFill>
      </fill>
      <alignment horizontal="right" vertical="bottom" textRotation="0" wrapText="0" indent="1" justifyLastLine="0" shrinkToFit="0" readingOrder="0"/>
      <border diagonalUp="0" diagonalDown="0" outline="0">
        <left/>
        <right/>
        <top/>
        <bottom/>
      </border>
    </dxf>
    <dxf>
      <font>
        <b/>
        <i/>
        <strike/>
        <condense/>
        <extend/>
        <outline/>
        <shadow/>
        <u val="none"/>
        <vertAlign val="baseline"/>
        <sz val="8"/>
        <color theme="1"/>
        <name val="Century Gothic"/>
        <scheme val="major"/>
      </font>
      <numFmt numFmtId="4" formatCode="#,##0.00"/>
      <fill>
        <patternFill patternType="solid">
          <fgColor indexed="64"/>
          <bgColor theme="0" tint="-4.9989318521683403E-2"/>
        </patternFill>
      </fill>
      <alignment horizontal="righ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numFmt numFmtId="164" formatCode="d\-m\-yyyy;@"/>
      <fill>
        <patternFill patternType="solid">
          <fgColor indexed="64"/>
          <bgColor theme="0" tint="-4.9989318521683403E-2"/>
        </patternFill>
      </fill>
      <alignment horizontal="left" vertical="bottom" textRotation="0" wrapText="0" indent="1" justifyLastLine="0" shrinkToFit="0" readingOrder="0"/>
    </dxf>
    <dxf>
      <font>
        <b/>
        <i val="0"/>
        <strike val="0"/>
        <outline/>
        <shadow/>
        <u val="none"/>
        <vertAlign val="baseline"/>
        <sz val="8"/>
        <color theme="1"/>
        <name val="Century Gothic"/>
        <scheme val="major"/>
      </font>
    </dxf>
    <dxf>
      <font>
        <b/>
        <i/>
        <strike/>
        <condense/>
        <extend/>
        <outline/>
        <shadow/>
        <u val="none"/>
        <vertAlign val="baseline"/>
        <sz val="9"/>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border diagonalUp="0" diagonalDown="0" outline="0">
        <left/>
        <right/>
        <top/>
        <bottom/>
      </border>
    </dxf>
    <dxf>
      <font>
        <b/>
        <i/>
        <strike/>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numFmt numFmtId="0" formatCode="General"/>
      <fill>
        <patternFill patternType="solid">
          <fgColor indexed="64"/>
          <bgColor theme="0" tint="-4.9989318521683403E-2"/>
        </patternFill>
      </fill>
      <alignment horizontal="right" vertical="bottom" textRotation="0" wrapText="0" indent="1" justifyLastLine="0" shrinkToFit="0" readingOrder="0"/>
      <border diagonalUp="0" diagonalDown="0" outline="0">
        <left/>
        <right/>
        <top/>
        <bottom/>
      </border>
    </dxf>
    <dxf>
      <font>
        <b/>
        <i/>
        <strike/>
        <condense/>
        <extend/>
        <outline/>
        <shadow/>
        <u val="none"/>
        <vertAlign val="baseline"/>
        <sz val="8"/>
        <color theme="1"/>
        <name val="Century Gothic"/>
        <scheme val="major"/>
      </font>
      <numFmt numFmtId="4" formatCode="#,##0.00"/>
      <fill>
        <patternFill patternType="solid">
          <fgColor indexed="64"/>
          <bgColor theme="0" tint="-4.9989318521683403E-2"/>
        </patternFill>
      </fill>
      <alignment horizontal="righ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numFmt numFmtId="164" formatCode="d\-m\-yyyy;@"/>
      <fill>
        <patternFill patternType="solid">
          <fgColor indexed="64"/>
          <bgColor theme="0" tint="-4.9989318521683403E-2"/>
        </patternFill>
      </fill>
      <alignment horizontal="left" vertical="bottom" textRotation="0" wrapText="0" indent="1" justifyLastLine="0" shrinkToFit="0" readingOrder="0"/>
    </dxf>
    <dxf>
      <font>
        <b/>
        <i val="0"/>
        <strike val="0"/>
        <outline/>
        <shadow/>
        <u val="none"/>
        <vertAlign val="baseline"/>
        <sz val="8"/>
        <color theme="1"/>
        <name val="Century Gothic"/>
        <scheme val="major"/>
      </font>
    </dxf>
    <dxf>
      <font>
        <b/>
        <i/>
        <strike/>
        <condense/>
        <extend/>
        <outline/>
        <shadow/>
        <u val="none"/>
        <vertAlign val="baseline"/>
        <sz val="9"/>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border diagonalUp="0" diagonalDown="0" outline="0">
        <left/>
        <right/>
        <top/>
        <bottom/>
      </border>
    </dxf>
    <dxf>
      <font>
        <b/>
        <i/>
        <strike/>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numFmt numFmtId="0" formatCode="General"/>
      <fill>
        <patternFill patternType="solid">
          <fgColor indexed="64"/>
          <bgColor theme="0" tint="-4.9989318521683403E-2"/>
        </patternFill>
      </fill>
      <alignment horizontal="right" vertical="bottom" textRotation="0" wrapText="0" indent="1" justifyLastLine="0" shrinkToFit="0" readingOrder="0"/>
      <border diagonalUp="0" diagonalDown="0" outline="0">
        <left/>
        <right/>
        <top/>
        <bottom/>
      </border>
    </dxf>
    <dxf>
      <font>
        <b/>
        <i/>
        <strike/>
        <condense/>
        <extend/>
        <outline/>
        <shadow/>
        <u val="none"/>
        <vertAlign val="baseline"/>
        <sz val="8"/>
        <color theme="1"/>
        <name val="Century Gothic"/>
        <scheme val="major"/>
      </font>
      <numFmt numFmtId="4" formatCode="#,##0.00"/>
      <fill>
        <patternFill patternType="solid">
          <fgColor indexed="64"/>
          <bgColor theme="0" tint="-4.9989318521683403E-2"/>
        </patternFill>
      </fill>
      <alignment horizontal="righ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numFmt numFmtId="164" formatCode="d\-m\-yyyy;@"/>
      <fill>
        <patternFill patternType="solid">
          <fgColor indexed="64"/>
          <bgColor theme="0" tint="-4.9989318521683403E-2"/>
        </patternFill>
      </fill>
      <alignment horizontal="left" vertical="bottom" textRotation="0" wrapText="0" indent="1" justifyLastLine="0" shrinkToFit="0" readingOrder="0"/>
    </dxf>
    <dxf>
      <font>
        <b/>
        <i val="0"/>
        <strike val="0"/>
        <outline/>
        <shadow/>
        <u val="none"/>
        <vertAlign val="baseline"/>
        <sz val="8"/>
        <color theme="1"/>
        <name val="Century Gothic"/>
        <scheme val="major"/>
      </font>
    </dxf>
    <dxf>
      <font>
        <b/>
        <i/>
        <strike/>
        <condense/>
        <extend/>
        <outline/>
        <shadow/>
        <u val="none"/>
        <vertAlign val="baseline"/>
        <sz val="9"/>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val="0"/>
        <i val="0"/>
        <strike val="0"/>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border diagonalUp="0" diagonalDown="0" outline="0">
        <left/>
        <right/>
        <top/>
        <bottom/>
      </border>
    </dxf>
    <dxf>
      <font>
        <b/>
        <i/>
        <strike/>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val="0"/>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val="0"/>
        <i val="0"/>
        <strike val="0"/>
        <condense/>
        <extend/>
        <outline/>
        <shadow/>
        <u val="none"/>
        <vertAlign val="baseline"/>
        <sz val="8"/>
        <color theme="1"/>
        <name val="Century Gothic"/>
        <scheme val="major"/>
      </font>
      <numFmt numFmtId="0" formatCode="General"/>
      <fill>
        <patternFill patternType="solid">
          <fgColor indexed="64"/>
          <bgColor theme="0" tint="-4.9989318521683403E-2"/>
        </patternFill>
      </fill>
      <alignment horizontal="right" vertical="bottom" textRotation="0" wrapText="0" indent="1" justifyLastLine="0" shrinkToFit="0" readingOrder="0"/>
      <border diagonalUp="0" diagonalDown="0" outline="0">
        <left/>
        <right/>
        <top/>
        <bottom/>
      </border>
    </dxf>
    <dxf>
      <font>
        <b/>
        <i/>
        <strike/>
        <condense/>
        <extend/>
        <outline/>
        <shadow/>
        <u val="none"/>
        <vertAlign val="baseline"/>
        <sz val="8"/>
        <color theme="1"/>
        <name val="Century Gothic"/>
        <scheme val="major"/>
      </font>
      <numFmt numFmtId="4" formatCode="#,##0.00"/>
      <fill>
        <patternFill patternType="solid">
          <fgColor indexed="64"/>
          <bgColor theme="0" tint="-4.9989318521683403E-2"/>
        </patternFill>
      </fill>
      <alignment horizontal="right" vertical="bottom" textRotation="0" wrapText="0" indent="1" justifyLastLine="0" shrinkToFit="0" readingOrder="0"/>
    </dxf>
    <dxf>
      <font>
        <b val="0"/>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val="0"/>
        <i val="0"/>
        <strike val="0"/>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numFmt numFmtId="164" formatCode="d\-m\-yyyy;@"/>
      <fill>
        <patternFill patternType="solid">
          <fgColor indexed="64"/>
          <bgColor theme="0" tint="-4.9989318521683403E-2"/>
        </patternFill>
      </fill>
      <alignment horizontal="left" vertical="bottom" textRotation="0" wrapText="0" indent="1" justifyLastLine="0" shrinkToFit="0" readingOrder="0"/>
    </dxf>
    <dxf>
      <font>
        <b val="0"/>
        <i val="0"/>
        <strike val="0"/>
        <outline/>
        <shadow/>
        <u val="none"/>
        <vertAlign val="baseline"/>
        <sz val="8"/>
        <color theme="1"/>
        <name val="Century Gothic"/>
        <scheme val="major"/>
      </font>
    </dxf>
    <dxf>
      <font>
        <b/>
        <i/>
        <strike/>
        <condense/>
        <extend/>
        <outline/>
        <shadow/>
        <u val="none"/>
        <vertAlign val="baseline"/>
        <sz val="9"/>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border diagonalUp="0" diagonalDown="0" outline="0">
        <left/>
        <right/>
        <top/>
        <bottom/>
      </border>
    </dxf>
    <dxf>
      <font>
        <b/>
        <i/>
        <strike/>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numFmt numFmtId="0" formatCode="General"/>
      <fill>
        <patternFill patternType="solid">
          <fgColor indexed="64"/>
          <bgColor theme="0" tint="-4.9989318521683403E-2"/>
        </patternFill>
      </fill>
      <alignment horizontal="right" vertical="bottom" textRotation="0" wrapText="0" indent="1" justifyLastLine="0" shrinkToFit="0" readingOrder="0"/>
      <border diagonalUp="0" diagonalDown="0" outline="0">
        <left/>
        <right/>
        <top/>
        <bottom/>
      </border>
    </dxf>
    <dxf>
      <font>
        <b/>
        <i/>
        <strike/>
        <condense/>
        <extend/>
        <outline/>
        <shadow/>
        <u val="none"/>
        <vertAlign val="baseline"/>
        <sz val="8"/>
        <color theme="1"/>
        <name val="Century Gothic"/>
        <scheme val="major"/>
      </font>
      <numFmt numFmtId="4" formatCode="#,##0.00"/>
      <fill>
        <patternFill patternType="solid">
          <fgColor indexed="64"/>
          <bgColor theme="0" tint="-4.9989318521683403E-2"/>
        </patternFill>
      </fill>
      <alignment horizontal="righ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numFmt numFmtId="164" formatCode="d\-m\-yyyy;@"/>
      <fill>
        <patternFill patternType="solid">
          <fgColor indexed="64"/>
          <bgColor theme="0" tint="-4.9989318521683403E-2"/>
        </patternFill>
      </fill>
      <alignment horizontal="left" vertical="bottom" textRotation="0" wrapText="0" indent="1" justifyLastLine="0" shrinkToFit="0" readingOrder="0"/>
    </dxf>
    <dxf>
      <font>
        <b/>
        <i val="0"/>
        <strike val="0"/>
        <outline/>
        <shadow/>
        <u val="none"/>
        <vertAlign val="baseline"/>
        <sz val="8"/>
        <color theme="1"/>
        <name val="Century Gothic"/>
        <scheme val="major"/>
      </font>
    </dxf>
    <dxf>
      <font>
        <b/>
        <i/>
        <strike/>
        <condense/>
        <extend/>
        <outline/>
        <shadow/>
        <u val="none"/>
        <vertAlign val="baseline"/>
        <sz val="9"/>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border diagonalUp="0" diagonalDown="0" outline="0">
        <left/>
        <right/>
        <top/>
        <bottom/>
      </border>
    </dxf>
    <dxf>
      <font>
        <b/>
        <i/>
        <strike/>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numFmt numFmtId="0" formatCode="General"/>
      <fill>
        <patternFill patternType="solid">
          <fgColor indexed="64"/>
          <bgColor theme="0" tint="-4.9989318521683403E-2"/>
        </patternFill>
      </fill>
      <alignment horizontal="right" vertical="bottom" textRotation="0" wrapText="0" indent="1" justifyLastLine="0" shrinkToFit="0" readingOrder="0"/>
      <border diagonalUp="0" diagonalDown="0" outline="0">
        <left/>
        <right/>
        <top/>
        <bottom/>
      </border>
    </dxf>
    <dxf>
      <font>
        <b/>
        <i/>
        <strike/>
        <condense/>
        <extend/>
        <outline/>
        <shadow/>
        <u val="none"/>
        <vertAlign val="baseline"/>
        <sz val="8"/>
        <color theme="1"/>
        <name val="Century Gothic"/>
        <scheme val="major"/>
      </font>
      <numFmt numFmtId="4" formatCode="#,##0.00"/>
      <fill>
        <patternFill patternType="solid">
          <fgColor indexed="64"/>
          <bgColor theme="0" tint="-4.9989318521683403E-2"/>
        </patternFill>
      </fill>
      <alignment horizontal="righ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numFmt numFmtId="164" formatCode="d\-m\-yyyy;@"/>
      <fill>
        <patternFill patternType="solid">
          <fgColor indexed="64"/>
          <bgColor theme="0" tint="-4.9989318521683403E-2"/>
        </patternFill>
      </fill>
      <alignment horizontal="left" vertical="bottom" textRotation="0" wrapText="0" indent="1" justifyLastLine="0" shrinkToFit="0" readingOrder="0"/>
    </dxf>
    <dxf>
      <font>
        <b/>
        <i val="0"/>
        <strike val="0"/>
        <outline/>
        <shadow/>
        <u val="none"/>
        <vertAlign val="baseline"/>
        <sz val="8"/>
        <color theme="1"/>
        <name val="Century Gothic"/>
        <scheme val="major"/>
      </font>
    </dxf>
    <dxf>
      <font>
        <b/>
        <i/>
        <strike/>
        <condense/>
        <extend/>
        <outline/>
        <shadow/>
        <u val="none"/>
        <vertAlign val="baseline"/>
        <sz val="9"/>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border diagonalUp="0" diagonalDown="0" outline="0">
        <left/>
        <right/>
        <top/>
        <bottom/>
      </border>
    </dxf>
    <dxf>
      <font>
        <b/>
        <i/>
        <strike/>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numFmt numFmtId="0" formatCode="General"/>
      <fill>
        <patternFill patternType="solid">
          <fgColor indexed="64"/>
          <bgColor theme="0" tint="-4.9989318521683403E-2"/>
        </patternFill>
      </fill>
      <alignment horizontal="right" vertical="bottom" textRotation="0" wrapText="0" indent="1" justifyLastLine="0" shrinkToFit="0" readingOrder="0"/>
      <border diagonalUp="0" diagonalDown="0" outline="0">
        <left/>
        <right/>
        <top/>
        <bottom/>
      </border>
    </dxf>
    <dxf>
      <font>
        <b/>
        <i/>
        <strike/>
        <condense/>
        <extend/>
        <outline/>
        <shadow/>
        <u val="none"/>
        <vertAlign val="baseline"/>
        <sz val="8"/>
        <color theme="1"/>
        <name val="Century Gothic"/>
        <scheme val="major"/>
      </font>
      <numFmt numFmtId="4" formatCode="#,##0.00"/>
      <fill>
        <patternFill patternType="solid">
          <fgColor indexed="64"/>
          <bgColor theme="0" tint="-4.9989318521683403E-2"/>
        </patternFill>
      </fill>
      <alignment horizontal="righ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numFmt numFmtId="164" formatCode="d\-m\-yyyy;@"/>
      <fill>
        <patternFill patternType="solid">
          <fgColor indexed="64"/>
          <bgColor theme="0" tint="-4.9989318521683403E-2"/>
        </patternFill>
      </fill>
      <alignment horizontal="left" vertical="bottom" textRotation="0" wrapText="0" indent="1" justifyLastLine="0" shrinkToFit="0" readingOrder="0"/>
    </dxf>
    <dxf>
      <font>
        <b/>
        <i val="0"/>
        <strike val="0"/>
        <outline/>
        <shadow/>
        <u val="none"/>
        <vertAlign val="baseline"/>
        <sz val="8"/>
        <color theme="1"/>
        <name val="Century Gothic"/>
        <scheme val="major"/>
      </font>
    </dxf>
    <dxf>
      <font>
        <b/>
        <i/>
        <strike/>
        <condense/>
        <extend/>
        <outline/>
        <shadow/>
        <u val="none"/>
        <vertAlign val="baseline"/>
        <sz val="9"/>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border diagonalUp="0" diagonalDown="0" outline="0">
        <left/>
        <right/>
        <top/>
        <bottom/>
      </border>
    </dxf>
    <dxf>
      <font>
        <b/>
        <i/>
        <strike/>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numFmt numFmtId="0" formatCode="General"/>
      <fill>
        <patternFill patternType="solid">
          <fgColor indexed="64"/>
          <bgColor theme="0" tint="-4.9989318521683403E-2"/>
        </patternFill>
      </fill>
      <alignment horizontal="right" vertical="bottom" textRotation="0" wrapText="0" indent="1" justifyLastLine="0" shrinkToFit="0" readingOrder="0"/>
      <border diagonalUp="0" diagonalDown="0" outline="0">
        <left/>
        <right/>
        <top/>
        <bottom/>
      </border>
    </dxf>
    <dxf>
      <font>
        <b/>
        <i/>
        <strike/>
        <condense/>
        <extend/>
        <outline/>
        <shadow/>
        <u val="none"/>
        <vertAlign val="baseline"/>
        <sz val="8"/>
        <color theme="1"/>
        <name val="Century Gothic"/>
        <scheme val="major"/>
      </font>
      <numFmt numFmtId="4" formatCode="#,##0.00"/>
      <fill>
        <patternFill patternType="solid">
          <fgColor indexed="64"/>
          <bgColor theme="0" tint="-4.9989318521683403E-2"/>
        </patternFill>
      </fill>
      <alignment horizontal="righ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numFmt numFmtId="164" formatCode="d\-m\-yyyy;@"/>
      <fill>
        <patternFill patternType="solid">
          <fgColor indexed="64"/>
          <bgColor theme="0" tint="-4.9989318521683403E-2"/>
        </patternFill>
      </fill>
      <alignment horizontal="left" vertical="bottom" textRotation="0" wrapText="0" indent="1" justifyLastLine="0" shrinkToFit="0" readingOrder="0"/>
    </dxf>
    <dxf>
      <font>
        <b/>
        <i val="0"/>
        <strike val="0"/>
        <outline/>
        <shadow/>
        <u val="none"/>
        <vertAlign val="baseline"/>
        <sz val="8"/>
        <color theme="1"/>
        <name val="Century Gothic"/>
        <scheme val="major"/>
      </font>
    </dxf>
    <dxf>
      <font>
        <b/>
        <i/>
        <strike/>
        <condense/>
        <extend/>
        <outline/>
        <shadow/>
        <u val="none"/>
        <vertAlign val="baseline"/>
        <sz val="9"/>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numFmt numFmtId="0" formatCode="General"/>
      <fill>
        <patternFill patternType="solid">
          <fgColor indexed="64"/>
          <bgColor theme="0" tint="-4.9989318521683403E-2"/>
        </patternFill>
      </fill>
      <alignment horizontal="right" vertical="bottom" textRotation="0" wrapText="0" indent="1" justifyLastLine="0" shrinkToFit="0" readingOrder="0"/>
    </dxf>
    <dxf>
      <font>
        <b/>
        <i/>
        <strike/>
        <condense/>
        <extend/>
        <outline/>
        <shadow/>
        <u val="none"/>
        <vertAlign val="baseline"/>
        <sz val="8"/>
        <color theme="1"/>
        <name val="Century Gothic"/>
        <scheme val="major"/>
      </font>
      <numFmt numFmtId="4" formatCode="#,##0.00"/>
      <fill>
        <patternFill patternType="solid">
          <fgColor indexed="64"/>
          <bgColor theme="0" tint="-4.9989318521683403E-2"/>
        </patternFill>
      </fill>
      <alignment horizontal="righ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strike/>
        <condense/>
        <extend/>
        <outline/>
        <shadow/>
        <u val="none"/>
        <vertAlign val="baseline"/>
        <sz val="8"/>
        <color theme="1"/>
        <name val="Century Gothic"/>
        <scheme val="major"/>
      </font>
      <numFmt numFmtId="164" formatCode="d\-m\-yyyy;@"/>
      <fill>
        <patternFill patternType="solid">
          <fgColor indexed="64"/>
          <bgColor theme="0" tint="-4.9989318521683403E-2"/>
        </patternFill>
      </fill>
      <alignment horizontal="left" vertical="bottom" textRotation="0" wrapText="0" indent="1" justifyLastLine="0" shrinkToFit="0" readingOrder="0"/>
    </dxf>
    <dxf>
      <font>
        <b/>
        <i val="0"/>
        <strike val="0"/>
        <outline/>
        <shadow/>
        <u val="none"/>
        <vertAlign val="baseline"/>
        <sz val="8"/>
        <color theme="1"/>
        <name val="Century Gothic"/>
        <scheme val="major"/>
      </font>
    </dxf>
    <dxf>
      <font>
        <b/>
        <i/>
        <strike/>
        <condense/>
        <extend/>
        <outline/>
        <shadow/>
        <u val="none"/>
        <vertAlign val="baseline"/>
        <sz val="9"/>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b/>
        <i val="0"/>
        <strike val="0"/>
        <condense val="0"/>
        <extend val="0"/>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border diagonalUp="0" diagonalDown="0" outline="0">
        <left/>
        <right/>
        <top/>
        <bottom/>
      </border>
    </dxf>
    <dxf>
      <font>
        <strike/>
        <outline/>
        <shadow/>
        <u val="none"/>
        <vertAlign val="baseline"/>
        <sz val="8"/>
        <color theme="1"/>
      </font>
      <fill>
        <patternFill patternType="solid">
          <fgColor indexed="64"/>
          <bgColor theme="0" tint="-4.9989318521683403E-2"/>
        </patternFill>
      </fill>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strike/>
        <outline/>
        <shadow/>
        <u val="none"/>
        <vertAlign val="baseline"/>
        <sz val="8"/>
        <color theme="1"/>
      </font>
      <alignment horizontal="left" vertical="bottom" textRotation="0" wrapText="0" indent="1" justifyLastLine="0" shrinkToFit="0" readingOrder="0"/>
    </dxf>
    <dxf>
      <font>
        <b/>
        <i val="0"/>
        <strike val="0"/>
        <condense val="0"/>
        <extend val="0"/>
        <outline/>
        <shadow/>
        <u val="none"/>
        <vertAlign val="baseline"/>
        <sz val="8"/>
        <color theme="1"/>
        <name val="Century Gothic"/>
        <scheme val="major"/>
      </font>
      <numFmt numFmtId="0" formatCode="General"/>
      <fill>
        <patternFill patternType="solid">
          <fgColor indexed="64"/>
          <bgColor theme="0" tint="-4.9989318521683403E-2"/>
        </patternFill>
      </fill>
      <alignment horizontal="right" vertical="bottom" textRotation="0" wrapText="0" indent="1" justifyLastLine="0" shrinkToFit="0" readingOrder="0"/>
      <border diagonalUp="0" diagonalDown="0" outline="0">
        <left/>
        <right/>
        <top/>
        <bottom/>
      </border>
    </dxf>
    <dxf>
      <font>
        <b/>
        <i/>
        <strike/>
        <outline/>
        <shadow/>
        <u val="none"/>
        <vertAlign val="baseline"/>
        <sz val="8"/>
        <color theme="1"/>
        <name val="Century Gothic"/>
        <scheme val="major"/>
      </font>
      <numFmt numFmtId="4" formatCode="#,##0.00"/>
      <fill>
        <patternFill patternType="solid">
          <fgColor indexed="64"/>
          <bgColor theme="0" tint="-4.9989318521683403E-2"/>
        </patternFill>
      </fill>
      <alignment horizontal="righ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none">
          <fgColor indexed="64"/>
          <bgColor indexed="65"/>
        </patternFill>
      </fill>
      <alignment horizontal="left" vertical="bottom" textRotation="0" wrapText="0" indent="1" justifyLastLine="0" shrinkToFit="0" readingOrder="0"/>
    </dxf>
    <dxf>
      <font>
        <strike/>
        <outline/>
        <shadow/>
        <u val="none"/>
        <vertAlign val="baseline"/>
        <sz val="8"/>
        <color theme="1"/>
      </font>
      <alignment horizontal="left" vertical="bottom" textRotation="0" wrapText="0" indent="1" justifyLastLine="0" shrinkToFit="0" readingOrder="0"/>
    </dxf>
    <dxf>
      <font>
        <b/>
        <i val="0"/>
        <strike val="0"/>
        <condense/>
        <extend/>
        <outline/>
        <shadow/>
        <u val="none"/>
        <vertAlign val="baseline"/>
        <sz val="8"/>
        <color theme="1"/>
        <name val="Century Gothic"/>
        <scheme val="major"/>
      </font>
      <fill>
        <patternFill patternType="solid">
          <fgColor indexed="64"/>
          <bgColor theme="0" tint="-4.9989318521683403E-2"/>
        </patternFill>
      </fill>
      <alignment horizontal="left" vertical="bottom" textRotation="0" wrapText="0" indent="1" justifyLastLine="0" shrinkToFit="0" readingOrder="0"/>
    </dxf>
    <dxf>
      <font>
        <strike/>
        <outline/>
        <shadow/>
        <u val="none"/>
        <vertAlign val="baseline"/>
        <sz val="8"/>
        <color theme="1"/>
      </font>
      <numFmt numFmtId="164" formatCode="d\-m\-yyyy;@"/>
      <fill>
        <patternFill patternType="solid">
          <fgColor indexed="64"/>
          <bgColor theme="0" tint="-4.9989318521683403E-2"/>
        </patternFill>
      </fill>
      <alignment horizontal="left" vertical="bottom" textRotation="0" wrapText="0" indent="1" justifyLastLine="0" shrinkToFit="0" readingOrder="0"/>
    </dxf>
    <dxf>
      <font>
        <b/>
        <i val="0"/>
        <strike val="0"/>
        <outline/>
        <shadow/>
        <u val="none"/>
        <vertAlign val="baseline"/>
        <sz val="8"/>
        <color theme="1"/>
        <name val="Century Gothic"/>
        <scheme val="major"/>
      </font>
    </dxf>
    <dxf>
      <font>
        <strike/>
        <outline/>
        <shadow/>
        <u val="none"/>
        <vertAlign val="baseline"/>
        <sz val="8"/>
        <color theme="1"/>
        <name val="Century Gothic"/>
        <scheme val="major"/>
      </font>
    </dxf>
    <dxf>
      <font>
        <strike/>
        <outline/>
        <shadow/>
        <u val="none"/>
        <vertAlign val="baseline"/>
        <sz val="9"/>
        <color theme="1"/>
        <name val="Century Gothic"/>
        <scheme val="major"/>
      </font>
      <alignment horizontal="left" vertical="bottom" textRotation="0" wrapText="0" relativeIndent="1" justifyLastLine="0" shrinkToFit="0" readingOrder="0"/>
    </dxf>
    <dxf>
      <font>
        <b/>
        <i/>
        <strike/>
        <condense/>
        <extend/>
        <outline/>
        <shadow/>
        <u val="none"/>
        <vertAlign val="baseline"/>
        <sz val="8"/>
        <color theme="1"/>
        <name val="Century Gothic"/>
        <scheme val="major"/>
      </font>
      <numFmt numFmtId="4" formatCode="#,##0.00"/>
      <fill>
        <patternFill patternType="solid">
          <fgColor indexed="64"/>
          <bgColor theme="0" tint="-4.9989318521683403E-2"/>
        </patternFill>
      </fill>
    </dxf>
    <dxf>
      <font>
        <b/>
        <i/>
        <strike/>
        <outline/>
        <shadow/>
        <u val="none"/>
        <vertAlign val="baseline"/>
        <sz val="8"/>
        <color theme="1"/>
      </font>
      <alignment horizontal="right" vertical="bottom" textRotation="0" wrapText="0" indent="1" justifyLastLine="0" shrinkToFit="0" readingOrder="0"/>
    </dxf>
    <dxf>
      <font>
        <b/>
        <i/>
        <strike/>
        <outline/>
        <shadow/>
        <u val="none"/>
        <vertAlign val="baseline"/>
        <sz val="8"/>
        <color theme="1"/>
      </font>
      <alignment horizontal="right" vertical="bottom" textRotation="0" wrapText="0" indent="1" justifyLastLine="0" shrinkToFit="0" readingOrder="0"/>
    </dxf>
    <dxf>
      <font>
        <b/>
        <i/>
        <strike/>
        <outline/>
        <shadow/>
        <u val="none"/>
        <vertAlign val="baseline"/>
        <sz val="8"/>
        <color theme="1"/>
      </font>
    </dxf>
    <dxf>
      <font>
        <b/>
        <i/>
        <strike/>
        <outline/>
        <shadow/>
        <u val="none"/>
        <vertAlign val="baseline"/>
        <sz val="8"/>
        <color theme="1"/>
      </font>
      <alignment horizontal="right" vertical="bottom" textRotation="0" wrapText="0" indent="1" justifyLastLine="0" shrinkToFit="0" readingOrder="0"/>
    </dxf>
    <dxf>
      <font>
        <b/>
        <i/>
        <strike/>
        <outline/>
        <shadow/>
        <u val="none"/>
        <vertAlign val="baseline"/>
        <sz val="8"/>
        <color theme="1"/>
      </font>
      <alignment horizontal="right" vertical="bottom" textRotation="0" wrapText="0" indent="1" justifyLastLine="0" shrinkToFit="0" readingOrder="0"/>
    </dxf>
    <dxf>
      <font>
        <b/>
        <i/>
        <strike/>
        <outline/>
        <shadow/>
        <u val="none"/>
        <vertAlign val="baseline"/>
        <sz val="8"/>
        <color theme="1"/>
      </font>
      <alignment horizontal="right" vertical="bottom" textRotation="0" wrapText="0" indent="1" justifyLastLine="0" shrinkToFit="0" readingOrder="0"/>
    </dxf>
    <dxf>
      <font>
        <b/>
        <i/>
        <strike/>
        <outline/>
        <shadow/>
        <u val="none"/>
        <vertAlign val="baseline"/>
        <sz val="8"/>
        <color theme="1"/>
      </font>
      <alignment horizontal="right" vertical="bottom" textRotation="0" wrapText="0" indent="1" justifyLastLine="0" shrinkToFit="0" readingOrder="0"/>
    </dxf>
    <dxf>
      <font>
        <b/>
        <i/>
        <strike/>
        <outline/>
        <shadow/>
        <u val="none"/>
        <vertAlign val="baseline"/>
        <sz val="8"/>
        <color theme="1"/>
      </font>
      <alignment horizontal="right" vertical="bottom" textRotation="0" wrapText="0" indent="1" justifyLastLine="0" shrinkToFit="0" readingOrder="0"/>
    </dxf>
    <dxf>
      <font>
        <b/>
        <i/>
        <strike/>
        <outline/>
        <shadow/>
        <u val="none"/>
        <vertAlign val="baseline"/>
        <sz val="8"/>
        <color theme="1"/>
      </font>
      <alignment horizontal="right" vertical="bottom" textRotation="0" wrapText="0" indent="1" justifyLastLine="0" shrinkToFit="0" readingOrder="0"/>
    </dxf>
    <dxf>
      <font>
        <b/>
        <i/>
        <strike/>
        <outline/>
        <shadow/>
        <u val="none"/>
        <vertAlign val="baseline"/>
        <sz val="8"/>
        <color theme="1"/>
      </font>
      <alignment horizontal="right" vertical="bottom" textRotation="0" wrapText="0" indent="1" justifyLastLine="0" shrinkToFit="0" readingOrder="0"/>
    </dxf>
    <dxf>
      <font>
        <b/>
        <i/>
        <strike/>
        <outline/>
        <shadow/>
        <u val="none"/>
        <vertAlign val="baseline"/>
        <sz val="8"/>
        <color theme="1"/>
      </font>
      <alignment horizontal="right" vertical="bottom" textRotation="0" wrapText="0" indent="1" justifyLastLine="0" shrinkToFit="0" readingOrder="0"/>
    </dxf>
    <dxf>
      <font>
        <b/>
        <i/>
        <strike/>
        <outline/>
        <shadow/>
        <u val="none"/>
        <vertAlign val="baseline"/>
        <sz val="8"/>
        <color theme="1"/>
      </font>
      <alignment horizontal="right" vertical="bottom" textRotation="0" wrapText="0" indent="1" justifyLastLine="0" shrinkToFit="0" readingOrder="0"/>
    </dxf>
    <dxf>
      <font>
        <b/>
        <i/>
        <strike/>
        <outline/>
        <shadow/>
        <u val="none"/>
        <vertAlign val="baseline"/>
        <sz val="8"/>
        <color theme="1"/>
      </font>
      <alignment horizontal="right" vertical="bottom" textRotation="0" wrapText="0" indent="1" justifyLastLine="0" shrinkToFit="0" readingOrder="0"/>
    </dxf>
    <dxf>
      <font>
        <b/>
        <i val="0"/>
        <strike val="0"/>
        <outline/>
        <shadow/>
        <u val="none"/>
        <vertAlign val="baseline"/>
        <sz val="8"/>
        <color theme="1"/>
        <name val="Century Gothic"/>
        <scheme val="major"/>
      </font>
    </dxf>
    <dxf>
      <font>
        <strike/>
        <outline/>
        <shadow/>
        <u val="none"/>
        <vertAlign val="baseline"/>
        <sz val="8"/>
        <color theme="1"/>
        <name val="Century Gothic"/>
        <scheme val="major"/>
      </font>
    </dxf>
    <dxf>
      <font>
        <strike/>
        <outline/>
        <shadow/>
        <u val="none"/>
        <vertAlign val="baseline"/>
        <sz val="9"/>
        <color theme="1"/>
        <name val="Century Gothic"/>
        <scheme val="major"/>
      </font>
    </dxf>
    <dxf>
      <fill>
        <patternFill>
          <bgColor theme="0" tint="-4.9989318521683403E-2"/>
        </patternFill>
      </fill>
    </dxf>
    <dxf>
      <font>
        <b/>
        <i val="0"/>
      </font>
      <fill>
        <patternFill>
          <bgColor theme="0" tint="-4.9989318521683403E-2"/>
        </patternFill>
      </fill>
    </dxf>
    <dxf>
      <font>
        <b/>
        <i val="0"/>
        <color theme="1"/>
      </font>
      <fill>
        <patternFill patternType="none">
          <bgColor auto="1"/>
        </patternFill>
      </fill>
      <border>
        <left/>
        <right/>
        <top style="thin">
          <color theme="0" tint="-0.14996795556505021"/>
        </top>
        <bottom style="thin">
          <color theme="1" tint="0.499984740745262"/>
        </bottom>
        <vertical style="thin">
          <color theme="0" tint="-0.14996795556505021"/>
        </vertical>
        <horizontal/>
      </border>
    </dxf>
    <dxf>
      <font>
        <b/>
        <i val="0"/>
        <color theme="1"/>
      </font>
      <fill>
        <patternFill patternType="none">
          <bgColor auto="1"/>
        </patternFill>
      </fill>
      <border>
        <left/>
        <right/>
        <top style="thin">
          <color theme="1" tint="0.499984740745262"/>
        </top>
        <bottom style="thin">
          <color theme="0" tint="-0.14996795556505021"/>
        </bottom>
        <vertical/>
        <horizontal/>
      </border>
    </dxf>
    <dxf>
      <font>
        <b val="0"/>
        <i val="0"/>
        <color theme="1"/>
      </font>
      <fill>
        <patternFill patternType="none">
          <bgColor auto="1"/>
        </patternFill>
      </fill>
      <border diagonalUp="0" diagonalDown="0">
        <left/>
        <right/>
        <top/>
        <bottom/>
        <vertical style="thin">
          <color theme="0" tint="-0.14996795556505021"/>
        </vertical>
        <horizontal/>
      </border>
    </dxf>
    <dxf>
      <font>
        <b/>
        <color theme="1"/>
      </font>
      <border>
        <bottom style="thin">
          <color theme="9"/>
        </bottom>
        <vertical/>
        <horizontal/>
      </border>
    </dxf>
    <dxf>
      <font>
        <color theme="1"/>
      </font>
      <border>
        <left/>
        <right/>
        <top/>
        <bottom/>
        <vertical/>
        <horizontal/>
      </border>
    </dxf>
  </dxfs>
  <tableStyles count="2" defaultTableStyle="Summary Table" defaultPivotStyle="PivotStyleLight16">
    <tableStyle name="styleCustomSlicer" pivot="0" table="0" count="10">
      <tableStyleElement type="wholeTable" dxfId="184"/>
      <tableStyleElement type="headerRow" dxfId="183"/>
    </tableStyle>
    <tableStyle name="Summary Table" pivot="0" count="5">
      <tableStyleElement type="wholeTable" dxfId="182"/>
      <tableStyleElement type="headerRow" dxfId="181"/>
      <tableStyleElement type="totalRow" dxfId="180"/>
      <tableStyleElement type="firstColumn" dxfId="179"/>
      <tableStyleElement type="firstColumnStripe" dxfId="178"/>
    </tableStyle>
  </tableStyles>
  <extLst>
    <ext xmlns:x14="http://schemas.microsoft.com/office/spreadsheetml/2009/9/main" uri="{46F421CA-312F-682f-3DD2-61675219B42D}">
      <x14:dxfs count="8">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828282"/>
          </font>
          <fill>
            <patternFill patternType="solid">
              <fgColor theme="9" tint="0.79998168889431442"/>
              <bgColor theme="9" tint="0.79998168889431442"/>
            </patternFill>
          </fill>
          <border>
            <left style="thin">
              <color rgb="FFCCCCCC"/>
            </left>
            <right style="thin">
              <color rgb="FFCCCCCC"/>
            </right>
            <top style="thin">
              <color rgb="FFCCCCCC"/>
            </top>
            <bottom style="thin">
              <color rgb="FFCCCCCC"/>
            </bottom>
            <vertical/>
            <horizontal/>
          </border>
        </dxf>
        <dxf>
          <font>
            <color rgb="FF000000"/>
          </font>
          <fill>
            <patternFill patternType="solid">
              <fgColor theme="9" tint="0.59999389629810485"/>
              <bgColor theme="9" tint="0.59999389629810485"/>
            </patternFill>
          </fill>
          <border>
            <left style="thin">
              <color rgb="FF999999"/>
            </left>
            <right style="thin">
              <color rgb="FF999999"/>
            </right>
            <top style="thin">
              <color rgb="FF999999"/>
            </top>
            <bottom style="thin">
              <color rgb="FF999999"/>
            </bottom>
            <vertical/>
            <horizontal/>
          </border>
        </dxf>
        <dxf>
          <font>
            <color rgb="FF828282"/>
          </font>
          <fill>
            <patternFill patternType="solid">
              <fgColor rgb="FFFFFFFF"/>
              <bgColor rgb="FFFFFFFF"/>
            </patternFill>
          </fill>
          <border>
            <left style="thin">
              <color rgb="FFE0E0E0"/>
            </left>
            <right style="thin">
              <color rgb="FFE0E0E0"/>
            </right>
            <top style="thin">
              <color rgb="FFE0E0E0"/>
            </top>
            <bottom style="thin">
              <color rgb="FFE0E0E0"/>
            </bottom>
            <vertical/>
            <horizontal/>
          </border>
        </dxf>
        <dxf>
          <font>
            <color rgb="FF000000"/>
          </font>
          <fill>
            <patternFill patternType="solid">
              <fgColor rgb="FFFFFFFF"/>
              <bgColor rgb="FFFFFFFF"/>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styleCustom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0846286529685804E-2"/>
          <c:y val="3.7210342265680076E-2"/>
          <c:w val="0.78649224115488003"/>
          <c:h val="0.93081834948977171"/>
        </c:manualLayout>
      </c:layout>
      <c:barChart>
        <c:barDir val="col"/>
        <c:grouping val="clustered"/>
        <c:varyColors val="0"/>
        <c:ser>
          <c:idx val="0"/>
          <c:order val="0"/>
          <c:tx>
            <c:strRef>
              <c:f>resumen!$B$19</c:f>
              <c:strCache>
                <c:ptCount val="1"/>
                <c:pt idx="0">
                  <c:v>SEMANA 1</c:v>
                </c:pt>
              </c:strCache>
            </c:strRef>
          </c:tx>
          <c:spPr>
            <a:solidFill>
              <a:schemeClr val="tx1">
                <a:lumMod val="50000"/>
                <a:lumOff val="50000"/>
              </a:schemeClr>
            </a:solidFill>
            <a:ln>
              <a:noFill/>
            </a:ln>
          </c:spPr>
          <c:invertIfNegative val="0"/>
          <c:cat>
            <c:strRef>
              <c:f>resumen!$C$18:$N$18</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resumen!$C$19:$N$19</c:f>
              <c:numCache>
                <c:formatCode>#,##0.00</c:formatCode>
                <c:ptCount val="12"/>
                <c:pt idx="0">
                  <c:v>14</c:v>
                </c:pt>
                <c:pt idx="1">
                  <c:v>30</c:v>
                </c:pt>
                <c:pt idx="2">
                  <c:v>0</c:v>
                </c:pt>
                <c:pt idx="3">
                  <c:v>0</c:v>
                </c:pt>
                <c:pt idx="4">
                  <c:v>0</c:v>
                </c:pt>
                <c:pt idx="5">
                  <c:v>0</c:v>
                </c:pt>
                <c:pt idx="6">
                  <c:v>0</c:v>
                </c:pt>
                <c:pt idx="7">
                  <c:v>0</c:v>
                </c:pt>
                <c:pt idx="8">
                  <c:v>0</c:v>
                </c:pt>
                <c:pt idx="9">
                  <c:v>0</c:v>
                </c:pt>
                <c:pt idx="10">
                  <c:v>0</c:v>
                </c:pt>
                <c:pt idx="11">
                  <c:v>0</c:v>
                </c:pt>
              </c:numCache>
            </c:numRef>
          </c:val>
        </c:ser>
        <c:ser>
          <c:idx val="1"/>
          <c:order val="1"/>
          <c:tx>
            <c:strRef>
              <c:f>resumen!$B$20</c:f>
              <c:strCache>
                <c:ptCount val="1"/>
                <c:pt idx="0">
                  <c:v>SEMANA 2</c:v>
                </c:pt>
              </c:strCache>
            </c:strRef>
          </c:tx>
          <c:spPr>
            <a:solidFill>
              <a:schemeClr val="accent1"/>
            </a:solidFill>
            <a:ln>
              <a:noFill/>
            </a:ln>
          </c:spPr>
          <c:invertIfNegative val="0"/>
          <c:cat>
            <c:strRef>
              <c:f>resumen!$C$18:$N$18</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resumen!$C$20:$N$20</c:f>
              <c:numCache>
                <c:formatCode>#,##0.00</c:formatCode>
                <c:ptCount val="12"/>
                <c:pt idx="0">
                  <c:v>23</c:v>
                </c:pt>
                <c:pt idx="1">
                  <c:v>22</c:v>
                </c:pt>
                <c:pt idx="2">
                  <c:v>0</c:v>
                </c:pt>
                <c:pt idx="3">
                  <c:v>0</c:v>
                </c:pt>
                <c:pt idx="4">
                  <c:v>0</c:v>
                </c:pt>
                <c:pt idx="5">
                  <c:v>0</c:v>
                </c:pt>
                <c:pt idx="6">
                  <c:v>0</c:v>
                </c:pt>
                <c:pt idx="7">
                  <c:v>0</c:v>
                </c:pt>
                <c:pt idx="8">
                  <c:v>0</c:v>
                </c:pt>
                <c:pt idx="9">
                  <c:v>0</c:v>
                </c:pt>
                <c:pt idx="10">
                  <c:v>0</c:v>
                </c:pt>
                <c:pt idx="11">
                  <c:v>0</c:v>
                </c:pt>
              </c:numCache>
            </c:numRef>
          </c:val>
        </c:ser>
        <c:ser>
          <c:idx val="2"/>
          <c:order val="2"/>
          <c:tx>
            <c:strRef>
              <c:f>resumen!$B$21</c:f>
              <c:strCache>
                <c:ptCount val="1"/>
                <c:pt idx="0">
                  <c:v>SEMANA 3</c:v>
                </c:pt>
              </c:strCache>
            </c:strRef>
          </c:tx>
          <c:spPr>
            <a:solidFill>
              <a:schemeClr val="accent2"/>
            </a:solidFill>
            <a:ln>
              <a:noFill/>
            </a:ln>
          </c:spPr>
          <c:invertIfNegative val="0"/>
          <c:cat>
            <c:strRef>
              <c:f>resumen!$C$18:$N$18</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resumen!$C$21:$N$21</c:f>
              <c:numCache>
                <c:formatCode>#,##0.00</c:formatCode>
                <c:ptCount val="12"/>
                <c:pt idx="0">
                  <c:v>30</c:v>
                </c:pt>
                <c:pt idx="1">
                  <c:v>33</c:v>
                </c:pt>
                <c:pt idx="2">
                  <c:v>0</c:v>
                </c:pt>
                <c:pt idx="3">
                  <c:v>0</c:v>
                </c:pt>
                <c:pt idx="4">
                  <c:v>0</c:v>
                </c:pt>
                <c:pt idx="5">
                  <c:v>0</c:v>
                </c:pt>
                <c:pt idx="6">
                  <c:v>0</c:v>
                </c:pt>
                <c:pt idx="7">
                  <c:v>0</c:v>
                </c:pt>
                <c:pt idx="8">
                  <c:v>0</c:v>
                </c:pt>
                <c:pt idx="9">
                  <c:v>0</c:v>
                </c:pt>
                <c:pt idx="10">
                  <c:v>0</c:v>
                </c:pt>
                <c:pt idx="11">
                  <c:v>0</c:v>
                </c:pt>
              </c:numCache>
            </c:numRef>
          </c:val>
        </c:ser>
        <c:ser>
          <c:idx val="3"/>
          <c:order val="3"/>
          <c:tx>
            <c:strRef>
              <c:f>resumen!$B$22</c:f>
              <c:strCache>
                <c:ptCount val="1"/>
                <c:pt idx="0">
                  <c:v>SEMANA 4</c:v>
                </c:pt>
              </c:strCache>
            </c:strRef>
          </c:tx>
          <c:spPr>
            <a:solidFill>
              <a:schemeClr val="accent3"/>
            </a:solidFill>
            <a:ln>
              <a:noFill/>
            </a:ln>
          </c:spPr>
          <c:invertIfNegative val="0"/>
          <c:cat>
            <c:strRef>
              <c:f>resumen!$C$18:$N$18</c:f>
              <c:strCache>
                <c:ptCount val="12"/>
                <c:pt idx="0">
                  <c:v>Ene</c:v>
                </c:pt>
                <c:pt idx="1">
                  <c:v>Feb</c:v>
                </c:pt>
                <c:pt idx="2">
                  <c:v>Mar</c:v>
                </c:pt>
                <c:pt idx="3">
                  <c:v>Abr</c:v>
                </c:pt>
                <c:pt idx="4">
                  <c:v>May</c:v>
                </c:pt>
                <c:pt idx="5">
                  <c:v>Jun</c:v>
                </c:pt>
                <c:pt idx="6">
                  <c:v>Jul</c:v>
                </c:pt>
                <c:pt idx="7">
                  <c:v>Ago</c:v>
                </c:pt>
                <c:pt idx="8">
                  <c:v>Sep</c:v>
                </c:pt>
                <c:pt idx="9">
                  <c:v>Oct</c:v>
                </c:pt>
                <c:pt idx="10">
                  <c:v>Nov</c:v>
                </c:pt>
                <c:pt idx="11">
                  <c:v>Dic</c:v>
                </c:pt>
              </c:strCache>
            </c:strRef>
          </c:cat>
          <c:val>
            <c:numRef>
              <c:f>resumen!$C$22:$N$22</c:f>
              <c:numCache>
                <c:formatCode>#,##0.00</c:formatCode>
                <c:ptCount val="12"/>
                <c:pt idx="0">
                  <c:v>23</c:v>
                </c:pt>
                <c:pt idx="1">
                  <c:v>8</c:v>
                </c:pt>
                <c:pt idx="2">
                  <c:v>0</c:v>
                </c:pt>
                <c:pt idx="3">
                  <c:v>0</c:v>
                </c:pt>
                <c:pt idx="4">
                  <c:v>0</c:v>
                </c:pt>
                <c:pt idx="5">
                  <c:v>0</c:v>
                </c:pt>
                <c:pt idx="6">
                  <c:v>0</c:v>
                </c:pt>
                <c:pt idx="7">
                  <c:v>0</c:v>
                </c:pt>
                <c:pt idx="8">
                  <c:v>0</c:v>
                </c:pt>
                <c:pt idx="9">
                  <c:v>0</c:v>
                </c:pt>
                <c:pt idx="10">
                  <c:v>0</c:v>
                </c:pt>
                <c:pt idx="11">
                  <c:v>0</c:v>
                </c:pt>
              </c:numCache>
            </c:numRef>
          </c:val>
        </c:ser>
        <c:dLbls>
          <c:showLegendKey val="0"/>
          <c:showVal val="0"/>
          <c:showCatName val="0"/>
          <c:showSerName val="0"/>
          <c:showPercent val="0"/>
          <c:showBubbleSize val="0"/>
        </c:dLbls>
        <c:gapWidth val="150"/>
        <c:axId val="293092072"/>
        <c:axId val="291117440"/>
      </c:barChart>
      <c:catAx>
        <c:axId val="293092072"/>
        <c:scaling>
          <c:orientation val="minMax"/>
        </c:scaling>
        <c:delete val="1"/>
        <c:axPos val="b"/>
        <c:majorGridlines>
          <c:spPr>
            <a:ln>
              <a:solidFill>
                <a:schemeClr val="bg1">
                  <a:lumMod val="85000"/>
                </a:schemeClr>
              </a:solidFill>
            </a:ln>
          </c:spPr>
        </c:majorGridlines>
        <c:numFmt formatCode="General" sourceLinked="0"/>
        <c:majorTickMark val="out"/>
        <c:minorTickMark val="none"/>
        <c:tickLblPos val="nextTo"/>
        <c:crossAx val="291117440"/>
        <c:crosses val="autoZero"/>
        <c:auto val="1"/>
        <c:lblAlgn val="ctr"/>
        <c:lblOffset val="100"/>
        <c:noMultiLvlLbl val="0"/>
      </c:catAx>
      <c:valAx>
        <c:axId val="291117440"/>
        <c:scaling>
          <c:orientation val="minMax"/>
        </c:scaling>
        <c:delete val="0"/>
        <c:axPos val="l"/>
        <c:majorGridlines>
          <c:spPr>
            <a:ln>
              <a:solidFill>
                <a:schemeClr val="bg1">
                  <a:lumMod val="85000"/>
                  <a:alpha val="30000"/>
                </a:schemeClr>
              </a:solidFill>
            </a:ln>
          </c:spPr>
        </c:majorGridlines>
        <c:numFmt formatCode="#,##0;;" sourceLinked="0"/>
        <c:majorTickMark val="none"/>
        <c:minorTickMark val="none"/>
        <c:tickLblPos val="nextTo"/>
        <c:spPr>
          <a:ln>
            <a:solidFill>
              <a:schemeClr val="bg1">
                <a:lumMod val="85000"/>
              </a:schemeClr>
            </a:solidFill>
          </a:ln>
        </c:spPr>
        <c:txPr>
          <a:bodyPr/>
          <a:lstStyle/>
          <a:p>
            <a:pPr>
              <a:defRPr sz="1000">
                <a:solidFill>
                  <a:schemeClr val="tx1">
                    <a:lumMod val="65000"/>
                    <a:lumOff val="35000"/>
                  </a:schemeClr>
                </a:solidFill>
              </a:defRPr>
            </a:pPr>
            <a:endParaRPr lang="es-MX"/>
          </a:p>
        </c:txPr>
        <c:crossAx val="293092072"/>
        <c:crosses val="autoZero"/>
        <c:crossBetween val="between"/>
      </c:valAx>
      <c:spPr>
        <a:noFill/>
      </c:spPr>
    </c:plotArea>
    <c:legend>
      <c:legendPos val="r"/>
      <c:layout>
        <c:manualLayout>
          <c:xMode val="edge"/>
          <c:yMode val="edge"/>
          <c:x val="0.86509549453379753"/>
          <c:y val="1.0835550036099787E-2"/>
          <c:w val="8.0902571358686226E-2"/>
          <c:h val="0.41742506159794984"/>
        </c:manualLayout>
      </c:layout>
      <c:overlay val="0"/>
      <c:txPr>
        <a:bodyPr/>
        <a:lstStyle/>
        <a:p>
          <a:pPr>
            <a:defRPr sz="980" kern="0" spc="-10" baseline="0">
              <a:solidFill>
                <a:schemeClr val="tx1"/>
              </a:solidFill>
              <a:latin typeface="+mj-lt"/>
            </a:defRPr>
          </a:pPr>
          <a:endParaRPr lang="es-MX"/>
        </a:p>
      </c:txPr>
    </c:legend>
    <c:plotVisOnly val="1"/>
    <c:dispBlanksAs val="gap"/>
    <c:showDLblsOverMax val="0"/>
  </c:chart>
  <c:spPr>
    <a:noFill/>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hyperlink" Target="#resumen!A1"/></Relationships>
</file>

<file path=xl/drawings/_rels/drawing10.xml.rels><?xml version="1.0" encoding="UTF-8" standalone="yes"?>
<Relationships xmlns="http://schemas.openxmlformats.org/package/2006/relationships"><Relationship Id="rId1" Type="http://schemas.openxmlformats.org/officeDocument/2006/relationships/hyperlink" Target="#resumen!A1"/></Relationships>
</file>

<file path=xl/drawings/_rels/drawing11.xml.rels><?xml version="1.0" encoding="UTF-8" standalone="yes"?>
<Relationships xmlns="http://schemas.openxmlformats.org/package/2006/relationships"><Relationship Id="rId1" Type="http://schemas.openxmlformats.org/officeDocument/2006/relationships/hyperlink" Target="#resumen!A1"/></Relationships>
</file>

<file path=xl/drawings/_rels/drawing12.xml.rels><?xml version="1.0" encoding="UTF-8" standalone="yes"?>
<Relationships xmlns="http://schemas.openxmlformats.org/package/2006/relationships"><Relationship Id="rId1" Type="http://schemas.openxmlformats.org/officeDocument/2006/relationships/hyperlink" Target="#resumen!A1"/></Relationships>
</file>

<file path=xl/drawings/_rels/drawing13.xml.rels><?xml version="1.0" encoding="UTF-8" standalone="yes"?>
<Relationships xmlns="http://schemas.openxmlformats.org/package/2006/relationships"><Relationship Id="rId1" Type="http://schemas.openxmlformats.org/officeDocument/2006/relationships/hyperlink" Target="#resumen!A1"/></Relationships>
</file>

<file path=xl/drawings/_rels/drawing14.xml.rels><?xml version="1.0" encoding="UTF-8" standalone="yes"?>
<Relationships xmlns="http://schemas.openxmlformats.org/package/2006/relationships"><Relationship Id="rId1" Type="http://schemas.openxmlformats.org/officeDocument/2006/relationships/hyperlink" Target="#resumen!A1"/></Relationships>
</file>

<file path=xl/drawings/_rels/drawing2.xml.rels><?xml version="1.0" encoding="UTF-8" standalone="yes"?>
<Relationships xmlns="http://schemas.openxmlformats.org/package/2006/relationships"><Relationship Id="rId8" Type="http://schemas.openxmlformats.org/officeDocument/2006/relationships/hyperlink" Target="#jul!A1"/><Relationship Id="rId13" Type="http://schemas.openxmlformats.org/officeDocument/2006/relationships/hyperlink" Target="#feb!A1"/><Relationship Id="rId3" Type="http://schemas.openxmlformats.org/officeDocument/2006/relationships/hyperlink" Target="#dic!A1"/><Relationship Id="rId7" Type="http://schemas.openxmlformats.org/officeDocument/2006/relationships/hyperlink" Target="#ago!A1"/><Relationship Id="rId12" Type="http://schemas.openxmlformats.org/officeDocument/2006/relationships/hyperlink" Target="#mar!A1"/><Relationship Id="rId2" Type="http://schemas.openxmlformats.org/officeDocument/2006/relationships/hyperlink" Target="#sugerencias!A1"/><Relationship Id="rId1" Type="http://schemas.openxmlformats.org/officeDocument/2006/relationships/chart" Target="../charts/chart1.xml"/><Relationship Id="rId6" Type="http://schemas.openxmlformats.org/officeDocument/2006/relationships/hyperlink" Target="#sep!A1"/><Relationship Id="rId11" Type="http://schemas.openxmlformats.org/officeDocument/2006/relationships/hyperlink" Target="#abr!A1"/><Relationship Id="rId5" Type="http://schemas.openxmlformats.org/officeDocument/2006/relationships/hyperlink" Target="#oct!A1"/><Relationship Id="rId10" Type="http://schemas.openxmlformats.org/officeDocument/2006/relationships/hyperlink" Target="#may!A1"/><Relationship Id="rId4" Type="http://schemas.openxmlformats.org/officeDocument/2006/relationships/hyperlink" Target="#nov!A1"/><Relationship Id="rId9" Type="http://schemas.openxmlformats.org/officeDocument/2006/relationships/hyperlink" Target="#jun!A1"/><Relationship Id="rId14" Type="http://schemas.openxmlformats.org/officeDocument/2006/relationships/hyperlink" Target="#ene!A1"/></Relationships>
</file>

<file path=xl/drawings/_rels/drawing3.xml.rels><?xml version="1.0" encoding="UTF-8" standalone="yes"?>
<Relationships xmlns="http://schemas.openxmlformats.org/package/2006/relationships"><Relationship Id="rId1" Type="http://schemas.openxmlformats.org/officeDocument/2006/relationships/hyperlink" Target="#resumen!A1"/></Relationships>
</file>

<file path=xl/drawings/_rels/drawing4.xml.rels><?xml version="1.0" encoding="UTF-8" standalone="yes"?>
<Relationships xmlns="http://schemas.openxmlformats.org/package/2006/relationships"><Relationship Id="rId1" Type="http://schemas.openxmlformats.org/officeDocument/2006/relationships/hyperlink" Target="#resumen!A1"/></Relationships>
</file>

<file path=xl/drawings/_rels/drawing5.xml.rels><?xml version="1.0" encoding="UTF-8" standalone="yes"?>
<Relationships xmlns="http://schemas.openxmlformats.org/package/2006/relationships"><Relationship Id="rId1" Type="http://schemas.openxmlformats.org/officeDocument/2006/relationships/hyperlink" Target="#resumen!A1"/></Relationships>
</file>

<file path=xl/drawings/_rels/drawing6.xml.rels><?xml version="1.0" encoding="UTF-8" standalone="yes"?>
<Relationships xmlns="http://schemas.openxmlformats.org/package/2006/relationships"><Relationship Id="rId1" Type="http://schemas.openxmlformats.org/officeDocument/2006/relationships/hyperlink" Target="#resumen!A1"/></Relationships>
</file>

<file path=xl/drawings/_rels/drawing7.xml.rels><?xml version="1.0" encoding="UTF-8" standalone="yes"?>
<Relationships xmlns="http://schemas.openxmlformats.org/package/2006/relationships"><Relationship Id="rId1" Type="http://schemas.openxmlformats.org/officeDocument/2006/relationships/hyperlink" Target="#resumen!A1"/></Relationships>
</file>

<file path=xl/drawings/_rels/drawing8.xml.rels><?xml version="1.0" encoding="UTF-8" standalone="yes"?>
<Relationships xmlns="http://schemas.openxmlformats.org/package/2006/relationships"><Relationship Id="rId1" Type="http://schemas.openxmlformats.org/officeDocument/2006/relationships/hyperlink" Target="#resumen!A1"/></Relationships>
</file>

<file path=xl/drawings/_rels/drawing9.xml.rels><?xml version="1.0" encoding="UTF-8" standalone="yes"?>
<Relationships xmlns="http://schemas.openxmlformats.org/package/2006/relationships"><Relationship Id="rId1" Type="http://schemas.openxmlformats.org/officeDocument/2006/relationships/hyperlink" Target="#resumen!A1"/></Relationships>
</file>

<file path=xl/drawings/drawing1.xml><?xml version="1.0" encoding="utf-8"?>
<xdr:wsDr xmlns:xdr="http://schemas.openxmlformats.org/drawingml/2006/spreadsheetDrawing" xmlns:a="http://schemas.openxmlformats.org/drawingml/2006/main">
  <xdr:twoCellAnchor>
    <xdr:from>
      <xdr:col>11</xdr:col>
      <xdr:colOff>73053</xdr:colOff>
      <xdr:row>1</xdr:row>
      <xdr:rowOff>58208</xdr:rowOff>
    </xdr:from>
    <xdr:to>
      <xdr:col>13</xdr:col>
      <xdr:colOff>5320</xdr:colOff>
      <xdr:row>1</xdr:row>
      <xdr:rowOff>334433</xdr:rowOff>
    </xdr:to>
    <xdr:sp macro="" textlink="">
      <xdr:nvSpPr>
        <xdr:cNvPr id="2" name="btnSummary" descr="Haga clic para ver la hoja Resumen de gastos" title="Sugerencias">
          <a:hlinkClick xmlns:r="http://schemas.openxmlformats.org/officeDocument/2006/relationships" r:id="rId1" tooltip="Haga clic para ver la hoja Resumen de gastos"/>
        </xdr:cNvPr>
        <xdr:cNvSpPr/>
      </xdr:nvSpPr>
      <xdr:spPr>
        <a:xfrm>
          <a:off x="5110720"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Resumen</a:t>
          </a:r>
        </a:p>
      </xdr:txBody>
    </xdr:sp>
    <xdr:clientData fPrintsWithSheet="0"/>
  </xdr:twoCellAnchor>
</xdr:wsDr>
</file>

<file path=xl/drawings/drawing10.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Haga clic en esta forma para seleccionar la hoja de cálculo Resumen." title="Botón de navegación Sugerencias">
          <a:hlinkClick xmlns:r="http://schemas.openxmlformats.org/officeDocument/2006/relationships" r:id="rId1" tooltip="Click to view Monthly Summary"/>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Resumen</a:t>
          </a: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Haga clic en esta forma para seleccionar la hoja de cálculo Resumen." title="Botón de navegación Sugerencias">
          <a:hlinkClick xmlns:r="http://schemas.openxmlformats.org/officeDocument/2006/relationships" r:id="rId1" tooltip="Click to view Monthly Summary"/>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Resumen</a:t>
          </a: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Haga clic en esta forma para seleccionar la hoja de cálculo Resumen." title="Botón de navegación Sugerencias">
          <a:hlinkClick xmlns:r="http://schemas.openxmlformats.org/officeDocument/2006/relationships" r:id="rId1" tooltip="Click to view Monthly Summary"/>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Resumen</a:t>
          </a:r>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Haga clic en esta forma para seleccionar la hoja de cálculo Resumen." title="Botón de navegación Sugerencias">
          <a:hlinkClick xmlns:r="http://schemas.openxmlformats.org/officeDocument/2006/relationships" r:id="rId1" tooltip="Click to view Monthly Summary"/>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Resumen</a:t>
          </a:r>
        </a:p>
      </xdr:txBody>
    </xdr:sp>
    <xdr:clientData fPrintsWithSheet="0"/>
  </xdr:twoCellAnchor>
</xdr:wsDr>
</file>

<file path=xl/drawings/drawing14.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Haga clic en esta forma para seleccionar la hoja de cálculo Resumen." title="Botón de navegación Sugerencias">
          <a:hlinkClick xmlns:r="http://schemas.openxmlformats.org/officeDocument/2006/relationships" r:id="rId1" tooltip="Click to view Monthly Summary"/>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Resumen</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371477</xdr:colOff>
      <xdr:row>4</xdr:row>
      <xdr:rowOff>95250</xdr:rowOff>
    </xdr:from>
    <xdr:to>
      <xdr:col>15</xdr:col>
      <xdr:colOff>647701</xdr:colOff>
      <xdr:row>17</xdr:row>
      <xdr:rowOff>42861</xdr:rowOff>
    </xdr:to>
    <xdr:graphicFrame macro="">
      <xdr:nvGraphicFramePr>
        <xdr:cNvPr id="2" name="ExpenseTrends" descr="Gráfico de columnas que muestra los gastos mensuales por categoría." title="Gráfico de tendencias de gasto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114300</xdr:colOff>
      <xdr:row>3</xdr:row>
      <xdr:rowOff>47625</xdr:rowOff>
    </xdr:from>
    <xdr:to>
      <xdr:col>15</xdr:col>
      <xdr:colOff>600075</xdr:colOff>
      <xdr:row>4</xdr:row>
      <xdr:rowOff>66675</xdr:rowOff>
    </xdr:to>
    <xdr:sp macro="" textlink="">
      <xdr:nvSpPr>
        <xdr:cNvPr id="19" name="btnTips" descr="Haga clic en esta forma para seleccionar la hoja de cálculo de sugerencias de plantilla." title="Botón de navegación Sugerencias">
          <a:hlinkClick xmlns:r="http://schemas.openxmlformats.org/officeDocument/2006/relationships" r:id="rId2" tooltip="Click to view Template Tips"/>
        </xdr:cNvPr>
        <xdr:cNvSpPr/>
      </xdr:nvSpPr>
      <xdr:spPr>
        <a:xfrm>
          <a:off x="9544050" y="866775"/>
          <a:ext cx="1238250" cy="228600"/>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Sugerencias</a:t>
          </a:r>
        </a:p>
      </xdr:txBody>
    </xdr:sp>
    <xdr:clientData fPrintsWithSheet="0"/>
  </xdr:twoCellAnchor>
  <xdr:twoCellAnchor>
    <xdr:from>
      <xdr:col>13</xdr:col>
      <xdr:colOff>0</xdr:colOff>
      <xdr:row>3</xdr:row>
      <xdr:rowOff>47625</xdr:rowOff>
    </xdr:from>
    <xdr:to>
      <xdr:col>13</xdr:col>
      <xdr:colOff>640080</xdr:colOff>
      <xdr:row>4</xdr:row>
      <xdr:rowOff>66675</xdr:rowOff>
    </xdr:to>
    <xdr:sp macro="" textlink="">
      <xdr:nvSpPr>
        <xdr:cNvPr id="20" name="btnDec" descr="Haga clic para ver la hoja de cálculo de gastos de diciembre." title="Botón de navegación Diciembre">
          <a:hlinkClick xmlns:r="http://schemas.openxmlformats.org/officeDocument/2006/relationships" r:id="rId3" tooltip="Haga clic para ver la hoja de cálculo de gastos de diciembre."/>
        </xdr:cNvPr>
        <xdr:cNvSpPr/>
      </xdr:nvSpPr>
      <xdr:spPr>
        <a:xfrm>
          <a:off x="8782050" y="866775"/>
          <a:ext cx="640080" cy="228600"/>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Dic</a:t>
          </a:r>
        </a:p>
      </xdr:txBody>
    </xdr:sp>
    <xdr:clientData/>
  </xdr:twoCellAnchor>
  <xdr:twoCellAnchor>
    <xdr:from>
      <xdr:col>12</xdr:col>
      <xdr:colOff>0</xdr:colOff>
      <xdr:row>3</xdr:row>
      <xdr:rowOff>47625</xdr:rowOff>
    </xdr:from>
    <xdr:to>
      <xdr:col>12</xdr:col>
      <xdr:colOff>640080</xdr:colOff>
      <xdr:row>4</xdr:row>
      <xdr:rowOff>66675</xdr:rowOff>
    </xdr:to>
    <xdr:sp macro="" textlink="">
      <xdr:nvSpPr>
        <xdr:cNvPr id="22" name="btnNov" descr="Haga clic para ver la hoja de cálculo de gastos de noviembre." title="Botón de navegación Noviembre">
          <a:hlinkClick xmlns:r="http://schemas.openxmlformats.org/officeDocument/2006/relationships" r:id="rId4" tooltip="Haga clic para ver la hoja de cálculo de gastos de noviembre."/>
        </xdr:cNvPr>
        <xdr:cNvSpPr/>
      </xdr:nvSpPr>
      <xdr:spPr>
        <a:xfrm>
          <a:off x="8134350" y="866775"/>
          <a:ext cx="640080" cy="228600"/>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Nov</a:t>
          </a:r>
        </a:p>
      </xdr:txBody>
    </xdr:sp>
    <xdr:clientData/>
  </xdr:twoCellAnchor>
  <xdr:twoCellAnchor>
    <xdr:from>
      <xdr:col>11</xdr:col>
      <xdr:colOff>0</xdr:colOff>
      <xdr:row>3</xdr:row>
      <xdr:rowOff>47625</xdr:rowOff>
    </xdr:from>
    <xdr:to>
      <xdr:col>11</xdr:col>
      <xdr:colOff>640080</xdr:colOff>
      <xdr:row>4</xdr:row>
      <xdr:rowOff>66675</xdr:rowOff>
    </xdr:to>
    <xdr:sp macro="" textlink="">
      <xdr:nvSpPr>
        <xdr:cNvPr id="25" name="btnOct" descr="Haga clic para ver la hoja de cálculo de gastos de octubre." title="Botón de navegación Octubre">
          <a:hlinkClick xmlns:r="http://schemas.openxmlformats.org/officeDocument/2006/relationships" r:id="rId5" tooltip="Haga clic para ver la hoja de cálculo de gastos de octubre."/>
        </xdr:cNvPr>
        <xdr:cNvSpPr/>
      </xdr:nvSpPr>
      <xdr:spPr>
        <a:xfrm>
          <a:off x="7486650" y="866775"/>
          <a:ext cx="640080" cy="228600"/>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Oct</a:t>
          </a:r>
        </a:p>
      </xdr:txBody>
    </xdr:sp>
    <xdr:clientData/>
  </xdr:twoCellAnchor>
  <xdr:twoCellAnchor>
    <xdr:from>
      <xdr:col>10</xdr:col>
      <xdr:colOff>0</xdr:colOff>
      <xdr:row>3</xdr:row>
      <xdr:rowOff>47625</xdr:rowOff>
    </xdr:from>
    <xdr:to>
      <xdr:col>10</xdr:col>
      <xdr:colOff>640080</xdr:colOff>
      <xdr:row>4</xdr:row>
      <xdr:rowOff>66675</xdr:rowOff>
    </xdr:to>
    <xdr:sp macro="" textlink="">
      <xdr:nvSpPr>
        <xdr:cNvPr id="26" name="btnSep" descr="Haga clic para ver la hoja de cálculo de gastos de septiembre." title="Botón de navegación Septiembre">
          <a:hlinkClick xmlns:r="http://schemas.openxmlformats.org/officeDocument/2006/relationships" r:id="rId6" tooltip="Haga clic para ver la hoja de cálculo de gastos de septiembre."/>
        </xdr:cNvPr>
        <xdr:cNvSpPr/>
      </xdr:nvSpPr>
      <xdr:spPr>
        <a:xfrm>
          <a:off x="6838950" y="866775"/>
          <a:ext cx="640080" cy="228600"/>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Sep</a:t>
          </a:r>
        </a:p>
      </xdr:txBody>
    </xdr:sp>
    <xdr:clientData/>
  </xdr:twoCellAnchor>
  <xdr:twoCellAnchor>
    <xdr:from>
      <xdr:col>9</xdr:col>
      <xdr:colOff>0</xdr:colOff>
      <xdr:row>3</xdr:row>
      <xdr:rowOff>47625</xdr:rowOff>
    </xdr:from>
    <xdr:to>
      <xdr:col>9</xdr:col>
      <xdr:colOff>640080</xdr:colOff>
      <xdr:row>4</xdr:row>
      <xdr:rowOff>66675</xdr:rowOff>
    </xdr:to>
    <xdr:sp macro="" textlink="">
      <xdr:nvSpPr>
        <xdr:cNvPr id="27" name="btnAug" descr="Haga clic para ver la hoja de cálculo de gastos de agosto." title="Botón de navegación Agosto">
          <a:hlinkClick xmlns:r="http://schemas.openxmlformats.org/officeDocument/2006/relationships" r:id="rId7" tooltip="Haga clic para ver la hoja de cálculo de gastos de agosto."/>
        </xdr:cNvPr>
        <xdr:cNvSpPr/>
      </xdr:nvSpPr>
      <xdr:spPr>
        <a:xfrm>
          <a:off x="6191250" y="866775"/>
          <a:ext cx="640080" cy="228600"/>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Ago</a:t>
          </a:r>
        </a:p>
      </xdr:txBody>
    </xdr:sp>
    <xdr:clientData/>
  </xdr:twoCellAnchor>
  <xdr:twoCellAnchor>
    <xdr:from>
      <xdr:col>8</xdr:col>
      <xdr:colOff>0</xdr:colOff>
      <xdr:row>3</xdr:row>
      <xdr:rowOff>47625</xdr:rowOff>
    </xdr:from>
    <xdr:to>
      <xdr:col>8</xdr:col>
      <xdr:colOff>640080</xdr:colOff>
      <xdr:row>4</xdr:row>
      <xdr:rowOff>66675</xdr:rowOff>
    </xdr:to>
    <xdr:sp macro="" textlink="">
      <xdr:nvSpPr>
        <xdr:cNvPr id="28" name="btnJul" descr="Haga clic para ver la hoja de cálculo de gastos de julio." title="Botón de navegación Julio">
          <a:hlinkClick xmlns:r="http://schemas.openxmlformats.org/officeDocument/2006/relationships" r:id="rId8" tooltip="Haga clic para ver la hoja de cálculo de gastos de julio."/>
        </xdr:cNvPr>
        <xdr:cNvSpPr/>
      </xdr:nvSpPr>
      <xdr:spPr>
        <a:xfrm>
          <a:off x="5543550" y="866775"/>
          <a:ext cx="640080" cy="228600"/>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Jul</a:t>
          </a:r>
        </a:p>
      </xdr:txBody>
    </xdr:sp>
    <xdr:clientData/>
  </xdr:twoCellAnchor>
  <xdr:twoCellAnchor>
    <xdr:from>
      <xdr:col>7</xdr:col>
      <xdr:colOff>0</xdr:colOff>
      <xdr:row>3</xdr:row>
      <xdr:rowOff>47625</xdr:rowOff>
    </xdr:from>
    <xdr:to>
      <xdr:col>7</xdr:col>
      <xdr:colOff>640080</xdr:colOff>
      <xdr:row>4</xdr:row>
      <xdr:rowOff>66675</xdr:rowOff>
    </xdr:to>
    <xdr:sp macro="" textlink="">
      <xdr:nvSpPr>
        <xdr:cNvPr id="29" name="btnJun" descr="Haga clic para ver la hoja de cálculo de gastos de junio." title="Botón de navegación Junio">
          <a:hlinkClick xmlns:r="http://schemas.openxmlformats.org/officeDocument/2006/relationships" r:id="rId9" tooltip="Haga clic para ver la hoja de cálculo de gastos de junio."/>
        </xdr:cNvPr>
        <xdr:cNvSpPr/>
      </xdr:nvSpPr>
      <xdr:spPr>
        <a:xfrm>
          <a:off x="4895850" y="866775"/>
          <a:ext cx="640080" cy="228600"/>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Jun</a:t>
          </a:r>
        </a:p>
      </xdr:txBody>
    </xdr:sp>
    <xdr:clientData/>
  </xdr:twoCellAnchor>
  <xdr:twoCellAnchor>
    <xdr:from>
      <xdr:col>6</xdr:col>
      <xdr:colOff>0</xdr:colOff>
      <xdr:row>3</xdr:row>
      <xdr:rowOff>47625</xdr:rowOff>
    </xdr:from>
    <xdr:to>
      <xdr:col>6</xdr:col>
      <xdr:colOff>640080</xdr:colOff>
      <xdr:row>4</xdr:row>
      <xdr:rowOff>66675</xdr:rowOff>
    </xdr:to>
    <xdr:sp macro="" textlink="">
      <xdr:nvSpPr>
        <xdr:cNvPr id="30" name="btnMay" descr="Haga clic para ver la hoja de cálculo de gastos de mayo." title="Botón de navegación Mayo">
          <a:hlinkClick xmlns:r="http://schemas.openxmlformats.org/officeDocument/2006/relationships" r:id="rId10" tooltip="Haga clic para ver la hoja de cálculo de gastos de mayo."/>
        </xdr:cNvPr>
        <xdr:cNvSpPr/>
      </xdr:nvSpPr>
      <xdr:spPr>
        <a:xfrm>
          <a:off x="4248150" y="866775"/>
          <a:ext cx="640080" cy="228600"/>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May</a:t>
          </a:r>
        </a:p>
      </xdr:txBody>
    </xdr:sp>
    <xdr:clientData/>
  </xdr:twoCellAnchor>
  <xdr:twoCellAnchor>
    <xdr:from>
      <xdr:col>5</xdr:col>
      <xdr:colOff>0</xdr:colOff>
      <xdr:row>3</xdr:row>
      <xdr:rowOff>47625</xdr:rowOff>
    </xdr:from>
    <xdr:to>
      <xdr:col>5</xdr:col>
      <xdr:colOff>640080</xdr:colOff>
      <xdr:row>4</xdr:row>
      <xdr:rowOff>66675</xdr:rowOff>
    </xdr:to>
    <xdr:sp macro="" textlink="">
      <xdr:nvSpPr>
        <xdr:cNvPr id="31" name="btnApr" descr="Haga clic para ver la hoja de cálculo de gastos de abril." title="Botón de navegación Abril">
          <a:hlinkClick xmlns:r="http://schemas.openxmlformats.org/officeDocument/2006/relationships" r:id="rId11" tooltip="Haga clic para ver la hoja de cálculo de gastos de abril."/>
        </xdr:cNvPr>
        <xdr:cNvSpPr/>
      </xdr:nvSpPr>
      <xdr:spPr>
        <a:xfrm>
          <a:off x="3600450" y="866775"/>
          <a:ext cx="640080" cy="228600"/>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Abr</a:t>
          </a:r>
        </a:p>
      </xdr:txBody>
    </xdr:sp>
    <xdr:clientData/>
  </xdr:twoCellAnchor>
  <xdr:twoCellAnchor>
    <xdr:from>
      <xdr:col>4</xdr:col>
      <xdr:colOff>0</xdr:colOff>
      <xdr:row>3</xdr:row>
      <xdr:rowOff>47625</xdr:rowOff>
    </xdr:from>
    <xdr:to>
      <xdr:col>4</xdr:col>
      <xdr:colOff>640080</xdr:colOff>
      <xdr:row>4</xdr:row>
      <xdr:rowOff>66675</xdr:rowOff>
    </xdr:to>
    <xdr:sp macro="" textlink="">
      <xdr:nvSpPr>
        <xdr:cNvPr id="32" name="btnMar" descr="Haga clic para ver la hoja de cálculo de gastos de marzo." title="Botón de navegación Marzo">
          <a:hlinkClick xmlns:r="http://schemas.openxmlformats.org/officeDocument/2006/relationships" r:id="rId12" tooltip="Haga clic para ver la hoja de cálculo de gastos de marzo."/>
        </xdr:cNvPr>
        <xdr:cNvSpPr/>
      </xdr:nvSpPr>
      <xdr:spPr>
        <a:xfrm>
          <a:off x="2952750" y="866775"/>
          <a:ext cx="640080" cy="228600"/>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Mar</a:t>
          </a:r>
        </a:p>
      </xdr:txBody>
    </xdr:sp>
    <xdr:clientData/>
  </xdr:twoCellAnchor>
  <xdr:twoCellAnchor>
    <xdr:from>
      <xdr:col>3</xdr:col>
      <xdr:colOff>0</xdr:colOff>
      <xdr:row>3</xdr:row>
      <xdr:rowOff>47625</xdr:rowOff>
    </xdr:from>
    <xdr:to>
      <xdr:col>3</xdr:col>
      <xdr:colOff>640080</xdr:colOff>
      <xdr:row>4</xdr:row>
      <xdr:rowOff>66675</xdr:rowOff>
    </xdr:to>
    <xdr:sp macro="" textlink="">
      <xdr:nvSpPr>
        <xdr:cNvPr id="33" name="btnFeb" descr="Haga clic para ver la hoja de cálculo de gastos de febrero." title="Botón de navegación Febrero">
          <a:hlinkClick xmlns:r="http://schemas.openxmlformats.org/officeDocument/2006/relationships" r:id="rId13" tooltip="Haga clic para ver la hoja de cálculo de gastos de febrero."/>
        </xdr:cNvPr>
        <xdr:cNvSpPr/>
      </xdr:nvSpPr>
      <xdr:spPr>
        <a:xfrm>
          <a:off x="2305050" y="866775"/>
          <a:ext cx="640080" cy="228600"/>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Feb</a:t>
          </a:r>
        </a:p>
      </xdr:txBody>
    </xdr:sp>
    <xdr:clientData/>
  </xdr:twoCellAnchor>
  <xdr:twoCellAnchor>
    <xdr:from>
      <xdr:col>2</xdr:col>
      <xdr:colOff>9525</xdr:colOff>
      <xdr:row>3</xdr:row>
      <xdr:rowOff>47625</xdr:rowOff>
    </xdr:from>
    <xdr:to>
      <xdr:col>2</xdr:col>
      <xdr:colOff>649605</xdr:colOff>
      <xdr:row>4</xdr:row>
      <xdr:rowOff>66675</xdr:rowOff>
    </xdr:to>
    <xdr:sp macro="" textlink="">
      <xdr:nvSpPr>
        <xdr:cNvPr id="34" name="btnJan" descr="Haga clic para ver la hoja de cálculo de gastos de enero." title="Botón de navegación Enero">
          <a:hlinkClick xmlns:r="http://schemas.openxmlformats.org/officeDocument/2006/relationships" r:id="rId14" tooltip="Haga clic para ver la hoja de cálculo de gastos de enero."/>
        </xdr:cNvPr>
        <xdr:cNvSpPr/>
      </xdr:nvSpPr>
      <xdr:spPr>
        <a:xfrm>
          <a:off x="1657350" y="866775"/>
          <a:ext cx="640080" cy="228600"/>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Ene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Haga clic en esta forma para seleccionar la hoja de cálculo Resumen." title="Botón de navegación Sugerencias">
          <a:hlinkClick xmlns:r="http://schemas.openxmlformats.org/officeDocument/2006/relationships" r:id="rId1" tooltip="Click to view Monthly Summary"/>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Resumen</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Haga clic en esta forma para seleccionar la hoja de cálculo Resumen." title="Botón de navegación Sugerencias">
          <a:hlinkClick xmlns:r="http://schemas.openxmlformats.org/officeDocument/2006/relationships" r:id="rId1" tooltip="Click to view Monthly Summary"/>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Resumen</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Haga clic en esta forma para seleccionar la hoja de cálculo Resumen." title="Botón de navegación Sugerencias">
          <a:hlinkClick xmlns:r="http://schemas.openxmlformats.org/officeDocument/2006/relationships" r:id="rId1" tooltip="Click to view Monthly Summary"/>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Resumen</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Haga clic en esta forma para seleccionar la hoja de cálculo Resumen." title="Botón de navegación Sugerencias">
          <a:hlinkClick xmlns:r="http://schemas.openxmlformats.org/officeDocument/2006/relationships" r:id="rId1" tooltip="Click to view Monthly Summary"/>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Resumen</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Haga clic en esta forma para seleccionar la hoja de cálculo Resumen." title="Botón de navegación Sugerencias">
          <a:hlinkClick xmlns:r="http://schemas.openxmlformats.org/officeDocument/2006/relationships" r:id="rId1" tooltip="Click to view Monthly Summary"/>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Resumen</a:t>
          </a: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Haga clic en esta forma para seleccionar la hoja de cálculo Resumen." title="Botón de navegación Sugerencias">
          <a:hlinkClick xmlns:r="http://schemas.openxmlformats.org/officeDocument/2006/relationships" r:id="rId1" tooltip="Click to view Monthly Summary"/>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Resumen</a:t>
          </a: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5</xdr:col>
      <xdr:colOff>1485900</xdr:colOff>
      <xdr:row>1</xdr:row>
      <xdr:rowOff>28575</xdr:rowOff>
    </xdr:from>
    <xdr:to>
      <xdr:col>6</xdr:col>
      <xdr:colOff>0</xdr:colOff>
      <xdr:row>1</xdr:row>
      <xdr:rowOff>304800</xdr:rowOff>
    </xdr:to>
    <xdr:sp macro="" textlink="">
      <xdr:nvSpPr>
        <xdr:cNvPr id="3" name="btnSummary" descr="Haga clic en esta forma para seleccionar la hoja de cálculo Resumen." title="Botón de navegación Sugerencias">
          <a:hlinkClick xmlns:r="http://schemas.openxmlformats.org/officeDocument/2006/relationships" r:id="rId1" tooltip="Click to view Monthly Summary"/>
        </xdr:cNvPr>
        <xdr:cNvSpPr/>
      </xdr:nvSpPr>
      <xdr:spPr>
        <a:xfrm>
          <a:off x="5572125" y="238125"/>
          <a:ext cx="1371600" cy="276225"/>
        </a:xfrm>
        <a:prstGeom prst="rect">
          <a:avLst/>
        </a:prstGeom>
        <a:solidFill>
          <a:schemeClr val="tx1">
            <a:lumMod val="65000"/>
            <a:lumOff val="3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050" b="1">
              <a:solidFill>
                <a:schemeClr val="bg1"/>
              </a:solidFill>
            </a:rPr>
            <a:t>Resumen</a:t>
          </a:r>
        </a:p>
      </xdr:txBody>
    </xdr:sp>
    <xdr:clientData fPrintsWithSheet="0"/>
  </xdr:twoCellAnchor>
</xdr:wsDr>
</file>

<file path=xl/tables/table1.xml><?xml version="1.0" encoding="utf-8"?>
<table xmlns="http://schemas.openxmlformats.org/spreadsheetml/2006/main" id="14" name="ResumenDeGastos" displayName="ResumenDeGastos" ref="B18:P23" totalsRowCount="1" headerRowDxfId="177" dataDxfId="176" totalsRowDxfId="175">
  <autoFilter ref="B18:P22"/>
  <tableColumns count="15">
    <tableColumn id="1" name="Gastos" totalsRowLabel="Total" dataDxfId="15" totalsRowDxfId="14"/>
    <tableColumn id="2" name="Ene" totalsRowFunction="sum" dataDxfId="174" totalsRowDxfId="13">
      <calculatedColumnFormula>SUMIFS(GastEne[Importe],GastEne[Categoría],ResumenDeGastos[[#This Row],[Gastos]])</calculatedColumnFormula>
    </tableColumn>
    <tableColumn id="3" name="Feb" totalsRowFunction="sum" dataDxfId="173" totalsRowDxfId="12">
      <calculatedColumnFormula>SUMIFS(GastFeb[Importe],GastFeb[Categoría],ResumenDeGastos[[#This Row],[Gastos]])</calculatedColumnFormula>
    </tableColumn>
    <tableColumn id="4" name="Mar" totalsRowFunction="sum" dataDxfId="172" totalsRowDxfId="11">
      <calculatedColumnFormula>SUMIFS(GastMar[Importe],GastMar[Categoría],ResumenDeGastos[[#This Row],[Gastos]])</calculatedColumnFormula>
    </tableColumn>
    <tableColumn id="5" name="Abr" totalsRowFunction="sum" dataDxfId="171" totalsRowDxfId="10">
      <calculatedColumnFormula>SUMIFS(GastAbr[Importe],GastAbr[Categoría],ResumenDeGastos[[#This Row],[Gastos]])</calculatedColumnFormula>
    </tableColumn>
    <tableColumn id="6" name="May" totalsRowFunction="sum" dataDxfId="170" totalsRowDxfId="9">
      <calculatedColumnFormula>SUMIFS(GastMay[Importe],GastMay[Categoría],ResumenDeGastos[[#This Row],[Gastos]])</calculatedColumnFormula>
    </tableColumn>
    <tableColumn id="7" name="Jun" totalsRowFunction="sum" dataDxfId="169" totalsRowDxfId="8">
      <calculatedColumnFormula>SUMIFS(GastJun[Importe],GastJun[Categoría],ResumenDeGastos[[#This Row],[Gastos]])</calculatedColumnFormula>
    </tableColumn>
    <tableColumn id="8" name="Jul" totalsRowFunction="sum" dataDxfId="168" totalsRowDxfId="7">
      <calculatedColumnFormula>SUMIFS(GastJul[Importe],GastJul[Categoría],ResumenDeGastos[[#This Row],[Gastos]])</calculatedColumnFormula>
    </tableColumn>
    <tableColumn id="9" name="Ago" totalsRowFunction="sum" dataDxfId="167" totalsRowDxfId="6">
      <calculatedColumnFormula>SUMIFS(GastAgo[Importe],GastAgo[Categoría],ResumenDeGastos[[#This Row],[Gastos]])</calculatedColumnFormula>
    </tableColumn>
    <tableColumn id="10" name="Sep" totalsRowFunction="sum" dataDxfId="166" totalsRowDxfId="5">
      <calculatedColumnFormula>SUMIFS(GastSep[Importe],GastSep[Categoría],ResumenDeGastos[[#This Row],[Gastos]])</calculatedColumnFormula>
    </tableColumn>
    <tableColumn id="11" name="Oct" totalsRowFunction="sum" dataDxfId="165" totalsRowDxfId="4">
      <calculatedColumnFormula>SUMIFS(GastOct[Importe],GastOct[Categoría],ResumenDeGastos[[#This Row],[Gastos]])</calculatedColumnFormula>
    </tableColumn>
    <tableColumn id="12" name="Nov" totalsRowFunction="sum" dataDxfId="164" totalsRowDxfId="3">
      <calculatedColumnFormula>SUMIFS(GastNov[Importe],GastNov[Categoría],ResumenDeGastos[[#This Row],[Gastos]])</calculatedColumnFormula>
    </tableColumn>
    <tableColumn id="13" name="Dic" totalsRowFunction="sum" dataDxfId="163" totalsRowDxfId="2">
      <calculatedColumnFormula>SUMIFS(GastDic[Importe],GastDic[Categoría],ResumenDeGastos[[#This Row],[Gastos]])</calculatedColumnFormula>
    </tableColumn>
    <tableColumn id="14" name="Total" totalsRowFunction="sum" dataDxfId="162" totalsRowDxfId="1">
      <calculatedColumnFormula>SUM(ResumenDeGastos[[#This Row],[Ene]:[Dic]])</calculatedColumnFormula>
    </tableColumn>
    <tableColumn id="15" name="Tendencia" dataDxfId="161" totalsRowDxfId="0"/>
  </tableColumns>
  <tableStyleInfo name="Summary Table" showFirstColumn="0" showLastColumn="0" showRowStripes="0" showColumnStripes="1"/>
  <extLst>
    <ext xmlns:x14="http://schemas.microsoft.com/office/spreadsheetml/2009/9/main" uri="{504A1905-F514-4f6f-8877-14C23A59335A}">
      <x14:table altText="Tabla Tendencias de gastos" altTextSummary="La tabla muestra los gastos mensuales SUMARdos por categoría para cada mes del año, empezando desde enero. La tabla tiene un formato de manera que se alinea verticalmente con un gráfico ubicado directamente encima de forma que cada mes de la tabla se alinea con cada grupo de meses en el gráfico."/>
    </ext>
  </extLst>
</table>
</file>

<file path=xl/tables/table10.xml><?xml version="1.0" encoding="utf-8"?>
<table xmlns="http://schemas.openxmlformats.org/spreadsheetml/2006/main" id="10" name="GastSep" displayName="GastSep" ref="B4:F11" totalsRowCount="1" headerRowDxfId="63" totalsRowDxfId="62">
  <autoFilter ref="B4:F10"/>
  <tableColumns count="5">
    <tableColumn id="1" name="Fecha" totalsRowLabel="Total" dataDxfId="61" totalsRowDxfId="60"/>
    <tableColumn id="2" name="OC#" dataDxfId="59" totalsRowDxfId="58"/>
    <tableColumn id="3" name="Importe" totalsRowFunction="sum" dataDxfId="57" totalsRowDxfId="56"/>
    <tableColumn id="4" name="Categoría" dataDxfId="55" totalsRowDxfId="54"/>
    <tableColumn id="5" name="Descripción" dataDxfId="53" totalsRowDxfId="52"/>
  </tableColumns>
  <tableStyleInfo name="Summary Table" showFirstColumn="0" showLastColumn="0" showRowStripes="0" showColumnStripes="1"/>
  <extLst>
    <ext xmlns:x14="http://schemas.microsoft.com/office/spreadsheetml/2009/9/main" uri="{504A1905-F514-4f6f-8877-14C23A59335A}">
      <x14:table altText="Tabla Gastos de septiembre" altTextSummary="Lista de detalles de gastos mensuales como Fecha, OC#, Importe, Categoría y Descripción. "/>
    </ext>
  </extLst>
</table>
</file>

<file path=xl/tables/table11.xml><?xml version="1.0" encoding="utf-8"?>
<table xmlns="http://schemas.openxmlformats.org/spreadsheetml/2006/main" id="11" name="GastOct" displayName="GastOct" ref="B4:F11" totalsRowCount="1" headerRowDxfId="51" totalsRowDxfId="50">
  <autoFilter ref="B4:F10"/>
  <tableColumns count="5">
    <tableColumn id="1" name="Fecha" totalsRowLabel="Total" dataDxfId="49" totalsRowDxfId="48"/>
    <tableColumn id="2" name="OC#" dataDxfId="47" totalsRowDxfId="46"/>
    <tableColumn id="3" name="Importe" totalsRowFunction="sum" dataDxfId="45" totalsRowDxfId="44"/>
    <tableColumn id="4" name="Categoría" dataDxfId="43" totalsRowDxfId="42"/>
    <tableColumn id="5" name="Descripción" dataDxfId="41" totalsRowDxfId="40"/>
  </tableColumns>
  <tableStyleInfo name="Summary Table" showFirstColumn="0" showLastColumn="0" showRowStripes="0" showColumnStripes="1"/>
  <extLst>
    <ext xmlns:x14="http://schemas.microsoft.com/office/spreadsheetml/2009/9/main" uri="{504A1905-F514-4f6f-8877-14C23A59335A}">
      <x14:table altText="Tabla Gastos de octubre" altTextSummary="Lista de detalles de gastos mensuales como Fecha, OC#, Importe, Categoría y Descripción. "/>
    </ext>
  </extLst>
</table>
</file>

<file path=xl/tables/table12.xml><?xml version="1.0" encoding="utf-8"?>
<table xmlns="http://schemas.openxmlformats.org/spreadsheetml/2006/main" id="12" name="GastNov" displayName="GastNov" ref="B4:F11" totalsRowCount="1" headerRowDxfId="39" totalsRowDxfId="38">
  <autoFilter ref="B4:F10"/>
  <tableColumns count="5">
    <tableColumn id="1" name="Fecha" totalsRowLabel="Total" dataDxfId="37" totalsRowDxfId="36"/>
    <tableColumn id="2" name="OC#" dataDxfId="35" totalsRowDxfId="34"/>
    <tableColumn id="3" name="Importe" totalsRowFunction="sum" dataDxfId="33" totalsRowDxfId="32"/>
    <tableColumn id="4" name="Categoría" dataDxfId="31" totalsRowDxfId="30"/>
    <tableColumn id="5" name="Descripción" dataDxfId="29" totalsRowDxfId="28"/>
  </tableColumns>
  <tableStyleInfo name="Summary Table" showFirstColumn="0" showLastColumn="0" showRowStripes="0" showColumnStripes="1"/>
  <extLst>
    <ext xmlns:x14="http://schemas.microsoft.com/office/spreadsheetml/2009/9/main" uri="{504A1905-F514-4f6f-8877-14C23A59335A}">
      <x14:table altText="Tabla Gastos de noviembre" altTextSummary="Lista de detalles de gastos mensuales como Fecha, OC#, Importe, Categoría y Descripción. "/>
    </ext>
  </extLst>
</table>
</file>

<file path=xl/tables/table13.xml><?xml version="1.0" encoding="utf-8"?>
<table xmlns="http://schemas.openxmlformats.org/spreadsheetml/2006/main" id="13" name="GastDic" displayName="GastDic" ref="B4:F11" totalsRowCount="1" headerRowDxfId="27" totalsRowDxfId="26">
  <autoFilter ref="B4:F10"/>
  <tableColumns count="5">
    <tableColumn id="1" name="Fecha" totalsRowLabel="Total" dataDxfId="25" totalsRowDxfId="24"/>
    <tableColumn id="2" name="OC#" dataDxfId="23" totalsRowDxfId="22"/>
    <tableColumn id="3" name="Importe" totalsRowFunction="sum" dataDxfId="21" totalsRowDxfId="20"/>
    <tableColumn id="4" name="Categoría" dataDxfId="19" totalsRowDxfId="18"/>
    <tableColumn id="5" name="Descripción" dataDxfId="17" totalsRowDxfId="16"/>
  </tableColumns>
  <tableStyleInfo name="Summary Table" showFirstColumn="0" showLastColumn="0" showRowStripes="0" showColumnStripes="1"/>
  <extLst>
    <ext xmlns:x14="http://schemas.microsoft.com/office/spreadsheetml/2009/9/main" uri="{504A1905-F514-4f6f-8877-14C23A59335A}">
      <x14:table altText="Tabla Gastos de diciembre" altTextSummary="Lista de detalles de gastos mensuales como Fecha, OC#, Importe, Categoría y Descripción. "/>
    </ext>
  </extLst>
</table>
</file>

<file path=xl/tables/table2.xml><?xml version="1.0" encoding="utf-8"?>
<table xmlns="http://schemas.openxmlformats.org/spreadsheetml/2006/main" id="2" name="GastEne" displayName="GastEne" ref="B4:F11" totalsRowCount="1" headerRowDxfId="160" dataDxfId="159" totalsRowDxfId="158">
  <autoFilter ref="B4:F10"/>
  <tableColumns count="5">
    <tableColumn id="1" name="Fecha" totalsRowLabel="Total" dataDxfId="157" totalsRowDxfId="156"/>
    <tableColumn id="2" name="OC#" dataDxfId="155" totalsRowDxfId="154"/>
    <tableColumn id="3" name="Importe" totalsRowFunction="sum" dataDxfId="153" totalsRowDxfId="152"/>
    <tableColumn id="4" name="Categoría" dataDxfId="151" totalsRowDxfId="150"/>
    <tableColumn id="5" name="Descripción" dataDxfId="149" totalsRowDxfId="148"/>
  </tableColumns>
  <tableStyleInfo name="Summary Table" showFirstColumn="0" showLastColumn="0" showRowStripes="0" showColumnStripes="1"/>
  <extLst>
    <ext xmlns:x14="http://schemas.microsoft.com/office/spreadsheetml/2009/9/main" uri="{504A1905-F514-4f6f-8877-14C23A59335A}">
      <x14:table altText="Tabla Gastos de enero" altTextSummary="Lista de detalles de gastos mensuales como Fecha, OC#, Importe, Categoría y Descripción. "/>
    </ext>
  </extLst>
</table>
</file>

<file path=xl/tables/table3.xml><?xml version="1.0" encoding="utf-8"?>
<table xmlns="http://schemas.openxmlformats.org/spreadsheetml/2006/main" id="3" name="GastFeb" displayName="GastFeb" ref="B4:F11" totalsRowCount="1" headerRowDxfId="147" totalsRowDxfId="146">
  <autoFilter ref="B4:F10"/>
  <tableColumns count="5">
    <tableColumn id="1" name="Fecha" totalsRowLabel="Total" dataDxfId="145" totalsRowDxfId="144"/>
    <tableColumn id="2" name="OC#" dataDxfId="143" totalsRowDxfId="142"/>
    <tableColumn id="3" name="Importe" totalsRowFunction="sum" dataDxfId="141" totalsRowDxfId="140"/>
    <tableColumn id="4" name="Categoría" dataDxfId="139" totalsRowDxfId="138"/>
    <tableColumn id="5" name="Descripción" dataDxfId="137" totalsRowDxfId="136"/>
  </tableColumns>
  <tableStyleInfo name="Summary Table" showFirstColumn="0" showLastColumn="0" showRowStripes="0" showColumnStripes="1"/>
  <extLst>
    <ext xmlns:x14="http://schemas.microsoft.com/office/spreadsheetml/2009/9/main" uri="{504A1905-F514-4f6f-8877-14C23A59335A}">
      <x14:table altText="Tabla Gastos de febrero" altTextSummary="Lista de detalles de gastos mensuales como Fecha, OC#, Importe, Categoría y Descripción. "/>
    </ext>
  </extLst>
</table>
</file>

<file path=xl/tables/table4.xml><?xml version="1.0" encoding="utf-8"?>
<table xmlns="http://schemas.openxmlformats.org/spreadsheetml/2006/main" id="4" name="GastMar" displayName="GastMar" ref="B4:F11" totalsRowCount="1" headerRowDxfId="135" totalsRowDxfId="134">
  <autoFilter ref="B4:F10"/>
  <tableColumns count="5">
    <tableColumn id="1" name="Fecha" totalsRowLabel="Total" dataDxfId="133" totalsRowDxfId="132"/>
    <tableColumn id="2" name="OC#" dataDxfId="131" totalsRowDxfId="130"/>
    <tableColumn id="3" name="Importe" totalsRowFunction="sum" dataDxfId="129" totalsRowDxfId="128"/>
    <tableColumn id="4" name="Categoría" dataDxfId="127" totalsRowDxfId="126"/>
    <tableColumn id="5" name="Descripción" dataDxfId="125" totalsRowDxfId="124"/>
  </tableColumns>
  <tableStyleInfo name="Summary Table" showFirstColumn="0" showLastColumn="0" showRowStripes="0" showColumnStripes="1"/>
  <extLst>
    <ext xmlns:x14="http://schemas.microsoft.com/office/spreadsheetml/2009/9/main" uri="{504A1905-F514-4f6f-8877-14C23A59335A}">
      <x14:table altText="Tabla Gastos de marzo" altTextSummary="Lista de detalles de gastos mensuales como Fecha, OC#, Importe, Categoría y Descripción. "/>
    </ext>
  </extLst>
</table>
</file>

<file path=xl/tables/table5.xml><?xml version="1.0" encoding="utf-8"?>
<table xmlns="http://schemas.openxmlformats.org/spreadsheetml/2006/main" id="5" name="GastAbr" displayName="GastAbr" ref="B4:F11" totalsRowCount="1" headerRowDxfId="123" totalsRowDxfId="122">
  <autoFilter ref="B4:F10"/>
  <tableColumns count="5">
    <tableColumn id="1" name="Fecha" totalsRowLabel="Total" dataDxfId="121" totalsRowDxfId="120"/>
    <tableColumn id="2" name="OC#" dataDxfId="119" totalsRowDxfId="118"/>
    <tableColumn id="3" name="Importe" totalsRowFunction="sum" dataDxfId="117" totalsRowDxfId="116"/>
    <tableColumn id="4" name="Categoría" dataDxfId="115" totalsRowDxfId="114"/>
    <tableColumn id="5" name="Descripción" dataDxfId="113" totalsRowDxfId="112"/>
  </tableColumns>
  <tableStyleInfo name="Summary Table" showFirstColumn="0" showLastColumn="0" showRowStripes="0" showColumnStripes="1"/>
  <extLst>
    <ext xmlns:x14="http://schemas.microsoft.com/office/spreadsheetml/2009/9/main" uri="{504A1905-F514-4f6f-8877-14C23A59335A}">
      <x14:table altText="Tabla Gastos de abril" altTextSummary="Lista de detalles de gastos mensuales como Fecha, OC#, Importe, Categoría y Descripción. "/>
    </ext>
  </extLst>
</table>
</file>

<file path=xl/tables/table6.xml><?xml version="1.0" encoding="utf-8"?>
<table xmlns="http://schemas.openxmlformats.org/spreadsheetml/2006/main" id="6" name="GastMay" displayName="GastMay" ref="B4:F11" totalsRowCount="1" headerRowDxfId="111" totalsRowDxfId="110">
  <autoFilter ref="B4:F10"/>
  <tableColumns count="5">
    <tableColumn id="1" name="Fecha" totalsRowLabel="Total" dataDxfId="109" totalsRowDxfId="108"/>
    <tableColumn id="2" name="OC#" dataDxfId="107" totalsRowDxfId="106"/>
    <tableColumn id="3" name="Importe" totalsRowFunction="sum" dataDxfId="105" totalsRowDxfId="104"/>
    <tableColumn id="4" name="Categoría" dataDxfId="103" totalsRowDxfId="102"/>
    <tableColumn id="5" name="Descripción" dataDxfId="101" totalsRowDxfId="100"/>
  </tableColumns>
  <tableStyleInfo name="Summary Table" showFirstColumn="0" showLastColumn="0" showRowStripes="0" showColumnStripes="1"/>
  <extLst>
    <ext xmlns:x14="http://schemas.microsoft.com/office/spreadsheetml/2009/9/main" uri="{504A1905-F514-4f6f-8877-14C23A59335A}">
      <x14:table altText="Tabla de detalles que enumera los gastos de mayo introducidos por el usuario." altTextSummary="Lista de detalles de gastos mensuales como Fecha, OC#, Importe, Categoría y Descripción. "/>
    </ext>
  </extLst>
</table>
</file>

<file path=xl/tables/table7.xml><?xml version="1.0" encoding="utf-8"?>
<table xmlns="http://schemas.openxmlformats.org/spreadsheetml/2006/main" id="7" name="GastJun" displayName="GastJun" ref="B4:F11" totalsRowCount="1" headerRowDxfId="99" totalsRowDxfId="98">
  <autoFilter ref="B4:F10"/>
  <tableColumns count="5">
    <tableColumn id="1" name="Fecha" totalsRowLabel="Total" dataDxfId="97" totalsRowDxfId="96"/>
    <tableColumn id="2" name="OC#" dataDxfId="95" totalsRowDxfId="94"/>
    <tableColumn id="3" name="Importe" totalsRowFunction="sum" dataDxfId="93" totalsRowDxfId="92"/>
    <tableColumn id="4" name="Categoría" dataDxfId="91" totalsRowDxfId="90"/>
    <tableColumn id="5" name="Descripción" dataDxfId="89" totalsRowDxfId="88"/>
  </tableColumns>
  <tableStyleInfo name="Summary Table" showFirstColumn="0" showLastColumn="0" showRowStripes="0" showColumnStripes="1"/>
  <extLst>
    <ext xmlns:x14="http://schemas.microsoft.com/office/spreadsheetml/2009/9/main" uri="{504A1905-F514-4f6f-8877-14C23A59335A}">
      <x14:table altText="Tabla Gastos de junio" altTextSummary="Lista de detalles de gastos mensuales como Fecha, OC#, Importe, Categoría y Descripción. "/>
    </ext>
  </extLst>
</table>
</file>

<file path=xl/tables/table8.xml><?xml version="1.0" encoding="utf-8"?>
<table xmlns="http://schemas.openxmlformats.org/spreadsheetml/2006/main" id="8" name="GastJul" displayName="GastJul" ref="B4:F11" totalsRowCount="1" headerRowDxfId="87" totalsRowDxfId="86">
  <autoFilter ref="B4:F10"/>
  <tableColumns count="5">
    <tableColumn id="1" name="Fecha" totalsRowLabel="Total" dataDxfId="85" totalsRowDxfId="84"/>
    <tableColumn id="2" name="OC#" dataDxfId="83" totalsRowDxfId="82"/>
    <tableColumn id="3" name="Importe" totalsRowFunction="sum" dataDxfId="81" totalsRowDxfId="80"/>
    <tableColumn id="4" name="Categoría" dataDxfId="79" totalsRowDxfId="78"/>
    <tableColumn id="5" name="Descripción" dataDxfId="77" totalsRowDxfId="76"/>
  </tableColumns>
  <tableStyleInfo name="Summary Table" showFirstColumn="0" showLastColumn="0" showRowStripes="0" showColumnStripes="1"/>
  <extLst>
    <ext xmlns:x14="http://schemas.microsoft.com/office/spreadsheetml/2009/9/main" uri="{504A1905-F514-4f6f-8877-14C23A59335A}">
      <x14:table altText="Tabla Gastos de julio" altTextSummary="Lista de detalles de gastos mensuales como Fecha, OC#, Importe, Categoría y Descripción. "/>
    </ext>
  </extLst>
</table>
</file>

<file path=xl/tables/table9.xml><?xml version="1.0" encoding="utf-8"?>
<table xmlns="http://schemas.openxmlformats.org/spreadsheetml/2006/main" id="9" name="GastAgo" displayName="GastAgo" ref="B4:F11" totalsRowCount="1" headerRowDxfId="75" totalsRowDxfId="74">
  <autoFilter ref="B4:F10"/>
  <tableColumns count="5">
    <tableColumn id="1" name="Fecha" totalsRowLabel="Total" dataDxfId="73" totalsRowDxfId="72"/>
    <tableColumn id="2" name="OC#" dataDxfId="71" totalsRowDxfId="70"/>
    <tableColumn id="3" name="Importe" totalsRowFunction="sum" dataDxfId="69" totalsRowDxfId="68"/>
    <tableColumn id="4" name="Categoría" dataDxfId="67" totalsRowDxfId="66"/>
    <tableColumn id="5" name="Descripción" dataDxfId="65" totalsRowDxfId="64"/>
  </tableColumns>
  <tableStyleInfo name="Summary Table" showFirstColumn="0" showLastColumn="0" showRowStripes="0" showColumnStripes="1"/>
  <extLst>
    <ext xmlns:x14="http://schemas.microsoft.com/office/spreadsheetml/2009/9/main" uri="{504A1905-F514-4f6f-8877-14C23A59335A}">
      <x14:table altText="Tabla Gastos de agosto" altTextSummary="Lista de detalles de gastos mensuales como Fecha, OC#, Importe, Categoría y Descripción. "/>
    </ext>
  </extLst>
</table>
</file>

<file path=xl/theme/theme1.xml><?xml version="1.0" encoding="utf-8"?>
<a:theme xmlns:a="http://schemas.openxmlformats.org/drawingml/2006/main" name="Office Theme">
  <a:themeElements>
    <a:clrScheme name="Expense Trends Budget">
      <a:dk1>
        <a:srgbClr val="000000"/>
      </a:dk1>
      <a:lt1>
        <a:srgbClr val="FFFFFF"/>
      </a:lt1>
      <a:dk2>
        <a:srgbClr val="000000"/>
      </a:dk2>
      <a:lt2>
        <a:srgbClr val="FFFFFF"/>
      </a:lt2>
      <a:accent1>
        <a:srgbClr val="97B9C7"/>
      </a:accent1>
      <a:accent2>
        <a:srgbClr val="FFCC4F"/>
      </a:accent2>
      <a:accent3>
        <a:srgbClr val="9AB294"/>
      </a:accent3>
      <a:accent4>
        <a:srgbClr val="F15926"/>
      </a:accent4>
      <a:accent5>
        <a:srgbClr val="906083"/>
      </a:accent5>
      <a:accent6>
        <a:srgbClr val="E89C2B"/>
      </a:accent6>
      <a:hlink>
        <a:srgbClr val="FFFFFF"/>
      </a:hlink>
      <a:folHlink>
        <a:srgbClr val="FFFFFF"/>
      </a:folHlink>
    </a:clrScheme>
    <a:fontScheme name="Expense Trends Budget">
      <a:majorFont>
        <a:latin typeface="Century Gothic"/>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pageSetUpPr autoPageBreaks="0" fitToPage="1"/>
  </sheetPr>
  <dimension ref="B2:N11"/>
  <sheetViews>
    <sheetView showGridLines="0" zoomScale="90" zoomScaleNormal="90" workbookViewId="0"/>
  </sheetViews>
  <sheetFormatPr baseColWidth="10" defaultColWidth="9.140625" defaultRowHeight="14.25" x14ac:dyDescent="0.3"/>
  <cols>
    <col min="1" max="1" width="3.140625" style="15" customWidth="1"/>
    <col min="2" max="2" width="4" style="15" customWidth="1"/>
    <col min="3" max="3" width="3.7109375" style="15" customWidth="1"/>
    <col min="4" max="8" width="7.7109375" style="15" customWidth="1"/>
    <col min="9" max="9" width="10" style="15" customWidth="1"/>
    <col min="10" max="10" width="13.42578125" style="15" customWidth="1"/>
    <col min="11" max="11" width="16" style="15" customWidth="1"/>
    <col min="12" max="12" width="7.7109375" style="15" customWidth="1"/>
    <col min="13" max="13" width="13.85546875" style="15" customWidth="1"/>
    <col min="14" max="14" width="5.7109375" style="15" customWidth="1"/>
    <col min="15" max="16384" width="9.140625" style="15"/>
  </cols>
  <sheetData>
    <row r="2" spans="2:14" ht="31.5" x14ac:dyDescent="0.4">
      <c r="B2" s="2" t="s">
        <v>43</v>
      </c>
    </row>
    <row r="3" spans="2:14" ht="23.25" customHeight="1" x14ac:dyDescent="0.3"/>
    <row r="4" spans="2:14" ht="27" customHeight="1" x14ac:dyDescent="0.3">
      <c r="B4" s="43" t="s">
        <v>27</v>
      </c>
      <c r="C4" s="43"/>
      <c r="D4" s="43"/>
      <c r="E4" s="43"/>
      <c r="F4" s="43"/>
      <c r="G4" s="43"/>
      <c r="H4" s="43"/>
      <c r="I4" s="43"/>
      <c r="J4" s="43"/>
      <c r="K4" s="43"/>
      <c r="L4" s="43"/>
      <c r="M4" s="43"/>
      <c r="N4" s="15" t="s">
        <v>50</v>
      </c>
    </row>
    <row r="5" spans="2:14" ht="57.75" customHeight="1" x14ac:dyDescent="0.3">
      <c r="C5" s="44" t="s">
        <v>47</v>
      </c>
      <c r="D5" s="44"/>
      <c r="E5" s="44"/>
      <c r="F5" s="44"/>
      <c r="G5" s="44"/>
      <c r="H5" s="44"/>
      <c r="I5" s="44"/>
      <c r="J5" s="44"/>
      <c r="K5" s="44"/>
      <c r="L5" s="44"/>
      <c r="M5" s="44"/>
    </row>
    <row r="6" spans="2:14" ht="27" customHeight="1" x14ac:dyDescent="0.3">
      <c r="B6" s="43" t="s">
        <v>44</v>
      </c>
      <c r="C6" s="43"/>
      <c r="D6" s="43"/>
      <c r="E6" s="43"/>
      <c r="F6" s="43"/>
      <c r="G6" s="43"/>
      <c r="H6" s="43"/>
      <c r="I6" s="43"/>
      <c r="J6" s="43"/>
      <c r="K6" s="43"/>
      <c r="L6" s="43"/>
      <c r="M6" s="43"/>
      <c r="N6" s="15" t="s">
        <v>50</v>
      </c>
    </row>
    <row r="7" spans="2:14" ht="41.25" customHeight="1" x14ac:dyDescent="0.3">
      <c r="C7" s="45" t="s">
        <v>28</v>
      </c>
      <c r="D7" s="45"/>
      <c r="E7" s="45"/>
      <c r="F7" s="45"/>
      <c r="G7" s="45"/>
      <c r="H7" s="45"/>
      <c r="I7" s="45"/>
      <c r="J7" s="45"/>
      <c r="K7" s="45"/>
      <c r="L7" s="45"/>
      <c r="M7" s="45"/>
    </row>
    <row r="8" spans="2:14" ht="37.5" customHeight="1" x14ac:dyDescent="0.3">
      <c r="C8" s="16" t="s">
        <v>29</v>
      </c>
      <c r="D8" s="42" t="s">
        <v>49</v>
      </c>
      <c r="E8" s="42"/>
      <c r="F8" s="42"/>
      <c r="G8" s="42"/>
      <c r="H8" s="42"/>
      <c r="I8" s="42"/>
      <c r="J8" s="42"/>
      <c r="K8" s="42"/>
      <c r="L8" s="42"/>
      <c r="M8" s="42"/>
    </row>
    <row r="9" spans="2:14" ht="35.25" customHeight="1" x14ac:dyDescent="0.3">
      <c r="C9" s="16" t="s">
        <v>29</v>
      </c>
      <c r="D9" s="42" t="s">
        <v>48</v>
      </c>
      <c r="E9" s="42"/>
      <c r="F9" s="42"/>
      <c r="G9" s="42"/>
      <c r="H9" s="42"/>
      <c r="I9" s="42"/>
      <c r="J9" s="42"/>
      <c r="K9" s="42"/>
      <c r="L9" s="42"/>
      <c r="M9" s="42"/>
    </row>
    <row r="10" spans="2:14" ht="34.5" customHeight="1" x14ac:dyDescent="0.3">
      <c r="C10" s="16" t="s">
        <v>29</v>
      </c>
      <c r="D10" s="42" t="s">
        <v>46</v>
      </c>
      <c r="E10" s="42"/>
      <c r="F10" s="42"/>
      <c r="G10" s="42"/>
      <c r="H10" s="42"/>
      <c r="I10" s="42"/>
      <c r="J10" s="42"/>
      <c r="K10" s="42"/>
      <c r="L10" s="42"/>
      <c r="M10" s="42"/>
    </row>
    <row r="11" spans="2:14" ht="56.25" customHeight="1" x14ac:dyDescent="0.3">
      <c r="C11" s="16" t="s">
        <v>29</v>
      </c>
      <c r="D11" s="42" t="s">
        <v>30</v>
      </c>
      <c r="E11" s="42"/>
      <c r="F11" s="42"/>
      <c r="G11" s="42"/>
      <c r="H11" s="42"/>
      <c r="I11" s="42"/>
      <c r="J11" s="42"/>
      <c r="K11" s="42"/>
      <c r="L11" s="42"/>
      <c r="M11" s="42"/>
    </row>
  </sheetData>
  <mergeCells count="8">
    <mergeCell ref="D10:M10"/>
    <mergeCell ref="D11:M11"/>
    <mergeCell ref="B4:M4"/>
    <mergeCell ref="C5:M5"/>
    <mergeCell ref="C7:M7"/>
    <mergeCell ref="D8:M8"/>
    <mergeCell ref="D9:M9"/>
    <mergeCell ref="B6:M6"/>
  </mergeCells>
  <printOptions horizontalCentered="1"/>
  <pageMargins left="0.7" right="0.7" top="0.75" bottom="0.75" header="0.3" footer="0.3"/>
  <pageSetup scale="98"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5"/>
    <pageSetUpPr autoPageBreaks="0" fitToPage="1"/>
  </sheetPr>
  <dimension ref="B1:G13"/>
  <sheetViews>
    <sheetView showGridLines="0" zoomScaleNormal="100" workbookViewId="0"/>
  </sheetViews>
  <sheetFormatPr baseColWidth="10" defaultColWidth="9.140625" defaultRowHeight="16.5" customHeight="1" x14ac:dyDescent="0.2"/>
  <cols>
    <col min="1" max="1" width="3.140625" customWidth="1"/>
    <col min="2" max="4" width="12.28515625" customWidth="1"/>
    <col min="5" max="5" width="15.7109375" customWidth="1"/>
    <col min="6" max="6" width="42.85546875" customWidth="1"/>
    <col min="7" max="7" width="3.5703125" customWidth="1"/>
  </cols>
  <sheetData>
    <row r="1" spans="2:7" ht="16.5" customHeight="1" x14ac:dyDescent="0.2">
      <c r="G1" t="s">
        <v>50</v>
      </c>
    </row>
    <row r="2" spans="2:7" ht="31.5" customHeight="1" x14ac:dyDescent="0.4">
      <c r="B2" s="2" t="s">
        <v>38</v>
      </c>
      <c r="G2" t="s">
        <v>50</v>
      </c>
    </row>
    <row r="3" spans="2:7" ht="23.25" customHeight="1" x14ac:dyDescent="0.2"/>
    <row r="4" spans="2:7" ht="16.5" customHeight="1" x14ac:dyDescent="0.3">
      <c r="B4" s="13" t="s">
        <v>6</v>
      </c>
      <c r="C4" s="10" t="s">
        <v>7</v>
      </c>
      <c r="D4" s="13" t="s">
        <v>8</v>
      </c>
      <c r="E4" s="10" t="s">
        <v>10</v>
      </c>
      <c r="F4" s="13" t="s">
        <v>9</v>
      </c>
    </row>
    <row r="5" spans="2:7" ht="16.5" customHeight="1" x14ac:dyDescent="0.3">
      <c r="B5" s="40">
        <v>40763</v>
      </c>
      <c r="C5" s="12" t="s">
        <v>11</v>
      </c>
      <c r="D5" s="17"/>
      <c r="E5" s="12" t="s">
        <v>1</v>
      </c>
      <c r="F5" s="14" t="s">
        <v>45</v>
      </c>
    </row>
    <row r="6" spans="2:7" ht="16.5" customHeight="1" x14ac:dyDescent="0.3">
      <c r="B6" s="40">
        <v>40764</v>
      </c>
      <c r="C6" s="12" t="s">
        <v>13</v>
      </c>
      <c r="D6" s="17"/>
      <c r="E6" s="12" t="s">
        <v>2</v>
      </c>
      <c r="F6" s="14"/>
    </row>
    <row r="7" spans="2:7" ht="16.5" customHeight="1" x14ac:dyDescent="0.3">
      <c r="B7" s="40"/>
      <c r="C7" s="12"/>
      <c r="D7" s="17"/>
      <c r="E7" s="12" t="s">
        <v>2</v>
      </c>
      <c r="F7" s="14"/>
    </row>
    <row r="8" spans="2:7" ht="16.5" customHeight="1" x14ac:dyDescent="0.3">
      <c r="B8" s="40"/>
      <c r="C8" s="12"/>
      <c r="D8" s="17"/>
      <c r="E8" s="12" t="s">
        <v>3</v>
      </c>
      <c r="F8" s="14"/>
    </row>
    <row r="9" spans="2:7" ht="16.5" customHeight="1" x14ac:dyDescent="0.3">
      <c r="B9" s="40"/>
      <c r="C9" s="12"/>
      <c r="D9" s="17"/>
      <c r="E9" s="12" t="s">
        <v>4</v>
      </c>
      <c r="F9" s="14"/>
    </row>
    <row r="10" spans="2:7" ht="16.5" customHeight="1" x14ac:dyDescent="0.3">
      <c r="B10" s="40"/>
      <c r="C10" s="12"/>
      <c r="D10" s="17"/>
      <c r="E10" s="12" t="s">
        <v>5</v>
      </c>
      <c r="F10" s="14"/>
    </row>
    <row r="11" spans="2:7" ht="16.5" customHeight="1" x14ac:dyDescent="0.25">
      <c r="B11" s="33" t="s">
        <v>12</v>
      </c>
      <c r="C11" s="34"/>
      <c r="D11" s="35">
        <f>SUBTOTAL(109,GastAgo[Importe])</f>
        <v>0</v>
      </c>
      <c r="E11" s="34"/>
      <c r="F11" s="33"/>
    </row>
    <row r="12" spans="2:7" ht="16.5" customHeight="1" x14ac:dyDescent="0.25">
      <c r="B12" s="11"/>
      <c r="C12" s="11"/>
      <c r="D12" s="30"/>
      <c r="E12" s="11"/>
      <c r="F12" s="11"/>
    </row>
    <row r="13" spans="2:7" ht="16.5" customHeight="1" x14ac:dyDescent="0.2">
      <c r="D13" s="18"/>
    </row>
  </sheetData>
  <dataValidations count="3">
    <dataValidation type="custom" errorStyle="warning" allowBlank="1" showInputMessage="1" showErrorMessage="1" errorTitle="Date Validation" error="A date in August needs be entered  in order for this expense to be added to the Summary sheet." sqref="B5:B10">
      <formula1>MONTH($B5)=8</formula1>
    </dataValidation>
    <dataValidation type="list" errorStyle="warning" allowBlank="1" showInputMessage="1" showErrorMessage="1" errorTitle="Unknown Category" error="An expense from the drop down should be selected in order for it to be included on the Summary sheet." sqref="E5:E10">
      <formula1>CategoríasDeGastos</formula1>
    </dataValidation>
    <dataValidation type="custom" errorStyle="warning" allowBlank="1" showInputMessage="1" showErrorMessage="1" errorTitle="Amount Validation" error="Amount should be a number." sqref="D5:D10">
      <formula1>ISNUMBER($D5)</formula1>
    </dataValidation>
  </dataValidations>
  <printOptions horizontalCentered="1"/>
  <pageMargins left="0.25" right="0.25" top="0.75" bottom="0.75" header="0.3" footer="0.3"/>
  <pageSetup fitToHeight="0" orientation="portrait" r:id="rId1"/>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5" tint="0.39997558519241921"/>
    <pageSetUpPr autoPageBreaks="0" fitToPage="1"/>
  </sheetPr>
  <dimension ref="B1:G12"/>
  <sheetViews>
    <sheetView showGridLines="0" workbookViewId="0"/>
  </sheetViews>
  <sheetFormatPr baseColWidth="10" defaultColWidth="9.140625" defaultRowHeight="16.5" customHeight="1" x14ac:dyDescent="0.2"/>
  <cols>
    <col min="1" max="1" width="3.140625" customWidth="1"/>
    <col min="2" max="4" width="12.28515625" customWidth="1"/>
    <col min="5" max="5" width="15.7109375" customWidth="1"/>
    <col min="6" max="6" width="42.85546875" customWidth="1"/>
    <col min="7" max="7" width="3.5703125" customWidth="1"/>
  </cols>
  <sheetData>
    <row r="1" spans="2:7" ht="16.5" customHeight="1" x14ac:dyDescent="0.2">
      <c r="G1" t="s">
        <v>50</v>
      </c>
    </row>
    <row r="2" spans="2:7" ht="31.5" customHeight="1" x14ac:dyDescent="0.4">
      <c r="B2" s="2" t="s">
        <v>39</v>
      </c>
      <c r="G2" t="s">
        <v>50</v>
      </c>
    </row>
    <row r="3" spans="2:7" ht="23.25" customHeight="1" x14ac:dyDescent="0.2"/>
    <row r="4" spans="2:7" ht="16.5" customHeight="1" x14ac:dyDescent="0.3">
      <c r="B4" s="13" t="s">
        <v>6</v>
      </c>
      <c r="C4" s="10" t="s">
        <v>7</v>
      </c>
      <c r="D4" s="13" t="s">
        <v>8</v>
      </c>
      <c r="E4" s="10" t="s">
        <v>10</v>
      </c>
      <c r="F4" s="13" t="s">
        <v>9</v>
      </c>
    </row>
    <row r="5" spans="2:7" ht="16.5" customHeight="1" x14ac:dyDescent="0.3">
      <c r="B5" s="40">
        <v>40795</v>
      </c>
      <c r="C5" s="12" t="s">
        <v>11</v>
      </c>
      <c r="D5" s="17"/>
      <c r="E5" s="12" t="s">
        <v>1</v>
      </c>
      <c r="F5" s="14" t="s">
        <v>45</v>
      </c>
    </row>
    <row r="6" spans="2:7" ht="16.5" customHeight="1" x14ac:dyDescent="0.3">
      <c r="B6" s="40">
        <v>40801</v>
      </c>
      <c r="C6" s="12" t="s">
        <v>13</v>
      </c>
      <c r="D6" s="17"/>
      <c r="E6" s="12" t="s">
        <v>2</v>
      </c>
      <c r="F6" s="14"/>
    </row>
    <row r="7" spans="2:7" ht="16.5" customHeight="1" x14ac:dyDescent="0.3">
      <c r="B7" s="40"/>
      <c r="C7" s="12"/>
      <c r="D7" s="17"/>
      <c r="E7" s="12" t="s">
        <v>2</v>
      </c>
      <c r="F7" s="14"/>
    </row>
    <row r="8" spans="2:7" ht="16.5" customHeight="1" x14ac:dyDescent="0.3">
      <c r="B8" s="40"/>
      <c r="C8" s="12"/>
      <c r="D8" s="17"/>
      <c r="E8" s="12" t="s">
        <v>3</v>
      </c>
      <c r="F8" s="14"/>
    </row>
    <row r="9" spans="2:7" ht="16.5" customHeight="1" x14ac:dyDescent="0.3">
      <c r="B9" s="40"/>
      <c r="C9" s="12"/>
      <c r="D9" s="17"/>
      <c r="E9" s="12" t="s">
        <v>4</v>
      </c>
      <c r="F9" s="14"/>
    </row>
    <row r="10" spans="2:7" ht="16.5" customHeight="1" x14ac:dyDescent="0.3">
      <c r="B10" s="40"/>
      <c r="C10" s="12"/>
      <c r="D10" s="17"/>
      <c r="E10" s="12" t="s">
        <v>5</v>
      </c>
      <c r="F10" s="14"/>
    </row>
    <row r="11" spans="2:7" ht="16.5" customHeight="1" x14ac:dyDescent="0.25">
      <c r="B11" s="33" t="s">
        <v>12</v>
      </c>
      <c r="C11" s="34"/>
      <c r="D11" s="35">
        <f>SUBTOTAL(109,GastSep[Importe])</f>
        <v>0</v>
      </c>
      <c r="E11" s="34"/>
      <c r="F11" s="33"/>
    </row>
    <row r="12" spans="2:7" ht="16.5" customHeight="1" x14ac:dyDescent="0.25">
      <c r="B12" s="11"/>
      <c r="C12" s="11"/>
      <c r="D12" s="30"/>
      <c r="E12" s="11"/>
      <c r="F12" s="11"/>
    </row>
  </sheetData>
  <dataValidations count="3">
    <dataValidation type="list" errorStyle="warning" allowBlank="1" showInputMessage="1" showErrorMessage="1" errorTitle="Unknown Category" error="An expense from the drop down should be selected in order for it to be included on the Summary sheet." sqref="E5:E10">
      <formula1>CategoríasDeGastos</formula1>
    </dataValidation>
    <dataValidation type="custom" errorStyle="warning" allowBlank="1" showInputMessage="1" showErrorMessage="1" errorTitle="Date Validation" error="A date in September needs be entered  in order for this expense to be added to the Summary sheet." sqref="B5:B10">
      <formula1>MONTH($B5)=9</formula1>
    </dataValidation>
    <dataValidation type="custom" errorStyle="warning" allowBlank="1" showInputMessage="1" showErrorMessage="1" errorTitle="Amount Validation" error="Amount should be a number." sqref="D5:D10">
      <formula1>ISNUMBER($D5)</formula1>
    </dataValidation>
  </dataValidations>
  <printOptions horizontalCentered="1"/>
  <pageMargins left="0.25" right="0.25" top="0.75" bottom="0.75" header="0.3" footer="0.3"/>
  <pageSetup fitToHeight="0" orientation="portrait" r:id="rId1"/>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tint="0.59999389629810485"/>
    <pageSetUpPr autoPageBreaks="0" fitToPage="1"/>
  </sheetPr>
  <dimension ref="B1:G13"/>
  <sheetViews>
    <sheetView showGridLines="0" workbookViewId="0"/>
  </sheetViews>
  <sheetFormatPr baseColWidth="10" defaultColWidth="9.140625" defaultRowHeight="16.5" customHeight="1" x14ac:dyDescent="0.2"/>
  <cols>
    <col min="1" max="1" width="3.140625" customWidth="1"/>
    <col min="2" max="4" width="12.28515625" customWidth="1"/>
    <col min="5" max="5" width="15.7109375" customWidth="1"/>
    <col min="6" max="6" width="42.85546875" customWidth="1"/>
    <col min="7" max="7" width="3.5703125" customWidth="1"/>
  </cols>
  <sheetData>
    <row r="1" spans="2:7" ht="16.5" customHeight="1" x14ac:dyDescent="0.2">
      <c r="G1" t="s">
        <v>50</v>
      </c>
    </row>
    <row r="2" spans="2:7" ht="31.5" customHeight="1" x14ac:dyDescent="0.4">
      <c r="B2" s="2" t="s">
        <v>40</v>
      </c>
      <c r="G2" t="s">
        <v>50</v>
      </c>
    </row>
    <row r="3" spans="2:7" ht="23.25" customHeight="1" x14ac:dyDescent="0.2"/>
    <row r="4" spans="2:7" ht="16.5" customHeight="1" x14ac:dyDescent="0.3">
      <c r="B4" s="13" t="s">
        <v>6</v>
      </c>
      <c r="C4" s="10" t="s">
        <v>7</v>
      </c>
      <c r="D4" s="13" t="s">
        <v>8</v>
      </c>
      <c r="E4" s="10" t="s">
        <v>10</v>
      </c>
      <c r="F4" s="13" t="s">
        <v>9</v>
      </c>
    </row>
    <row r="5" spans="2:7" ht="16.5" customHeight="1" x14ac:dyDescent="0.3">
      <c r="B5" s="40">
        <v>40826</v>
      </c>
      <c r="C5" s="12" t="s">
        <v>11</v>
      </c>
      <c r="D5" s="17"/>
      <c r="E5" s="12" t="s">
        <v>1</v>
      </c>
      <c r="F5" s="14" t="s">
        <v>45</v>
      </c>
    </row>
    <row r="6" spans="2:7" ht="16.5" customHeight="1" x14ac:dyDescent="0.3">
      <c r="B6" s="40">
        <v>40837</v>
      </c>
      <c r="C6" s="12" t="s">
        <v>13</v>
      </c>
      <c r="D6" s="17"/>
      <c r="E6" s="12" t="s">
        <v>2</v>
      </c>
      <c r="F6" s="14"/>
    </row>
    <row r="7" spans="2:7" ht="16.5" customHeight="1" x14ac:dyDescent="0.3">
      <c r="B7" s="40"/>
      <c r="C7" s="12"/>
      <c r="D7" s="17"/>
      <c r="E7" s="12" t="s">
        <v>2</v>
      </c>
      <c r="F7" s="14"/>
    </row>
    <row r="8" spans="2:7" ht="16.5" customHeight="1" x14ac:dyDescent="0.3">
      <c r="B8" s="40"/>
      <c r="C8" s="12"/>
      <c r="D8" s="17"/>
      <c r="E8" s="12" t="s">
        <v>3</v>
      </c>
      <c r="F8" s="14"/>
    </row>
    <row r="9" spans="2:7" ht="16.5" customHeight="1" x14ac:dyDescent="0.3">
      <c r="B9" s="40"/>
      <c r="C9" s="12"/>
      <c r="D9" s="17"/>
      <c r="E9" s="12" t="s">
        <v>4</v>
      </c>
      <c r="F9" s="14"/>
    </row>
    <row r="10" spans="2:7" ht="16.5" customHeight="1" x14ac:dyDescent="0.3">
      <c r="B10" s="40"/>
      <c r="C10" s="12"/>
      <c r="D10" s="17"/>
      <c r="E10" s="12" t="s">
        <v>5</v>
      </c>
      <c r="F10" s="14"/>
    </row>
    <row r="11" spans="2:7" ht="16.5" customHeight="1" x14ac:dyDescent="0.25">
      <c r="B11" s="33" t="s">
        <v>12</v>
      </c>
      <c r="C11" s="34"/>
      <c r="D11" s="35">
        <f>SUBTOTAL(109,GastOct[Importe])</f>
        <v>0</v>
      </c>
      <c r="E11" s="34"/>
      <c r="F11" s="33"/>
    </row>
    <row r="12" spans="2:7" ht="16.5" customHeight="1" x14ac:dyDescent="0.25">
      <c r="B12" s="11"/>
      <c r="C12" s="11"/>
      <c r="D12" s="30"/>
      <c r="E12" s="11"/>
      <c r="F12" s="11"/>
    </row>
    <row r="13" spans="2:7" ht="16.5" customHeight="1" x14ac:dyDescent="0.2">
      <c r="D13" s="18"/>
    </row>
  </sheetData>
  <dataValidations count="3">
    <dataValidation type="custom" errorStyle="warning" allowBlank="1" showInputMessage="1" showErrorMessage="1" errorTitle="Date Validation" error="A date in October needs be entered  in order for this expense to be added to the Summary sheet." sqref="B5:B10">
      <formula1>MONTH($B5)=10</formula1>
    </dataValidation>
    <dataValidation type="list" errorStyle="warning" allowBlank="1" showInputMessage="1" showErrorMessage="1" errorTitle="Unknown Category" error="An expense from the drop down should be selected in order for it to be included on the Summary sheet." sqref="E5:E10">
      <formula1>CategoríasDeGastos</formula1>
    </dataValidation>
    <dataValidation type="custom" errorStyle="warning" allowBlank="1" showInputMessage="1" showErrorMessage="1" errorTitle="Amount Validation" error="Amount should be a number." sqref="D5:D10">
      <formula1>ISNUMBER($D5)</formula1>
    </dataValidation>
  </dataValidations>
  <printOptions horizontalCentered="1"/>
  <pageMargins left="0.25" right="0.25" top="0.75" bottom="0.75" header="0.3" footer="0.3"/>
  <pageSetup fitToHeight="0" orientation="portrait" r:id="rId1"/>
  <drawing r:id="rId2"/>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5" tint="0.79998168889431442"/>
    <pageSetUpPr autoPageBreaks="0" fitToPage="1"/>
  </sheetPr>
  <dimension ref="B1:G13"/>
  <sheetViews>
    <sheetView showGridLines="0" workbookViewId="0"/>
  </sheetViews>
  <sheetFormatPr baseColWidth="10" defaultColWidth="9.140625" defaultRowHeight="16.5" customHeight="1" x14ac:dyDescent="0.2"/>
  <cols>
    <col min="1" max="1" width="3.140625" customWidth="1"/>
    <col min="2" max="4" width="12.28515625" customWidth="1"/>
    <col min="5" max="5" width="15.7109375" customWidth="1"/>
    <col min="6" max="6" width="42.85546875" customWidth="1"/>
    <col min="7" max="7" width="3.5703125" customWidth="1"/>
  </cols>
  <sheetData>
    <row r="1" spans="2:7" ht="16.5" customHeight="1" x14ac:dyDescent="0.2">
      <c r="G1" t="s">
        <v>50</v>
      </c>
    </row>
    <row r="2" spans="2:7" ht="31.5" customHeight="1" x14ac:dyDescent="0.4">
      <c r="B2" s="2" t="s">
        <v>41</v>
      </c>
      <c r="G2" t="s">
        <v>50</v>
      </c>
    </row>
    <row r="3" spans="2:7" ht="23.25" customHeight="1" x14ac:dyDescent="0.2"/>
    <row r="4" spans="2:7" ht="16.5" customHeight="1" x14ac:dyDescent="0.3">
      <c r="B4" s="13" t="s">
        <v>6</v>
      </c>
      <c r="C4" s="10" t="s">
        <v>7</v>
      </c>
      <c r="D4" s="13" t="s">
        <v>8</v>
      </c>
      <c r="E4" s="10" t="s">
        <v>10</v>
      </c>
      <c r="F4" s="13" t="s">
        <v>9</v>
      </c>
    </row>
    <row r="5" spans="2:7" ht="16.5" customHeight="1" x14ac:dyDescent="0.3">
      <c r="B5" s="40">
        <v>40861</v>
      </c>
      <c r="C5" s="12" t="s">
        <v>11</v>
      </c>
      <c r="D5" s="17"/>
      <c r="E5" s="12" t="s">
        <v>1</v>
      </c>
      <c r="F5" s="14" t="s">
        <v>45</v>
      </c>
    </row>
    <row r="6" spans="2:7" ht="16.5" customHeight="1" x14ac:dyDescent="0.3">
      <c r="B6" s="40">
        <v>40868</v>
      </c>
      <c r="C6" s="12" t="s">
        <v>13</v>
      </c>
      <c r="D6" s="17"/>
      <c r="E6" s="12" t="s">
        <v>2</v>
      </c>
      <c r="F6" s="14"/>
    </row>
    <row r="7" spans="2:7" ht="16.5" customHeight="1" x14ac:dyDescent="0.3">
      <c r="B7" s="40"/>
      <c r="C7" s="12"/>
      <c r="D7" s="17"/>
      <c r="E7" s="12" t="s">
        <v>2</v>
      </c>
      <c r="F7" s="14"/>
    </row>
    <row r="8" spans="2:7" ht="16.5" customHeight="1" x14ac:dyDescent="0.3">
      <c r="B8" s="40"/>
      <c r="C8" s="12"/>
      <c r="D8" s="17"/>
      <c r="E8" s="12" t="s">
        <v>3</v>
      </c>
      <c r="F8" s="14"/>
    </row>
    <row r="9" spans="2:7" ht="16.5" customHeight="1" x14ac:dyDescent="0.3">
      <c r="B9" s="40"/>
      <c r="C9" s="12"/>
      <c r="D9" s="17"/>
      <c r="E9" s="12" t="s">
        <v>4</v>
      </c>
      <c r="F9" s="14"/>
    </row>
    <row r="10" spans="2:7" ht="16.5" customHeight="1" x14ac:dyDescent="0.3">
      <c r="B10" s="40"/>
      <c r="C10" s="12"/>
      <c r="D10" s="17"/>
      <c r="E10" s="12" t="s">
        <v>5</v>
      </c>
      <c r="F10" s="14"/>
    </row>
    <row r="11" spans="2:7" ht="16.5" customHeight="1" x14ac:dyDescent="0.25">
      <c r="B11" s="27" t="s">
        <v>12</v>
      </c>
      <c r="C11" s="28"/>
      <c r="D11" s="29">
        <f>SUBTOTAL(109,GastNov[Importe])</f>
        <v>0</v>
      </c>
      <c r="E11" s="28"/>
      <c r="F11" s="27"/>
    </row>
    <row r="12" spans="2:7" ht="16.5" customHeight="1" x14ac:dyDescent="0.25">
      <c r="B12" s="11"/>
      <c r="C12" s="11"/>
      <c r="D12" s="30"/>
      <c r="E12" s="11"/>
      <c r="F12" s="11"/>
    </row>
    <row r="13" spans="2:7" ht="16.5" customHeight="1" x14ac:dyDescent="0.2">
      <c r="B13" s="31"/>
      <c r="C13" s="31"/>
      <c r="D13" s="32"/>
      <c r="E13" s="31"/>
      <c r="F13" s="31"/>
    </row>
  </sheetData>
  <dataValidations count="3">
    <dataValidation type="custom" errorStyle="warning" allowBlank="1" showInputMessage="1" showErrorMessage="1" errorTitle="Date Validation" error="A date in November needs be entered  in order for this expense to be added to the Summary sheet." sqref="B5:B10">
      <formula1>MONTH($B5)=11</formula1>
    </dataValidation>
    <dataValidation type="list" errorStyle="warning" allowBlank="1" showInputMessage="1" showErrorMessage="1" errorTitle="Unknown Category" error="An expense from the drop down should be selected in order for it to be included on the Summary sheet." sqref="E5:E10">
      <formula1>CategoríasDeGastos</formula1>
    </dataValidation>
    <dataValidation type="custom" errorStyle="warning" allowBlank="1" showInputMessage="1" showErrorMessage="1" errorTitle="Amount Validation" error="Amount should be a number." sqref="D5:D10">
      <formula1>ISNUMBER($D5)</formula1>
    </dataValidation>
  </dataValidations>
  <printOptions horizontalCentered="1"/>
  <pageMargins left="0.25" right="0.25" top="0.75" bottom="0.75" header="0.3" footer="0.3"/>
  <pageSetup fitToHeight="0" orientation="portrait" r:id="rId1"/>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6"/>
    <pageSetUpPr autoPageBreaks="0" fitToPage="1"/>
  </sheetPr>
  <dimension ref="B1:G13"/>
  <sheetViews>
    <sheetView showGridLines="0" workbookViewId="0"/>
  </sheetViews>
  <sheetFormatPr baseColWidth="10" defaultColWidth="9.140625" defaultRowHeight="16.5" customHeight="1" x14ac:dyDescent="0.2"/>
  <cols>
    <col min="1" max="1" width="3.140625" customWidth="1"/>
    <col min="2" max="4" width="12.28515625" customWidth="1"/>
    <col min="5" max="5" width="15.7109375" customWidth="1"/>
    <col min="6" max="6" width="42.85546875" customWidth="1"/>
    <col min="7" max="7" width="3.5703125" customWidth="1"/>
  </cols>
  <sheetData>
    <row r="1" spans="2:7" ht="16.5" customHeight="1" x14ac:dyDescent="0.2">
      <c r="G1" t="s">
        <v>50</v>
      </c>
    </row>
    <row r="2" spans="2:7" ht="31.5" customHeight="1" x14ac:dyDescent="0.4">
      <c r="B2" s="2" t="s">
        <v>42</v>
      </c>
      <c r="G2" t="s">
        <v>50</v>
      </c>
    </row>
    <row r="3" spans="2:7" ht="23.25" customHeight="1" x14ac:dyDescent="0.2"/>
    <row r="4" spans="2:7" ht="16.5" customHeight="1" x14ac:dyDescent="0.3">
      <c r="B4" s="13" t="s">
        <v>6</v>
      </c>
      <c r="C4" s="10" t="s">
        <v>7</v>
      </c>
      <c r="D4" s="13" t="s">
        <v>8</v>
      </c>
      <c r="E4" s="10" t="s">
        <v>10</v>
      </c>
      <c r="F4" s="13" t="s">
        <v>9</v>
      </c>
    </row>
    <row r="5" spans="2:7" ht="16.5" customHeight="1" x14ac:dyDescent="0.3">
      <c r="B5" s="40">
        <v>40879</v>
      </c>
      <c r="C5" s="12" t="s">
        <v>11</v>
      </c>
      <c r="D5" s="17">
        <v>201</v>
      </c>
      <c r="E5" s="12" t="s">
        <v>1</v>
      </c>
      <c r="F5" s="14" t="s">
        <v>45</v>
      </c>
    </row>
    <row r="6" spans="2:7" ht="16.5" customHeight="1" x14ac:dyDescent="0.3">
      <c r="B6" s="40">
        <v>40891</v>
      </c>
      <c r="C6" s="12" t="s">
        <v>13</v>
      </c>
      <c r="D6" s="17">
        <v>98</v>
      </c>
      <c r="E6" s="12" t="s">
        <v>2</v>
      </c>
      <c r="F6" s="14"/>
    </row>
    <row r="7" spans="2:7" ht="16.5" customHeight="1" x14ac:dyDescent="0.3">
      <c r="B7" s="40"/>
      <c r="C7" s="12"/>
      <c r="D7" s="17">
        <v>342</v>
      </c>
      <c r="E7" s="12" t="s">
        <v>2</v>
      </c>
      <c r="F7" s="14"/>
    </row>
    <row r="8" spans="2:7" ht="16.5" customHeight="1" x14ac:dyDescent="0.3">
      <c r="B8" s="40"/>
      <c r="C8" s="12"/>
      <c r="D8" s="17">
        <v>122</v>
      </c>
      <c r="E8" s="12" t="s">
        <v>3</v>
      </c>
      <c r="F8" s="14"/>
    </row>
    <row r="9" spans="2:7" ht="16.5" customHeight="1" x14ac:dyDescent="0.3">
      <c r="B9" s="40"/>
      <c r="C9" s="12"/>
      <c r="D9" s="17">
        <v>187</v>
      </c>
      <c r="E9" s="12" t="s">
        <v>4</v>
      </c>
      <c r="F9" s="14"/>
    </row>
    <row r="10" spans="2:7" ht="16.5" customHeight="1" x14ac:dyDescent="0.3">
      <c r="B10" s="40"/>
      <c r="C10" s="12"/>
      <c r="D10" s="17">
        <v>99</v>
      </c>
      <c r="E10" s="12" t="s">
        <v>5</v>
      </c>
      <c r="F10" s="14"/>
    </row>
    <row r="11" spans="2:7" ht="16.5" customHeight="1" x14ac:dyDescent="0.25">
      <c r="B11" s="27" t="s">
        <v>12</v>
      </c>
      <c r="C11" s="28"/>
      <c r="D11" s="29">
        <f>SUBTOTAL(109,GastDic[Importe])</f>
        <v>1049</v>
      </c>
      <c r="E11" s="28"/>
      <c r="F11" s="27"/>
    </row>
    <row r="12" spans="2:7" ht="16.5" customHeight="1" x14ac:dyDescent="0.25">
      <c r="B12" s="11"/>
      <c r="C12" s="11"/>
      <c r="D12" s="30"/>
      <c r="E12" s="11"/>
      <c r="F12" s="11"/>
    </row>
    <row r="13" spans="2:7" ht="16.5" customHeight="1" x14ac:dyDescent="0.2">
      <c r="B13" s="31"/>
      <c r="C13" s="31"/>
      <c r="D13" s="32"/>
      <c r="E13" s="31"/>
      <c r="F13" s="31"/>
    </row>
  </sheetData>
  <dataValidations count="3">
    <dataValidation type="custom" errorStyle="warning" allowBlank="1" showInputMessage="1" showErrorMessage="1" errorTitle="Date Validation" error="A date in December needs be entered  in order for this expense to be added to the Summary sheet." sqref="B5:B10">
      <formula1>MONTH($B5)=12</formula1>
    </dataValidation>
    <dataValidation type="list" errorStyle="warning" allowBlank="1" showInputMessage="1" showErrorMessage="1" errorTitle="Unknown Category" error="An expense from the drop down should be selected in order for it to be included on the Summary sheet." sqref="E5:E10">
      <formula1>CategoríasDeGastos</formula1>
    </dataValidation>
    <dataValidation type="custom" errorStyle="warning" allowBlank="1" showInputMessage="1" showErrorMessage="1" errorTitle="Amount Validation" error="Amount should be a number." sqref="D5:D10">
      <formula1>ISNUMBER($D5)</formula1>
    </dataValidation>
  </dataValidations>
  <printOptions horizontalCentered="1"/>
  <pageMargins left="0.25" right="0.25" top="0.75" bottom="0.75" header="0.3" footer="0.3"/>
  <pageSetup fitToHeight="0"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499984740745262"/>
    <pageSetUpPr autoPageBreaks="0" fitToPage="1"/>
  </sheetPr>
  <dimension ref="A1:P24"/>
  <sheetViews>
    <sheetView showGridLines="0" tabSelected="1" zoomScaleNormal="100" workbookViewId="0">
      <selection activeCell="F26" sqref="F26"/>
    </sheetView>
  </sheetViews>
  <sheetFormatPr baseColWidth="10" defaultColWidth="9.140625" defaultRowHeight="16.5" customHeight="1" x14ac:dyDescent="0.2"/>
  <cols>
    <col min="1" max="1" width="3.140625" customWidth="1"/>
    <col min="2" max="2" width="16" customWidth="1"/>
    <col min="3" max="3" width="9.85546875" customWidth="1"/>
    <col min="4" max="14" width="9.7109375" customWidth="1"/>
    <col min="15" max="15" width="11.28515625" customWidth="1"/>
    <col min="16" max="16" width="14" customWidth="1"/>
    <col min="17" max="17" width="10.42578125" customWidth="1"/>
    <col min="18" max="18" width="10.140625" customWidth="1"/>
    <col min="19" max="19" width="8" customWidth="1"/>
  </cols>
  <sheetData>
    <row r="1" spans="1:2" ht="16.5" customHeight="1" x14ac:dyDescent="0.2">
      <c r="A1" s="41"/>
    </row>
    <row r="2" spans="1:2" ht="31.5" customHeight="1" x14ac:dyDescent="0.4">
      <c r="B2" s="2" t="s">
        <v>55</v>
      </c>
    </row>
    <row r="18" spans="2:16" ht="16.5" customHeight="1" x14ac:dyDescent="0.3">
      <c r="B18" s="6" t="s">
        <v>0</v>
      </c>
      <c r="C18" s="5" t="s">
        <v>14</v>
      </c>
      <c r="D18" s="6" t="s">
        <v>15</v>
      </c>
      <c r="E18" s="5" t="s">
        <v>16</v>
      </c>
      <c r="F18" s="6" t="s">
        <v>17</v>
      </c>
      <c r="G18" s="5" t="s">
        <v>18</v>
      </c>
      <c r="H18" s="6" t="s">
        <v>19</v>
      </c>
      <c r="I18" s="5" t="s">
        <v>20</v>
      </c>
      <c r="J18" s="6" t="s">
        <v>21</v>
      </c>
      <c r="K18" s="5" t="s">
        <v>22</v>
      </c>
      <c r="L18" s="6" t="s">
        <v>23</v>
      </c>
      <c r="M18" s="5" t="s">
        <v>24</v>
      </c>
      <c r="N18" s="6" t="s">
        <v>25</v>
      </c>
      <c r="O18" s="5" t="s">
        <v>12</v>
      </c>
      <c r="P18" s="6" t="s">
        <v>26</v>
      </c>
    </row>
    <row r="19" spans="2:16" ht="16.5" customHeight="1" x14ac:dyDescent="0.3">
      <c r="B19" s="9" t="s">
        <v>51</v>
      </c>
      <c r="C19" s="7">
        <v>14</v>
      </c>
      <c r="D19" s="7">
        <v>30</v>
      </c>
      <c r="E19" s="7">
        <f>SUMIFS(GastMar[Importe],GastMar[Categoría],ResumenDeGastos[[#This Row],[Gastos]])</f>
        <v>0</v>
      </c>
      <c r="F19" s="8">
        <f>SUMIFS(GastAbr[Importe],GastAbr[Categoría],ResumenDeGastos[[#This Row],[Gastos]])</f>
        <v>0</v>
      </c>
      <c r="G19" s="7">
        <f>SUMIFS(GastMay[Importe],GastMay[Categoría],ResumenDeGastos[[#This Row],[Gastos]])</f>
        <v>0</v>
      </c>
      <c r="H19" s="8">
        <f>SUMIFS(GastJun[Importe],GastJun[Categoría],ResumenDeGastos[[#This Row],[Gastos]])</f>
        <v>0</v>
      </c>
      <c r="I19" s="7">
        <f>SUMIFS(GastJul[Importe],GastJul[Categoría],ResumenDeGastos[[#This Row],[Gastos]])</f>
        <v>0</v>
      </c>
      <c r="J19" s="8">
        <f>SUMIFS(GastAgo[Importe],GastAgo[Categoría],ResumenDeGastos[[#This Row],[Gastos]])</f>
        <v>0</v>
      </c>
      <c r="K19" s="7">
        <f>SUMIFS(GastSep[Importe],GastSep[Categoría],ResumenDeGastos[[#This Row],[Gastos]])</f>
        <v>0</v>
      </c>
      <c r="L19" s="8">
        <f>SUMIFS(GastOct[Importe],GastOct[Categoría],ResumenDeGastos[[#This Row],[Gastos]])</f>
        <v>0</v>
      </c>
      <c r="M19" s="3">
        <f>SUMIFS(GastNov[Importe],GastNov[Categoría],ResumenDeGastos[[#This Row],[Gastos]])</f>
        <v>0</v>
      </c>
      <c r="N19" s="8">
        <f>SUMIFS(GastDic[Importe],GastDic[Categoría],ResumenDeGastos[[#This Row],[Gastos]])</f>
        <v>0</v>
      </c>
      <c r="O19" s="7">
        <f>SUM(ResumenDeGastos[[#This Row],[Ene]:[Dic]])</f>
        <v>44</v>
      </c>
      <c r="P19" s="39"/>
    </row>
    <row r="20" spans="2:16" ht="16.5" customHeight="1" x14ac:dyDescent="0.3">
      <c r="B20" s="9" t="s">
        <v>52</v>
      </c>
      <c r="C20" s="7">
        <v>23</v>
      </c>
      <c r="D20" s="7">
        <v>22</v>
      </c>
      <c r="E20" s="7">
        <f>SUMIFS(GastMar[Importe],GastMar[Categoría],ResumenDeGastos[[#This Row],[Gastos]])</f>
        <v>0</v>
      </c>
      <c r="F20" s="8">
        <f>SUMIFS(GastAbr[Importe],GastAbr[Categoría],ResumenDeGastos[[#This Row],[Gastos]])</f>
        <v>0</v>
      </c>
      <c r="G20" s="7">
        <f>SUMIFS(GastMay[Importe],GastMay[Categoría],ResumenDeGastos[[#This Row],[Gastos]])</f>
        <v>0</v>
      </c>
      <c r="H20" s="8">
        <f>SUMIFS(GastJun[Importe],GastJun[Categoría],ResumenDeGastos[[#This Row],[Gastos]])</f>
        <v>0</v>
      </c>
      <c r="I20" s="7">
        <f>SUMIFS(GastJul[Importe],GastJul[Categoría],ResumenDeGastos[[#This Row],[Gastos]])</f>
        <v>0</v>
      </c>
      <c r="J20" s="8">
        <f>SUMIFS(GastAgo[Importe],GastAgo[Categoría],ResumenDeGastos[[#This Row],[Gastos]])</f>
        <v>0</v>
      </c>
      <c r="K20" s="7">
        <f>SUMIFS(GastSep[Importe],GastSep[Categoría],ResumenDeGastos[[#This Row],[Gastos]])</f>
        <v>0</v>
      </c>
      <c r="L20" s="8">
        <f>SUMIFS(GastOct[Importe],GastOct[Categoría],ResumenDeGastos[[#This Row],[Gastos]])</f>
        <v>0</v>
      </c>
      <c r="M20" s="3">
        <f>SUMIFS(GastNov[Importe],GastNov[Categoría],ResumenDeGastos[[#This Row],[Gastos]])</f>
        <v>0</v>
      </c>
      <c r="N20" s="8">
        <f>SUMIFS(GastDic[Importe],GastDic[Categoría],ResumenDeGastos[[#This Row],[Gastos]])</f>
        <v>0</v>
      </c>
      <c r="O20" s="7">
        <f>SUM(ResumenDeGastos[[#This Row],[Ene]:[Dic]])</f>
        <v>45</v>
      </c>
      <c r="P20" s="4"/>
    </row>
    <row r="21" spans="2:16" ht="16.5" customHeight="1" x14ac:dyDescent="0.3">
      <c r="B21" s="9" t="s">
        <v>53</v>
      </c>
      <c r="C21" s="7">
        <v>30</v>
      </c>
      <c r="D21" s="7">
        <v>33</v>
      </c>
      <c r="E21" s="7">
        <f>SUMIFS(GastMar[Importe],GastMar[Categoría],ResumenDeGastos[[#This Row],[Gastos]])</f>
        <v>0</v>
      </c>
      <c r="F21" s="8">
        <f>SUMIFS(GastAbr[Importe],GastAbr[Categoría],ResumenDeGastos[[#This Row],[Gastos]])</f>
        <v>0</v>
      </c>
      <c r="G21" s="7">
        <f>SUMIFS(GastMay[Importe],GastMay[Categoría],ResumenDeGastos[[#This Row],[Gastos]])</f>
        <v>0</v>
      </c>
      <c r="H21" s="8">
        <f>SUMIFS(GastJun[Importe],GastJun[Categoría],ResumenDeGastos[[#This Row],[Gastos]])</f>
        <v>0</v>
      </c>
      <c r="I21" s="7">
        <f>SUMIFS(GastJul[Importe],GastJul[Categoría],ResumenDeGastos[[#This Row],[Gastos]])</f>
        <v>0</v>
      </c>
      <c r="J21" s="8">
        <f>SUMIFS(GastAgo[Importe],GastAgo[Categoría],ResumenDeGastos[[#This Row],[Gastos]])</f>
        <v>0</v>
      </c>
      <c r="K21" s="7">
        <f>SUMIFS(GastSep[Importe],GastSep[Categoría],ResumenDeGastos[[#This Row],[Gastos]])</f>
        <v>0</v>
      </c>
      <c r="L21" s="8">
        <f>SUMIFS(GastOct[Importe],GastOct[Categoría],ResumenDeGastos[[#This Row],[Gastos]])</f>
        <v>0</v>
      </c>
      <c r="M21" s="3">
        <f>SUMIFS(GastNov[Importe],GastNov[Categoría],ResumenDeGastos[[#This Row],[Gastos]])</f>
        <v>0</v>
      </c>
      <c r="N21" s="8">
        <f>SUMIFS(GastDic[Importe],GastDic[Categoría],ResumenDeGastos[[#This Row],[Gastos]])</f>
        <v>0</v>
      </c>
      <c r="O21" s="7">
        <f>SUM(ResumenDeGastos[[#This Row],[Ene]:[Dic]])</f>
        <v>63</v>
      </c>
      <c r="P21" s="4"/>
    </row>
    <row r="22" spans="2:16" ht="16.5" customHeight="1" x14ac:dyDescent="0.3">
      <c r="B22" s="9" t="s">
        <v>54</v>
      </c>
      <c r="C22" s="7">
        <v>23</v>
      </c>
      <c r="D22" s="7">
        <v>8</v>
      </c>
      <c r="E22" s="7">
        <f>SUMIFS(GastMar[Importe],GastMar[Categoría],ResumenDeGastos[[#This Row],[Gastos]])</f>
        <v>0</v>
      </c>
      <c r="F22" s="8">
        <f>SUMIFS(GastAbr[Importe],GastAbr[Categoría],ResumenDeGastos[[#This Row],[Gastos]])</f>
        <v>0</v>
      </c>
      <c r="G22" s="7">
        <f>SUMIFS(GastMay[Importe],GastMay[Categoría],ResumenDeGastos[[#This Row],[Gastos]])</f>
        <v>0</v>
      </c>
      <c r="H22" s="8">
        <f>SUMIFS(GastJun[Importe],GastJun[Categoría],ResumenDeGastos[[#This Row],[Gastos]])</f>
        <v>0</v>
      </c>
      <c r="I22" s="7">
        <f>SUMIFS(GastJul[Importe],GastJul[Categoría],ResumenDeGastos[[#This Row],[Gastos]])</f>
        <v>0</v>
      </c>
      <c r="J22" s="8">
        <f>SUMIFS(GastAgo[Importe],GastAgo[Categoría],ResumenDeGastos[[#This Row],[Gastos]])</f>
        <v>0</v>
      </c>
      <c r="K22" s="7">
        <f>SUMIFS(GastSep[Importe],GastSep[Categoría],ResumenDeGastos[[#This Row],[Gastos]])</f>
        <v>0</v>
      </c>
      <c r="L22" s="8">
        <f>SUMIFS(GastOct[Importe],GastOct[Categoría],ResumenDeGastos[[#This Row],[Gastos]])</f>
        <v>0</v>
      </c>
      <c r="M22" s="3">
        <f>SUMIFS(GastNov[Importe],GastNov[Categoría],ResumenDeGastos[[#This Row],[Gastos]])</f>
        <v>0</v>
      </c>
      <c r="N22" s="8">
        <f>SUMIFS(GastDic[Importe],GastDic[Categoría],ResumenDeGastos[[#This Row],[Gastos]])</f>
        <v>0</v>
      </c>
      <c r="O22" s="7">
        <f>SUM(ResumenDeGastos[[#This Row],[Ene]:[Dic]])</f>
        <v>31</v>
      </c>
      <c r="P22" s="4"/>
    </row>
    <row r="23" spans="2:16" ht="16.5" customHeight="1" x14ac:dyDescent="0.25">
      <c r="B23" s="22" t="s">
        <v>12</v>
      </c>
      <c r="C23" s="23">
        <f>SUBTOTAL(109,ResumenDeGastos[Ene])</f>
        <v>90</v>
      </c>
      <c r="D23" s="24">
        <f>SUBTOTAL(109,ResumenDeGastos[Feb])</f>
        <v>93</v>
      </c>
      <c r="E23" s="23">
        <f>SUBTOTAL(109,ResumenDeGastos[Mar])</f>
        <v>0</v>
      </c>
      <c r="F23" s="24">
        <f>SUBTOTAL(109,ResumenDeGastos[Abr])</f>
        <v>0</v>
      </c>
      <c r="G23" s="23">
        <f>SUBTOTAL(109,ResumenDeGastos[May])</f>
        <v>0</v>
      </c>
      <c r="H23" s="24">
        <f>SUBTOTAL(109,ResumenDeGastos[Jun])</f>
        <v>0</v>
      </c>
      <c r="I23" s="23">
        <f>SUBTOTAL(109,ResumenDeGastos[Jul])</f>
        <v>0</v>
      </c>
      <c r="J23" s="24">
        <f>SUBTOTAL(109,ResumenDeGastos[Ago])</f>
        <v>0</v>
      </c>
      <c r="K23" s="23">
        <f>SUBTOTAL(109,ResumenDeGastos[Sep])</f>
        <v>0</v>
      </c>
      <c r="L23" s="24">
        <f>SUBTOTAL(109,ResumenDeGastos[Oct])</f>
        <v>0</v>
      </c>
      <c r="M23" s="26">
        <f>SUBTOTAL(109,ResumenDeGastos[Nov])</f>
        <v>0</v>
      </c>
      <c r="N23" s="24">
        <f>SUBTOTAL(109,ResumenDeGastos[Dic])</f>
        <v>0</v>
      </c>
      <c r="O23" s="26">
        <f>SUBTOTAL(109,ResumenDeGastos[Total])</f>
        <v>183</v>
      </c>
      <c r="P23" s="25"/>
    </row>
    <row r="24" spans="2:16" ht="16.5" customHeight="1" x14ac:dyDescent="0.3">
      <c r="B24" s="19"/>
      <c r="C24" s="20"/>
      <c r="D24" s="20"/>
      <c r="E24" s="20"/>
      <c r="F24" s="20"/>
      <c r="G24" s="20"/>
      <c r="H24" s="20"/>
      <c r="I24" s="20"/>
      <c r="J24" s="20"/>
      <c r="K24" s="20"/>
      <c r="L24" s="20"/>
      <c r="M24" s="21"/>
      <c r="N24" s="20"/>
      <c r="O24" s="21"/>
      <c r="P24" s="21"/>
    </row>
  </sheetData>
  <printOptions horizontalCentered="1"/>
  <pageMargins left="0.25" right="0.25" top="0.75" bottom="0.75" header="0.3" footer="0.3"/>
  <pageSetup scale="91" orientation="landscape" r:id="rId1"/>
  <drawing r:id="rId2"/>
  <tableParts count="1">
    <tablePart r:id="rId3"/>
  </tableParts>
  <extLst>
    <ext xmlns:x14="http://schemas.microsoft.com/office/spreadsheetml/2009/9/main" uri="{05C60535-1F16-4fd2-B633-F4F36F0B64E0}">
      <x14:sparklineGroups xmlns:xm="http://schemas.microsoft.com/office/excel/2006/main">
        <x14:sparklineGroup displayEmptyCellsAs="gap" markers="1" last="1">
          <x14:colorSeries theme="0" tint="-0.499984740745262"/>
          <x14:colorNegative theme="6"/>
          <x14:colorAxis rgb="FF000000"/>
          <x14:colorMarkers theme="7"/>
          <x14:colorFirst theme="5" tint="-0.249977111117893"/>
          <x14:colorLast theme="7"/>
          <x14:colorHigh theme="5" tint="-0.249977111117893"/>
          <x14:colorLow theme="5" tint="-0.249977111117893"/>
          <x14:sparklines>
            <x14:sparkline>
              <xm:f>resumen!C19:N19</xm:f>
              <xm:sqref>P19</xm:sqref>
            </x14:sparkline>
            <x14:sparkline>
              <xm:f>resumen!C20:N20</xm:f>
              <xm:sqref>P20</xm:sqref>
            </x14:sparkline>
            <x14:sparkline>
              <xm:f>resumen!C21:N21</xm:f>
              <xm:sqref>P21</xm:sqref>
            </x14:sparkline>
            <x14:sparkline>
              <xm:f>resumen!C22:N22</xm:f>
              <xm:sqref>P22</xm:sqref>
            </x14:sparkline>
          </x14:sparklines>
        </x14:sparklineGroup>
        <x14:sparklineGroup displayEmptyCellsAs="gap" markers="1" last="1" negative="1">
          <x14:colorSeries theme="0" tint="-0.499984740745262"/>
          <x14:colorNegative theme="6"/>
          <x14:colorAxis rgb="FF000000"/>
          <x14:colorMarkers theme="7"/>
          <x14:colorFirst theme="4" tint="0.39997558519241921"/>
          <x14:colorLast theme="7"/>
          <x14:colorHigh theme="4"/>
          <x14:colorLow theme="4"/>
          <x14:sparklines>
            <x14:sparkline>
              <xm:f>resumen!C23:N23</xm:f>
              <xm:sqref>P23</xm:sqref>
            </x14:sparkline>
          </x14:sparklines>
        </x14:sparklineGroup>
        <x14:sparklineGroup displayEmptyCellsAs="gap" markers="1">
          <x14:colorSeries theme="0" tint="-0.499984740745262"/>
          <x14:colorNegative theme="5"/>
          <x14:colorAxis rgb="FF000000"/>
          <x14:colorMarkers theme="7"/>
          <x14:colorFirst theme="4" tint="0.39997558519241921"/>
          <x14:colorLast theme="4" tint="0.39997558519241921"/>
          <x14:colorHigh theme="4"/>
          <x14:colorLow theme="4"/>
          <x14:sparklines>
            <x14:sparkline>
              <xm:sqref>P24</xm:sqref>
            </x14:sparkline>
          </x14:sparklines>
        </x14:sparklineGroup>
      </x14:sparklineGroup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4" tint="-0.249977111117893"/>
    <pageSetUpPr autoPageBreaks="0" fitToPage="1"/>
  </sheetPr>
  <dimension ref="B1:G13"/>
  <sheetViews>
    <sheetView showGridLines="0" workbookViewId="0"/>
  </sheetViews>
  <sheetFormatPr baseColWidth="10" defaultColWidth="9.140625" defaultRowHeight="16.5" customHeight="1" x14ac:dyDescent="0.2"/>
  <cols>
    <col min="1" max="1" width="3.140625" customWidth="1"/>
    <col min="2" max="4" width="12.28515625" customWidth="1"/>
    <col min="5" max="5" width="15.7109375" customWidth="1"/>
    <col min="6" max="6" width="42.85546875" customWidth="1"/>
    <col min="7" max="7" width="3.5703125" customWidth="1"/>
  </cols>
  <sheetData>
    <row r="1" spans="2:7" ht="16.5" customHeight="1" x14ac:dyDescent="0.35">
      <c r="B1" s="1"/>
      <c r="G1" t="s">
        <v>50</v>
      </c>
    </row>
    <row r="2" spans="2:7" ht="31.5" customHeight="1" x14ac:dyDescent="0.4">
      <c r="B2" s="2" t="s">
        <v>31</v>
      </c>
      <c r="G2" t="s">
        <v>50</v>
      </c>
    </row>
    <row r="3" spans="2:7" ht="23.25" customHeight="1" x14ac:dyDescent="0.2"/>
    <row r="4" spans="2:7" ht="16.5" customHeight="1" x14ac:dyDescent="0.3">
      <c r="B4" s="13" t="s">
        <v>6</v>
      </c>
      <c r="C4" s="10" t="s">
        <v>7</v>
      </c>
      <c r="D4" s="13" t="s">
        <v>8</v>
      </c>
      <c r="E4" s="10" t="s">
        <v>10</v>
      </c>
      <c r="F4" s="13" t="s">
        <v>9</v>
      </c>
    </row>
    <row r="5" spans="2:7" ht="16.5" customHeight="1" x14ac:dyDescent="0.3">
      <c r="B5" s="40">
        <v>40547</v>
      </c>
      <c r="C5" s="12" t="s">
        <v>11</v>
      </c>
      <c r="D5" s="17">
        <v>33</v>
      </c>
      <c r="E5" s="12" t="s">
        <v>1</v>
      </c>
      <c r="F5" s="14" t="s">
        <v>45</v>
      </c>
    </row>
    <row r="6" spans="2:7" ht="16.5" customHeight="1" x14ac:dyDescent="0.3">
      <c r="B6" s="40">
        <v>40548</v>
      </c>
      <c r="C6" s="12" t="s">
        <v>13</v>
      </c>
      <c r="D6" s="17">
        <v>238</v>
      </c>
      <c r="E6" s="12" t="s">
        <v>2</v>
      </c>
      <c r="F6" s="14"/>
    </row>
    <row r="7" spans="2:7" ht="16.5" customHeight="1" x14ac:dyDescent="0.3">
      <c r="B7" s="40"/>
      <c r="C7" s="12"/>
      <c r="D7" s="17">
        <v>342</v>
      </c>
      <c r="E7" s="12" t="s">
        <v>4</v>
      </c>
      <c r="F7" s="14"/>
    </row>
    <row r="8" spans="2:7" ht="16.5" customHeight="1" x14ac:dyDescent="0.3">
      <c r="B8" s="40"/>
      <c r="C8" s="12"/>
      <c r="D8" s="17">
        <v>110</v>
      </c>
      <c r="E8" s="12" t="s">
        <v>3</v>
      </c>
      <c r="F8" s="14"/>
    </row>
    <row r="9" spans="2:7" ht="16.5" customHeight="1" x14ac:dyDescent="0.3">
      <c r="B9" s="40"/>
      <c r="C9" s="12"/>
      <c r="D9" s="17">
        <v>84</v>
      </c>
      <c r="E9" s="12" t="s">
        <v>4</v>
      </c>
      <c r="F9" s="14"/>
    </row>
    <row r="10" spans="2:7" ht="16.5" customHeight="1" x14ac:dyDescent="0.3">
      <c r="B10" s="40"/>
      <c r="C10" s="12"/>
      <c r="D10" s="17">
        <v>54</v>
      </c>
      <c r="E10" s="12" t="s">
        <v>5</v>
      </c>
      <c r="F10" s="14"/>
    </row>
    <row r="11" spans="2:7" ht="16.5" customHeight="1" x14ac:dyDescent="0.25">
      <c r="B11" s="27" t="s">
        <v>12</v>
      </c>
      <c r="C11" s="28"/>
      <c r="D11" s="29">
        <f>SUBTOTAL(109,GastEne[Importe])</f>
        <v>861</v>
      </c>
      <c r="E11" s="28"/>
      <c r="F11" s="27"/>
    </row>
    <row r="12" spans="2:7" ht="16.5" customHeight="1" x14ac:dyDescent="0.25">
      <c r="B12" s="11"/>
      <c r="C12" s="11"/>
      <c r="D12" s="30"/>
      <c r="E12" s="11"/>
      <c r="F12" s="11"/>
    </row>
    <row r="13" spans="2:7" ht="16.5" customHeight="1" x14ac:dyDescent="0.2">
      <c r="B13" s="31"/>
      <c r="C13" s="31"/>
      <c r="D13" s="31"/>
      <c r="E13" s="31"/>
      <c r="F13" s="31"/>
    </row>
  </sheetData>
  <dataValidations count="3">
    <dataValidation type="list" errorStyle="warning" allowBlank="1" showInputMessage="1" showErrorMessage="1" errorTitle="Unknown Category" error="An expense from the drop down should be selected in order for it to be included on the Summary sheet." sqref="E5:E10">
      <formula1>CategoríasDeGastos</formula1>
    </dataValidation>
    <dataValidation type="custom" errorStyle="warning" allowBlank="1" showInputMessage="1" showErrorMessage="1" errorTitle="Date Validation" error="A date in January needs be entered in order for this expense to be added to the Summary sheet." sqref="B5:B10">
      <formula1>MONTH($B5)=1</formula1>
    </dataValidation>
    <dataValidation type="custom" errorStyle="warning" allowBlank="1" showInputMessage="1" showErrorMessage="1" errorTitle="Amount Validation" error="Amount should be a number." sqref="D5:D10">
      <formula1>ISNUMBER($D5)</formula1>
    </dataValidation>
  </dataValidations>
  <printOptions horizontalCentered="1"/>
  <pageMargins left="0.25" right="0.25" top="0.75" bottom="0.75" header="0.3" footer="0.3"/>
  <pageSetup fitToHeight="0" orientation="portrait"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4"/>
    <pageSetUpPr autoPageBreaks="0" fitToPage="1"/>
  </sheetPr>
  <dimension ref="B1:G13"/>
  <sheetViews>
    <sheetView showGridLines="0" workbookViewId="0"/>
  </sheetViews>
  <sheetFormatPr baseColWidth="10" defaultColWidth="9.140625" defaultRowHeight="16.5" customHeight="1" x14ac:dyDescent="0.2"/>
  <cols>
    <col min="1" max="1" width="3.140625" customWidth="1"/>
    <col min="2" max="4" width="12.28515625" customWidth="1"/>
    <col min="5" max="5" width="15.7109375" customWidth="1"/>
    <col min="6" max="6" width="42.85546875" customWidth="1"/>
    <col min="7" max="7" width="3.5703125" customWidth="1"/>
  </cols>
  <sheetData>
    <row r="1" spans="2:7" ht="16.5" customHeight="1" x14ac:dyDescent="0.2">
      <c r="G1" t="s">
        <v>50</v>
      </c>
    </row>
    <row r="2" spans="2:7" ht="31.5" customHeight="1" x14ac:dyDescent="0.4">
      <c r="B2" s="2" t="s">
        <v>32</v>
      </c>
      <c r="G2" t="s">
        <v>50</v>
      </c>
    </row>
    <row r="3" spans="2:7" ht="23.25" customHeight="1" x14ac:dyDescent="0.2"/>
    <row r="4" spans="2:7" ht="16.5" customHeight="1" x14ac:dyDescent="0.3">
      <c r="B4" s="13" t="s">
        <v>6</v>
      </c>
      <c r="C4" s="10" t="s">
        <v>7</v>
      </c>
      <c r="D4" s="13" t="s">
        <v>8</v>
      </c>
      <c r="E4" s="10" t="s">
        <v>10</v>
      </c>
      <c r="F4" s="13" t="s">
        <v>9</v>
      </c>
    </row>
    <row r="5" spans="2:7" ht="16.5" customHeight="1" x14ac:dyDescent="0.3">
      <c r="B5" s="40">
        <v>40577</v>
      </c>
      <c r="C5" s="12" t="s">
        <v>11</v>
      </c>
      <c r="D5" s="17">
        <v>33</v>
      </c>
      <c r="E5" s="12" t="s">
        <v>1</v>
      </c>
      <c r="F5" s="14" t="s">
        <v>45</v>
      </c>
    </row>
    <row r="6" spans="2:7" ht="16.5" customHeight="1" x14ac:dyDescent="0.3">
      <c r="B6" s="40">
        <v>40578</v>
      </c>
      <c r="C6" s="12" t="s">
        <v>13</v>
      </c>
      <c r="D6" s="17">
        <v>238</v>
      </c>
      <c r="E6" s="12" t="s">
        <v>2</v>
      </c>
      <c r="F6" s="14"/>
    </row>
    <row r="7" spans="2:7" ht="16.5" customHeight="1" x14ac:dyDescent="0.3">
      <c r="B7" s="40"/>
      <c r="C7" s="12"/>
      <c r="D7" s="17">
        <v>342</v>
      </c>
      <c r="E7" s="12" t="s">
        <v>1</v>
      </c>
      <c r="F7" s="14"/>
    </row>
    <row r="8" spans="2:7" ht="16.5" customHeight="1" x14ac:dyDescent="0.3">
      <c r="B8" s="40"/>
      <c r="C8" s="12"/>
      <c r="D8" s="17">
        <v>110</v>
      </c>
      <c r="E8" s="12" t="s">
        <v>3</v>
      </c>
      <c r="F8" s="14"/>
    </row>
    <row r="9" spans="2:7" ht="16.5" customHeight="1" x14ac:dyDescent="0.3">
      <c r="B9" s="40"/>
      <c r="C9" s="12"/>
      <c r="D9" s="17">
        <v>84</v>
      </c>
      <c r="E9" s="12" t="s">
        <v>4</v>
      </c>
      <c r="F9" s="14"/>
    </row>
    <row r="10" spans="2:7" ht="16.5" customHeight="1" x14ac:dyDescent="0.3">
      <c r="B10" s="40"/>
      <c r="C10" s="12"/>
      <c r="D10" s="17">
        <v>54</v>
      </c>
      <c r="E10" s="12" t="s">
        <v>5</v>
      </c>
      <c r="F10" s="14"/>
    </row>
    <row r="11" spans="2:7" ht="16.5" customHeight="1" x14ac:dyDescent="0.25">
      <c r="B11" s="33" t="s">
        <v>12</v>
      </c>
      <c r="C11" s="34"/>
      <c r="D11" s="35">
        <f>SUBTOTAL(109,GastFeb[Importe])</f>
        <v>861</v>
      </c>
      <c r="E11" s="34"/>
      <c r="F11" s="33"/>
    </row>
    <row r="12" spans="2:7" ht="16.5" customHeight="1" x14ac:dyDescent="0.25">
      <c r="B12" s="11"/>
      <c r="C12" s="11"/>
      <c r="D12" s="30"/>
      <c r="E12" s="11"/>
      <c r="F12" s="11"/>
    </row>
    <row r="13" spans="2:7" ht="16.5" customHeight="1" x14ac:dyDescent="0.2">
      <c r="D13" s="18"/>
    </row>
  </sheetData>
  <dataValidations count="3">
    <dataValidation type="custom" errorStyle="warning" allowBlank="1" showInputMessage="1" showErrorMessage="1" errorTitle="Date Validation" error="A date in February needs be entered in order for this expense to be added to the Summary sheet." sqref="B5:B10">
      <formula1>MONTH($B5)=2</formula1>
    </dataValidation>
    <dataValidation type="list" errorStyle="warning" allowBlank="1" showInputMessage="1" showErrorMessage="1" errorTitle="Unknown Category" error="An expense from the drop down should be selected in order for it to be included on the Summary sheet." sqref="E5:E10">
      <formula1>CategoríasDeGastos</formula1>
    </dataValidation>
    <dataValidation type="custom" errorStyle="warning" allowBlank="1" showInputMessage="1" showErrorMessage="1" errorTitle="Amount Validation" error="Amount should be a number." sqref="D5:D10">
      <formula1>ISNUMBER($D5)</formula1>
    </dataValidation>
  </dataValidations>
  <printOptions horizontalCentered="1"/>
  <pageMargins left="0.25" right="0.25" top="0.75" bottom="0.75" header="0.3" footer="0.3"/>
  <pageSetup fitToHeight="0"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4" tint="0.39997558519241921"/>
    <pageSetUpPr autoPageBreaks="0" fitToPage="1"/>
  </sheetPr>
  <dimension ref="B1:G13"/>
  <sheetViews>
    <sheetView showGridLines="0" workbookViewId="0"/>
  </sheetViews>
  <sheetFormatPr baseColWidth="10" defaultColWidth="9.140625" defaultRowHeight="16.5" customHeight="1" x14ac:dyDescent="0.2"/>
  <cols>
    <col min="1" max="1" width="3.140625" customWidth="1"/>
    <col min="2" max="4" width="12.28515625" customWidth="1"/>
    <col min="5" max="5" width="15.7109375" customWidth="1"/>
    <col min="6" max="6" width="42.85546875" customWidth="1"/>
    <col min="7" max="7" width="3.5703125" customWidth="1"/>
  </cols>
  <sheetData>
    <row r="1" spans="2:7" ht="16.5" customHeight="1" x14ac:dyDescent="0.2">
      <c r="G1" t="s">
        <v>50</v>
      </c>
    </row>
    <row r="2" spans="2:7" ht="31.5" customHeight="1" x14ac:dyDescent="0.4">
      <c r="B2" s="2" t="s">
        <v>33</v>
      </c>
      <c r="G2" t="s">
        <v>50</v>
      </c>
    </row>
    <row r="3" spans="2:7" ht="23.25" customHeight="1" x14ac:dyDescent="0.2"/>
    <row r="4" spans="2:7" ht="16.5" customHeight="1" x14ac:dyDescent="0.3">
      <c r="B4" s="13" t="s">
        <v>6</v>
      </c>
      <c r="C4" s="10" t="s">
        <v>7</v>
      </c>
      <c r="D4" s="13" t="s">
        <v>8</v>
      </c>
      <c r="E4" s="10" t="s">
        <v>10</v>
      </c>
      <c r="F4" s="13" t="s">
        <v>9</v>
      </c>
    </row>
    <row r="5" spans="2:7" ht="16.5" customHeight="1" x14ac:dyDescent="0.3">
      <c r="B5" s="40">
        <v>40606</v>
      </c>
      <c r="C5" s="12" t="s">
        <v>11</v>
      </c>
      <c r="D5" s="17">
        <v>33</v>
      </c>
      <c r="E5" s="12" t="s">
        <v>1</v>
      </c>
      <c r="F5" s="14" t="s">
        <v>45</v>
      </c>
    </row>
    <row r="6" spans="2:7" ht="16.5" customHeight="1" x14ac:dyDescent="0.3">
      <c r="B6" s="40">
        <v>40608</v>
      </c>
      <c r="C6" s="12" t="s">
        <v>13</v>
      </c>
      <c r="D6" s="17">
        <v>238</v>
      </c>
      <c r="E6" s="12" t="s">
        <v>2</v>
      </c>
      <c r="F6" s="14"/>
    </row>
    <row r="7" spans="2:7" ht="16.5" customHeight="1" x14ac:dyDescent="0.3">
      <c r="B7" s="40"/>
      <c r="C7" s="12"/>
      <c r="D7" s="17">
        <v>55</v>
      </c>
      <c r="E7" s="12" t="s">
        <v>5</v>
      </c>
      <c r="F7" s="14"/>
    </row>
    <row r="8" spans="2:7" ht="16.5" customHeight="1" x14ac:dyDescent="0.3">
      <c r="B8" s="40"/>
      <c r="C8" s="12"/>
      <c r="D8" s="17">
        <v>110</v>
      </c>
      <c r="E8" s="12" t="s">
        <v>3</v>
      </c>
      <c r="F8" s="14"/>
    </row>
    <row r="9" spans="2:7" ht="16.5" customHeight="1" x14ac:dyDescent="0.3">
      <c r="B9" s="40"/>
      <c r="C9" s="12"/>
      <c r="D9" s="17">
        <v>84</v>
      </c>
      <c r="E9" s="12" t="s">
        <v>4</v>
      </c>
      <c r="F9" s="14"/>
    </row>
    <row r="10" spans="2:7" ht="16.5" customHeight="1" x14ac:dyDescent="0.3">
      <c r="B10" s="40"/>
      <c r="C10" s="12"/>
      <c r="D10" s="17">
        <v>54</v>
      </c>
      <c r="E10" s="12" t="s">
        <v>5</v>
      </c>
      <c r="F10" s="14"/>
    </row>
    <row r="11" spans="2:7" ht="16.5" customHeight="1" x14ac:dyDescent="0.25">
      <c r="B11" s="33" t="s">
        <v>12</v>
      </c>
      <c r="C11" s="34"/>
      <c r="D11" s="35">
        <f>SUBTOTAL(109,GastMar[Importe])</f>
        <v>574</v>
      </c>
      <c r="E11" s="34"/>
      <c r="F11" s="33"/>
    </row>
    <row r="12" spans="2:7" ht="16.5" customHeight="1" x14ac:dyDescent="0.25">
      <c r="B12" s="11"/>
      <c r="C12" s="11"/>
      <c r="D12" s="30"/>
      <c r="E12" s="11"/>
      <c r="F12" s="11"/>
    </row>
    <row r="13" spans="2:7" ht="16.5" customHeight="1" x14ac:dyDescent="0.2">
      <c r="B13" s="31"/>
      <c r="C13" s="31"/>
      <c r="D13" s="32"/>
      <c r="E13" s="31"/>
      <c r="F13" s="31"/>
    </row>
  </sheetData>
  <dataValidations count="3">
    <dataValidation type="custom" errorStyle="warning" allowBlank="1" showInputMessage="1" showErrorMessage="1" errorTitle="Date Validation" error="A date in March needs be entered in order for this expense to be added to the Summary sheet." sqref="B5:B10">
      <formula1>MONTH($B5)=3</formula1>
    </dataValidation>
    <dataValidation type="list" errorStyle="warning" allowBlank="1" showInputMessage="1" showErrorMessage="1" errorTitle="Unknown Category" error="An expense from the drop down should be selected in order for it to be included on the Summary sheet." sqref="E5:E10">
      <formula1>CategoríasDeGastos</formula1>
    </dataValidation>
    <dataValidation type="custom" errorStyle="warning" allowBlank="1" showInputMessage="1" showErrorMessage="1" errorTitle="Amount Validation" error="Amount should be a number." sqref="D5:D10">
      <formula1>ISNUMBER($D5)</formula1>
    </dataValidation>
  </dataValidations>
  <printOptions horizontalCentered="1"/>
  <pageMargins left="0.25" right="0.25" top="0.75" bottom="0.75" header="0.3" footer="0.3"/>
  <pageSetup fitToHeight="0" orientation="portrait"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59999389629810485"/>
    <pageSetUpPr autoPageBreaks="0" fitToPage="1"/>
  </sheetPr>
  <dimension ref="B1:G13"/>
  <sheetViews>
    <sheetView showGridLines="0" workbookViewId="0"/>
  </sheetViews>
  <sheetFormatPr baseColWidth="10" defaultColWidth="9.140625" defaultRowHeight="16.5" customHeight="1" x14ac:dyDescent="0.2"/>
  <cols>
    <col min="1" max="1" width="3.140625" customWidth="1"/>
    <col min="2" max="4" width="12.28515625" customWidth="1"/>
    <col min="5" max="5" width="15.7109375" customWidth="1"/>
    <col min="6" max="6" width="42.85546875" customWidth="1"/>
    <col min="7" max="7" width="3.5703125" customWidth="1"/>
  </cols>
  <sheetData>
    <row r="1" spans="2:7" ht="16.5" customHeight="1" x14ac:dyDescent="0.2">
      <c r="G1" t="s">
        <v>50</v>
      </c>
    </row>
    <row r="2" spans="2:7" ht="31.5" customHeight="1" x14ac:dyDescent="0.4">
      <c r="B2" s="2" t="s">
        <v>34</v>
      </c>
      <c r="G2" t="s">
        <v>50</v>
      </c>
    </row>
    <row r="3" spans="2:7" ht="23.25" customHeight="1" x14ac:dyDescent="0.2"/>
    <row r="4" spans="2:7" ht="16.5" customHeight="1" x14ac:dyDescent="0.3">
      <c r="B4" s="13" t="s">
        <v>6</v>
      </c>
      <c r="C4" s="10" t="s">
        <v>7</v>
      </c>
      <c r="D4" s="13" t="s">
        <v>8</v>
      </c>
      <c r="E4" s="10" t="s">
        <v>10</v>
      </c>
      <c r="F4" s="13" t="s">
        <v>9</v>
      </c>
    </row>
    <row r="5" spans="2:7" ht="16.5" customHeight="1" x14ac:dyDescent="0.3">
      <c r="B5" s="40">
        <v>40637</v>
      </c>
      <c r="C5" s="12" t="s">
        <v>11</v>
      </c>
      <c r="D5" s="17">
        <v>45</v>
      </c>
      <c r="E5" s="12" t="s">
        <v>1</v>
      </c>
      <c r="F5" s="14" t="s">
        <v>45</v>
      </c>
    </row>
    <row r="6" spans="2:7" ht="16.5" customHeight="1" x14ac:dyDescent="0.3">
      <c r="B6" s="40">
        <v>40641</v>
      </c>
      <c r="C6" s="12" t="s">
        <v>13</v>
      </c>
      <c r="D6" s="17">
        <v>123</v>
      </c>
      <c r="E6" s="12" t="s">
        <v>2</v>
      </c>
      <c r="F6" s="14"/>
    </row>
    <row r="7" spans="2:7" ht="16.5" customHeight="1" x14ac:dyDescent="0.3">
      <c r="B7" s="40"/>
      <c r="C7" s="12"/>
      <c r="D7" s="17">
        <v>342</v>
      </c>
      <c r="E7" s="12" t="s">
        <v>4</v>
      </c>
      <c r="F7" s="14"/>
    </row>
    <row r="8" spans="2:7" ht="16.5" customHeight="1" x14ac:dyDescent="0.3">
      <c r="B8" s="40"/>
      <c r="C8" s="12"/>
      <c r="D8" s="17">
        <v>125</v>
      </c>
      <c r="E8" s="12" t="s">
        <v>3</v>
      </c>
      <c r="F8" s="14"/>
    </row>
    <row r="9" spans="2:7" ht="16.5" customHeight="1" x14ac:dyDescent="0.3">
      <c r="B9" s="40"/>
      <c r="C9" s="12"/>
      <c r="D9" s="17">
        <v>84</v>
      </c>
      <c r="E9" s="12" t="s">
        <v>4</v>
      </c>
      <c r="F9" s="14"/>
    </row>
    <row r="10" spans="2:7" ht="16.5" customHeight="1" x14ac:dyDescent="0.3">
      <c r="B10" s="40"/>
      <c r="C10" s="12"/>
      <c r="D10" s="17">
        <v>98</v>
      </c>
      <c r="E10" s="12" t="s">
        <v>5</v>
      </c>
      <c r="F10" s="14"/>
    </row>
    <row r="11" spans="2:7" ht="16.5" customHeight="1" x14ac:dyDescent="0.25">
      <c r="B11" s="33" t="s">
        <v>12</v>
      </c>
      <c r="C11" s="34"/>
      <c r="D11" s="35">
        <f>SUBTOTAL(109,GastAbr[Importe])</f>
        <v>817</v>
      </c>
      <c r="E11" s="34"/>
      <c r="F11" s="33"/>
    </row>
    <row r="12" spans="2:7" ht="16.5" customHeight="1" x14ac:dyDescent="0.25">
      <c r="B12" s="11"/>
      <c r="C12" s="11"/>
      <c r="D12" s="30"/>
      <c r="E12" s="11"/>
      <c r="F12" s="11"/>
    </row>
    <row r="13" spans="2:7" ht="16.5" customHeight="1" x14ac:dyDescent="0.2">
      <c r="D13" s="18"/>
    </row>
  </sheetData>
  <dataValidations count="3">
    <dataValidation type="custom" errorStyle="warning" allowBlank="1" showInputMessage="1" showErrorMessage="1" errorTitle="Date Validation" error="A date in April needs be entered  in order for this expense to be added to the Summary sheet." sqref="B5:B10">
      <formula1>MONTH($B5)=4</formula1>
    </dataValidation>
    <dataValidation type="list" errorStyle="warning" allowBlank="1" showInputMessage="1" showErrorMessage="1" errorTitle="Unknown Category" error="An expense from the drop down should be selected in order for it to be included on the Summary sheet." sqref="E5:E10">
      <formula1>CategoríasDeGastos</formula1>
    </dataValidation>
    <dataValidation type="custom" errorStyle="warning" allowBlank="1" showInputMessage="1" showErrorMessage="1" errorTitle="Amount Validation" error="Amount should be a number." sqref="D5:D10">
      <formula1>ISNUMBER($D5)</formula1>
    </dataValidation>
  </dataValidations>
  <printOptions horizontalCentered="1"/>
  <pageMargins left="0.25" right="0.25" top="0.75" bottom="0.75" header="0.3" footer="0.3"/>
  <pageSetup fitToHeight="0" orientation="portrait" r:id="rId1"/>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tint="0.79998168889431442"/>
    <pageSetUpPr autoPageBreaks="0" fitToPage="1"/>
  </sheetPr>
  <dimension ref="B1:G13"/>
  <sheetViews>
    <sheetView showGridLines="0" workbookViewId="0"/>
  </sheetViews>
  <sheetFormatPr baseColWidth="10" defaultColWidth="9.140625" defaultRowHeight="16.5" customHeight="1" x14ac:dyDescent="0.2"/>
  <cols>
    <col min="1" max="1" width="3.140625" customWidth="1"/>
    <col min="2" max="4" width="12.28515625" customWidth="1"/>
    <col min="5" max="5" width="15.7109375" customWidth="1"/>
    <col min="6" max="6" width="42.85546875" customWidth="1"/>
    <col min="7" max="7" width="3.5703125" customWidth="1"/>
  </cols>
  <sheetData>
    <row r="1" spans="2:7" ht="16.5" customHeight="1" x14ac:dyDescent="0.2">
      <c r="G1" t="s">
        <v>50</v>
      </c>
    </row>
    <row r="2" spans="2:7" ht="31.5" customHeight="1" x14ac:dyDescent="0.4">
      <c r="B2" s="2" t="s">
        <v>35</v>
      </c>
      <c r="G2" t="s">
        <v>50</v>
      </c>
    </row>
    <row r="3" spans="2:7" ht="23.25" customHeight="1" x14ac:dyDescent="0.2"/>
    <row r="4" spans="2:7" ht="16.5" customHeight="1" x14ac:dyDescent="0.3">
      <c r="B4" s="13" t="s">
        <v>6</v>
      </c>
      <c r="C4" s="10" t="s">
        <v>7</v>
      </c>
      <c r="D4" s="13" t="s">
        <v>8</v>
      </c>
      <c r="E4" s="10" t="s">
        <v>10</v>
      </c>
      <c r="F4" s="13" t="s">
        <v>9</v>
      </c>
    </row>
    <row r="5" spans="2:7" ht="16.5" customHeight="1" x14ac:dyDescent="0.3">
      <c r="B5" s="40">
        <v>40666</v>
      </c>
      <c r="C5" s="12" t="s">
        <v>11</v>
      </c>
      <c r="D5" s="17">
        <v>33</v>
      </c>
      <c r="E5" s="12" t="s">
        <v>1</v>
      </c>
      <c r="F5" s="14" t="s">
        <v>45</v>
      </c>
    </row>
    <row r="6" spans="2:7" ht="16.5" customHeight="1" x14ac:dyDescent="0.3">
      <c r="B6" s="40">
        <v>40671</v>
      </c>
      <c r="C6" s="12" t="s">
        <v>13</v>
      </c>
      <c r="D6" s="17">
        <v>111</v>
      </c>
      <c r="E6" s="12" t="s">
        <v>2</v>
      </c>
      <c r="F6" s="14"/>
    </row>
    <row r="7" spans="2:7" ht="16.5" customHeight="1" x14ac:dyDescent="0.3">
      <c r="B7" s="40"/>
      <c r="C7" s="12"/>
      <c r="D7" s="17">
        <v>342</v>
      </c>
      <c r="E7" s="12" t="s">
        <v>1</v>
      </c>
      <c r="F7" s="14"/>
    </row>
    <row r="8" spans="2:7" ht="16.5" customHeight="1" x14ac:dyDescent="0.3">
      <c r="B8" s="40"/>
      <c r="C8" s="12"/>
      <c r="D8" s="17">
        <v>333</v>
      </c>
      <c r="E8" s="12" t="s">
        <v>3</v>
      </c>
      <c r="F8" s="14"/>
    </row>
    <row r="9" spans="2:7" ht="16.5" customHeight="1" x14ac:dyDescent="0.3">
      <c r="B9" s="40"/>
      <c r="C9" s="12"/>
      <c r="D9" s="17">
        <v>125</v>
      </c>
      <c r="E9" s="12" t="s">
        <v>4</v>
      </c>
      <c r="F9" s="14"/>
    </row>
    <row r="10" spans="2:7" ht="16.5" customHeight="1" x14ac:dyDescent="0.3">
      <c r="B10" s="40"/>
      <c r="C10" s="12"/>
      <c r="D10" s="17">
        <v>33</v>
      </c>
      <c r="E10" s="12" t="s">
        <v>5</v>
      </c>
      <c r="F10" s="14"/>
    </row>
    <row r="11" spans="2:7" ht="16.5" customHeight="1" x14ac:dyDescent="0.25">
      <c r="B11" s="33" t="s">
        <v>12</v>
      </c>
      <c r="C11" s="34"/>
      <c r="D11" s="35">
        <f>SUBTOTAL(109,GastMay[Importe])</f>
        <v>977</v>
      </c>
      <c r="E11" s="34"/>
      <c r="F11" s="33"/>
    </row>
    <row r="12" spans="2:7" ht="16.5" customHeight="1" x14ac:dyDescent="0.25">
      <c r="B12" s="11"/>
      <c r="C12" s="11"/>
      <c r="D12" s="30"/>
      <c r="E12" s="11"/>
      <c r="F12" s="11"/>
    </row>
    <row r="13" spans="2:7" ht="16.5" customHeight="1" x14ac:dyDescent="0.2">
      <c r="D13" s="18"/>
    </row>
  </sheetData>
  <dataValidations count="3">
    <dataValidation type="custom" errorStyle="warning" allowBlank="1" showInputMessage="1" showErrorMessage="1" errorTitle="Date Validation" error="A date in May needs be entered  in order for this expense to be added to the Summary sheet." sqref="B5:B10">
      <formula1>MONTH($B5)=5</formula1>
    </dataValidation>
    <dataValidation type="list" errorStyle="warning" allowBlank="1" showInputMessage="1" showErrorMessage="1" errorTitle="Unknown Category" error="An expense from the drop down should be selected in order for it to be included on the Summary sheet." sqref="E5:E10">
      <formula1>CategoríasDeGastos</formula1>
    </dataValidation>
    <dataValidation type="custom" errorStyle="warning" allowBlank="1" showInputMessage="1" showErrorMessage="1" errorTitle="Amount Validation" error="Amount should be a number." sqref="D5:D10">
      <formula1>ISNUMBER($D5)</formula1>
    </dataValidation>
  </dataValidations>
  <printOptions horizontalCentered="1"/>
  <pageMargins left="0.25" right="0.25" top="0.75" bottom="0.75" header="0.3" footer="0.3"/>
  <pageSetup fitToHeight="0" orientation="portrait" r:id="rId1"/>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5" tint="-0.499984740745262"/>
    <pageSetUpPr autoPageBreaks="0" fitToPage="1"/>
  </sheetPr>
  <dimension ref="B1:G13"/>
  <sheetViews>
    <sheetView showGridLines="0" workbookViewId="0"/>
  </sheetViews>
  <sheetFormatPr baseColWidth="10" defaultColWidth="9.140625" defaultRowHeight="16.5" customHeight="1" x14ac:dyDescent="0.2"/>
  <cols>
    <col min="1" max="1" width="3.140625" customWidth="1"/>
    <col min="2" max="4" width="12.28515625" customWidth="1"/>
    <col min="5" max="5" width="15.7109375" customWidth="1"/>
    <col min="6" max="6" width="42.85546875" customWidth="1"/>
    <col min="7" max="7" width="3.5703125" customWidth="1"/>
  </cols>
  <sheetData>
    <row r="1" spans="2:7" ht="16.5" customHeight="1" x14ac:dyDescent="0.2">
      <c r="G1" t="s">
        <v>50</v>
      </c>
    </row>
    <row r="2" spans="2:7" ht="31.5" customHeight="1" x14ac:dyDescent="0.4">
      <c r="B2" s="2" t="s">
        <v>36</v>
      </c>
      <c r="G2" t="s">
        <v>50</v>
      </c>
    </row>
    <row r="3" spans="2:7" ht="23.25" customHeight="1" x14ac:dyDescent="0.2"/>
    <row r="4" spans="2:7" ht="16.5" customHeight="1" x14ac:dyDescent="0.3">
      <c r="B4" s="13" t="s">
        <v>6</v>
      </c>
      <c r="C4" s="10" t="s">
        <v>7</v>
      </c>
      <c r="D4" s="13" t="s">
        <v>8</v>
      </c>
      <c r="E4" s="10" t="s">
        <v>10</v>
      </c>
      <c r="F4" s="13" t="s">
        <v>9</v>
      </c>
    </row>
    <row r="5" spans="2:7" ht="16.5" customHeight="1" x14ac:dyDescent="0.3">
      <c r="B5" s="40">
        <v>40701</v>
      </c>
      <c r="C5" s="12" t="s">
        <v>11</v>
      </c>
      <c r="D5" s="17">
        <v>201</v>
      </c>
      <c r="E5" s="12" t="s">
        <v>1</v>
      </c>
      <c r="F5" s="14" t="s">
        <v>45</v>
      </c>
    </row>
    <row r="6" spans="2:7" ht="16.5" customHeight="1" x14ac:dyDescent="0.3">
      <c r="B6" s="40">
        <v>40702</v>
      </c>
      <c r="C6" s="12" t="s">
        <v>13</v>
      </c>
      <c r="D6" s="17">
        <v>98</v>
      </c>
      <c r="E6" s="12" t="s">
        <v>2</v>
      </c>
      <c r="F6" s="14"/>
    </row>
    <row r="7" spans="2:7" ht="16.5" customHeight="1" x14ac:dyDescent="0.3">
      <c r="B7" s="40"/>
      <c r="C7" s="12"/>
      <c r="D7" s="17">
        <v>342</v>
      </c>
      <c r="E7" s="12" t="s">
        <v>5</v>
      </c>
      <c r="F7" s="14"/>
    </row>
    <row r="8" spans="2:7" ht="16.5" customHeight="1" x14ac:dyDescent="0.3">
      <c r="B8" s="40"/>
      <c r="C8" s="12"/>
      <c r="D8" s="17">
        <v>122</v>
      </c>
      <c r="E8" s="12" t="s">
        <v>3</v>
      </c>
      <c r="F8" s="14"/>
    </row>
    <row r="9" spans="2:7" ht="16.5" customHeight="1" x14ac:dyDescent="0.3">
      <c r="B9" s="40"/>
      <c r="C9" s="12"/>
      <c r="D9" s="17">
        <v>187</v>
      </c>
      <c r="E9" s="12" t="s">
        <v>4</v>
      </c>
      <c r="F9" s="14"/>
    </row>
    <row r="10" spans="2:7" ht="16.5" customHeight="1" x14ac:dyDescent="0.3">
      <c r="B10" s="40"/>
      <c r="C10" s="12"/>
      <c r="D10" s="17">
        <v>99</v>
      </c>
      <c r="E10" s="12" t="s">
        <v>5</v>
      </c>
      <c r="F10" s="14"/>
    </row>
    <row r="11" spans="2:7" ht="16.5" customHeight="1" x14ac:dyDescent="0.25">
      <c r="B11" s="33" t="s">
        <v>12</v>
      </c>
      <c r="C11" s="34"/>
      <c r="D11" s="35">
        <f>SUBTOTAL(109,GastJun[Importe])</f>
        <v>1049</v>
      </c>
      <c r="E11" s="34"/>
      <c r="F11" s="33"/>
    </row>
    <row r="12" spans="2:7" ht="16.5" customHeight="1" x14ac:dyDescent="0.25">
      <c r="B12" s="11"/>
      <c r="C12" s="11"/>
      <c r="D12" s="30"/>
      <c r="E12" s="11"/>
      <c r="F12" s="11"/>
    </row>
    <row r="13" spans="2:7" ht="16.5" customHeight="1" x14ac:dyDescent="0.2">
      <c r="D13" s="18"/>
    </row>
  </sheetData>
  <dataValidations count="3">
    <dataValidation type="custom" errorStyle="warning" allowBlank="1" showInputMessage="1" showErrorMessage="1" errorTitle="Date Validation" error="A date in June needs be entered  in order for this expense to be added to the Summary sheet." sqref="B5:B10">
      <formula1>MONTH($B5)=6</formula1>
    </dataValidation>
    <dataValidation type="list" errorStyle="warning" allowBlank="1" showInputMessage="1" showErrorMessage="1" errorTitle="Unknown Category" error="An expense from the drop down should be selected in order for it to be included on the Summary sheet." sqref="E5:E10">
      <formula1>CategoríasDeGastos</formula1>
    </dataValidation>
    <dataValidation type="custom" errorStyle="warning" allowBlank="1" showInputMessage="1" showErrorMessage="1" errorTitle="Amount Validation" error="Amount should be a number." sqref="D5:D10">
      <formula1>ISNUMBER($D5)</formula1>
    </dataValidation>
  </dataValidations>
  <printOptions horizontalCentered="1"/>
  <pageMargins left="0.25" right="0.25" top="0.75" bottom="0.75" header="0.3" footer="0.3"/>
  <pageSetup fitToHeight="0" orientation="portrait" r:id="rId1"/>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5" tint="-0.249977111117893"/>
    <pageSetUpPr autoPageBreaks="0" fitToPage="1"/>
  </sheetPr>
  <dimension ref="B1:G12"/>
  <sheetViews>
    <sheetView showGridLines="0" zoomScale="115" zoomScaleNormal="115" workbookViewId="0"/>
  </sheetViews>
  <sheetFormatPr baseColWidth="10" defaultColWidth="9.140625" defaultRowHeight="16.5" customHeight="1" x14ac:dyDescent="0.2"/>
  <cols>
    <col min="1" max="1" width="3.140625" customWidth="1"/>
    <col min="2" max="4" width="12.28515625" customWidth="1"/>
    <col min="5" max="5" width="15.7109375" customWidth="1"/>
    <col min="6" max="6" width="42.85546875" customWidth="1"/>
    <col min="7" max="7" width="3.5703125" customWidth="1"/>
  </cols>
  <sheetData>
    <row r="1" spans="2:7" ht="16.5" customHeight="1" x14ac:dyDescent="0.2">
      <c r="G1" t="s">
        <v>50</v>
      </c>
    </row>
    <row r="2" spans="2:7" ht="31.5" customHeight="1" x14ac:dyDescent="0.4">
      <c r="B2" s="2" t="s">
        <v>37</v>
      </c>
      <c r="G2" t="s">
        <v>50</v>
      </c>
    </row>
    <row r="3" spans="2:7" ht="23.25" customHeight="1" x14ac:dyDescent="0.2"/>
    <row r="4" spans="2:7" ht="16.5" customHeight="1" x14ac:dyDescent="0.3">
      <c r="B4" s="13" t="s">
        <v>6</v>
      </c>
      <c r="C4" s="10" t="s">
        <v>7</v>
      </c>
      <c r="D4" s="13" t="s">
        <v>8</v>
      </c>
      <c r="E4" s="10" t="s">
        <v>10</v>
      </c>
      <c r="F4" s="13" t="s">
        <v>9</v>
      </c>
    </row>
    <row r="5" spans="2:7" ht="16.5" customHeight="1" x14ac:dyDescent="0.3">
      <c r="B5" s="40">
        <v>40733</v>
      </c>
      <c r="C5" s="12" t="s">
        <v>11</v>
      </c>
      <c r="D5" s="17"/>
      <c r="E5" s="12" t="s">
        <v>1</v>
      </c>
      <c r="F5" s="14" t="s">
        <v>45</v>
      </c>
    </row>
    <row r="6" spans="2:7" ht="16.5" customHeight="1" x14ac:dyDescent="0.3">
      <c r="B6" s="40">
        <v>40738</v>
      </c>
      <c r="C6" s="12" t="s">
        <v>13</v>
      </c>
      <c r="D6" s="17"/>
      <c r="E6" s="12" t="s">
        <v>2</v>
      </c>
      <c r="F6" s="14"/>
    </row>
    <row r="7" spans="2:7" ht="16.5" customHeight="1" x14ac:dyDescent="0.3">
      <c r="B7" s="40"/>
      <c r="C7" s="12"/>
      <c r="D7" s="17"/>
      <c r="E7" s="12" t="s">
        <v>2</v>
      </c>
      <c r="F7" s="14"/>
    </row>
    <row r="8" spans="2:7" ht="16.5" customHeight="1" x14ac:dyDescent="0.3">
      <c r="B8" s="40"/>
      <c r="C8" s="12"/>
      <c r="D8" s="17"/>
      <c r="E8" s="12" t="s">
        <v>3</v>
      </c>
      <c r="F8" s="14"/>
    </row>
    <row r="9" spans="2:7" ht="16.5" customHeight="1" x14ac:dyDescent="0.3">
      <c r="B9" s="40"/>
      <c r="C9" s="12"/>
      <c r="D9" s="17"/>
      <c r="E9" s="12" t="s">
        <v>4</v>
      </c>
      <c r="F9" s="14"/>
    </row>
    <row r="10" spans="2:7" ht="16.5" customHeight="1" x14ac:dyDescent="0.3">
      <c r="B10" s="40"/>
      <c r="C10" s="12"/>
      <c r="D10" s="17"/>
      <c r="E10" s="12" t="s">
        <v>5</v>
      </c>
      <c r="F10" s="14"/>
    </row>
    <row r="11" spans="2:7" ht="16.5" customHeight="1" x14ac:dyDescent="0.3">
      <c r="B11" s="36" t="s">
        <v>12</v>
      </c>
      <c r="C11" s="37"/>
      <c r="D11" s="38">
        <f>SUBTOTAL(109,GastJul[Importe])</f>
        <v>0</v>
      </c>
      <c r="E11" s="37"/>
      <c r="F11" s="36"/>
    </row>
    <row r="12" spans="2:7" ht="16.5" customHeight="1" x14ac:dyDescent="0.25">
      <c r="B12" s="11"/>
      <c r="C12" s="11"/>
      <c r="D12" s="30"/>
      <c r="E12" s="11"/>
      <c r="F12" s="11"/>
    </row>
  </sheetData>
  <dataValidations count="3">
    <dataValidation type="list" errorStyle="warning" allowBlank="1" showInputMessage="1" showErrorMessage="1" errorTitle="Unknown Category" error="An expense from the drop down should be selected in order for it to be included on the Summary sheet." sqref="E5:E10">
      <formula1>CategoríasDeGastos</formula1>
    </dataValidation>
    <dataValidation type="custom" errorStyle="warning" allowBlank="1" showInputMessage="1" showErrorMessage="1" errorTitle="Date Validation" error="A date in July needs be entered  in order for this expense to be added to the Summary sheet." sqref="B5:B10">
      <formula1>MONTH($B5)=7</formula1>
    </dataValidation>
    <dataValidation type="custom" errorStyle="warning" allowBlank="1" showInputMessage="1" showErrorMessage="1" errorTitle="Amount Validation" error="Amount should be a number." sqref="D5:D10">
      <formula1>ISNUMBER($D5)</formula1>
    </dataValidation>
  </dataValidations>
  <printOptions horizontalCentered="1"/>
  <pageMargins left="0.25" right="0.25" top="0.75" bottom="0.75" header="0.3" footer="0.3"/>
  <pageSetup fitToHeight="0" orientation="portrait"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FF0E0886-8A1C-4F13-B115-84F03EEA3BE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vt:i4>
      </vt:variant>
    </vt:vector>
  </HeadingPairs>
  <TitlesOfParts>
    <vt:vector size="15" baseType="lpstr">
      <vt:lpstr>sugerencias</vt:lpstr>
      <vt:lpstr>resumen</vt:lpstr>
      <vt:lpstr>ene</vt:lpstr>
      <vt:lpstr>feb</vt:lpstr>
      <vt:lpstr>mar</vt:lpstr>
      <vt:lpstr>abr</vt:lpstr>
      <vt:lpstr>may</vt:lpstr>
      <vt:lpstr>jun</vt:lpstr>
      <vt:lpstr>jul</vt:lpstr>
      <vt:lpstr>ago</vt:lpstr>
      <vt:lpstr>sep</vt:lpstr>
      <vt:lpstr>oct</vt:lpstr>
      <vt:lpstr>nov</vt:lpstr>
      <vt:lpstr>dic</vt:lpstr>
      <vt:lpstr>CategoríasDeGastos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2015-07-27T17:38:34Z</dcterms:created>
  <dcterms:modified xsi:type="dcterms:W3CDTF">2015-07-27T17:38:34Z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TC028023349991</vt:lpwstr>
  </property>
</Properties>
</file>