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8130"/>
  </bookViews>
  <sheets>
    <sheet name="Ficha" sheetId="5" r:id="rId1"/>
    <sheet name="Actividades" sheetId="6" r:id="rId2"/>
    <sheet name="Recursos" sheetId="7" r:id="rId3"/>
  </sheets>
  <calcPr calcId="125725"/>
</workbook>
</file>

<file path=xl/calcChain.xml><?xml version="1.0" encoding="utf-8"?>
<calcChain xmlns="http://schemas.openxmlformats.org/spreadsheetml/2006/main">
  <c r="P149" i="7"/>
  <c r="O148"/>
  <c r="N148"/>
  <c r="M148"/>
  <c r="L148"/>
  <c r="K148"/>
  <c r="J148"/>
  <c r="I148"/>
  <c r="H148"/>
  <c r="G148"/>
  <c r="F148"/>
  <c r="E148"/>
  <c r="D148"/>
  <c r="P148" s="1"/>
  <c r="C148"/>
  <c r="P147"/>
  <c r="P146"/>
  <c r="P145"/>
  <c r="O144"/>
  <c r="N144"/>
  <c r="M144"/>
  <c r="L144"/>
  <c r="K144"/>
  <c r="J144"/>
  <c r="I144"/>
  <c r="H144"/>
  <c r="G144"/>
  <c r="F144"/>
  <c r="E144"/>
  <c r="D144"/>
  <c r="P144" s="1"/>
  <c r="C144"/>
  <c r="P143"/>
  <c r="P142"/>
  <c r="O141"/>
  <c r="N141"/>
  <c r="M141"/>
  <c r="L141"/>
  <c r="K141"/>
  <c r="J141"/>
  <c r="I141"/>
  <c r="H141"/>
  <c r="G141"/>
  <c r="F141"/>
  <c r="E141"/>
  <c r="D141"/>
  <c r="C141"/>
  <c r="P140"/>
  <c r="P139"/>
  <c r="O138"/>
  <c r="N138"/>
  <c r="M138"/>
  <c r="L138"/>
  <c r="K138"/>
  <c r="J138"/>
  <c r="I138"/>
  <c r="H138"/>
  <c r="G138"/>
  <c r="F138"/>
  <c r="E138"/>
  <c r="D138"/>
  <c r="C138"/>
  <c r="P137"/>
  <c r="P136"/>
  <c r="O135"/>
  <c r="N135"/>
  <c r="M135"/>
  <c r="L135"/>
  <c r="K135"/>
  <c r="J135"/>
  <c r="I135"/>
  <c r="H135"/>
  <c r="G135"/>
  <c r="F135"/>
  <c r="E135"/>
  <c r="D135"/>
  <c r="C135"/>
  <c r="P134"/>
  <c r="P133"/>
  <c r="P132"/>
  <c r="P131"/>
  <c r="O130"/>
  <c r="N130"/>
  <c r="M130"/>
  <c r="L130"/>
  <c r="K130"/>
  <c r="J130"/>
  <c r="I130"/>
  <c r="H130"/>
  <c r="G130"/>
  <c r="F130"/>
  <c r="E130"/>
  <c r="D130"/>
  <c r="P130" s="1"/>
  <c r="C130"/>
  <c r="P129"/>
  <c r="P128"/>
  <c r="P127"/>
  <c r="P126"/>
  <c r="O125"/>
  <c r="O150" s="1"/>
  <c r="N125"/>
  <c r="N150" s="1"/>
  <c r="M125"/>
  <c r="M150" s="1"/>
  <c r="L125"/>
  <c r="L150" s="1"/>
  <c r="K125"/>
  <c r="K150" s="1"/>
  <c r="J125"/>
  <c r="J150" s="1"/>
  <c r="I125"/>
  <c r="I150" s="1"/>
  <c r="H125"/>
  <c r="H150" s="1"/>
  <c r="G125"/>
  <c r="G150" s="1"/>
  <c r="F125"/>
  <c r="F150" s="1"/>
  <c r="E125"/>
  <c r="E150" s="1"/>
  <c r="D125"/>
  <c r="D150" s="1"/>
  <c r="C125"/>
  <c r="C124"/>
  <c r="P123"/>
  <c r="P122"/>
  <c r="P121"/>
  <c r="O120"/>
  <c r="O124" s="1"/>
  <c r="N120"/>
  <c r="N124" s="1"/>
  <c r="M120"/>
  <c r="M124" s="1"/>
  <c r="L120"/>
  <c r="L124" s="1"/>
  <c r="K120"/>
  <c r="K124" s="1"/>
  <c r="J120"/>
  <c r="J124" s="1"/>
  <c r="I120"/>
  <c r="I124" s="1"/>
  <c r="H120"/>
  <c r="H124" s="1"/>
  <c r="G120"/>
  <c r="G124" s="1"/>
  <c r="F120"/>
  <c r="F124" s="1"/>
  <c r="E120"/>
  <c r="E124" s="1"/>
  <c r="D120"/>
  <c r="P118"/>
  <c r="D117"/>
  <c r="P117" s="1"/>
  <c r="P116"/>
  <c r="O115"/>
  <c r="N115"/>
  <c r="M115"/>
  <c r="L115"/>
  <c r="K115"/>
  <c r="J115"/>
  <c r="I115"/>
  <c r="H115"/>
  <c r="G115"/>
  <c r="F115"/>
  <c r="E115"/>
  <c r="C115"/>
  <c r="D114"/>
  <c r="P114" s="1"/>
  <c r="P113"/>
  <c r="D112"/>
  <c r="P112" s="1"/>
  <c r="O111"/>
  <c r="N111"/>
  <c r="M111"/>
  <c r="L111"/>
  <c r="K111"/>
  <c r="J111"/>
  <c r="I111"/>
  <c r="H111"/>
  <c r="G111"/>
  <c r="F111"/>
  <c r="E111"/>
  <c r="D111"/>
  <c r="P111" s="1"/>
  <c r="C111"/>
  <c r="P110"/>
  <c r="P109"/>
  <c r="P108"/>
  <c r="D107"/>
  <c r="P107" s="1"/>
  <c r="O106"/>
  <c r="N106"/>
  <c r="M106"/>
  <c r="L106"/>
  <c r="K106"/>
  <c r="J106"/>
  <c r="I106"/>
  <c r="H106"/>
  <c r="G106"/>
  <c r="F106"/>
  <c r="E106"/>
  <c r="C106"/>
  <c r="P105"/>
  <c r="D104"/>
  <c r="P104" s="1"/>
  <c r="D103"/>
  <c r="P103" s="1"/>
  <c r="D102"/>
  <c r="P102" s="1"/>
  <c r="P101"/>
  <c r="P100"/>
  <c r="O99"/>
  <c r="N99"/>
  <c r="M99"/>
  <c r="L99"/>
  <c r="K99"/>
  <c r="J99"/>
  <c r="I99"/>
  <c r="H99"/>
  <c r="G99"/>
  <c r="F99"/>
  <c r="E99"/>
  <c r="D99"/>
  <c r="P99" s="1"/>
  <c r="C99"/>
  <c r="P98"/>
  <c r="D98"/>
  <c r="P97"/>
  <c r="D96"/>
  <c r="P96" s="1"/>
  <c r="D95"/>
  <c r="P95" s="1"/>
  <c r="P94"/>
  <c r="P93"/>
  <c r="O92"/>
  <c r="N92"/>
  <c r="M92"/>
  <c r="L92"/>
  <c r="K92"/>
  <c r="J92"/>
  <c r="I92"/>
  <c r="H92"/>
  <c r="G92"/>
  <c r="F92"/>
  <c r="E92"/>
  <c r="C92"/>
  <c r="D91"/>
  <c r="P91" s="1"/>
  <c r="D90"/>
  <c r="P90" s="1"/>
  <c r="D89"/>
  <c r="P89" s="1"/>
  <c r="D88"/>
  <c r="P88" s="1"/>
  <c r="O87"/>
  <c r="N87"/>
  <c r="M87"/>
  <c r="L87"/>
  <c r="K87"/>
  <c r="J87"/>
  <c r="I87"/>
  <c r="H87"/>
  <c r="G87"/>
  <c r="F87"/>
  <c r="E87"/>
  <c r="C87"/>
  <c r="P86"/>
  <c r="P85"/>
  <c r="P84"/>
  <c r="O83"/>
  <c r="N83"/>
  <c r="M83"/>
  <c r="L83"/>
  <c r="K83"/>
  <c r="J83"/>
  <c r="I83"/>
  <c r="H83"/>
  <c r="G83"/>
  <c r="F83"/>
  <c r="E83"/>
  <c r="D83"/>
  <c r="C83"/>
  <c r="D82"/>
  <c r="P82" s="1"/>
  <c r="D81"/>
  <c r="P81" s="1"/>
  <c r="D80"/>
  <c r="P80" s="1"/>
  <c r="D79"/>
  <c r="P79" s="1"/>
  <c r="P78"/>
  <c r="D77"/>
  <c r="P77" s="1"/>
  <c r="O76"/>
  <c r="O119" s="1"/>
  <c r="N76"/>
  <c r="N119" s="1"/>
  <c r="M76"/>
  <c r="M119" s="1"/>
  <c r="L76"/>
  <c r="L119" s="1"/>
  <c r="K76"/>
  <c r="K119" s="1"/>
  <c r="J76"/>
  <c r="J119" s="1"/>
  <c r="I76"/>
  <c r="I119" s="1"/>
  <c r="H76"/>
  <c r="H119" s="1"/>
  <c r="G76"/>
  <c r="G119" s="1"/>
  <c r="F76"/>
  <c r="F119" s="1"/>
  <c r="E76"/>
  <c r="E119" s="1"/>
  <c r="C76"/>
  <c r="C119" s="1"/>
  <c r="P74"/>
  <c r="O73"/>
  <c r="N73"/>
  <c r="M73"/>
  <c r="L73"/>
  <c r="K73"/>
  <c r="J73"/>
  <c r="I73"/>
  <c r="H73"/>
  <c r="G73"/>
  <c r="F73"/>
  <c r="E73"/>
  <c r="D73"/>
  <c r="P73" s="1"/>
  <c r="C73"/>
  <c r="P72"/>
  <c r="D72"/>
  <c r="P71"/>
  <c r="D70"/>
  <c r="P70" s="1"/>
  <c r="O69"/>
  <c r="N69"/>
  <c r="M69"/>
  <c r="L69"/>
  <c r="K69"/>
  <c r="J69"/>
  <c r="I69"/>
  <c r="H69"/>
  <c r="G69"/>
  <c r="F69"/>
  <c r="E69"/>
  <c r="D69"/>
  <c r="P69" s="1"/>
  <c r="C69"/>
  <c r="D68"/>
  <c r="P68" s="1"/>
  <c r="D67"/>
  <c r="P67" s="1"/>
  <c r="O66"/>
  <c r="N66"/>
  <c r="M66"/>
  <c r="L66"/>
  <c r="K66"/>
  <c r="J66"/>
  <c r="I66"/>
  <c r="H66"/>
  <c r="G66"/>
  <c r="F66"/>
  <c r="E66"/>
  <c r="D66"/>
  <c r="P66" s="1"/>
  <c r="C66"/>
  <c r="P65"/>
  <c r="P64"/>
  <c r="P63"/>
  <c r="P62"/>
  <c r="D61"/>
  <c r="P61" s="1"/>
  <c r="O60"/>
  <c r="N60"/>
  <c r="M60"/>
  <c r="L60"/>
  <c r="K60"/>
  <c r="J60"/>
  <c r="I60"/>
  <c r="H60"/>
  <c r="G60"/>
  <c r="F60"/>
  <c r="E60"/>
  <c r="D60"/>
  <c r="P60" s="1"/>
  <c r="C60"/>
  <c r="P59"/>
  <c r="P58"/>
  <c r="P57"/>
  <c r="P56"/>
  <c r="O55"/>
  <c r="N55"/>
  <c r="M55"/>
  <c r="L55"/>
  <c r="K55"/>
  <c r="J55"/>
  <c r="I55"/>
  <c r="H55"/>
  <c r="G55"/>
  <c r="F55"/>
  <c r="E55"/>
  <c r="D55"/>
  <c r="P55" s="1"/>
  <c r="C55"/>
  <c r="P54"/>
  <c r="P53"/>
  <c r="O52"/>
  <c r="N52"/>
  <c r="M52"/>
  <c r="L52"/>
  <c r="K52"/>
  <c r="J52"/>
  <c r="I52"/>
  <c r="H52"/>
  <c r="G52"/>
  <c r="F52"/>
  <c r="E52"/>
  <c r="D52"/>
  <c r="P52" s="1"/>
  <c r="C52"/>
  <c r="P51"/>
  <c r="D50"/>
  <c r="P50" s="1"/>
  <c r="D49"/>
  <c r="P49" s="1"/>
  <c r="O48"/>
  <c r="N48"/>
  <c r="M48"/>
  <c r="L48"/>
  <c r="K48"/>
  <c r="J48"/>
  <c r="I48"/>
  <c r="H48"/>
  <c r="G48"/>
  <c r="F48"/>
  <c r="E48"/>
  <c r="D48"/>
  <c r="P48" s="1"/>
  <c r="C48"/>
  <c r="P47"/>
  <c r="D46"/>
  <c r="P46" s="1"/>
  <c r="P45"/>
  <c r="D44"/>
  <c r="P44" s="1"/>
  <c r="D43"/>
  <c r="P43" s="1"/>
  <c r="O42"/>
  <c r="O75" s="1"/>
  <c r="N42"/>
  <c r="N75" s="1"/>
  <c r="M42"/>
  <c r="M75" s="1"/>
  <c r="L42"/>
  <c r="L75" s="1"/>
  <c r="K42"/>
  <c r="K75" s="1"/>
  <c r="J42"/>
  <c r="J75" s="1"/>
  <c r="I42"/>
  <c r="I75" s="1"/>
  <c r="H42"/>
  <c r="H75" s="1"/>
  <c r="G42"/>
  <c r="G75" s="1"/>
  <c r="F42"/>
  <c r="F75" s="1"/>
  <c r="E42"/>
  <c r="E75" s="1"/>
  <c r="D42"/>
  <c r="P42" s="1"/>
  <c r="P75" s="1"/>
  <c r="C42"/>
  <c r="C75" s="1"/>
  <c r="P40"/>
  <c r="D39"/>
  <c r="P39" s="1"/>
  <c r="N38"/>
  <c r="M38"/>
  <c r="L38"/>
  <c r="K38"/>
  <c r="J38"/>
  <c r="I38"/>
  <c r="H38"/>
  <c r="G38"/>
  <c r="F38"/>
  <c r="E38"/>
  <c r="C38"/>
  <c r="P37"/>
  <c r="P36"/>
  <c r="P35"/>
  <c r="D34"/>
  <c r="P34" s="1"/>
  <c r="N33"/>
  <c r="M33"/>
  <c r="L33"/>
  <c r="K33"/>
  <c r="J33"/>
  <c r="I33"/>
  <c r="H33"/>
  <c r="G33"/>
  <c r="F33"/>
  <c r="E33"/>
  <c r="C33"/>
  <c r="P32"/>
  <c r="D31"/>
  <c r="P31" s="1"/>
  <c r="D30"/>
  <c r="P30" s="1"/>
  <c r="N29"/>
  <c r="M29"/>
  <c r="L29"/>
  <c r="K29"/>
  <c r="J29"/>
  <c r="I29"/>
  <c r="H29"/>
  <c r="G29"/>
  <c r="F29"/>
  <c r="E29"/>
  <c r="D29"/>
  <c r="P29" s="1"/>
  <c r="C29"/>
  <c r="P28"/>
  <c r="P27"/>
  <c r="D26"/>
  <c r="P26" s="1"/>
  <c r="P25"/>
  <c r="D24"/>
  <c r="P24" s="1"/>
  <c r="D23"/>
  <c r="P23" s="1"/>
  <c r="N22"/>
  <c r="M22"/>
  <c r="L22"/>
  <c r="K22"/>
  <c r="J22"/>
  <c r="I22"/>
  <c r="H22"/>
  <c r="G22"/>
  <c r="F22"/>
  <c r="E22"/>
  <c r="D22"/>
  <c r="P22" s="1"/>
  <c r="C22"/>
  <c r="D21"/>
  <c r="P21" s="1"/>
  <c r="D20"/>
  <c r="P20" s="1"/>
  <c r="D19"/>
  <c r="P19" s="1"/>
  <c r="P18"/>
  <c r="D17"/>
  <c r="P17" s="1"/>
  <c r="P16"/>
  <c r="P15"/>
  <c r="O14"/>
  <c r="N14"/>
  <c r="M14"/>
  <c r="L14"/>
  <c r="K14"/>
  <c r="J14"/>
  <c r="I14"/>
  <c r="H14"/>
  <c r="G14"/>
  <c r="F14"/>
  <c r="E14"/>
  <c r="D14"/>
  <c r="P14" s="1"/>
  <c r="C14"/>
  <c r="P13"/>
  <c r="P12"/>
  <c r="O11"/>
  <c r="N11"/>
  <c r="M11"/>
  <c r="L11"/>
  <c r="K11"/>
  <c r="J11"/>
  <c r="I11"/>
  <c r="H11"/>
  <c r="G11"/>
  <c r="F11"/>
  <c r="E11"/>
  <c r="D11"/>
  <c r="C11"/>
  <c r="P10"/>
  <c r="D9"/>
  <c r="P9" s="1"/>
  <c r="O8"/>
  <c r="O41" s="1"/>
  <c r="O151" s="1"/>
  <c r="N8"/>
  <c r="N41" s="1"/>
  <c r="N151" s="1"/>
  <c r="M8"/>
  <c r="M41" s="1"/>
  <c r="M151" s="1"/>
  <c r="L8"/>
  <c r="L41" s="1"/>
  <c r="L151" s="1"/>
  <c r="K8"/>
  <c r="K41" s="1"/>
  <c r="K151" s="1"/>
  <c r="J8"/>
  <c r="J41" s="1"/>
  <c r="J151" s="1"/>
  <c r="I8"/>
  <c r="I41" s="1"/>
  <c r="I151" s="1"/>
  <c r="H8"/>
  <c r="H41" s="1"/>
  <c r="H151" s="1"/>
  <c r="G8"/>
  <c r="G41" s="1"/>
  <c r="G151" s="1"/>
  <c r="F8"/>
  <c r="F41" s="1"/>
  <c r="F151" s="1"/>
  <c r="E8"/>
  <c r="E41" s="1"/>
  <c r="E151" s="1"/>
  <c r="D8"/>
  <c r="C8"/>
  <c r="C41" s="1"/>
  <c r="C151" s="1"/>
  <c r="P11" l="1"/>
  <c r="D33"/>
  <c r="P33" s="1"/>
  <c r="D38"/>
  <c r="P38" s="1"/>
  <c r="P83"/>
  <c r="D115"/>
  <c r="P115" s="1"/>
  <c r="P120"/>
  <c r="P138"/>
  <c r="D41"/>
  <c r="P135"/>
  <c r="P141"/>
  <c r="P150"/>
  <c r="D75"/>
  <c r="D76"/>
  <c r="D87"/>
  <c r="P87" s="1"/>
  <c r="D92"/>
  <c r="P92" s="1"/>
  <c r="D106"/>
  <c r="P106" s="1"/>
  <c r="D124"/>
  <c r="P124" s="1"/>
  <c r="P125"/>
  <c r="P8"/>
  <c r="P41" s="1"/>
  <c r="Q61" i="5"/>
  <c r="Q70"/>
  <c r="Q68"/>
  <c r="Q72" s="1"/>
  <c r="Q66"/>
  <c r="Q65"/>
  <c r="Q64"/>
  <c r="Q63"/>
  <c r="Q62"/>
  <c r="D119" i="7" l="1"/>
  <c r="D151" s="1"/>
  <c r="P76"/>
  <c r="P119" s="1"/>
</calcChain>
</file>

<file path=xl/sharedStrings.xml><?xml version="1.0" encoding="utf-8"?>
<sst xmlns="http://schemas.openxmlformats.org/spreadsheetml/2006/main" count="577" uniqueCount="381">
  <si>
    <t>TOTAL DE CAPÍTULOS</t>
  </si>
  <si>
    <t>Total Capítulo 4000</t>
  </si>
  <si>
    <t>Erogaciones imprevistas</t>
  </si>
  <si>
    <t>Erogaciones contingentes</t>
  </si>
  <si>
    <t>Responsabilidad Patrimonial de Edo.</t>
  </si>
  <si>
    <t>Reservas de contingencias</t>
  </si>
  <si>
    <t>Total Capítulo 3000</t>
  </si>
  <si>
    <t>Gastos menores</t>
  </si>
  <si>
    <t>Congresos, convenciones y exposiciones</t>
  </si>
  <si>
    <t>Gastos de ceremonial y orden social</t>
  </si>
  <si>
    <t>Servicios oficiales</t>
  </si>
  <si>
    <t>Traslado de personal</t>
  </si>
  <si>
    <t>Viáticos</t>
  </si>
  <si>
    <t xml:space="preserve">Pasajes </t>
  </si>
  <si>
    <t>Gastos de traslado y viáticos</t>
  </si>
  <si>
    <t>Servicio de Telecomunicaciones</t>
  </si>
  <si>
    <t>Espectaculos Culturales</t>
  </si>
  <si>
    <t>Impresiones de papelería oficial</t>
  </si>
  <si>
    <t>Gastos de difusión, información y edición de trabajos de gobierno</t>
  </si>
  <si>
    <t>Servicios de difusión e información</t>
  </si>
  <si>
    <t>Servicios de lavandería, limpieza, higiene y fumigación</t>
  </si>
  <si>
    <t>Mantenimiento y conservación de maquinaria y equipo de trabajo específico</t>
  </si>
  <si>
    <t xml:space="preserve">Mantenimiento y conservación de instalaciones </t>
  </si>
  <si>
    <t>Mantenimiento y conservación de maquinaria y equipo de transporte</t>
  </si>
  <si>
    <t>Mantenimiento y conservación de equipo de cómputo</t>
  </si>
  <si>
    <t>Mantenimiento y conservación de mobiliario y equipo de oficina</t>
  </si>
  <si>
    <t>Servicios de mantenimiento, conservación e instalación</t>
  </si>
  <si>
    <t>Otros Impuestos y derechos</t>
  </si>
  <si>
    <t xml:space="preserve">Patentes, regalias y otros </t>
  </si>
  <si>
    <t>Intereses, descuentos y otros servicios bancarios</t>
  </si>
  <si>
    <t>Seguros</t>
  </si>
  <si>
    <t>Servicios de vigilancia</t>
  </si>
  <si>
    <t>Fletes y maniobras</t>
  </si>
  <si>
    <t>Servicios comerciales y bancarios</t>
  </si>
  <si>
    <t>Capacitación especializada</t>
  </si>
  <si>
    <t>Estudios diversos</t>
  </si>
  <si>
    <t>Capacitación institucional</t>
  </si>
  <si>
    <t>Servicios de Asesoría</t>
  </si>
  <si>
    <t>Servicios de capacitación, asesorias, informáticos, estudio e investigación</t>
  </si>
  <si>
    <t>Subrogaciones</t>
  </si>
  <si>
    <t>Arrendamiento de maquinaria y equipo</t>
  </si>
  <si>
    <t>Arrendamiento de edificios y locales</t>
  </si>
  <si>
    <t>Servicios de arrendamiento</t>
  </si>
  <si>
    <t>Servicio de gas</t>
  </si>
  <si>
    <t xml:space="preserve">Servicio de agua potable </t>
  </si>
  <si>
    <t>Servicio de energía eléctrica</t>
  </si>
  <si>
    <t>Servicio telefónico</t>
  </si>
  <si>
    <t>Servicio Telegráfico</t>
  </si>
  <si>
    <t>Servicio postal</t>
  </si>
  <si>
    <t>Servicios básicos</t>
  </si>
  <si>
    <t>Total Capítulo 2000</t>
  </si>
  <si>
    <t>Registro e identificación vehícular</t>
  </si>
  <si>
    <t>Artículos para registros</t>
  </si>
  <si>
    <t>Artículos deportivos</t>
  </si>
  <si>
    <t>Prendas de protección</t>
  </si>
  <si>
    <t>Vestuario, uniformes y blancos</t>
  </si>
  <si>
    <t>Vestuarios, blancos, prendas y artículos deportivos</t>
  </si>
  <si>
    <t>Lubricantes y aditivos</t>
  </si>
  <si>
    <t>Combustibles</t>
  </si>
  <si>
    <t>Combustibles, lubricantes y aditivos</t>
  </si>
  <si>
    <t>Materiales y suministros de laboratorio</t>
  </si>
  <si>
    <t>Materiales y suministros médicos</t>
  </si>
  <si>
    <t>Medicinas y productos farmacéuticos</t>
  </si>
  <si>
    <t xml:space="preserve">Plaguicidas, abonos y fertilizantes </t>
  </si>
  <si>
    <t>Sustancias Quimicas</t>
  </si>
  <si>
    <t>Productos químicos, farmaceúticos y de laboratorio</t>
  </si>
  <si>
    <t xml:space="preserve">Material eléctrico </t>
  </si>
  <si>
    <t>Materiales Complementarios</t>
  </si>
  <si>
    <t>Estructuras y manufacturas</t>
  </si>
  <si>
    <t>Materiales de construcción y de reparación</t>
  </si>
  <si>
    <t>Materiales y artículos de construcción y de repación</t>
  </si>
  <si>
    <t>Refacciones, accesorios y herramientas menores</t>
  </si>
  <si>
    <t>Materias primas</t>
  </si>
  <si>
    <t>Materias primas y materiales de producción</t>
  </si>
  <si>
    <t>Utensilios para el servicio de alimentación</t>
  </si>
  <si>
    <t>Alimentación de animales</t>
  </si>
  <si>
    <t>Alimentación para servidores públicos estatales</t>
  </si>
  <si>
    <t>Alimentos y utencilios</t>
  </si>
  <si>
    <t>Accesorios, materiales y útiles de equipo de cómputo electrónico</t>
  </si>
  <si>
    <t xml:space="preserve">Materiales y útiles de impresión y reproducción   </t>
  </si>
  <si>
    <t xml:space="preserve">Material didáctico </t>
  </si>
  <si>
    <t>Material de limpieza</t>
  </si>
  <si>
    <t>Material de oficina</t>
  </si>
  <si>
    <t>Materiales de Administración</t>
  </si>
  <si>
    <t>Total Capítulo 1000</t>
  </si>
  <si>
    <t>Otras medidas de carácter laboral y económicas</t>
  </si>
  <si>
    <t>Impacto al Salario</t>
  </si>
  <si>
    <t>Pago por incremento salariales</t>
  </si>
  <si>
    <t>Ayuda para actividades de esparcimiento</t>
  </si>
  <si>
    <t>Otras ayudas</t>
  </si>
  <si>
    <t>Pago de otras prestaciones</t>
  </si>
  <si>
    <t>Ayuda para Despensa</t>
  </si>
  <si>
    <t>Servicios médicos y hospitalarios</t>
  </si>
  <si>
    <t>Estímulos al personal</t>
  </si>
  <si>
    <t>Fondo de retiro</t>
  </si>
  <si>
    <t>Pago por otras prestaciones de seguridad social</t>
  </si>
  <si>
    <t>Cuotas al ISSSTE</t>
  </si>
  <si>
    <t>Cuotas al S.A.R.</t>
  </si>
  <si>
    <t>Cuotas al IMSS</t>
  </si>
  <si>
    <t>Cuotas para el seguro de vida del personal</t>
  </si>
  <si>
    <t>Cuotas para la vivienda</t>
  </si>
  <si>
    <t>Cuotas a pensiones</t>
  </si>
  <si>
    <t>Por concepto de seguridad social</t>
  </si>
  <si>
    <t>Estimulo por el dia de el Servidor Público</t>
  </si>
  <si>
    <t>Aguinaldo</t>
  </si>
  <si>
    <t>Prima Vacacional</t>
  </si>
  <si>
    <t>Compensaciones adicionales</t>
  </si>
  <si>
    <t>Compensaciones para material didáctico</t>
  </si>
  <si>
    <t>Asignación específica para personal docente</t>
  </si>
  <si>
    <t>Prima quinquenal por años de servicios efectivos prestados</t>
  </si>
  <si>
    <t>Remuneraciones adicionales y especiales</t>
  </si>
  <si>
    <t>Honorarios por servicios profesionales</t>
  </si>
  <si>
    <t>Honorarios por servicios personales</t>
  </si>
  <si>
    <t>Remuneraciones al personal de carácter transitorio</t>
  </si>
  <si>
    <t>Sueldo, demas precepciones y gratificación anual</t>
  </si>
  <si>
    <t>Sueldo Base</t>
  </si>
  <si>
    <t>DICIEMBRE</t>
  </si>
  <si>
    <t>NOVIEMBRE</t>
  </si>
  <si>
    <t>OCTUBRE</t>
  </si>
  <si>
    <t>SEPTIEMBRE</t>
  </si>
  <si>
    <t>AGOSTO</t>
  </si>
  <si>
    <t xml:space="preserve">JULIO </t>
  </si>
  <si>
    <t>JUNIO</t>
  </si>
  <si>
    <t>MAYO</t>
  </si>
  <si>
    <t>ABRIL</t>
  </si>
  <si>
    <t>MARZO</t>
  </si>
  <si>
    <t>FEBRERO</t>
  </si>
  <si>
    <t>ENERO</t>
  </si>
  <si>
    <t>IMPORTE ANUAL</t>
  </si>
  <si>
    <t>PARTIDA  PRESUPUESTAL</t>
  </si>
  <si>
    <t>PROGRAMA OPERATIVO ANUAL 2011</t>
  </si>
  <si>
    <t>Mobiliario y equipo de Administración</t>
  </si>
  <si>
    <t>Mobiliario</t>
  </si>
  <si>
    <t>Equipo de oficina</t>
  </si>
  <si>
    <t>Equipo educacional y recreativo</t>
  </si>
  <si>
    <t>Bienes artísticos y culturales</t>
  </si>
  <si>
    <t>Maq. Y eq. Agro. Ind. Const. Elec. De comunic.</t>
  </si>
  <si>
    <t>Maquinaria y equipo industrial</t>
  </si>
  <si>
    <t>Equipo de telefonía y telecomunicaciones</t>
  </si>
  <si>
    <t>Maquinaría y equipo electrónico</t>
  </si>
  <si>
    <t>Equipo de computación electrónico</t>
  </si>
  <si>
    <t>Vehíclos y equipo de transporte</t>
  </si>
  <si>
    <t>Vehículos y equipo terrestre</t>
  </si>
  <si>
    <t>Vehículos y equio auxiliar de transporte</t>
  </si>
  <si>
    <t>Equipo e instrumental médico y de laboratorio</t>
  </si>
  <si>
    <t>Equipo médico y de laboratorio</t>
  </si>
  <si>
    <t>Instrumental médico y de laboratorio</t>
  </si>
  <si>
    <t>Herramientas y refacciones</t>
  </si>
  <si>
    <t>Herramientas y maquinaria - Herramienta</t>
  </si>
  <si>
    <t>Refacciones y accesorios mayores</t>
  </si>
  <si>
    <t>Bienes inmuebles</t>
  </si>
  <si>
    <t>Edificios y locales</t>
  </si>
  <si>
    <t>Terrenos</t>
  </si>
  <si>
    <t>Adjudicaciones, exprop. E indemn. De inmuebles</t>
  </si>
  <si>
    <t>Equipo de seguridad pública</t>
  </si>
  <si>
    <t>Complementarias</t>
  </si>
  <si>
    <t>Total Capítulo 5000</t>
  </si>
  <si>
    <t>Remuneraciones al personal de carácter permanente</t>
  </si>
  <si>
    <t>TOTAL</t>
  </si>
  <si>
    <t xml:space="preserve">Ficha de: </t>
  </si>
  <si>
    <t>Proyecto</t>
  </si>
  <si>
    <t>Proceso</t>
  </si>
  <si>
    <t xml:space="preserve">  UP# </t>
  </si>
  <si>
    <t>Dependencia</t>
  </si>
  <si>
    <t>ORG#</t>
  </si>
  <si>
    <t>Ficha No.</t>
  </si>
  <si>
    <t>Nombre corto del proyecto o proceso:</t>
  </si>
  <si>
    <t>Fecha de registro:</t>
  </si>
  <si>
    <t>Nombre del proyecto o proceso:</t>
  </si>
  <si>
    <t>Unidad responsable:</t>
  </si>
  <si>
    <t>UEG#</t>
  </si>
  <si>
    <t xml:space="preserve">Alineación al PED Jalisco 2030             </t>
  </si>
  <si>
    <t>Programa:</t>
  </si>
  <si>
    <t>Eje estratégico:</t>
  </si>
  <si>
    <t>Propósito general del Eje (del PED)</t>
  </si>
  <si>
    <t>Indicador de impacto del Eje del PED</t>
  </si>
  <si>
    <t>Meta del PED</t>
  </si>
  <si>
    <t>Subprograma:</t>
  </si>
  <si>
    <r>
      <rPr>
        <b/>
        <sz val="11"/>
        <color indexed="8"/>
        <rFont val="Arial"/>
        <family val="2"/>
      </rPr>
      <t>Indicador clave del Subprograma y Plan General del Ejecutivo 2013</t>
    </r>
    <r>
      <rPr>
        <sz val="11"/>
        <color indexed="8"/>
        <rFont val="Arial"/>
        <family val="2"/>
      </rPr>
      <t xml:space="preserve"> (seleccione el que mejor se articule con su proyecto o proceso)</t>
    </r>
  </si>
  <si>
    <t>Propósito u objetivo general del Proceso</t>
  </si>
  <si>
    <t>ENTREGABLES</t>
  </si>
  <si>
    <t>2011 del Proceso</t>
  </si>
  <si>
    <t xml:space="preserve">Avance general mensual programado %    </t>
  </si>
  <si>
    <t>Componentes</t>
  </si>
  <si>
    <r>
      <rPr>
        <b/>
        <sz val="11"/>
        <color indexed="8"/>
        <rFont val="Arial"/>
        <family val="2"/>
      </rPr>
      <t>Indicador</t>
    </r>
    <r>
      <rPr>
        <sz val="11"/>
        <color indexed="8"/>
        <rFont val="Arial"/>
        <family val="2"/>
      </rPr>
      <t xml:space="preserve"> (unidad de medida)</t>
    </r>
  </si>
  <si>
    <r>
      <t xml:space="preserve">valor
</t>
    </r>
    <r>
      <rPr>
        <sz val="11"/>
        <color indexed="8"/>
        <rFont val="Arial"/>
        <family val="2"/>
      </rPr>
      <t>Inicial y Final</t>
    </r>
  </si>
  <si>
    <t>Universo</t>
  </si>
  <si>
    <r>
      <rPr>
        <b/>
        <sz val="11"/>
        <color indexed="8"/>
        <rFont val="Arial"/>
        <family val="2"/>
      </rPr>
      <t>Meta mensual programada</t>
    </r>
    <r>
      <rPr>
        <sz val="11"/>
        <color indexed="8"/>
        <rFont val="Arial"/>
        <family val="2"/>
      </rPr>
      <t xml:space="preserve"> (parcial)</t>
    </r>
  </si>
  <si>
    <t>Descripción</t>
  </si>
  <si>
    <t>RESUMEN PRESUPUESTAL (PESOS M.N.)</t>
  </si>
  <si>
    <t>TECHO</t>
  </si>
  <si>
    <t>ADICIONAL</t>
  </si>
  <si>
    <t>Servicios personales (Cap 1000):</t>
  </si>
  <si>
    <t>Materiales y suministros (Cap 2000):</t>
  </si>
  <si>
    <t>Servicios generales (Cap 3000):</t>
  </si>
  <si>
    <t>Transferencias, subsidios (Cap 4000):</t>
  </si>
  <si>
    <t>Bienes muebles e inmuebles (Cap 5000):</t>
  </si>
  <si>
    <t>Inversión pública del estado (Cap 6000):</t>
  </si>
  <si>
    <t>Subtotal Estatal:</t>
  </si>
  <si>
    <t>Subtotal Federal:</t>
  </si>
  <si>
    <t>Costo total del proyecto:</t>
  </si>
  <si>
    <t>Descripción del proyecto o proceso</t>
  </si>
  <si>
    <t>Formuló</t>
  </si>
  <si>
    <t>Revisó</t>
  </si>
  <si>
    <t>Verificó y validó ppto $</t>
  </si>
  <si>
    <t xml:space="preserve">Autorizó </t>
  </si>
  <si>
    <t>Responsable o jefe del proyecto</t>
  </si>
  <si>
    <t>Jefe inmediato Superior</t>
  </si>
  <si>
    <t>Administrador del POA</t>
  </si>
  <si>
    <t>Titular de la dependencia</t>
  </si>
  <si>
    <t>VERBOS</t>
  </si>
  <si>
    <t>Seleccione…</t>
  </si>
  <si>
    <t>acentuar</t>
  </si>
  <si>
    <t>acercar</t>
  </si>
  <si>
    <t>acreditar</t>
  </si>
  <si>
    <t>actualizar</t>
  </si>
  <si>
    <t>adecuar</t>
  </si>
  <si>
    <t>alentar</t>
  </si>
  <si>
    <t>aliviar</t>
  </si>
  <si>
    <t xml:space="preserve">amparar </t>
  </si>
  <si>
    <t>animar</t>
  </si>
  <si>
    <t>apoyar</t>
  </si>
  <si>
    <t>aprobar</t>
  </si>
  <si>
    <t>atender</t>
  </si>
  <si>
    <t>atenuar</t>
  </si>
  <si>
    <t>aumentar</t>
  </si>
  <si>
    <t>auxiliar</t>
  </si>
  <si>
    <t>beneficiar</t>
  </si>
  <si>
    <t>brindar</t>
  </si>
  <si>
    <t>certificar</t>
  </si>
  <si>
    <t>comprobar</t>
  </si>
  <si>
    <t>concertar</t>
  </si>
  <si>
    <t>concretar</t>
  </si>
  <si>
    <t>concluir</t>
  </si>
  <si>
    <t>conservar</t>
  </si>
  <si>
    <t>construir</t>
  </si>
  <si>
    <t>consumar</t>
  </si>
  <si>
    <t>contar con</t>
  </si>
  <si>
    <t>corregir</t>
  </si>
  <si>
    <t>crear</t>
  </si>
  <si>
    <t>cumplir</t>
  </si>
  <si>
    <t>definir</t>
  </si>
  <si>
    <t>determinar</t>
  </si>
  <si>
    <t>difundir</t>
  </si>
  <si>
    <t>diseñar</t>
  </si>
  <si>
    <t>disminuir</t>
  </si>
  <si>
    <t>distribuir</t>
  </si>
  <si>
    <t>dotar</t>
  </si>
  <si>
    <t>entregar</t>
  </si>
  <si>
    <t>establecer</t>
  </si>
  <si>
    <t>estimar</t>
  </si>
  <si>
    <t>estimular</t>
  </si>
  <si>
    <t>evacuar</t>
  </si>
  <si>
    <t>evaluar</t>
  </si>
  <si>
    <t>facilitar</t>
  </si>
  <si>
    <t>favorecer</t>
  </si>
  <si>
    <t>fijar</t>
  </si>
  <si>
    <t>finalizar</t>
  </si>
  <si>
    <t>formular</t>
  </si>
  <si>
    <t>fortalecer</t>
  </si>
  <si>
    <t>garantizar</t>
  </si>
  <si>
    <t>generar</t>
  </si>
  <si>
    <t>identificar</t>
  </si>
  <si>
    <t>incrementar</t>
  </si>
  <si>
    <t>iniciar</t>
  </si>
  <si>
    <t>impulsar</t>
  </si>
  <si>
    <t>informar</t>
  </si>
  <si>
    <t>instalar</t>
  </si>
  <si>
    <t>integrar</t>
  </si>
  <si>
    <t>mantener</t>
  </si>
  <si>
    <t>medir</t>
  </si>
  <si>
    <t>mejorar</t>
  </si>
  <si>
    <t>obtener</t>
  </si>
  <si>
    <t>optimizar</t>
  </si>
  <si>
    <t>ordenar</t>
  </si>
  <si>
    <t>organizar</t>
  </si>
  <si>
    <t>planear</t>
  </si>
  <si>
    <t>poner en marcha</t>
  </si>
  <si>
    <t>preservar</t>
  </si>
  <si>
    <t>prevenir</t>
  </si>
  <si>
    <t>propiciar</t>
  </si>
  <si>
    <t>proponer</t>
  </si>
  <si>
    <t>proporcionar</t>
  </si>
  <si>
    <t>proteger</t>
  </si>
  <si>
    <t>provocar</t>
  </si>
  <si>
    <t>resguardar</t>
  </si>
  <si>
    <t>resolver</t>
  </si>
  <si>
    <t>reunir</t>
  </si>
  <si>
    <t>revisar</t>
  </si>
  <si>
    <t>salvaguardar</t>
  </si>
  <si>
    <t>solucionar</t>
  </si>
  <si>
    <t>solventar</t>
  </si>
  <si>
    <t>sostener</t>
  </si>
  <si>
    <t>terminar</t>
  </si>
  <si>
    <t>tener</t>
  </si>
  <si>
    <t>validar</t>
  </si>
  <si>
    <t>#</t>
  </si>
  <si>
    <t>Programación de Actividades del COMPONENTE 1</t>
  </si>
  <si>
    <t>Responsable</t>
  </si>
  <si>
    <t>Inicio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</si>
  <si>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</si>
  <si>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</si>
  <si>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</si>
  <si>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</si>
  <si>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</si>
  <si>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</si>
  <si>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</si>
  <si>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</si>
  <si>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</si>
  <si>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</si>
  <si>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</si>
  <si>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</si>
  <si>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Programación de Actividades del COMPONENTE 2</t>
  </si>
  <si>
    <t>Programación de Actividades del COMPONENTE 3</t>
  </si>
  <si>
    <t>Programación de Actividades del COMPONENTE 4</t>
  </si>
  <si>
    <t>Meta</t>
  </si>
  <si>
    <t xml:space="preserve">PRESUPUESTACION Y CALENDARIZACION DE RECURSOS </t>
  </si>
  <si>
    <t>CALENDARIZACIÓN DE RECURSOS</t>
  </si>
  <si>
    <t>TOTAL CALEND.</t>
  </si>
  <si>
    <t>Dependencia/Organismo:</t>
  </si>
  <si>
    <t>Lograr el desarrollo integral de todos los jaliscienses para vivir en un ambiente digno y estimulante a través del..</t>
  </si>
  <si>
    <t>ITS Arandas</t>
  </si>
  <si>
    <t>Operación del Instituto Tecnológico Superior de Arandas</t>
  </si>
  <si>
    <t>Instituto Tecnológico Superior de Arandas</t>
  </si>
  <si>
    <t>07 Educación y Deporte para una Vida Digna</t>
  </si>
  <si>
    <t>2. Desarrollo Social</t>
  </si>
  <si>
    <t>Coeficiente de desigualdad educativa (GINI de escolaridad)</t>
  </si>
  <si>
    <t>Disminuir de 0.622 en 2007, a 0.450 en 2010 y 0.445 en 2013.</t>
  </si>
  <si>
    <t>07-03 Mejora de la educación superior</t>
  </si>
  <si>
    <t>Convenios de vinculación empresa-universidad (número de convenios)</t>
  </si>
  <si>
    <t>Concretar las acciones para avanzar en la consolidación de la educación superior tecnológica en la Región Altos Sur como un medio para
mejorar la calidad de vida de los jaliscienses.</t>
  </si>
  <si>
    <t>Absorción</t>
  </si>
  <si>
    <t>Seguimiento de Egresados</t>
  </si>
  <si>
    <t>Acreditación de Programas</t>
  </si>
  <si>
    <t>Número de alumnos de primer ingreso inscritos en el OPD</t>
  </si>
  <si>
    <t>Número total de alumnos matriculados en el OPD</t>
  </si>
  <si>
    <t>Número de alumnos egresados insertados en el sector productivo</t>
  </si>
  <si>
    <t>Número de alumnos atendidos en programas acreditados</t>
  </si>
  <si>
    <t>Cobertura</t>
  </si>
  <si>
    <t>Se considerará una sola inscripción la cual será en el mes de agosto</t>
  </si>
  <si>
    <t>Se considerará a los alumnos egresados de la última generación que tengan 6 meses de haber egresado y que esten laborando en su área de especialidad</t>
  </si>
  <si>
    <t>Se considerarán al total de los alumnos inscritos en las carreras que al mes de diciembre del 2011 se encuentren acreditadas</t>
  </si>
  <si>
    <t>Visitas a instituciones de nivel medio superior para que conozcan al TEC Arandas</t>
  </si>
  <si>
    <t>Vinculación</t>
  </si>
  <si>
    <t>Realizar visitas giuiadas de estudiantes a las instalaciones del TEC Arandas</t>
  </si>
  <si>
    <t>vinculación</t>
  </si>
  <si>
    <t>publicación de convocatoria a examen de admisión en periodicos locales o regionales</t>
  </si>
  <si>
    <t>Comunicación y difusión</t>
  </si>
  <si>
    <t xml:space="preserve">Spot de televisión para ofertar las carreras del tecnológico </t>
  </si>
  <si>
    <t xml:space="preserve">Cartas personalizadas a interesados </t>
  </si>
  <si>
    <t>Vinculación y comunicación</t>
  </si>
  <si>
    <t xml:space="preserve">Impresión y distribución de folleteria tripticos y volates </t>
  </si>
  <si>
    <t>comunicación</t>
  </si>
  <si>
    <t>Padrón de empresas de la región</t>
  </si>
  <si>
    <t>Ofrecer profesionistas  a empresas dependiendo de las necesidades de la misma</t>
  </si>
  <si>
    <t xml:space="preserve">catalogo de proyectos de empresas para residencias </t>
  </si>
  <si>
    <t>Visitas a las empresas (con coordinador de carreras para que conozca potencial de egresados)</t>
  </si>
  <si>
    <t>vinculación y área académica</t>
  </si>
  <si>
    <t xml:space="preserve">Asesorar empresas </t>
  </si>
  <si>
    <t>Aplicar el  programa  de Tutorias 2011</t>
  </si>
  <si>
    <t>Area Academica/Psicologa</t>
  </si>
  <si>
    <t>Otorgamientos de Becas</t>
  </si>
  <si>
    <t>Servicios Escolares</t>
  </si>
  <si>
    <t>Aplicar cursos remediales</t>
  </si>
  <si>
    <t>Area Academica</t>
  </si>
  <si>
    <t>Reestructurar la carga academica en los primeros semestres (lengua extranjera, y actividades extraescolares</t>
  </si>
  <si>
    <t>Area Academica/Vinculacion</t>
  </si>
  <si>
    <t>Reforzar  conocimiento del perfil  de egreso</t>
  </si>
  <si>
    <t>Autoevaluacion de la Carrera de Industrias Alimentarias</t>
  </si>
  <si>
    <t>Enviar al CACEI el resultado de la Autoevaluacion</t>
  </si>
  <si>
    <t>Recibir asesoria externa</t>
  </si>
  <si>
    <t>Atender las areas de oportunidad  detectadas en la Autoevaluacion</t>
  </si>
  <si>
    <t>Recibir la Evaluacion de parte del CACEI</t>
  </si>
  <si>
    <t>Incrementar el numero de alumnos inscritos formando asi los recursos humanos calificados para impulsar el desarrollo regionaly estatal</t>
  </si>
  <si>
    <t>Incrementar  en  768 el numero de alumnos matriculados formando asi los recursos humanos calificados para impulsar el desarrollo regional y estatal</t>
  </si>
  <si>
    <t>Incrementar el numero de alumnos en 3 programas  Acreditados y Certificados de acuerdo a Estandares de Calidad nacionales e Internacionales</t>
  </si>
  <si>
    <t>Incrementar el numero de alumnos en programas acreditados y Certificado de acuerdo a Estandares de Calidad nacionales e Insternacionales</t>
  </si>
  <si>
    <t>Incrementar  a 30 el numero de egresados a incorporarse al sector productivo en áreas afines a su profesion.</t>
  </si>
  <si>
    <t>Incrementar en 180  el numero de alumnos de primer ingreso formando asi los recursos humanos calificados para impulsar el desarrollo regional y estatal</t>
  </si>
  <si>
    <t>INSTITUTO TECNOLÓGICO SUPERIOR DE ARANDAS</t>
  </si>
  <si>
    <t>Se considerará al 100% de la matrícula de las carreras ofertadas, considerando a alumnos egresados y desertores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</si>
</sst>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64" formatCode="#,##0.00\ _€"/>
    <numFmt numFmtId="165" formatCode="#,##0.00;[Red]#,##0.00"/>
    <numFmt numFmtId="166" formatCode="_-[$€-2]* #,##0.00_-;\-[$€-2]* #,##0.00_-;_-[$€-2]* &quot;-&quot;??_-"/>
    <numFmt numFmtId="167" formatCode="#,##0\ _€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9" borderId="1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0" fontId="4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5" fillId="9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7" borderId="18" xfId="0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3" fontId="4" fillId="7" borderId="0" xfId="0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10" fillId="0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10" fillId="0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0" xfId="1" applyFont="1"/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justify" vertical="center"/>
    </xf>
    <xf numFmtId="0" fontId="22" fillId="0" borderId="0" xfId="1" applyFont="1" applyFill="1"/>
    <xf numFmtId="1" fontId="3" fillId="0" borderId="1" xfId="1" applyNumberFormat="1" applyFont="1" applyFill="1" applyBorder="1" applyAlignment="1">
      <alignment horizontal="right" vertical="center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Fill="1" applyBorder="1" applyAlignment="1">
      <alignment horizontal="center" vertical="center" wrapText="1"/>
    </xf>
    <xf numFmtId="1" fontId="23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/>
    <xf numFmtId="165" fontId="22" fillId="0" borderId="0" xfId="1" applyNumberFormat="1" applyFont="1"/>
    <xf numFmtId="4" fontId="22" fillId="0" borderId="0" xfId="1" applyNumberFormat="1" applyFont="1" applyBorder="1"/>
    <xf numFmtId="0" fontId="3" fillId="0" borderId="1" xfId="1" applyFont="1" applyBorder="1" applyAlignment="1">
      <alignment horizontal="justify" vertical="center" wrapText="1"/>
    </xf>
    <xf numFmtId="0" fontId="22" fillId="0" borderId="0" xfId="1" applyFont="1" applyFill="1" applyBorder="1"/>
    <xf numFmtId="1" fontId="22" fillId="0" borderId="1" xfId="1" applyNumberFormat="1" applyFont="1" applyFill="1" applyBorder="1"/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 vertical="center"/>
    </xf>
    <xf numFmtId="1" fontId="20" fillId="4" borderId="1" xfId="1" applyNumberFormat="1" applyFont="1" applyFill="1" applyBorder="1" applyAlignment="1">
      <alignment horizontal="right" vertical="center"/>
    </xf>
    <xf numFmtId="0" fontId="21" fillId="0" borderId="0" xfId="1" applyFont="1" applyFill="1"/>
    <xf numFmtId="165" fontId="21" fillId="0" borderId="0" xfId="1" applyNumberFormat="1" applyFont="1"/>
    <xf numFmtId="0" fontId="21" fillId="0" borderId="0" xfId="1" applyFont="1"/>
    <xf numFmtId="1" fontId="20" fillId="3" borderId="1" xfId="1" applyNumberFormat="1" applyFont="1" applyFill="1" applyBorder="1" applyAlignment="1">
      <alignment horizontal="right" vertical="center"/>
    </xf>
    <xf numFmtId="0" fontId="21" fillId="0" borderId="0" xfId="1" applyFont="1" applyBorder="1"/>
    <xf numFmtId="4" fontId="21" fillId="0" borderId="0" xfId="1" applyNumberFormat="1" applyFont="1" applyBorder="1"/>
    <xf numFmtId="0" fontId="20" fillId="4" borderId="1" xfId="1" applyFont="1" applyFill="1" applyBorder="1" applyAlignment="1">
      <alignment horizontal="center" vertical="center"/>
    </xf>
    <xf numFmtId="0" fontId="21" fillId="0" borderId="0" xfId="1" applyFont="1" applyFill="1" applyBorder="1"/>
    <xf numFmtId="0" fontId="20" fillId="4" borderId="1" xfId="1" applyNumberFormat="1" applyFont="1" applyFill="1" applyBorder="1" applyAlignment="1">
      <alignment horizontal="right" vertical="center"/>
    </xf>
    <xf numFmtId="0" fontId="20" fillId="4" borderId="1" xfId="1" applyFont="1" applyFill="1" applyBorder="1" applyAlignment="1">
      <alignment horizontal="justify" vertical="center" wrapText="1"/>
    </xf>
    <xf numFmtId="0" fontId="18" fillId="0" borderId="0" xfId="1" applyFont="1" applyFill="1" applyBorder="1" applyAlignment="1"/>
    <xf numFmtId="3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20" fillId="4" borderId="1" xfId="1" applyNumberFormat="1" applyFont="1" applyFill="1" applyBorder="1" applyAlignment="1">
      <alignment horizontal="right" vertical="center"/>
    </xf>
    <xf numFmtId="167" fontId="3" fillId="0" borderId="1" xfId="1" applyNumberFormat="1" applyFont="1" applyFill="1" applyBorder="1" applyAlignment="1">
      <alignment horizontal="right" vertical="center" wrapText="1"/>
    </xf>
    <xf numFmtId="0" fontId="20" fillId="3" borderId="1" xfId="1" applyNumberFormat="1" applyFont="1" applyFill="1" applyBorder="1" applyAlignment="1">
      <alignment horizontal="right" vertical="center"/>
    </xf>
    <xf numFmtId="1" fontId="20" fillId="2" borderId="1" xfId="1" applyNumberFormat="1" applyFont="1" applyFill="1" applyBorder="1" applyAlignment="1">
      <alignment horizontal="right" vertical="center"/>
    </xf>
    <xf numFmtId="0" fontId="20" fillId="4" borderId="1" xfId="1" applyFont="1" applyFill="1" applyBorder="1"/>
    <xf numFmtId="0" fontId="22" fillId="0" borderId="1" xfId="1" applyFont="1" applyFill="1" applyBorder="1"/>
    <xf numFmtId="0" fontId="2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20" fillId="4" borderId="1" xfId="1" applyFont="1" applyFill="1" applyBorder="1" applyAlignment="1">
      <alignment horizontal="center"/>
    </xf>
    <xf numFmtId="0" fontId="3" fillId="0" borderId="1" xfId="1" applyFont="1" applyFill="1" applyBorder="1"/>
    <xf numFmtId="0" fontId="22" fillId="0" borderId="1" xfId="1" applyFont="1" applyFill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20" fillId="4" borderId="1" xfId="1" applyFont="1" applyFill="1" applyBorder="1" applyAlignment="1">
      <alignment horizontal="justify" vertical="center"/>
    </xf>
    <xf numFmtId="0" fontId="3" fillId="0" borderId="1" xfId="1" applyFont="1" applyFill="1" applyBorder="1" applyAlignment="1">
      <alignment horizontal="justify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justify" vertical="center"/>
    </xf>
    <xf numFmtId="165" fontId="22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justify" vertical="center"/>
    </xf>
    <xf numFmtId="0" fontId="3" fillId="0" borderId="1" xfId="1" applyFont="1" applyBorder="1" applyAlignment="1">
      <alignment horizontal="left" vertical="justify" wrapText="1"/>
    </xf>
    <xf numFmtId="0" fontId="20" fillId="4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164" fontId="20" fillId="4" borderId="1" xfId="1" applyNumberFormat="1" applyFont="1" applyFill="1" applyBorder="1" applyAlignment="1">
      <alignment horizontal="right" vertical="center"/>
    </xf>
    <xf numFmtId="164" fontId="20" fillId="3" borderId="1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wrapText="1"/>
    </xf>
    <xf numFmtId="49" fontId="19" fillId="6" borderId="1" xfId="1" applyNumberFormat="1" applyFont="1" applyFill="1" applyBorder="1" applyAlignment="1">
      <alignment horizontal="center" vertical="center" wrapText="1"/>
    </xf>
    <xf numFmtId="41" fontId="17" fillId="0" borderId="0" xfId="4" applyNumberFormat="1" applyFont="1" applyFill="1" applyAlignment="1">
      <alignment horizontal="center" wrapText="1"/>
    </xf>
    <xf numFmtId="41" fontId="4" fillId="0" borderId="0" xfId="4" applyNumberFormat="1" applyFont="1"/>
    <xf numFmtId="41" fontId="18" fillId="0" borderId="0" xfId="4" applyNumberFormat="1" applyFont="1" applyFill="1" applyBorder="1" applyAlignment="1"/>
    <xf numFmtId="41" fontId="19" fillId="6" borderId="1" xfId="4" applyNumberFormat="1" applyFont="1" applyFill="1" applyBorder="1" applyAlignment="1">
      <alignment horizontal="center" vertical="center" wrapText="1"/>
    </xf>
    <xf numFmtId="41" fontId="20" fillId="4" borderId="1" xfId="4" applyNumberFormat="1" applyFont="1" applyFill="1" applyBorder="1" applyAlignment="1">
      <alignment horizontal="right" vertical="center"/>
    </xf>
    <xf numFmtId="41" fontId="3" fillId="0" borderId="1" xfId="4" applyNumberFormat="1" applyFont="1" applyFill="1" applyBorder="1" applyAlignment="1">
      <alignment horizontal="right" vertical="center"/>
    </xf>
    <xf numFmtId="41" fontId="20" fillId="3" borderId="1" xfId="4" applyNumberFormat="1" applyFont="1" applyFill="1" applyBorder="1" applyAlignment="1">
      <alignment horizontal="right" vertical="center"/>
    </xf>
    <xf numFmtId="41" fontId="22" fillId="0" borderId="1" xfId="4" applyNumberFormat="1" applyFont="1" applyFill="1" applyBorder="1"/>
    <xf numFmtId="41" fontId="20" fillId="2" borderId="1" xfId="4" applyNumberFormat="1" applyFont="1" applyFill="1" applyBorder="1" applyAlignment="1">
      <alignment horizontal="right" vertical="center"/>
    </xf>
    <xf numFmtId="41" fontId="4" fillId="0" borderId="0" xfId="4" applyNumberFormat="1" applyFont="1" applyFill="1"/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3" fontId="4" fillId="7" borderId="0" xfId="0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9" borderId="6" xfId="0" applyFont="1" applyFill="1" applyBorder="1" applyAlignment="1">
      <alignment horizontal="justify" vertical="center"/>
    </xf>
    <xf numFmtId="0" fontId="4" fillId="9" borderId="19" xfId="0" applyFont="1" applyFill="1" applyBorder="1" applyAlignment="1">
      <alignment horizontal="justify" vertical="center"/>
    </xf>
    <xf numFmtId="0" fontId="4" fillId="9" borderId="7" xfId="0" applyFont="1" applyFill="1" applyBorder="1" applyAlignment="1">
      <alignment horizontal="justify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wrapText="1"/>
    </xf>
    <xf numFmtId="0" fontId="6" fillId="0" borderId="0" xfId="1" applyFont="1" applyAlignment="1">
      <alignment horizontal="right"/>
    </xf>
    <xf numFmtId="0" fontId="6" fillId="0" borderId="21" xfId="1" applyFont="1" applyBorder="1" applyAlignment="1">
      <alignment horizontal="center"/>
    </xf>
    <xf numFmtId="0" fontId="18" fillId="6" borderId="1" xfId="1" applyFont="1" applyFill="1" applyBorder="1" applyAlignment="1">
      <alignment horizontal="center" vertical="center" wrapText="1"/>
    </xf>
    <xf numFmtId="41" fontId="18" fillId="6" borderId="1" xfId="1" applyNumberFormat="1" applyFont="1" applyFill="1" applyBorder="1" applyAlignment="1">
      <alignment horizontal="center" vertical="center" wrapText="1"/>
    </xf>
    <xf numFmtId="49" fontId="19" fillId="6" borderId="1" xfId="1" applyNumberFormat="1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</cellXfs>
  <cellStyles count="5">
    <cellStyle name="Euro" xfId="2"/>
    <cellStyle name="Millares" xfId="4" builtinId="3"/>
    <cellStyle name="Normal" xfId="0" builtinId="0"/>
    <cellStyle name="Normal 2" xfId="1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0</xdr:rowOff>
    </xdr:from>
    <xdr:to>
      <xdr:col>1</xdr:col>
      <xdr:colOff>1752600</xdr:colOff>
      <xdr:row>3</xdr:row>
      <xdr:rowOff>142875</xdr:rowOff>
    </xdr:to>
    <xdr:pic>
      <xdr:nvPicPr>
        <xdr:cNvPr id="2" name="Picture 2" descr="gobierno%20del%20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" y="0"/>
          <a:ext cx="2105026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8"/>
  <sheetViews>
    <sheetView tabSelected="1" zoomScale="85" zoomScaleNormal="85" workbookViewId="0">
      <selection activeCell="C15" sqref="C15"/>
    </sheetView>
  </sheetViews>
  <sheetFormatPr baseColWidth="10" defaultRowHeight="14.25"/>
  <cols>
    <col min="1" max="1" width="21.42578125" style="2" customWidth="1"/>
    <col min="2" max="2" width="0.7109375" style="2" customWidth="1"/>
    <col min="3" max="3" width="13.5703125" style="2" customWidth="1"/>
    <col min="4" max="4" width="7.140625" style="2" customWidth="1"/>
    <col min="5" max="5" width="6" style="2" customWidth="1"/>
    <col min="6" max="6" width="0.5703125" style="2" customWidth="1"/>
    <col min="7" max="7" width="9" style="2" customWidth="1"/>
    <col min="8" max="8" width="0.85546875" style="2" customWidth="1"/>
    <col min="9" max="9" width="6.7109375" style="2" customWidth="1"/>
    <col min="10" max="10" width="0.42578125" style="2" customWidth="1"/>
    <col min="11" max="11" width="6.7109375" style="2" customWidth="1"/>
    <col min="12" max="12" width="0.28515625" style="2" customWidth="1"/>
    <col min="13" max="13" width="6.7109375" style="2" customWidth="1"/>
    <col min="14" max="14" width="0.42578125" style="2" customWidth="1"/>
    <col min="15" max="19" width="6.7109375" style="2" customWidth="1"/>
    <col min="20" max="20" width="7.28515625" style="2" customWidth="1"/>
    <col min="21" max="21" width="6.7109375" style="2" customWidth="1"/>
    <col min="22" max="22" width="0.5703125" style="2" customWidth="1"/>
    <col min="23" max="23" width="7.140625" style="2" customWidth="1"/>
    <col min="24" max="25" width="6.7109375" style="2" customWidth="1"/>
    <col min="26" max="26" width="0.7109375" style="2" customWidth="1"/>
    <col min="27" max="27" width="6.28515625" style="2" customWidth="1"/>
    <col min="28" max="28" width="6.7109375" style="2" customWidth="1"/>
    <col min="29" max="29" width="0.85546875" style="2" customWidth="1"/>
    <col min="30" max="16384" width="11.42578125" style="2"/>
  </cols>
  <sheetData>
    <row r="1" spans="1:29" ht="19.5" customHeight="1" thickBot="1">
      <c r="E1" s="3"/>
      <c r="F1" s="3"/>
      <c r="G1" s="244" t="s">
        <v>159</v>
      </c>
      <c r="H1" s="244"/>
      <c r="I1" s="244"/>
      <c r="K1" s="4"/>
      <c r="L1" s="5"/>
      <c r="M1" s="6" t="s">
        <v>160</v>
      </c>
      <c r="R1" s="4"/>
      <c r="S1" s="7" t="s">
        <v>161</v>
      </c>
    </row>
    <row r="2" spans="1:29" ht="21.75" customHeight="1">
      <c r="E2" s="3" t="s">
        <v>162</v>
      </c>
      <c r="F2" s="3"/>
      <c r="G2" s="3"/>
      <c r="I2" s="264" t="s">
        <v>163</v>
      </c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W2" s="8" t="s">
        <v>164</v>
      </c>
    </row>
    <row r="3" spans="1:29" ht="20.25" customHeight="1">
      <c r="E3" s="9"/>
      <c r="F3" s="10"/>
      <c r="G3" s="252" t="s">
        <v>379</v>
      </c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4"/>
      <c r="V3" s="11"/>
      <c r="W3" s="12"/>
      <c r="X3" s="265" t="s">
        <v>165</v>
      </c>
      <c r="Y3" s="259"/>
      <c r="Z3" s="13"/>
      <c r="AA3" s="266"/>
      <c r="AB3" s="267"/>
    </row>
    <row r="4" spans="1:29" ht="9" customHeight="1"/>
    <row r="5" spans="1:29" ht="20.25" customHeight="1">
      <c r="A5" s="6" t="s">
        <v>166</v>
      </c>
      <c r="E5" s="252" t="s">
        <v>321</v>
      </c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  <c r="Q5" s="5"/>
      <c r="W5" s="265" t="s">
        <v>167</v>
      </c>
      <c r="X5" s="265"/>
      <c r="Y5" s="265"/>
      <c r="Z5" s="3"/>
      <c r="AA5" s="268"/>
      <c r="AB5" s="268"/>
    </row>
    <row r="6" spans="1:29" ht="9" customHeight="1"/>
    <row r="7" spans="1:29" ht="20.25" customHeight="1">
      <c r="A7" s="6" t="s">
        <v>168</v>
      </c>
      <c r="D7" s="252" t="s">
        <v>322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4"/>
    </row>
    <row r="8" spans="1:29" ht="9" customHeight="1"/>
    <row r="9" spans="1:29" ht="19.5" customHeight="1">
      <c r="A9" s="6" t="s">
        <v>169</v>
      </c>
      <c r="C9" s="196" t="s">
        <v>323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8"/>
      <c r="Z9" s="14"/>
      <c r="AA9" s="15" t="s">
        <v>170</v>
      </c>
      <c r="AB9" s="9"/>
    </row>
    <row r="10" spans="1:29" ht="9" customHeight="1" thickBot="1">
      <c r="A10" s="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  <c r="AB10" s="5"/>
    </row>
    <row r="11" spans="1:29" ht="9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</row>
    <row r="12" spans="1:29" ht="20.25" customHeight="1">
      <c r="A12" s="19" t="s">
        <v>171</v>
      </c>
      <c r="B12" s="20"/>
      <c r="C12" s="20"/>
      <c r="D12" s="20"/>
      <c r="E12" s="5"/>
      <c r="F12" s="5"/>
      <c r="G12" s="258" t="s">
        <v>172</v>
      </c>
      <c r="H12" s="258"/>
      <c r="I12" s="258"/>
      <c r="J12" s="5"/>
      <c r="K12" s="196" t="s">
        <v>324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8"/>
      <c r="AC12" s="21"/>
    </row>
    <row r="13" spans="1:29" ht="9" customHeight="1">
      <c r="A13" s="2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1"/>
    </row>
    <row r="14" spans="1:29" ht="20.25" customHeight="1">
      <c r="A14" s="22"/>
      <c r="B14" s="5"/>
      <c r="C14" s="5"/>
      <c r="D14" s="5"/>
      <c r="E14" s="5"/>
      <c r="F14" s="5"/>
      <c r="G14" s="5"/>
      <c r="H14" s="5"/>
      <c r="I14" s="259" t="s">
        <v>173</v>
      </c>
      <c r="J14" s="259"/>
      <c r="K14" s="259"/>
      <c r="L14" s="259"/>
      <c r="M14" s="259"/>
      <c r="N14" s="259"/>
      <c r="O14" s="260"/>
      <c r="P14" s="261" t="s">
        <v>325</v>
      </c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3"/>
      <c r="AC14" s="21"/>
    </row>
    <row r="15" spans="1:29" ht="20.100000000000001" customHeight="1">
      <c r="A15" s="23" t="s">
        <v>174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1"/>
    </row>
    <row r="16" spans="1:29" ht="20.25" customHeight="1">
      <c r="A16" s="246" t="s">
        <v>320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8"/>
      <c r="AC16" s="21"/>
    </row>
    <row r="17" spans="1:29" ht="20.100000000000001" customHeight="1">
      <c r="A17" s="23" t="s">
        <v>175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4" t="s">
        <v>176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21"/>
    </row>
    <row r="18" spans="1:29" ht="20.25" customHeight="1">
      <c r="A18" s="249" t="s">
        <v>326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1"/>
      <c r="Q18" s="5"/>
      <c r="R18" s="252" t="s">
        <v>327</v>
      </c>
      <c r="S18" s="253"/>
      <c r="T18" s="253"/>
      <c r="U18" s="253"/>
      <c r="V18" s="253"/>
      <c r="W18" s="253"/>
      <c r="X18" s="253"/>
      <c r="Y18" s="253"/>
      <c r="Z18" s="253"/>
      <c r="AA18" s="253"/>
      <c r="AB18" s="254"/>
      <c r="AC18" s="21"/>
    </row>
    <row r="19" spans="1:29" ht="9.75" customHeight="1">
      <c r="A19" s="2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5"/>
      <c r="AC19" s="21"/>
    </row>
    <row r="20" spans="1:29" ht="20.25" customHeight="1">
      <c r="A20" s="23" t="s">
        <v>177</v>
      </c>
      <c r="B20" s="196" t="s">
        <v>328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8"/>
      <c r="AC20" s="21"/>
    </row>
    <row r="21" spans="1:29" s="27" customFormat="1" ht="25.5" customHeight="1">
      <c r="A21" s="255" t="s">
        <v>178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6"/>
    </row>
    <row r="22" spans="1:29" ht="20.25" customHeight="1">
      <c r="A22" s="257" t="s">
        <v>329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4"/>
      <c r="AC22" s="21"/>
    </row>
    <row r="23" spans="1:29" ht="9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/>
    </row>
    <row r="24" spans="1:29" ht="6" customHeight="1"/>
    <row r="25" spans="1:29" ht="20.25" customHeight="1">
      <c r="A25" s="6" t="s">
        <v>179</v>
      </c>
      <c r="D25" s="5"/>
      <c r="E25" s="5"/>
      <c r="F25" s="5"/>
      <c r="G25" s="31"/>
      <c r="H25" s="31"/>
      <c r="I25" s="31"/>
      <c r="J25" s="31"/>
      <c r="K25" s="31"/>
      <c r="L25" s="32"/>
      <c r="M25" s="32"/>
      <c r="P25" s="6"/>
    </row>
    <row r="26" spans="1:29" ht="4.5" customHeight="1">
      <c r="A26" s="6"/>
      <c r="I26" s="33"/>
      <c r="J26" s="33"/>
      <c r="K26" s="33"/>
      <c r="L26" s="33"/>
      <c r="M26" s="33"/>
      <c r="P26" s="6"/>
    </row>
    <row r="27" spans="1:29" ht="27.75" customHeight="1">
      <c r="A27" s="232" t="s">
        <v>330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4"/>
    </row>
    <row r="28" spans="1:29" ht="24" customHeight="1">
      <c r="A28" s="235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7"/>
    </row>
    <row r="29" spans="1:29" ht="6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ht="15">
      <c r="A30" s="24" t="s">
        <v>180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ht="15">
      <c r="A31" s="238" t="s">
        <v>181</v>
      </c>
      <c r="B31" s="238"/>
      <c r="C31" s="238"/>
      <c r="O31" s="2">
        <v>1</v>
      </c>
      <c r="P31" s="2">
        <v>2</v>
      </c>
      <c r="Q31" s="2">
        <v>3</v>
      </c>
      <c r="R31" s="2">
        <v>4</v>
      </c>
      <c r="S31" s="2">
        <v>5</v>
      </c>
      <c r="T31" s="2">
        <v>6</v>
      </c>
      <c r="U31" s="2">
        <v>7</v>
      </c>
      <c r="W31" s="2">
        <v>8</v>
      </c>
      <c r="X31" s="2">
        <v>9</v>
      </c>
      <c r="Y31" s="2">
        <v>10</v>
      </c>
      <c r="AA31" s="2">
        <v>11</v>
      </c>
      <c r="AB31" s="2">
        <v>12</v>
      </c>
    </row>
    <row r="32" spans="1:29" s="35" customFormat="1" ht="35.25" customHeight="1">
      <c r="A32" s="31"/>
      <c r="B32" s="239" t="s">
        <v>182</v>
      </c>
      <c r="C32" s="239"/>
      <c r="D32" s="239"/>
      <c r="E32" s="239"/>
      <c r="F32" s="239"/>
      <c r="G32" s="239"/>
      <c r="H32" s="239"/>
      <c r="I32" s="239"/>
      <c r="J32" s="239"/>
      <c r="K32" s="239"/>
      <c r="L32" s="34"/>
      <c r="M32" s="34"/>
      <c r="O32" s="36"/>
      <c r="P32" s="36"/>
      <c r="Q32" s="36"/>
      <c r="R32" s="36"/>
      <c r="S32" s="36"/>
      <c r="T32" s="36"/>
      <c r="U32" s="240"/>
      <c r="V32" s="241"/>
      <c r="W32" s="36"/>
      <c r="X32" s="36"/>
      <c r="Y32" s="36"/>
      <c r="Z32" s="240"/>
      <c r="AA32" s="241"/>
      <c r="AB32" s="36"/>
    </row>
    <row r="33" spans="1:31" ht="5.25" customHeight="1"/>
    <row r="34" spans="1:31" ht="30.75" customHeight="1" thickBot="1">
      <c r="A34" s="6" t="s">
        <v>183</v>
      </c>
      <c r="C34" s="242" t="s">
        <v>184</v>
      </c>
      <c r="D34" s="242"/>
      <c r="E34" s="242"/>
      <c r="F34" s="242"/>
      <c r="G34" s="242"/>
      <c r="I34" s="243" t="s">
        <v>185</v>
      </c>
      <c r="J34" s="244"/>
      <c r="K34" s="244"/>
      <c r="L34" s="37"/>
      <c r="M34" s="172" t="s">
        <v>186</v>
      </c>
      <c r="O34" s="245" t="s">
        <v>187</v>
      </c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</row>
    <row r="35" spans="1:31" ht="30" customHeight="1" thickTop="1">
      <c r="A35" s="211" t="s">
        <v>331</v>
      </c>
      <c r="C35" s="214" t="s">
        <v>334</v>
      </c>
      <c r="D35" s="215"/>
      <c r="E35" s="215"/>
      <c r="F35" s="215"/>
      <c r="G35" s="216"/>
      <c r="I35" s="38">
        <v>0</v>
      </c>
      <c r="J35" s="39"/>
      <c r="K35" s="38">
        <v>180</v>
      </c>
      <c r="L35" s="40"/>
      <c r="M35" s="38">
        <v>2097</v>
      </c>
      <c r="N35" s="41"/>
      <c r="O35" s="42"/>
      <c r="P35" s="42"/>
      <c r="Q35" s="42"/>
      <c r="R35" s="42"/>
      <c r="S35" s="42"/>
      <c r="T35" s="43"/>
      <c r="U35" s="223"/>
      <c r="V35" s="224"/>
      <c r="W35" s="44"/>
      <c r="X35" s="42"/>
      <c r="Y35" s="42">
        <v>180</v>
      </c>
      <c r="Z35" s="223"/>
      <c r="AA35" s="224"/>
      <c r="AB35" s="44"/>
      <c r="AE35" s="45"/>
    </row>
    <row r="36" spans="1:31" ht="3" customHeight="1">
      <c r="A36" s="212"/>
      <c r="C36" s="217"/>
      <c r="D36" s="218"/>
      <c r="E36" s="218"/>
      <c r="F36" s="218"/>
      <c r="G36" s="219"/>
      <c r="I36" s="40"/>
      <c r="J36" s="39"/>
      <c r="K36" s="40"/>
      <c r="L36" s="40"/>
      <c r="M36" s="40"/>
      <c r="N36" s="41"/>
      <c r="O36" s="46"/>
      <c r="P36" s="46"/>
      <c r="Q36" s="46"/>
      <c r="R36" s="46"/>
      <c r="S36" s="46"/>
      <c r="T36" s="46"/>
      <c r="U36" s="47"/>
      <c r="V36" s="47"/>
      <c r="W36" s="46"/>
      <c r="X36" s="46"/>
      <c r="Y36" s="46"/>
      <c r="Z36" s="47"/>
      <c r="AA36" s="47"/>
      <c r="AB36" s="46"/>
      <c r="AE36" s="45"/>
    </row>
    <row r="37" spans="1:31" ht="30" customHeight="1" thickBot="1">
      <c r="A37" s="212"/>
      <c r="C37" s="220"/>
      <c r="D37" s="221"/>
      <c r="E37" s="221"/>
      <c r="F37" s="221"/>
      <c r="G37" s="222"/>
      <c r="I37" s="225"/>
      <c r="J37" s="225"/>
      <c r="K37" s="225"/>
      <c r="L37" s="225"/>
      <c r="M37" s="225"/>
      <c r="N37" s="226"/>
      <c r="O37" s="48"/>
      <c r="P37" s="48"/>
      <c r="Q37" s="48"/>
      <c r="R37" s="48"/>
      <c r="S37" s="48"/>
      <c r="T37" s="48"/>
      <c r="U37" s="227"/>
      <c r="V37" s="228"/>
      <c r="W37" s="48"/>
      <c r="X37" s="48"/>
      <c r="Y37" s="48"/>
      <c r="Z37" s="227"/>
      <c r="AA37" s="228"/>
      <c r="AB37" s="49"/>
      <c r="AE37" s="45"/>
    </row>
    <row r="38" spans="1:31" ht="3.75" customHeight="1" thickTop="1">
      <c r="A38" s="212"/>
      <c r="C38" s="50"/>
      <c r="D38" s="50"/>
      <c r="E38" s="50"/>
      <c r="F38" s="50"/>
      <c r="G38" s="50"/>
      <c r="I38" s="39"/>
      <c r="J38" s="39"/>
      <c r="K38" s="39"/>
      <c r="L38" s="39"/>
      <c r="M38" s="39"/>
      <c r="N38" s="39"/>
      <c r="O38" s="51"/>
      <c r="P38" s="51"/>
      <c r="Q38" s="51"/>
      <c r="R38" s="51"/>
      <c r="S38" s="51"/>
      <c r="T38" s="51"/>
      <c r="U38" s="52"/>
      <c r="V38" s="52"/>
      <c r="W38" s="51"/>
      <c r="X38" s="51"/>
      <c r="Y38" s="51"/>
      <c r="Z38" s="52"/>
      <c r="AA38" s="52"/>
      <c r="AB38" s="53"/>
      <c r="AE38" s="45"/>
    </row>
    <row r="39" spans="1:31" ht="15" customHeight="1" thickBot="1">
      <c r="A39" s="213"/>
      <c r="C39" s="54" t="s">
        <v>188</v>
      </c>
      <c r="D39" s="229" t="s">
        <v>339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1"/>
      <c r="AE39" s="45"/>
    </row>
    <row r="40" spans="1:31" ht="5.25" customHeight="1" thickTop="1" thickBot="1">
      <c r="A40" s="56"/>
      <c r="B40" s="5"/>
      <c r="C40" s="57"/>
      <c r="D40" s="57"/>
      <c r="E40" s="57"/>
      <c r="F40" s="57"/>
      <c r="G40" s="58"/>
      <c r="I40" s="39"/>
      <c r="J40" s="39"/>
      <c r="K40" s="39"/>
      <c r="L40" s="39"/>
      <c r="M40" s="39"/>
      <c r="N40" s="39"/>
      <c r="O40" s="40"/>
      <c r="P40" s="40"/>
      <c r="Q40" s="40"/>
      <c r="R40" s="40"/>
      <c r="S40" s="40"/>
      <c r="T40" s="40"/>
      <c r="U40" s="39"/>
      <c r="V40" s="39"/>
      <c r="W40" s="40"/>
      <c r="X40" s="40"/>
      <c r="Y40" s="40"/>
      <c r="Z40" s="39"/>
      <c r="AA40" s="39"/>
      <c r="AB40" s="40"/>
      <c r="AC40" s="5"/>
      <c r="AE40" s="45"/>
    </row>
    <row r="41" spans="1:31" ht="30" customHeight="1" thickTop="1">
      <c r="A41" s="211" t="s">
        <v>338</v>
      </c>
      <c r="C41" s="214" t="s">
        <v>335</v>
      </c>
      <c r="D41" s="215"/>
      <c r="E41" s="215"/>
      <c r="F41" s="215"/>
      <c r="G41" s="216"/>
      <c r="I41" s="38">
        <v>563</v>
      </c>
      <c r="J41" s="39"/>
      <c r="K41" s="38">
        <v>620</v>
      </c>
      <c r="L41" s="40"/>
      <c r="M41" s="38"/>
      <c r="N41" s="41"/>
      <c r="O41" s="42"/>
      <c r="P41" s="42"/>
      <c r="Q41" s="42"/>
      <c r="R41" s="42"/>
      <c r="S41" s="42"/>
      <c r="T41" s="43"/>
      <c r="U41" s="223"/>
      <c r="V41" s="224"/>
      <c r="W41" s="44"/>
      <c r="X41" s="42"/>
      <c r="Y41" s="42">
        <v>57</v>
      </c>
      <c r="Z41" s="223"/>
      <c r="AA41" s="224"/>
      <c r="AB41" s="44"/>
      <c r="AE41" s="45"/>
    </row>
    <row r="42" spans="1:31" ht="3" customHeight="1">
      <c r="A42" s="212"/>
      <c r="C42" s="217"/>
      <c r="D42" s="218"/>
      <c r="E42" s="218"/>
      <c r="F42" s="218"/>
      <c r="G42" s="219"/>
      <c r="I42" s="40"/>
      <c r="J42" s="39"/>
      <c r="K42" s="40"/>
      <c r="L42" s="40"/>
      <c r="M42" s="40"/>
      <c r="N42" s="41"/>
      <c r="O42" s="46"/>
      <c r="P42" s="46"/>
      <c r="Q42" s="46"/>
      <c r="R42" s="46"/>
      <c r="S42" s="46"/>
      <c r="T42" s="46"/>
      <c r="U42" s="47"/>
      <c r="V42" s="47"/>
      <c r="W42" s="46"/>
      <c r="X42" s="46"/>
      <c r="Y42" s="46"/>
      <c r="Z42" s="47"/>
      <c r="AA42" s="47"/>
      <c r="AB42" s="46"/>
      <c r="AE42" s="45"/>
    </row>
    <row r="43" spans="1:31" ht="30" customHeight="1" thickBot="1">
      <c r="A43" s="212"/>
      <c r="C43" s="220"/>
      <c r="D43" s="221"/>
      <c r="E43" s="221"/>
      <c r="F43" s="221"/>
      <c r="G43" s="222"/>
      <c r="I43" s="225"/>
      <c r="J43" s="225"/>
      <c r="K43" s="225"/>
      <c r="L43" s="225"/>
      <c r="M43" s="225"/>
      <c r="N43" s="226"/>
      <c r="O43" s="48"/>
      <c r="P43" s="48"/>
      <c r="Q43" s="48"/>
      <c r="R43" s="48"/>
      <c r="S43" s="48"/>
      <c r="T43" s="48"/>
      <c r="U43" s="227"/>
      <c r="V43" s="228"/>
      <c r="W43" s="48"/>
      <c r="X43" s="48"/>
      <c r="Y43" s="48"/>
      <c r="Z43" s="227"/>
      <c r="AA43" s="228"/>
      <c r="AB43" s="49"/>
      <c r="AE43" s="45"/>
    </row>
    <row r="44" spans="1:31" ht="3.75" customHeight="1" thickTop="1">
      <c r="A44" s="212"/>
      <c r="C44" s="50"/>
      <c r="D44" s="50"/>
      <c r="E44" s="50"/>
      <c r="F44" s="50"/>
      <c r="G44" s="50"/>
      <c r="I44" s="39"/>
      <c r="J44" s="39"/>
      <c r="K44" s="39"/>
      <c r="L44" s="39"/>
      <c r="M44" s="39"/>
      <c r="N44" s="39"/>
      <c r="O44" s="51"/>
      <c r="P44" s="51"/>
      <c r="Q44" s="51"/>
      <c r="R44" s="51"/>
      <c r="S44" s="51"/>
      <c r="T44" s="51"/>
      <c r="U44" s="52"/>
      <c r="V44" s="52"/>
      <c r="W44" s="51"/>
      <c r="X44" s="51"/>
      <c r="Y44" s="51"/>
      <c r="Z44" s="52"/>
      <c r="AA44" s="52"/>
      <c r="AB44" s="53"/>
      <c r="AE44" s="45"/>
    </row>
    <row r="45" spans="1:31" ht="15" customHeight="1" thickBot="1">
      <c r="A45" s="213"/>
      <c r="C45" s="54" t="s">
        <v>188</v>
      </c>
      <c r="D45" s="229" t="s">
        <v>380</v>
      </c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1"/>
      <c r="AE45" s="45"/>
    </row>
    <row r="46" spans="1:31" ht="5.25" customHeight="1" thickTop="1" thickBot="1">
      <c r="A46" s="56"/>
      <c r="B46" s="5"/>
      <c r="C46" s="57"/>
      <c r="D46" s="57"/>
      <c r="E46" s="57"/>
      <c r="F46" s="57"/>
      <c r="G46" s="59"/>
      <c r="I46" s="39"/>
      <c r="J46" s="39"/>
      <c r="K46" s="39"/>
      <c r="L46" s="39"/>
      <c r="M46" s="39"/>
      <c r="N46" s="39"/>
      <c r="O46" s="40"/>
      <c r="P46" s="40"/>
      <c r="Q46" s="40"/>
      <c r="R46" s="40"/>
      <c r="S46" s="40"/>
      <c r="T46" s="40"/>
      <c r="U46" s="39"/>
      <c r="V46" s="39"/>
      <c r="W46" s="40"/>
      <c r="X46" s="40"/>
      <c r="Y46" s="40"/>
      <c r="Z46" s="39"/>
      <c r="AA46" s="39"/>
      <c r="AB46" s="40"/>
      <c r="AC46" s="5"/>
      <c r="AE46" s="45"/>
    </row>
    <row r="47" spans="1:31" ht="30" customHeight="1" thickTop="1">
      <c r="A47" s="211" t="s">
        <v>332</v>
      </c>
      <c r="C47" s="214" t="s">
        <v>336</v>
      </c>
      <c r="D47" s="215"/>
      <c r="E47" s="215"/>
      <c r="F47" s="215"/>
      <c r="G47" s="216"/>
      <c r="I47" s="38">
        <v>0</v>
      </c>
      <c r="J47" s="39"/>
      <c r="K47" s="38">
        <v>30</v>
      </c>
      <c r="L47" s="40"/>
      <c r="M47" s="38">
        <v>75</v>
      </c>
      <c r="N47" s="41"/>
      <c r="O47" s="42"/>
      <c r="P47" s="42"/>
      <c r="Q47" s="42"/>
      <c r="R47" s="42"/>
      <c r="S47" s="42"/>
      <c r="T47" s="43"/>
      <c r="U47" s="223"/>
      <c r="V47" s="224"/>
      <c r="W47" s="44"/>
      <c r="X47" s="42"/>
      <c r="Y47" s="42"/>
      <c r="Z47" s="223">
        <v>30</v>
      </c>
      <c r="AA47" s="224"/>
      <c r="AB47" s="44"/>
      <c r="AE47" s="45"/>
    </row>
    <row r="48" spans="1:31" ht="3" customHeight="1">
      <c r="A48" s="212"/>
      <c r="C48" s="217"/>
      <c r="D48" s="218"/>
      <c r="E48" s="218"/>
      <c r="F48" s="218"/>
      <c r="G48" s="219"/>
      <c r="I48" s="40"/>
      <c r="J48" s="39"/>
      <c r="K48" s="40"/>
      <c r="L48" s="40"/>
      <c r="M48" s="40"/>
      <c r="N48" s="41"/>
      <c r="O48" s="46"/>
      <c r="P48" s="46"/>
      <c r="Q48" s="46"/>
      <c r="R48" s="46"/>
      <c r="S48" s="46"/>
      <c r="T48" s="46"/>
      <c r="U48" s="47"/>
      <c r="V48" s="47"/>
      <c r="W48" s="46"/>
      <c r="X48" s="46"/>
      <c r="Y48" s="46"/>
      <c r="Z48" s="47"/>
      <c r="AA48" s="47"/>
      <c r="AB48" s="46"/>
      <c r="AE48" s="45"/>
    </row>
    <row r="49" spans="1:31" ht="30" customHeight="1" thickBot="1">
      <c r="A49" s="212"/>
      <c r="C49" s="220"/>
      <c r="D49" s="221"/>
      <c r="E49" s="221"/>
      <c r="F49" s="221"/>
      <c r="G49" s="222"/>
      <c r="I49" s="225"/>
      <c r="J49" s="225"/>
      <c r="K49" s="225"/>
      <c r="L49" s="225"/>
      <c r="M49" s="225"/>
      <c r="N49" s="226"/>
      <c r="O49" s="48"/>
      <c r="P49" s="48"/>
      <c r="Q49" s="48"/>
      <c r="R49" s="48"/>
      <c r="S49" s="48"/>
      <c r="T49" s="48"/>
      <c r="U49" s="227"/>
      <c r="V49" s="228"/>
      <c r="W49" s="48"/>
      <c r="X49" s="48"/>
      <c r="Y49" s="48"/>
      <c r="Z49" s="227"/>
      <c r="AA49" s="228"/>
      <c r="AB49" s="49"/>
      <c r="AE49" s="45"/>
    </row>
    <row r="50" spans="1:31" ht="3.75" customHeight="1" thickTop="1">
      <c r="A50" s="212"/>
      <c r="C50" s="50"/>
      <c r="D50" s="50"/>
      <c r="E50" s="50"/>
      <c r="F50" s="50"/>
      <c r="G50" s="50"/>
      <c r="I50" s="39"/>
      <c r="J50" s="39"/>
      <c r="K50" s="39"/>
      <c r="L50" s="39"/>
      <c r="M50" s="39"/>
      <c r="N50" s="39"/>
      <c r="O50" s="51"/>
      <c r="P50" s="51"/>
      <c r="Q50" s="51"/>
      <c r="R50" s="51"/>
      <c r="S50" s="51"/>
      <c r="T50" s="51"/>
      <c r="U50" s="52"/>
      <c r="V50" s="52"/>
      <c r="W50" s="51"/>
      <c r="X50" s="51"/>
      <c r="Y50" s="51"/>
      <c r="Z50" s="52"/>
      <c r="AA50" s="52"/>
      <c r="AB50" s="53"/>
      <c r="AE50" s="45"/>
    </row>
    <row r="51" spans="1:31" ht="15" customHeight="1" thickBot="1">
      <c r="A51" s="213"/>
      <c r="C51" s="54" t="s">
        <v>188</v>
      </c>
      <c r="D51" s="229" t="s">
        <v>340</v>
      </c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1"/>
      <c r="AE51" s="45"/>
    </row>
    <row r="52" spans="1:31" ht="5.25" customHeight="1" thickTop="1" thickBot="1">
      <c r="A52" s="56"/>
      <c r="B52" s="5"/>
      <c r="C52" s="57"/>
      <c r="D52" s="57"/>
      <c r="E52" s="57"/>
      <c r="F52" s="57"/>
      <c r="G52" s="59"/>
      <c r="I52" s="39"/>
      <c r="J52" s="39"/>
      <c r="K52" s="39"/>
      <c r="L52" s="39"/>
      <c r="M52" s="39"/>
      <c r="N52" s="39"/>
      <c r="O52" s="40"/>
      <c r="P52" s="40"/>
      <c r="Q52" s="40"/>
      <c r="R52" s="40"/>
      <c r="S52" s="40"/>
      <c r="T52" s="40"/>
      <c r="U52" s="39"/>
      <c r="V52" s="39"/>
      <c r="W52" s="40"/>
      <c r="X52" s="40"/>
      <c r="Y52" s="40"/>
      <c r="Z52" s="39"/>
      <c r="AA52" s="39"/>
      <c r="AB52" s="40"/>
      <c r="AC52" s="5"/>
      <c r="AE52" s="45"/>
    </row>
    <row r="53" spans="1:31" ht="30" customHeight="1" thickTop="1">
      <c r="A53" s="211" t="s">
        <v>333</v>
      </c>
      <c r="C53" s="214" t="s">
        <v>337</v>
      </c>
      <c r="D53" s="215"/>
      <c r="E53" s="215"/>
      <c r="F53" s="215"/>
      <c r="G53" s="216"/>
      <c r="I53" s="189">
        <v>234</v>
      </c>
      <c r="J53" s="190"/>
      <c r="K53" s="189">
        <v>325</v>
      </c>
      <c r="L53" s="40"/>
      <c r="M53" s="38">
        <v>620</v>
      </c>
      <c r="N53" s="41"/>
      <c r="O53" s="42"/>
      <c r="P53" s="42"/>
      <c r="Q53" s="42"/>
      <c r="R53" s="42"/>
      <c r="S53" s="42"/>
      <c r="T53" s="43"/>
      <c r="U53" s="223"/>
      <c r="V53" s="224"/>
      <c r="W53" s="44"/>
      <c r="X53" s="42"/>
      <c r="Y53" s="42"/>
      <c r="Z53" s="223"/>
      <c r="AA53" s="224"/>
      <c r="AB53" s="44">
        <v>91</v>
      </c>
      <c r="AE53" s="45"/>
    </row>
    <row r="54" spans="1:31" ht="3" customHeight="1">
      <c r="A54" s="212"/>
      <c r="C54" s="217"/>
      <c r="D54" s="218"/>
      <c r="E54" s="218"/>
      <c r="F54" s="218"/>
      <c r="G54" s="219"/>
      <c r="I54" s="40"/>
      <c r="J54" s="39"/>
      <c r="K54" s="40"/>
      <c r="L54" s="40"/>
      <c r="M54" s="40"/>
      <c r="N54" s="41"/>
      <c r="O54" s="46"/>
      <c r="P54" s="46"/>
      <c r="Q54" s="46"/>
      <c r="R54" s="46"/>
      <c r="S54" s="46"/>
      <c r="T54" s="46"/>
      <c r="U54" s="47"/>
      <c r="V54" s="47"/>
      <c r="W54" s="46"/>
      <c r="X54" s="46"/>
      <c r="Y54" s="46"/>
      <c r="Z54" s="47"/>
      <c r="AA54" s="47"/>
      <c r="AB54" s="46"/>
      <c r="AE54" s="45"/>
    </row>
    <row r="55" spans="1:31" ht="30" customHeight="1" thickBot="1">
      <c r="A55" s="212"/>
      <c r="C55" s="220"/>
      <c r="D55" s="221"/>
      <c r="E55" s="221"/>
      <c r="F55" s="221"/>
      <c r="G55" s="222"/>
      <c r="I55" s="225"/>
      <c r="J55" s="225"/>
      <c r="K55" s="225"/>
      <c r="L55" s="225"/>
      <c r="M55" s="225"/>
      <c r="N55" s="226"/>
      <c r="O55" s="48"/>
      <c r="P55" s="48"/>
      <c r="Q55" s="48"/>
      <c r="R55" s="48"/>
      <c r="S55" s="48"/>
      <c r="T55" s="48"/>
      <c r="U55" s="227"/>
      <c r="V55" s="228"/>
      <c r="W55" s="48"/>
      <c r="X55" s="48"/>
      <c r="Y55" s="48"/>
      <c r="Z55" s="227"/>
      <c r="AA55" s="228"/>
      <c r="AB55" s="49"/>
      <c r="AE55" s="45"/>
    </row>
    <row r="56" spans="1:31" ht="3.75" customHeight="1" thickTop="1">
      <c r="A56" s="212"/>
      <c r="C56" s="50"/>
      <c r="D56" s="50"/>
      <c r="E56" s="50"/>
      <c r="F56" s="50"/>
      <c r="G56" s="50"/>
      <c r="I56" s="39"/>
      <c r="J56" s="39"/>
      <c r="K56" s="39"/>
      <c r="L56" s="39"/>
      <c r="M56" s="39"/>
      <c r="N56" s="39"/>
      <c r="O56" s="51"/>
      <c r="P56" s="51"/>
      <c r="Q56" s="51"/>
      <c r="R56" s="51"/>
      <c r="S56" s="51"/>
      <c r="T56" s="51"/>
      <c r="U56" s="52"/>
      <c r="V56" s="52"/>
      <c r="W56" s="51"/>
      <c r="X56" s="51"/>
      <c r="Y56" s="51"/>
      <c r="Z56" s="52"/>
      <c r="AA56" s="52"/>
      <c r="AB56" s="53"/>
      <c r="AE56" s="45"/>
    </row>
    <row r="57" spans="1:31" ht="15" customHeight="1" thickBot="1">
      <c r="A57" s="213"/>
      <c r="C57" s="54" t="s">
        <v>188</v>
      </c>
      <c r="D57" s="229" t="s">
        <v>341</v>
      </c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1"/>
      <c r="AE57" s="45"/>
    </row>
    <row r="58" spans="1:31" ht="8.25" customHeight="1" thickTop="1">
      <c r="A58" s="60"/>
      <c r="C58" s="54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E58" s="45"/>
    </row>
    <row r="59" spans="1:31" ht="11.25" customHeight="1">
      <c r="G59" s="33"/>
      <c r="R59" s="5"/>
      <c r="S59" s="6"/>
      <c r="U59" s="195"/>
      <c r="V59" s="195"/>
      <c r="W59" s="195"/>
      <c r="X59" s="62"/>
      <c r="Y59" s="5"/>
      <c r="Z59" s="209"/>
      <c r="AA59" s="209"/>
      <c r="AB59" s="209"/>
    </row>
    <row r="60" spans="1:31" ht="19.5" customHeight="1">
      <c r="A60" s="63" t="s">
        <v>189</v>
      </c>
      <c r="B60" s="64"/>
      <c r="C60" s="64"/>
      <c r="D60" s="64"/>
      <c r="E60" s="210" t="s">
        <v>190</v>
      </c>
      <c r="F60" s="210"/>
      <c r="G60" s="210"/>
      <c r="H60" s="210"/>
      <c r="I60" s="210"/>
      <c r="J60" s="65"/>
      <c r="K60" s="210" t="s">
        <v>191</v>
      </c>
      <c r="L60" s="210"/>
      <c r="M60" s="210"/>
      <c r="N60" s="210"/>
      <c r="O60" s="210"/>
      <c r="P60" s="65"/>
      <c r="Q60" s="210" t="s">
        <v>158</v>
      </c>
      <c r="R60" s="210"/>
      <c r="S60" s="210"/>
      <c r="T60" s="66"/>
      <c r="U60" s="24"/>
      <c r="V60" s="24"/>
      <c r="W60" s="5"/>
      <c r="X60" s="5"/>
      <c r="Y60" s="5"/>
      <c r="Z60" s="5"/>
      <c r="AA60" s="5"/>
      <c r="AB60" s="5"/>
    </row>
    <row r="61" spans="1:31" ht="19.5" customHeight="1">
      <c r="A61" s="206" t="s">
        <v>192</v>
      </c>
      <c r="B61" s="207"/>
      <c r="C61" s="207"/>
      <c r="D61" s="207"/>
      <c r="E61" s="201">
        <v>6359000</v>
      </c>
      <c r="F61" s="202"/>
      <c r="G61" s="202"/>
      <c r="H61" s="202"/>
      <c r="I61" s="203"/>
      <c r="J61" s="67"/>
      <c r="K61" s="208"/>
      <c r="L61" s="208"/>
      <c r="M61" s="208"/>
      <c r="N61" s="208"/>
      <c r="O61" s="208"/>
      <c r="P61" s="67"/>
      <c r="Q61" s="208">
        <f>K61+E61</f>
        <v>6359000</v>
      </c>
      <c r="R61" s="208"/>
      <c r="S61" s="208"/>
      <c r="T61" s="68"/>
      <c r="U61" s="5"/>
      <c r="V61" s="5"/>
      <c r="W61" s="31"/>
      <c r="X61" s="31"/>
      <c r="Y61" s="31"/>
      <c r="Z61" s="31"/>
      <c r="AA61" s="31"/>
      <c r="AB61" s="31"/>
    </row>
    <row r="62" spans="1:31" ht="19.5" customHeight="1">
      <c r="A62" s="206" t="s">
        <v>193</v>
      </c>
      <c r="B62" s="207"/>
      <c r="C62" s="207"/>
      <c r="D62" s="207"/>
      <c r="E62" s="208">
        <v>691000</v>
      </c>
      <c r="F62" s="208"/>
      <c r="G62" s="208"/>
      <c r="H62" s="208"/>
      <c r="I62" s="208"/>
      <c r="J62" s="67"/>
      <c r="K62" s="208"/>
      <c r="L62" s="208"/>
      <c r="M62" s="208"/>
      <c r="N62" s="208"/>
      <c r="O62" s="208"/>
      <c r="P62" s="67"/>
      <c r="Q62" s="208">
        <f>E62+K62</f>
        <v>691000</v>
      </c>
      <c r="R62" s="208"/>
      <c r="S62" s="208"/>
      <c r="T62" s="68"/>
      <c r="U62" s="5"/>
      <c r="V62" s="5"/>
      <c r="W62" s="31"/>
      <c r="X62" s="31"/>
      <c r="Y62" s="31"/>
      <c r="Z62" s="31"/>
      <c r="AA62" s="31"/>
      <c r="AB62" s="31"/>
    </row>
    <row r="63" spans="1:31" ht="19.5" customHeight="1">
      <c r="A63" s="206" t="s">
        <v>194</v>
      </c>
      <c r="B63" s="207"/>
      <c r="C63" s="207"/>
      <c r="D63" s="207"/>
      <c r="E63" s="208">
        <v>4450000</v>
      </c>
      <c r="F63" s="208"/>
      <c r="G63" s="208"/>
      <c r="H63" s="208"/>
      <c r="I63" s="208"/>
      <c r="J63" s="67"/>
      <c r="K63" s="208"/>
      <c r="L63" s="208"/>
      <c r="M63" s="208"/>
      <c r="N63" s="208"/>
      <c r="O63" s="208"/>
      <c r="P63" s="67"/>
      <c r="Q63" s="208">
        <f t="shared" ref="Q63:Q66" si="0">E63+K63</f>
        <v>4450000</v>
      </c>
      <c r="R63" s="208"/>
      <c r="S63" s="208"/>
      <c r="T63" s="68"/>
      <c r="U63" s="5"/>
      <c r="V63" s="5"/>
      <c r="W63" s="31"/>
      <c r="X63" s="31"/>
      <c r="Y63" s="31"/>
      <c r="Z63" s="31"/>
      <c r="AA63" s="31"/>
      <c r="AB63" s="31"/>
    </row>
    <row r="64" spans="1:31" ht="19.5" customHeight="1">
      <c r="A64" s="206" t="s">
        <v>195</v>
      </c>
      <c r="B64" s="207"/>
      <c r="C64" s="207"/>
      <c r="D64" s="207"/>
      <c r="E64" s="208"/>
      <c r="F64" s="208"/>
      <c r="G64" s="208"/>
      <c r="H64" s="208"/>
      <c r="I64" s="208"/>
      <c r="J64" s="67"/>
      <c r="K64" s="208"/>
      <c r="L64" s="208"/>
      <c r="M64" s="208"/>
      <c r="N64" s="208"/>
      <c r="O64" s="208"/>
      <c r="P64" s="67"/>
      <c r="Q64" s="208">
        <f t="shared" si="0"/>
        <v>0</v>
      </c>
      <c r="R64" s="208"/>
      <c r="S64" s="208"/>
      <c r="T64" s="68"/>
      <c r="U64" s="5"/>
      <c r="V64" s="5"/>
      <c r="W64" s="31"/>
      <c r="X64" s="31"/>
      <c r="Y64" s="31"/>
      <c r="Z64" s="31"/>
      <c r="AA64" s="31"/>
      <c r="AB64" s="31"/>
    </row>
    <row r="65" spans="1:29" ht="19.5" customHeight="1">
      <c r="A65" s="206" t="s">
        <v>196</v>
      </c>
      <c r="B65" s="207"/>
      <c r="C65" s="207"/>
      <c r="D65" s="207"/>
      <c r="E65" s="208"/>
      <c r="F65" s="208"/>
      <c r="G65" s="208"/>
      <c r="H65" s="208"/>
      <c r="I65" s="208"/>
      <c r="J65" s="67"/>
      <c r="K65" s="208"/>
      <c r="L65" s="208"/>
      <c r="M65" s="208"/>
      <c r="N65" s="208"/>
      <c r="O65" s="208"/>
      <c r="P65" s="69"/>
      <c r="Q65" s="208">
        <f t="shared" si="0"/>
        <v>0</v>
      </c>
      <c r="R65" s="208"/>
      <c r="S65" s="208"/>
      <c r="T65" s="68"/>
      <c r="U65" s="5"/>
      <c r="V65" s="5"/>
      <c r="W65" s="31"/>
      <c r="X65" s="31"/>
      <c r="Y65" s="31"/>
      <c r="Z65" s="31"/>
      <c r="AA65" s="31"/>
      <c r="AB65" s="31"/>
    </row>
    <row r="66" spans="1:29" ht="19.5" customHeight="1">
      <c r="A66" s="206" t="s">
        <v>197</v>
      </c>
      <c r="B66" s="207"/>
      <c r="C66" s="207"/>
      <c r="D66" s="207"/>
      <c r="E66" s="208"/>
      <c r="F66" s="208"/>
      <c r="G66" s="208"/>
      <c r="H66" s="208"/>
      <c r="I66" s="208"/>
      <c r="J66" s="67"/>
      <c r="K66" s="208"/>
      <c r="L66" s="208"/>
      <c r="M66" s="208"/>
      <c r="N66" s="208"/>
      <c r="O66" s="208"/>
      <c r="P66" s="67"/>
      <c r="Q66" s="208">
        <f t="shared" si="0"/>
        <v>0</v>
      </c>
      <c r="R66" s="208"/>
      <c r="S66" s="208"/>
      <c r="T66" s="68"/>
      <c r="U66" s="5"/>
      <c r="V66" s="5"/>
      <c r="W66" s="31"/>
      <c r="X66" s="31"/>
      <c r="Y66" s="31"/>
      <c r="Z66" s="31"/>
      <c r="AA66" s="31"/>
      <c r="AB66" s="31"/>
    </row>
    <row r="67" spans="1:29" ht="8.25" customHeight="1">
      <c r="A67" s="70"/>
      <c r="B67" s="71"/>
      <c r="C67" s="71"/>
      <c r="D67" s="71"/>
      <c r="E67" s="72"/>
      <c r="F67" s="72"/>
      <c r="G67" s="72"/>
      <c r="H67" s="72"/>
      <c r="I67" s="72"/>
      <c r="J67" s="67"/>
      <c r="K67" s="72"/>
      <c r="L67" s="72"/>
      <c r="M67" s="72"/>
      <c r="N67" s="72"/>
      <c r="O67" s="72"/>
      <c r="P67" s="67"/>
      <c r="Q67" s="72"/>
      <c r="R67" s="72"/>
      <c r="S67" s="72"/>
      <c r="T67" s="68"/>
      <c r="U67" s="5"/>
      <c r="V67" s="5"/>
      <c r="W67" s="31"/>
      <c r="X67" s="31"/>
      <c r="Y67" s="31"/>
      <c r="Z67" s="31"/>
      <c r="AA67" s="31"/>
      <c r="AB67" s="31"/>
    </row>
    <row r="68" spans="1:29" ht="19.5" customHeight="1">
      <c r="A68" s="70"/>
      <c r="B68" s="71"/>
      <c r="C68" s="200" t="s">
        <v>198</v>
      </c>
      <c r="D68" s="200"/>
      <c r="E68" s="201">
        <v>11500000</v>
      </c>
      <c r="F68" s="202"/>
      <c r="G68" s="202"/>
      <c r="H68" s="202"/>
      <c r="I68" s="203"/>
      <c r="J68" s="67"/>
      <c r="K68" s="208"/>
      <c r="L68" s="208"/>
      <c r="M68" s="208"/>
      <c r="N68" s="208"/>
      <c r="O68" s="208"/>
      <c r="P68" s="67"/>
      <c r="Q68" s="201">
        <f>E68+K68</f>
        <v>11500000</v>
      </c>
      <c r="R68" s="202"/>
      <c r="S68" s="203"/>
      <c r="T68" s="68"/>
      <c r="U68" s="5"/>
      <c r="V68" s="5"/>
      <c r="W68" s="31"/>
      <c r="X68" s="31"/>
      <c r="Y68" s="31"/>
      <c r="Z68" s="31"/>
      <c r="AA68" s="31"/>
      <c r="AB68" s="31"/>
    </row>
    <row r="69" spans="1:29" ht="5.25" customHeight="1">
      <c r="A69" s="70"/>
      <c r="B69" s="71"/>
      <c r="C69" s="73"/>
      <c r="D69" s="73"/>
      <c r="E69" s="72"/>
      <c r="F69" s="72"/>
      <c r="G69" s="72"/>
      <c r="H69" s="72"/>
      <c r="I69" s="72"/>
      <c r="J69" s="67"/>
      <c r="K69" s="72"/>
      <c r="L69" s="72"/>
      <c r="M69" s="72"/>
      <c r="N69" s="72"/>
      <c r="O69" s="72"/>
      <c r="P69" s="67"/>
      <c r="Q69" s="72"/>
      <c r="R69" s="72"/>
      <c r="S69" s="72"/>
      <c r="T69" s="68"/>
      <c r="U69" s="5"/>
      <c r="V69" s="5"/>
      <c r="W69" s="31"/>
      <c r="X69" s="31"/>
      <c r="Y69" s="31"/>
      <c r="Z69" s="31"/>
      <c r="AA69" s="31"/>
      <c r="AB69" s="31"/>
    </row>
    <row r="70" spans="1:29" ht="19.5" customHeight="1">
      <c r="A70" s="70"/>
      <c r="B70" s="71"/>
      <c r="C70" s="200" t="s">
        <v>199</v>
      </c>
      <c r="D70" s="200"/>
      <c r="E70" s="201">
        <v>8911111</v>
      </c>
      <c r="F70" s="202"/>
      <c r="G70" s="202"/>
      <c r="H70" s="202"/>
      <c r="I70" s="203"/>
      <c r="J70" s="67"/>
      <c r="K70" s="72"/>
      <c r="L70" s="72"/>
      <c r="M70" s="72"/>
      <c r="N70" s="72"/>
      <c r="O70" s="72"/>
      <c r="P70" s="67"/>
      <c r="Q70" s="201">
        <f>E70</f>
        <v>8911111</v>
      </c>
      <c r="R70" s="202"/>
      <c r="S70" s="203"/>
      <c r="T70" s="68"/>
      <c r="U70" s="5"/>
      <c r="V70" s="5"/>
      <c r="W70" s="31"/>
      <c r="X70" s="31"/>
      <c r="Y70" s="31"/>
      <c r="Z70" s="31"/>
      <c r="AA70" s="31"/>
      <c r="AB70" s="31"/>
    </row>
    <row r="71" spans="1:29" ht="13.5" customHeight="1">
      <c r="A71" s="70"/>
      <c r="B71" s="71"/>
      <c r="C71" s="71"/>
      <c r="D71" s="71"/>
      <c r="E71" s="72"/>
      <c r="F71" s="72"/>
      <c r="G71" s="72"/>
      <c r="H71" s="72"/>
      <c r="I71" s="72"/>
      <c r="J71" s="67"/>
      <c r="K71" s="72"/>
      <c r="L71" s="72"/>
      <c r="M71" s="72"/>
      <c r="N71" s="72"/>
      <c r="O71" s="72"/>
      <c r="P71" s="67"/>
      <c r="Q71" s="72"/>
      <c r="R71" s="72"/>
      <c r="S71" s="72"/>
      <c r="T71" s="68"/>
      <c r="U71" s="5"/>
      <c r="V71" s="5"/>
      <c r="W71" s="31"/>
      <c r="X71" s="31"/>
      <c r="Y71" s="31"/>
      <c r="Z71" s="31"/>
      <c r="AA71" s="31"/>
      <c r="AB71" s="31"/>
    </row>
    <row r="72" spans="1:29" ht="19.5" customHeight="1">
      <c r="A72" s="204" t="s">
        <v>200</v>
      </c>
      <c r="B72" s="200"/>
      <c r="C72" s="200"/>
      <c r="D72" s="67"/>
      <c r="E72" s="67"/>
      <c r="F72" s="67"/>
      <c r="G72" s="67"/>
      <c r="H72" s="67"/>
      <c r="I72" s="67"/>
      <c r="J72" s="205"/>
      <c r="K72" s="205"/>
      <c r="L72" s="205"/>
      <c r="M72" s="205"/>
      <c r="N72" s="205"/>
      <c r="O72" s="205"/>
      <c r="P72" s="205"/>
      <c r="Q72" s="201">
        <f>Q68+Q70</f>
        <v>20411111</v>
      </c>
      <c r="R72" s="202"/>
      <c r="S72" s="203"/>
      <c r="T72" s="68"/>
      <c r="U72" s="5"/>
      <c r="V72" s="5"/>
      <c r="W72" s="31"/>
      <c r="X72" s="31"/>
      <c r="Y72" s="31"/>
      <c r="Z72" s="31"/>
      <c r="AA72" s="31"/>
      <c r="AB72" s="31"/>
    </row>
    <row r="73" spans="1:29" ht="19.5" customHeight="1">
      <c r="A73" s="74"/>
      <c r="B73" s="75"/>
      <c r="C73" s="75"/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193"/>
      <c r="P73" s="193"/>
      <c r="Q73" s="76"/>
      <c r="R73" s="76"/>
      <c r="S73" s="76"/>
      <c r="T73" s="77"/>
      <c r="U73" s="5"/>
      <c r="V73" s="5"/>
      <c r="W73" s="31"/>
      <c r="X73" s="31"/>
      <c r="Y73" s="31"/>
      <c r="Z73" s="31"/>
      <c r="AA73" s="31"/>
      <c r="AB73" s="31"/>
    </row>
    <row r="74" spans="1:29" ht="9.75" customHeight="1">
      <c r="A74" s="35"/>
      <c r="B74" s="35"/>
      <c r="C74" s="35"/>
      <c r="D74" s="35"/>
      <c r="E74" s="35"/>
      <c r="F74" s="35"/>
      <c r="G74" s="35"/>
      <c r="H74" s="35"/>
      <c r="I74" s="78"/>
      <c r="J74" s="79"/>
      <c r="K74" s="79"/>
      <c r="L74" s="79"/>
      <c r="M74" s="79"/>
      <c r="N74" s="79"/>
      <c r="O74" s="79"/>
      <c r="P74" s="79"/>
      <c r="R74" s="33"/>
      <c r="S74" s="33"/>
      <c r="T74" s="33"/>
      <c r="U74" s="33"/>
      <c r="V74" s="5"/>
      <c r="W74" s="31"/>
      <c r="X74" s="31"/>
      <c r="Y74" s="31"/>
      <c r="Z74" s="31"/>
      <c r="AA74" s="31"/>
      <c r="AB74" s="31"/>
    </row>
    <row r="75" spans="1:29" ht="9.75" customHeight="1">
      <c r="A75" s="35"/>
      <c r="B75" s="35"/>
      <c r="C75" s="35"/>
      <c r="D75" s="35"/>
      <c r="E75" s="35"/>
      <c r="F75" s="35"/>
      <c r="G75" s="35"/>
      <c r="H75" s="35"/>
      <c r="I75" s="78"/>
      <c r="J75" s="79"/>
      <c r="K75" s="79"/>
      <c r="L75" s="79"/>
      <c r="M75" s="79"/>
      <c r="N75" s="79"/>
      <c r="O75" s="79"/>
      <c r="P75" s="79"/>
      <c r="R75" s="33"/>
      <c r="S75" s="33"/>
      <c r="T75" s="33"/>
      <c r="U75" s="33"/>
      <c r="V75" s="5"/>
      <c r="W75" s="31"/>
      <c r="X75" s="31"/>
      <c r="Y75" s="31"/>
      <c r="Z75" s="31"/>
      <c r="AA75" s="31"/>
      <c r="AB75" s="31"/>
    </row>
    <row r="76" spans="1:29" s="35" customFormat="1" ht="8.25" customHeight="1">
      <c r="A76" s="34"/>
      <c r="B76" s="32"/>
      <c r="C76" s="32"/>
      <c r="D76" s="32"/>
      <c r="I76" s="80"/>
      <c r="J76" s="80"/>
      <c r="K76" s="80"/>
      <c r="L76" s="80"/>
      <c r="M76" s="80"/>
      <c r="N76" s="80"/>
      <c r="O76" s="80"/>
      <c r="P76" s="80"/>
      <c r="R76" s="81"/>
      <c r="S76" s="81"/>
      <c r="T76" s="81"/>
      <c r="U76" s="81"/>
      <c r="W76" s="32"/>
      <c r="X76" s="32"/>
      <c r="Y76" s="32"/>
      <c r="AB76" s="31"/>
    </row>
    <row r="77" spans="1:29" ht="20.25" customHeight="1">
      <c r="A77" s="194" t="s">
        <v>168</v>
      </c>
      <c r="B77" s="194"/>
      <c r="C77" s="194"/>
      <c r="D77" s="82"/>
      <c r="R77" s="195"/>
      <c r="S77" s="195"/>
      <c r="T77" s="195"/>
      <c r="W77" s="5"/>
      <c r="X77" s="5"/>
      <c r="Y77" s="195"/>
      <c r="Z77" s="195"/>
      <c r="AA77" s="195"/>
      <c r="AB77" s="195"/>
    </row>
    <row r="78" spans="1:29" ht="5.25" customHeight="1">
      <c r="A78" s="82"/>
      <c r="B78" s="82"/>
      <c r="C78" s="82"/>
      <c r="D78" s="82"/>
      <c r="R78" s="33"/>
      <c r="S78" s="33"/>
      <c r="T78" s="33"/>
      <c r="Y78" s="33"/>
      <c r="Z78" s="33"/>
      <c r="AA78" s="33"/>
      <c r="AB78" s="33"/>
    </row>
    <row r="79" spans="1:29" ht="40.5" customHeight="1">
      <c r="A79" s="196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8"/>
      <c r="AC79" s="5"/>
    </row>
    <row r="80" spans="1:29">
      <c r="E80" s="35"/>
      <c r="F80" s="35"/>
    </row>
    <row r="81" spans="1:28">
      <c r="A81" s="199" t="s">
        <v>201</v>
      </c>
      <c r="B81" s="199"/>
      <c r="C81" s="199"/>
      <c r="D81" s="83"/>
    </row>
    <row r="82" spans="1:28" ht="48" customHeight="1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</row>
    <row r="83" spans="1:28" ht="48" customHeight="1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</row>
    <row r="84" spans="1:28" ht="48" customHeight="1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</row>
    <row r="85" spans="1:28" ht="48" customHeight="1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</row>
    <row r="86" spans="1:28" ht="48" customHeight="1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</row>
    <row r="136" spans="1:28">
      <c r="A136" s="41" t="s">
        <v>202</v>
      </c>
      <c r="B136" s="41"/>
      <c r="E136" s="192" t="s">
        <v>203</v>
      </c>
      <c r="F136" s="192"/>
      <c r="G136" s="192"/>
      <c r="H136" s="192"/>
      <c r="I136" s="192"/>
      <c r="Q136" s="2" t="s">
        <v>204</v>
      </c>
      <c r="X136" s="192" t="s">
        <v>205</v>
      </c>
      <c r="Y136" s="192"/>
      <c r="Z136" s="192"/>
      <c r="AA136" s="192"/>
      <c r="AB136" s="192"/>
    </row>
    <row r="142" spans="1:28">
      <c r="A142" s="2" t="s">
        <v>206</v>
      </c>
      <c r="E142" s="2" t="s">
        <v>207</v>
      </c>
      <c r="Q142" s="2" t="s">
        <v>208</v>
      </c>
      <c r="X142" s="192" t="s">
        <v>209</v>
      </c>
      <c r="Y142" s="192"/>
      <c r="Z142" s="192"/>
      <c r="AA142" s="192"/>
      <c r="AB142" s="192"/>
    </row>
    <row r="313" spans="1:1" ht="20.25" hidden="1" customHeight="1">
      <c r="A313" s="41" t="s">
        <v>210</v>
      </c>
    </row>
    <row r="314" spans="1:1" ht="20.25" hidden="1" customHeight="1">
      <c r="A314" s="41" t="s">
        <v>211</v>
      </c>
    </row>
    <row r="315" spans="1:1" ht="20.25" hidden="1" customHeight="1">
      <c r="A315" s="1" t="s">
        <v>212</v>
      </c>
    </row>
    <row r="316" spans="1:1" ht="20.25" hidden="1" customHeight="1">
      <c r="A316" s="1" t="s">
        <v>213</v>
      </c>
    </row>
    <row r="317" spans="1:1" ht="20.25" hidden="1" customHeight="1">
      <c r="A317" s="1" t="s">
        <v>214</v>
      </c>
    </row>
    <row r="318" spans="1:1" ht="20.25" hidden="1" customHeight="1">
      <c r="A318" s="1" t="s">
        <v>215</v>
      </c>
    </row>
    <row r="319" spans="1:1" ht="20.25" hidden="1" customHeight="1">
      <c r="A319" s="1" t="s">
        <v>216</v>
      </c>
    </row>
    <row r="320" spans="1:1" ht="20.25" hidden="1" customHeight="1">
      <c r="A320" s="1" t="s">
        <v>217</v>
      </c>
    </row>
    <row r="321" spans="1:1" ht="20.25" hidden="1" customHeight="1">
      <c r="A321" s="1" t="s">
        <v>218</v>
      </c>
    </row>
    <row r="322" spans="1:1" ht="20.25" hidden="1" customHeight="1">
      <c r="A322" s="1" t="s">
        <v>219</v>
      </c>
    </row>
    <row r="323" spans="1:1" ht="20.25" hidden="1" customHeight="1">
      <c r="A323" s="1" t="s">
        <v>220</v>
      </c>
    </row>
    <row r="324" spans="1:1" ht="20.25" hidden="1" customHeight="1">
      <c r="A324" s="1" t="s">
        <v>221</v>
      </c>
    </row>
    <row r="325" spans="1:1" ht="20.25" hidden="1" customHeight="1">
      <c r="A325" s="1" t="s">
        <v>222</v>
      </c>
    </row>
    <row r="326" spans="1:1" ht="20.25" hidden="1" customHeight="1">
      <c r="A326" s="1" t="s">
        <v>223</v>
      </c>
    </row>
    <row r="327" spans="1:1" ht="20.25" hidden="1" customHeight="1">
      <c r="A327" s="1" t="s">
        <v>224</v>
      </c>
    </row>
    <row r="328" spans="1:1" ht="20.25" hidden="1" customHeight="1">
      <c r="A328" s="1" t="s">
        <v>225</v>
      </c>
    </row>
    <row r="329" spans="1:1" ht="20.25" hidden="1" customHeight="1">
      <c r="A329" s="1" t="s">
        <v>226</v>
      </c>
    </row>
    <row r="330" spans="1:1" ht="20.25" hidden="1" customHeight="1">
      <c r="A330" s="1" t="s">
        <v>227</v>
      </c>
    </row>
    <row r="331" spans="1:1" ht="20.25" hidden="1" customHeight="1">
      <c r="A331" s="1" t="s">
        <v>228</v>
      </c>
    </row>
    <row r="332" spans="1:1" ht="20.25" hidden="1" customHeight="1">
      <c r="A332" s="1" t="s">
        <v>229</v>
      </c>
    </row>
    <row r="333" spans="1:1" ht="20.25" hidden="1" customHeight="1">
      <c r="A333" s="1" t="s">
        <v>230</v>
      </c>
    </row>
    <row r="334" spans="1:1" ht="20.25" hidden="1" customHeight="1">
      <c r="A334" s="1" t="s">
        <v>231</v>
      </c>
    </row>
    <row r="335" spans="1:1" ht="20.25" hidden="1" customHeight="1">
      <c r="A335" s="1" t="s">
        <v>232</v>
      </c>
    </row>
    <row r="336" spans="1:1" ht="20.25" hidden="1" customHeight="1">
      <c r="A336" s="1" t="s">
        <v>233</v>
      </c>
    </row>
    <row r="337" spans="1:1" ht="20.25" hidden="1" customHeight="1">
      <c r="A337" s="1" t="s">
        <v>234</v>
      </c>
    </row>
    <row r="338" spans="1:1" ht="20.25" hidden="1" customHeight="1">
      <c r="A338" s="1" t="s">
        <v>235</v>
      </c>
    </row>
    <row r="339" spans="1:1" ht="20.25" hidden="1" customHeight="1">
      <c r="A339" s="1" t="s">
        <v>236</v>
      </c>
    </row>
    <row r="340" spans="1:1" ht="20.25" hidden="1" customHeight="1">
      <c r="A340" s="1" t="s">
        <v>237</v>
      </c>
    </row>
    <row r="341" spans="1:1" ht="20.25" hidden="1" customHeight="1">
      <c r="A341" s="1" t="s">
        <v>238</v>
      </c>
    </row>
    <row r="342" spans="1:1" ht="20.25" hidden="1" customHeight="1">
      <c r="A342" s="1" t="s">
        <v>239</v>
      </c>
    </row>
    <row r="343" spans="1:1" ht="20.25" hidden="1" customHeight="1">
      <c r="A343" s="1" t="s">
        <v>240</v>
      </c>
    </row>
    <row r="344" spans="1:1" ht="20.25" hidden="1" customHeight="1">
      <c r="A344" s="1" t="s">
        <v>241</v>
      </c>
    </row>
    <row r="345" spans="1:1" ht="20.25" hidden="1" customHeight="1">
      <c r="A345" s="1" t="s">
        <v>242</v>
      </c>
    </row>
    <row r="346" spans="1:1" ht="20.25" hidden="1" customHeight="1">
      <c r="A346" s="1" t="s">
        <v>243</v>
      </c>
    </row>
    <row r="347" spans="1:1" ht="20.25" hidden="1" customHeight="1">
      <c r="A347" s="1" t="s">
        <v>244</v>
      </c>
    </row>
    <row r="348" spans="1:1" ht="20.25" hidden="1" customHeight="1">
      <c r="A348" s="1" t="s">
        <v>245</v>
      </c>
    </row>
    <row r="349" spans="1:1" ht="20.25" hidden="1" customHeight="1">
      <c r="A349" s="1" t="s">
        <v>246</v>
      </c>
    </row>
    <row r="350" spans="1:1" ht="20.25" hidden="1" customHeight="1">
      <c r="A350" s="1" t="s">
        <v>247</v>
      </c>
    </row>
    <row r="351" spans="1:1" ht="20.25" hidden="1" customHeight="1">
      <c r="A351" s="1" t="s">
        <v>248</v>
      </c>
    </row>
    <row r="352" spans="1:1" ht="20.25" hidden="1" customHeight="1">
      <c r="A352" s="1" t="s">
        <v>249</v>
      </c>
    </row>
    <row r="353" spans="1:1" ht="20.25" hidden="1" customHeight="1">
      <c r="A353" s="1" t="s">
        <v>250</v>
      </c>
    </row>
    <row r="354" spans="1:1" ht="20.25" hidden="1" customHeight="1">
      <c r="A354" s="1" t="s">
        <v>251</v>
      </c>
    </row>
    <row r="355" spans="1:1" ht="20.25" hidden="1" customHeight="1">
      <c r="A355" s="1" t="s">
        <v>252</v>
      </c>
    </row>
    <row r="356" spans="1:1" ht="20.25" hidden="1" customHeight="1">
      <c r="A356" s="1" t="s">
        <v>253</v>
      </c>
    </row>
    <row r="357" spans="1:1" ht="20.25" hidden="1" customHeight="1">
      <c r="A357" s="1" t="s">
        <v>254</v>
      </c>
    </row>
    <row r="358" spans="1:1" ht="20.25" hidden="1" customHeight="1">
      <c r="A358" s="1" t="s">
        <v>255</v>
      </c>
    </row>
    <row r="359" spans="1:1" ht="20.25" hidden="1" customHeight="1">
      <c r="A359" s="1" t="s">
        <v>256</v>
      </c>
    </row>
    <row r="360" spans="1:1" ht="20.25" hidden="1" customHeight="1">
      <c r="A360" s="1" t="s">
        <v>257</v>
      </c>
    </row>
    <row r="361" spans="1:1" ht="20.25" hidden="1" customHeight="1">
      <c r="A361" s="1" t="s">
        <v>258</v>
      </c>
    </row>
    <row r="362" spans="1:1" ht="20.25" hidden="1" customHeight="1">
      <c r="A362" s="1" t="s">
        <v>259</v>
      </c>
    </row>
    <row r="363" spans="1:1" ht="20.25" hidden="1" customHeight="1">
      <c r="A363" s="1" t="s">
        <v>260</v>
      </c>
    </row>
    <row r="364" spans="1:1" ht="20.25" hidden="1" customHeight="1">
      <c r="A364" s="1" t="s">
        <v>261</v>
      </c>
    </row>
    <row r="365" spans="1:1" ht="20.25" hidden="1" customHeight="1">
      <c r="A365" s="1" t="s">
        <v>262</v>
      </c>
    </row>
    <row r="366" spans="1:1" ht="20.25" hidden="1" customHeight="1">
      <c r="A366" s="1" t="s">
        <v>263</v>
      </c>
    </row>
    <row r="367" spans="1:1" ht="20.25" hidden="1" customHeight="1">
      <c r="A367" s="1" t="s">
        <v>264</v>
      </c>
    </row>
    <row r="368" spans="1:1" ht="20.25" hidden="1" customHeight="1">
      <c r="A368" s="1" t="s">
        <v>265</v>
      </c>
    </row>
    <row r="369" spans="1:1" ht="20.25" hidden="1" customHeight="1">
      <c r="A369" s="1" t="s">
        <v>266</v>
      </c>
    </row>
    <row r="370" spans="1:1" ht="20.25" hidden="1" customHeight="1">
      <c r="A370" s="1" t="s">
        <v>267</v>
      </c>
    </row>
    <row r="371" spans="1:1" ht="20.25" hidden="1" customHeight="1">
      <c r="A371" s="1" t="s">
        <v>268</v>
      </c>
    </row>
    <row r="372" spans="1:1" ht="20.25" hidden="1" customHeight="1">
      <c r="A372" s="1" t="s">
        <v>269</v>
      </c>
    </row>
    <row r="373" spans="1:1" ht="20.25" hidden="1" customHeight="1">
      <c r="A373" s="1" t="s">
        <v>270</v>
      </c>
    </row>
    <row r="374" spans="1:1" ht="20.25" hidden="1" customHeight="1">
      <c r="A374" s="1" t="s">
        <v>271</v>
      </c>
    </row>
    <row r="375" spans="1:1" ht="20.25" hidden="1" customHeight="1">
      <c r="A375" s="1" t="s">
        <v>272</v>
      </c>
    </row>
    <row r="376" spans="1:1" ht="20.25" hidden="1" customHeight="1">
      <c r="A376" s="1" t="s">
        <v>273</v>
      </c>
    </row>
    <row r="377" spans="1:1" ht="20.25" hidden="1" customHeight="1">
      <c r="A377" s="1" t="s">
        <v>274</v>
      </c>
    </row>
    <row r="378" spans="1:1" ht="20.25" hidden="1" customHeight="1">
      <c r="A378" s="1" t="s">
        <v>275</v>
      </c>
    </row>
    <row r="379" spans="1:1" ht="20.25" hidden="1" customHeight="1">
      <c r="A379" s="1" t="s">
        <v>276</v>
      </c>
    </row>
    <row r="380" spans="1:1" ht="20.25" hidden="1" customHeight="1">
      <c r="A380" s="1" t="s">
        <v>277</v>
      </c>
    </row>
    <row r="381" spans="1:1" ht="20.25" hidden="1" customHeight="1">
      <c r="A381" s="1" t="s">
        <v>278</v>
      </c>
    </row>
    <row r="382" spans="1:1" ht="20.25" hidden="1" customHeight="1">
      <c r="A382" s="1" t="s">
        <v>279</v>
      </c>
    </row>
    <row r="383" spans="1:1" ht="20.25" hidden="1" customHeight="1">
      <c r="A383" s="1" t="s">
        <v>280</v>
      </c>
    </row>
    <row r="384" spans="1:1" ht="20.25" hidden="1" customHeight="1">
      <c r="A384" s="1" t="s">
        <v>281</v>
      </c>
    </row>
    <row r="385" spans="1:1" ht="20.25" hidden="1" customHeight="1">
      <c r="A385" s="1" t="s">
        <v>282</v>
      </c>
    </row>
    <row r="386" spans="1:1" ht="20.25" hidden="1" customHeight="1">
      <c r="A386" s="1" t="s">
        <v>283</v>
      </c>
    </row>
    <row r="387" spans="1:1" ht="20.25" hidden="1" customHeight="1">
      <c r="A387" s="1" t="s">
        <v>284</v>
      </c>
    </row>
    <row r="388" spans="1:1" ht="20.25" hidden="1" customHeight="1">
      <c r="A388" s="1" t="s">
        <v>285</v>
      </c>
    </row>
    <row r="389" spans="1:1" ht="20.25" hidden="1" customHeight="1">
      <c r="A389" s="1" t="s">
        <v>286</v>
      </c>
    </row>
    <row r="390" spans="1:1" ht="20.25" hidden="1" customHeight="1">
      <c r="A390" s="1" t="s">
        <v>287</v>
      </c>
    </row>
    <row r="391" spans="1:1" ht="20.25" hidden="1" customHeight="1">
      <c r="A391" s="1" t="s">
        <v>288</v>
      </c>
    </row>
    <row r="392" spans="1:1" ht="20.25" hidden="1" customHeight="1">
      <c r="A392" s="1" t="s">
        <v>289</v>
      </c>
    </row>
    <row r="393" spans="1:1" ht="20.25" hidden="1" customHeight="1">
      <c r="A393" s="1" t="s">
        <v>290</v>
      </c>
    </row>
    <row r="394" spans="1:1" ht="20.25" hidden="1" customHeight="1">
      <c r="A394" s="1" t="s">
        <v>291</v>
      </c>
    </row>
    <row r="395" spans="1:1" ht="20.25" hidden="1" customHeight="1">
      <c r="A395" s="1" t="s">
        <v>292</v>
      </c>
    </row>
    <row r="396" spans="1:1" ht="20.25" hidden="1" customHeight="1">
      <c r="A396" s="1" t="s">
        <v>293</v>
      </c>
    </row>
    <row r="397" spans="1:1" ht="20.25" hidden="1" customHeight="1">
      <c r="A397" s="1" t="s">
        <v>294</v>
      </c>
    </row>
    <row r="398" spans="1:1" ht="15" hidden="1">
      <c r="A398" s="1" t="s">
        <v>295</v>
      </c>
    </row>
  </sheetData>
  <mergeCells count="109">
    <mergeCell ref="D7:AB7"/>
    <mergeCell ref="C9:Y9"/>
    <mergeCell ref="G12:I12"/>
    <mergeCell ref="K12:AB12"/>
    <mergeCell ref="I14:O14"/>
    <mergeCell ref="P14:AB14"/>
    <mergeCell ref="G1:I1"/>
    <mergeCell ref="I2:U2"/>
    <mergeCell ref="G3:U3"/>
    <mergeCell ref="X3:Y3"/>
    <mergeCell ref="AA3:AB3"/>
    <mergeCell ref="E5:P5"/>
    <mergeCell ref="W5:Y5"/>
    <mergeCell ref="AA5:AB5"/>
    <mergeCell ref="A27:AB28"/>
    <mergeCell ref="A31:C31"/>
    <mergeCell ref="B32:K32"/>
    <mergeCell ref="U32:V32"/>
    <mergeCell ref="Z32:AA32"/>
    <mergeCell ref="C34:G34"/>
    <mergeCell ref="I34:K34"/>
    <mergeCell ref="O34:AB34"/>
    <mergeCell ref="A16:AB16"/>
    <mergeCell ref="A18:P18"/>
    <mergeCell ref="R18:AB18"/>
    <mergeCell ref="B20:AB20"/>
    <mergeCell ref="A21:AB21"/>
    <mergeCell ref="A22:AB22"/>
    <mergeCell ref="A41:A45"/>
    <mergeCell ref="C41:G43"/>
    <mergeCell ref="U41:V41"/>
    <mergeCell ref="Z41:AA41"/>
    <mergeCell ref="I43:N43"/>
    <mergeCell ref="U43:V43"/>
    <mergeCell ref="Z43:AA43"/>
    <mergeCell ref="D45:AB45"/>
    <mergeCell ref="A35:A39"/>
    <mergeCell ref="C35:G37"/>
    <mergeCell ref="U35:V35"/>
    <mergeCell ref="Z35:AA35"/>
    <mergeCell ref="I37:N37"/>
    <mergeCell ref="U37:V37"/>
    <mergeCell ref="Z37:AA37"/>
    <mergeCell ref="D39:AB39"/>
    <mergeCell ref="A53:A57"/>
    <mergeCell ref="C53:G55"/>
    <mergeCell ref="U53:V53"/>
    <mergeCell ref="Z53:AA53"/>
    <mergeCell ref="I55:N55"/>
    <mergeCell ref="U55:V55"/>
    <mergeCell ref="Z55:AA55"/>
    <mergeCell ref="D57:AB57"/>
    <mergeCell ref="A47:A51"/>
    <mergeCell ref="C47:G49"/>
    <mergeCell ref="U47:V47"/>
    <mergeCell ref="Z47:AA47"/>
    <mergeCell ref="I49:N49"/>
    <mergeCell ref="U49:V49"/>
    <mergeCell ref="Z49:AA49"/>
    <mergeCell ref="D51:AB51"/>
    <mergeCell ref="U59:W59"/>
    <mergeCell ref="Z59:AB59"/>
    <mergeCell ref="E60:I60"/>
    <mergeCell ref="K60:O60"/>
    <mergeCell ref="Q60:S60"/>
    <mergeCell ref="A61:D61"/>
    <mergeCell ref="K61:O61"/>
    <mergeCell ref="Q61:S61"/>
    <mergeCell ref="E61:I61"/>
    <mergeCell ref="A64:D64"/>
    <mergeCell ref="E64:I64"/>
    <mergeCell ref="K64:O64"/>
    <mergeCell ref="Q64:S64"/>
    <mergeCell ref="A65:D65"/>
    <mergeCell ref="E65:I65"/>
    <mergeCell ref="K65:O65"/>
    <mergeCell ref="Q65:S65"/>
    <mergeCell ref="A62:D62"/>
    <mergeCell ref="E62:I62"/>
    <mergeCell ref="K62:O62"/>
    <mergeCell ref="Q62:S62"/>
    <mergeCell ref="A63:D63"/>
    <mergeCell ref="E63:I63"/>
    <mergeCell ref="K63:O63"/>
    <mergeCell ref="Q63:S63"/>
    <mergeCell ref="C70:D70"/>
    <mergeCell ref="E70:I70"/>
    <mergeCell ref="Q70:S70"/>
    <mergeCell ref="A72:C72"/>
    <mergeCell ref="J72:P72"/>
    <mergeCell ref="Q72:S72"/>
    <mergeCell ref="A66:D66"/>
    <mergeCell ref="E66:I66"/>
    <mergeCell ref="K66:O66"/>
    <mergeCell ref="Q66:S66"/>
    <mergeCell ref="C68:D68"/>
    <mergeCell ref="E68:I68"/>
    <mergeCell ref="K68:O68"/>
    <mergeCell ref="Q68:S68"/>
    <mergeCell ref="A82:AB86"/>
    <mergeCell ref="E136:I136"/>
    <mergeCell ref="X136:AB136"/>
    <mergeCell ref="X142:AB142"/>
    <mergeCell ref="O73:P73"/>
    <mergeCell ref="A77:C77"/>
    <mergeCell ref="R77:T77"/>
    <mergeCell ref="Y77:AB77"/>
    <mergeCell ref="A79:AB79"/>
    <mergeCell ref="A81:C81"/>
  </mergeCells>
  <dataValidations count="1">
    <dataValidation type="list" allowBlank="1" showInputMessage="1" showErrorMessage="1" sqref="L25">
      <formula1>$A$314:$A$398</formula1>
    </dataValidation>
  </dataValidations>
  <printOptions horizontalCentered="1"/>
  <pageMargins left="0.17" right="0.17" top="0.55118110236220474" bottom="0.32" header="0.31496062992125984" footer="0.19685039370078741"/>
  <pageSetup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8"/>
  <sheetViews>
    <sheetView topLeftCell="A28" zoomScale="75" zoomScaleNormal="75" workbookViewId="0">
      <selection activeCell="A50" sqref="A50"/>
    </sheetView>
  </sheetViews>
  <sheetFormatPr baseColWidth="10" defaultRowHeight="14.25"/>
  <cols>
    <col min="1" max="1" width="4" style="2" customWidth="1"/>
    <col min="2" max="2" width="20.140625" style="2" customWidth="1"/>
    <col min="3" max="3" width="0.5703125" style="2" customWidth="1"/>
    <col min="4" max="4" width="9.85546875" style="2" customWidth="1"/>
    <col min="5" max="5" width="7.140625" style="2" customWidth="1"/>
    <col min="6" max="6" width="4" style="2" customWidth="1"/>
    <col min="7" max="7" width="0.5703125" style="2" customWidth="1"/>
    <col min="8" max="8" width="4.85546875" style="2" customWidth="1"/>
    <col min="9" max="9" width="0.85546875" style="2" customWidth="1"/>
    <col min="10" max="10" width="6.7109375" style="2" customWidth="1"/>
    <col min="11" max="11" width="0.42578125" style="2" customWidth="1"/>
    <col min="12" max="12" width="6.7109375" style="2" customWidth="1"/>
    <col min="13" max="13" width="0.42578125" style="2" customWidth="1"/>
    <col min="14" max="19" width="6.7109375" style="2" customWidth="1"/>
    <col min="20" max="20" width="6.140625" style="2" customWidth="1"/>
    <col min="21" max="21" width="9.140625" style="2" customWidth="1"/>
    <col min="22" max="22" width="0.5703125" style="2" customWidth="1"/>
    <col min="23" max="34" width="6.85546875" style="2" customWidth="1"/>
    <col min="35" max="16384" width="11.42578125" style="2"/>
  </cols>
  <sheetData>
    <row r="1" spans="1:36" ht="9" customHeight="1"/>
    <row r="2" spans="1:36" ht="20.25" customHeight="1">
      <c r="A2" s="6" t="s">
        <v>166</v>
      </c>
      <c r="B2" s="6"/>
      <c r="F2" s="252"/>
      <c r="G2" s="253"/>
      <c r="H2" s="253"/>
      <c r="I2" s="253"/>
      <c r="J2" s="253"/>
      <c r="K2" s="253"/>
      <c r="L2" s="253"/>
      <c r="M2" s="253"/>
      <c r="N2" s="253"/>
      <c r="O2" s="254"/>
      <c r="P2" s="5"/>
      <c r="W2" s="259" t="s">
        <v>169</v>
      </c>
      <c r="X2" s="259"/>
      <c r="Y2" s="259"/>
      <c r="Z2" s="260"/>
      <c r="AA2" s="169" t="s">
        <v>379</v>
      </c>
      <c r="AB2" s="170"/>
      <c r="AC2" s="170"/>
      <c r="AD2" s="170"/>
      <c r="AE2" s="170"/>
      <c r="AF2" s="170"/>
      <c r="AG2" s="170"/>
      <c r="AH2" s="171"/>
      <c r="AJ2" s="31"/>
    </row>
    <row r="3" spans="1:36" ht="9" customHeight="1"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6" ht="20.25" customHeight="1">
      <c r="A4" s="6" t="s">
        <v>168</v>
      </c>
      <c r="B4" s="6"/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4"/>
      <c r="X4" s="32"/>
      <c r="Y4" s="168"/>
      <c r="Z4" s="31"/>
      <c r="AA4" s="32"/>
      <c r="AB4" s="32"/>
      <c r="AC4" s="32"/>
      <c r="AD4" s="32"/>
      <c r="AE4" s="32"/>
      <c r="AF4" s="32"/>
      <c r="AG4" s="32"/>
      <c r="AH4" s="35"/>
    </row>
    <row r="5" spans="1:36" ht="9" customHeight="1"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6" ht="5.25" customHeight="1"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6" ht="15" customHeight="1">
      <c r="A7" s="7"/>
      <c r="B7" s="84"/>
      <c r="C7" s="7"/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J7" s="45"/>
    </row>
    <row r="8" spans="1:36" ht="15" customHeight="1" thickBot="1">
      <c r="A8" s="7" t="s">
        <v>296</v>
      </c>
      <c r="B8" s="278" t="s">
        <v>297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9" t="s">
        <v>298</v>
      </c>
      <c r="R8" s="279"/>
      <c r="S8" s="279"/>
      <c r="T8" s="279"/>
      <c r="U8" s="101" t="s">
        <v>315</v>
      </c>
      <c r="V8" s="101" t="s">
        <v>299</v>
      </c>
      <c r="W8" s="86" t="s">
        <v>300</v>
      </c>
      <c r="X8" s="86" t="s">
        <v>301</v>
      </c>
      <c r="Y8" s="86" t="s">
        <v>302</v>
      </c>
      <c r="Z8" s="86" t="s">
        <v>303</v>
      </c>
      <c r="AA8" s="86" t="s">
        <v>304</v>
      </c>
      <c r="AB8" s="86" t="s">
        <v>305</v>
      </c>
      <c r="AC8" s="86" t="s">
        <v>306</v>
      </c>
      <c r="AD8" s="86" t="s">
        <v>307</v>
      </c>
      <c r="AE8" s="86" t="s">
        <v>308</v>
      </c>
      <c r="AF8" s="86" t="s">
        <v>309</v>
      </c>
      <c r="AG8" s="86" t="s">
        <v>310</v>
      </c>
      <c r="AH8" s="86" t="s">
        <v>311</v>
      </c>
      <c r="AJ8" s="45"/>
    </row>
    <row r="9" spans="1:36" ht="15" customHeight="1" thickTop="1">
      <c r="A9" s="89">
        <v>1</v>
      </c>
      <c r="B9" s="276" t="s">
        <v>342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7" t="s">
        <v>343</v>
      </c>
      <c r="R9" s="277"/>
      <c r="S9" s="277"/>
      <c r="T9" s="277"/>
      <c r="U9" s="102">
        <v>28</v>
      </c>
      <c r="V9" s="99"/>
      <c r="W9" s="104"/>
      <c r="X9" s="90"/>
      <c r="Y9" s="90">
        <v>10</v>
      </c>
      <c r="Z9" s="90">
        <v>10</v>
      </c>
      <c r="AA9" s="90">
        <v>8</v>
      </c>
      <c r="AB9" s="90"/>
      <c r="AC9" s="90"/>
      <c r="AD9" s="90"/>
      <c r="AE9" s="90"/>
      <c r="AF9" s="90"/>
      <c r="AG9" s="90"/>
      <c r="AH9" s="90"/>
      <c r="AJ9" s="45"/>
    </row>
    <row r="10" spans="1:36" ht="15" customHeight="1">
      <c r="A10" s="91">
        <v>2</v>
      </c>
      <c r="B10" s="269" t="s">
        <v>344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0" t="s">
        <v>345</v>
      </c>
      <c r="R10" s="270"/>
      <c r="S10" s="270"/>
      <c r="T10" s="270"/>
      <c r="U10" s="100">
        <v>10</v>
      </c>
      <c r="V10" s="173"/>
      <c r="W10" s="105">
        <v>2</v>
      </c>
      <c r="X10" s="92">
        <v>2</v>
      </c>
      <c r="Y10" s="92">
        <v>2</v>
      </c>
      <c r="Z10" s="92">
        <v>2</v>
      </c>
      <c r="AA10" s="92">
        <v>2</v>
      </c>
      <c r="AB10" s="92"/>
      <c r="AC10" s="92"/>
      <c r="AD10" s="92"/>
      <c r="AE10" s="92"/>
      <c r="AF10" s="92"/>
      <c r="AG10" s="92"/>
      <c r="AH10" s="92"/>
      <c r="AJ10" s="45"/>
    </row>
    <row r="11" spans="1:36" ht="15" customHeight="1">
      <c r="A11" s="91">
        <v>3</v>
      </c>
      <c r="B11" s="269" t="s">
        <v>346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70" t="s">
        <v>347</v>
      </c>
      <c r="R11" s="270"/>
      <c r="S11" s="270"/>
      <c r="T11" s="270"/>
      <c r="U11" s="100">
        <v>3</v>
      </c>
      <c r="V11" s="173"/>
      <c r="W11" s="105"/>
      <c r="X11" s="92"/>
      <c r="Y11" s="92"/>
      <c r="Z11" s="92"/>
      <c r="AA11" s="92">
        <v>3</v>
      </c>
      <c r="AB11" s="92"/>
      <c r="AC11" s="92"/>
      <c r="AD11" s="92"/>
      <c r="AE11" s="92"/>
      <c r="AF11" s="92"/>
      <c r="AG11" s="92"/>
      <c r="AH11" s="92"/>
      <c r="AJ11" s="45"/>
    </row>
    <row r="12" spans="1:36" ht="15" customHeight="1">
      <c r="A12" s="91">
        <v>4</v>
      </c>
      <c r="B12" s="269" t="s">
        <v>348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70" t="s">
        <v>347</v>
      </c>
      <c r="R12" s="270"/>
      <c r="S12" s="270"/>
      <c r="T12" s="270"/>
      <c r="U12" s="100">
        <v>30</v>
      </c>
      <c r="V12" s="173"/>
      <c r="W12" s="105"/>
      <c r="X12" s="92"/>
      <c r="Y12" s="92"/>
      <c r="Z12" s="92">
        <v>15</v>
      </c>
      <c r="AA12" s="92">
        <v>15</v>
      </c>
      <c r="AB12" s="92"/>
      <c r="AC12" s="92"/>
      <c r="AD12" s="92"/>
      <c r="AE12" s="92"/>
      <c r="AF12" s="92"/>
      <c r="AG12" s="92"/>
      <c r="AH12" s="92"/>
      <c r="AJ12" s="45"/>
    </row>
    <row r="13" spans="1:36" ht="15" customHeight="1">
      <c r="A13" s="91">
        <v>5</v>
      </c>
      <c r="B13" s="269" t="s">
        <v>349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70" t="s">
        <v>350</v>
      </c>
      <c r="R13" s="270"/>
      <c r="S13" s="270"/>
      <c r="T13" s="270"/>
      <c r="U13" s="100">
        <v>600</v>
      </c>
      <c r="V13" s="173"/>
      <c r="W13" s="105"/>
      <c r="X13" s="92"/>
      <c r="Y13" s="92">
        <v>200</v>
      </c>
      <c r="Z13" s="92">
        <v>200</v>
      </c>
      <c r="AA13" s="92">
        <v>200</v>
      </c>
      <c r="AB13" s="92"/>
      <c r="AC13" s="92"/>
      <c r="AD13" s="92"/>
      <c r="AE13" s="92"/>
      <c r="AF13" s="92"/>
      <c r="AG13" s="92"/>
      <c r="AH13" s="92"/>
      <c r="AJ13" s="45"/>
    </row>
    <row r="14" spans="1:36" ht="15" customHeight="1">
      <c r="A14" s="91">
        <v>6</v>
      </c>
      <c r="B14" s="269" t="s">
        <v>351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70" t="s">
        <v>352</v>
      </c>
      <c r="R14" s="270"/>
      <c r="S14" s="270"/>
      <c r="T14" s="270"/>
      <c r="U14" s="100">
        <v>2000</v>
      </c>
      <c r="V14" s="173"/>
      <c r="W14" s="105"/>
      <c r="X14" s="92">
        <v>500</v>
      </c>
      <c r="Y14" s="92">
        <v>500</v>
      </c>
      <c r="Z14" s="92">
        <v>500</v>
      </c>
      <c r="AA14" s="92">
        <v>500</v>
      </c>
      <c r="AB14" s="92"/>
      <c r="AC14" s="92"/>
      <c r="AD14" s="92"/>
      <c r="AE14" s="92"/>
      <c r="AF14" s="92"/>
      <c r="AG14" s="92"/>
      <c r="AH14" s="92"/>
      <c r="AJ14" s="45"/>
    </row>
    <row r="15" spans="1:36" ht="15" customHeight="1">
      <c r="A15" s="91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70"/>
      <c r="R15" s="270"/>
      <c r="S15" s="270"/>
      <c r="T15" s="270"/>
      <c r="U15" s="100"/>
      <c r="V15" s="55"/>
      <c r="W15" s="105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J15" s="45"/>
    </row>
    <row r="16" spans="1:36" ht="15" customHeight="1">
      <c r="A16" s="91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70"/>
      <c r="R16" s="270"/>
      <c r="S16" s="270"/>
      <c r="T16" s="270"/>
      <c r="U16" s="100"/>
      <c r="V16" s="55"/>
      <c r="W16" s="105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J16" s="45"/>
    </row>
    <row r="17" spans="1:36" ht="15" customHeight="1">
      <c r="A17" s="91"/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5"/>
      <c r="Q17" s="229"/>
      <c r="R17" s="230"/>
      <c r="S17" s="230"/>
      <c r="T17" s="231"/>
      <c r="U17" s="100"/>
      <c r="V17" s="55"/>
      <c r="W17" s="105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J17" s="45"/>
    </row>
    <row r="18" spans="1:36" ht="15" customHeight="1" thickBot="1">
      <c r="A18" s="93"/>
      <c r="B18" s="280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2"/>
      <c r="Q18" s="283"/>
      <c r="R18" s="284"/>
      <c r="S18" s="284"/>
      <c r="T18" s="285"/>
      <c r="U18" s="103"/>
      <c r="V18" s="95"/>
      <c r="W18" s="10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J18" s="45"/>
    </row>
    <row r="19" spans="1:36" ht="15" customHeight="1" thickTop="1">
      <c r="B19" s="60"/>
      <c r="D19" s="54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J19" s="45"/>
    </row>
    <row r="20" spans="1:36" ht="15" customHeight="1">
      <c r="A20" s="7"/>
      <c r="B20" s="84"/>
      <c r="C20" s="7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J20" s="45"/>
    </row>
    <row r="21" spans="1:36" ht="15" customHeight="1" thickBot="1">
      <c r="A21" s="7" t="s">
        <v>296</v>
      </c>
      <c r="B21" s="286" t="s">
        <v>312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7" t="s">
        <v>298</v>
      </c>
      <c r="R21" s="287"/>
      <c r="S21" s="287"/>
      <c r="T21" s="287"/>
      <c r="U21" s="101" t="s">
        <v>315</v>
      </c>
      <c r="V21" s="101" t="s">
        <v>299</v>
      </c>
      <c r="W21" s="86" t="s">
        <v>300</v>
      </c>
      <c r="X21" s="86" t="s">
        <v>301</v>
      </c>
      <c r="Y21" s="86" t="s">
        <v>302</v>
      </c>
      <c r="Z21" s="86" t="s">
        <v>303</v>
      </c>
      <c r="AA21" s="86" t="s">
        <v>304</v>
      </c>
      <c r="AB21" s="86" t="s">
        <v>305</v>
      </c>
      <c r="AC21" s="86" t="s">
        <v>306</v>
      </c>
      <c r="AD21" s="86" t="s">
        <v>307</v>
      </c>
      <c r="AE21" s="86" t="s">
        <v>308</v>
      </c>
      <c r="AF21" s="86" t="s">
        <v>309</v>
      </c>
      <c r="AG21" s="86" t="s">
        <v>310</v>
      </c>
      <c r="AH21" s="86" t="s">
        <v>311</v>
      </c>
      <c r="AJ21" s="45"/>
    </row>
    <row r="22" spans="1:36" ht="15" customHeight="1" thickTop="1">
      <c r="A22" s="89">
        <v>1</v>
      </c>
      <c r="B22" s="276" t="s">
        <v>359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7" t="s">
        <v>360</v>
      </c>
      <c r="R22" s="277"/>
      <c r="S22" s="277"/>
      <c r="T22" s="277"/>
      <c r="U22" s="102">
        <v>490</v>
      </c>
      <c r="V22" s="98"/>
      <c r="W22" s="104"/>
      <c r="X22" s="90"/>
      <c r="Y22" s="90"/>
      <c r="Z22" s="90"/>
      <c r="AA22" s="90"/>
      <c r="AB22" s="90"/>
      <c r="AC22" s="90">
        <v>220</v>
      </c>
      <c r="AD22" s="90"/>
      <c r="AE22" s="90"/>
      <c r="AF22" s="90"/>
      <c r="AG22" s="90"/>
      <c r="AH22" s="90">
        <v>270</v>
      </c>
      <c r="AJ22" s="45"/>
    </row>
    <row r="23" spans="1:36" ht="15" customHeight="1">
      <c r="A23" s="91">
        <v>2</v>
      </c>
      <c r="B23" s="269" t="s">
        <v>361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70" t="s">
        <v>362</v>
      </c>
      <c r="R23" s="270"/>
      <c r="S23" s="270"/>
      <c r="T23" s="270"/>
      <c r="U23" s="100">
        <v>480</v>
      </c>
      <c r="V23" s="174"/>
      <c r="W23" s="105"/>
      <c r="X23" s="92">
        <v>75</v>
      </c>
      <c r="Y23" s="92"/>
      <c r="Z23" s="92"/>
      <c r="AA23" s="92"/>
      <c r="AB23" s="92"/>
      <c r="AC23" s="92"/>
      <c r="AD23" s="92">
        <v>85</v>
      </c>
      <c r="AE23" s="92"/>
      <c r="AF23" s="92"/>
      <c r="AG23" s="92"/>
      <c r="AH23" s="92">
        <v>320</v>
      </c>
      <c r="AJ23" s="45"/>
    </row>
    <row r="24" spans="1:36" ht="15" customHeight="1">
      <c r="A24" s="91">
        <v>3</v>
      </c>
      <c r="B24" s="269" t="s">
        <v>363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70" t="s">
        <v>364</v>
      </c>
      <c r="R24" s="270"/>
      <c r="S24" s="270"/>
      <c r="T24" s="270"/>
      <c r="U24" s="100">
        <v>285</v>
      </c>
      <c r="V24" s="174"/>
      <c r="W24" s="105"/>
      <c r="X24" s="92">
        <v>150</v>
      </c>
      <c r="Y24" s="92"/>
      <c r="Z24" s="92"/>
      <c r="AA24" s="92"/>
      <c r="AB24" s="92"/>
      <c r="AC24" s="92"/>
      <c r="AD24" s="92">
        <v>135</v>
      </c>
      <c r="AE24" s="92"/>
      <c r="AF24" s="92"/>
      <c r="AG24" s="92"/>
      <c r="AH24" s="92"/>
      <c r="AJ24" s="45"/>
    </row>
    <row r="25" spans="1:36" ht="31.5" customHeight="1">
      <c r="A25" s="91">
        <v>4</v>
      </c>
      <c r="B25" s="269" t="s">
        <v>365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 t="s">
        <v>366</v>
      </c>
      <c r="R25" s="270"/>
      <c r="S25" s="270"/>
      <c r="T25" s="270"/>
      <c r="U25" s="100">
        <v>1</v>
      </c>
      <c r="V25" s="174"/>
      <c r="W25" s="105"/>
      <c r="X25" s="92"/>
      <c r="Y25" s="92"/>
      <c r="Z25" s="92"/>
      <c r="AA25" s="92"/>
      <c r="AB25" s="92"/>
      <c r="AC25" s="92"/>
      <c r="AD25" s="92">
        <v>1</v>
      </c>
      <c r="AE25" s="92"/>
      <c r="AF25" s="92"/>
      <c r="AG25" s="92"/>
      <c r="AH25" s="92"/>
      <c r="AJ25" s="45"/>
    </row>
    <row r="26" spans="1:36" ht="15" customHeight="1">
      <c r="A26" s="91">
        <v>5</v>
      </c>
      <c r="B26" s="269" t="s">
        <v>367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70" t="s">
        <v>364</v>
      </c>
      <c r="R26" s="270"/>
      <c r="S26" s="270"/>
      <c r="T26" s="270"/>
      <c r="U26" s="100">
        <v>3</v>
      </c>
      <c r="V26" s="174"/>
      <c r="W26" s="105">
        <v>1</v>
      </c>
      <c r="X26" s="92"/>
      <c r="Y26" s="92"/>
      <c r="Z26" s="92"/>
      <c r="AA26" s="92"/>
      <c r="AB26" s="92"/>
      <c r="AC26" s="92"/>
      <c r="AD26" s="92">
        <v>1</v>
      </c>
      <c r="AE26" s="92"/>
      <c r="AF26" s="92">
        <v>1</v>
      </c>
      <c r="AG26" s="92"/>
      <c r="AH26" s="92"/>
      <c r="AJ26" s="45"/>
    </row>
    <row r="27" spans="1:36" ht="15" customHeight="1">
      <c r="A27" s="91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70"/>
      <c r="R27" s="270"/>
      <c r="S27" s="270"/>
      <c r="T27" s="270"/>
      <c r="U27" s="100"/>
      <c r="V27" s="55"/>
      <c r="W27" s="105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J27" s="45"/>
    </row>
    <row r="28" spans="1:36" ht="15" customHeight="1">
      <c r="A28" s="91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70"/>
      <c r="R28" s="270"/>
      <c r="S28" s="270"/>
      <c r="T28" s="270"/>
      <c r="U28" s="100"/>
      <c r="V28" s="55"/>
      <c r="W28" s="105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J28" s="45"/>
    </row>
    <row r="29" spans="1:36" ht="15" customHeight="1">
      <c r="A29" s="91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5"/>
      <c r="Q29" s="229"/>
      <c r="R29" s="230"/>
      <c r="S29" s="230"/>
      <c r="T29" s="231"/>
      <c r="U29" s="100"/>
      <c r="V29" s="55"/>
      <c r="W29" s="105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J29" s="45"/>
    </row>
    <row r="30" spans="1:36" ht="15" customHeight="1">
      <c r="A30" s="91"/>
      <c r="B30" s="273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5"/>
      <c r="Q30" s="229"/>
      <c r="R30" s="230"/>
      <c r="S30" s="230"/>
      <c r="T30" s="231"/>
      <c r="U30" s="100"/>
      <c r="V30" s="55"/>
      <c r="W30" s="105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J30" s="45"/>
    </row>
    <row r="31" spans="1:36" ht="15" customHeight="1" thickBot="1">
      <c r="A31" s="93"/>
      <c r="B31" s="280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2"/>
      <c r="Q31" s="283"/>
      <c r="R31" s="284"/>
      <c r="S31" s="284"/>
      <c r="T31" s="285"/>
      <c r="U31" s="103"/>
      <c r="V31" s="94"/>
      <c r="W31" s="10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J31" s="45"/>
    </row>
    <row r="32" spans="1:36" ht="15" customHeight="1" thickTop="1">
      <c r="B32" s="97"/>
      <c r="D32" s="5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J32" s="45"/>
    </row>
    <row r="33" spans="1:36" ht="15" customHeight="1">
      <c r="A33" s="7"/>
      <c r="B33" s="84"/>
      <c r="C33" s="7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7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J33" s="45"/>
    </row>
    <row r="34" spans="1:36" ht="15" customHeight="1" thickBot="1">
      <c r="A34" s="7" t="s">
        <v>296</v>
      </c>
      <c r="B34" s="278" t="s">
        <v>313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9" t="s">
        <v>298</v>
      </c>
      <c r="R34" s="279"/>
      <c r="S34" s="279"/>
      <c r="T34" s="279"/>
      <c r="U34" s="101" t="s">
        <v>315</v>
      </c>
      <c r="V34" s="101" t="s">
        <v>299</v>
      </c>
      <c r="W34" s="86" t="s">
        <v>300</v>
      </c>
      <c r="X34" s="86" t="s">
        <v>301</v>
      </c>
      <c r="Y34" s="86" t="s">
        <v>302</v>
      </c>
      <c r="Z34" s="86" t="s">
        <v>303</v>
      </c>
      <c r="AA34" s="86" t="s">
        <v>304</v>
      </c>
      <c r="AB34" s="86" t="s">
        <v>305</v>
      </c>
      <c r="AC34" s="86" t="s">
        <v>306</v>
      </c>
      <c r="AD34" s="86" t="s">
        <v>307</v>
      </c>
      <c r="AE34" s="86" t="s">
        <v>308</v>
      </c>
      <c r="AF34" s="86" t="s">
        <v>309</v>
      </c>
      <c r="AG34" s="86" t="s">
        <v>310</v>
      </c>
      <c r="AH34" s="86" t="s">
        <v>311</v>
      </c>
      <c r="AJ34" s="45"/>
    </row>
    <row r="35" spans="1:36" ht="15" customHeight="1" thickTop="1">
      <c r="A35" s="89">
        <v>1</v>
      </c>
      <c r="B35" s="276" t="s">
        <v>353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7" t="s">
        <v>345</v>
      </c>
      <c r="R35" s="277"/>
      <c r="S35" s="277"/>
      <c r="T35" s="277"/>
      <c r="U35" s="102">
        <v>1</v>
      </c>
      <c r="V35" s="98"/>
      <c r="W35" s="104"/>
      <c r="X35" s="90">
        <v>1</v>
      </c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J35" s="45"/>
    </row>
    <row r="36" spans="1:36" ht="15" customHeight="1">
      <c r="A36" s="91">
        <v>2</v>
      </c>
      <c r="B36" s="269" t="s">
        <v>354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70" t="s">
        <v>345</v>
      </c>
      <c r="R36" s="270"/>
      <c r="S36" s="270"/>
      <c r="T36" s="270"/>
      <c r="U36" s="100">
        <v>50</v>
      </c>
      <c r="V36" s="173"/>
      <c r="W36" s="105"/>
      <c r="X36" s="92"/>
      <c r="Y36" s="92">
        <v>10</v>
      </c>
      <c r="Z36" s="92">
        <v>10</v>
      </c>
      <c r="AA36" s="92">
        <v>30</v>
      </c>
      <c r="AB36" s="92"/>
      <c r="AC36" s="92"/>
      <c r="AD36" s="92"/>
      <c r="AE36" s="92"/>
      <c r="AF36" s="92"/>
      <c r="AG36" s="92"/>
      <c r="AH36" s="92"/>
      <c r="AJ36" s="45"/>
    </row>
    <row r="37" spans="1:36" ht="15" customHeight="1">
      <c r="A37" s="91">
        <v>3</v>
      </c>
      <c r="B37" s="269" t="s">
        <v>355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70" t="s">
        <v>345</v>
      </c>
      <c r="R37" s="270"/>
      <c r="S37" s="270"/>
      <c r="T37" s="270"/>
      <c r="U37" s="100">
        <v>50</v>
      </c>
      <c r="V37" s="173"/>
      <c r="W37" s="105">
        <v>10</v>
      </c>
      <c r="X37" s="92">
        <v>10</v>
      </c>
      <c r="Y37" s="92">
        <v>10</v>
      </c>
      <c r="Z37" s="92">
        <v>10</v>
      </c>
      <c r="AA37" s="92">
        <v>10</v>
      </c>
      <c r="AB37" s="92"/>
      <c r="AC37" s="92"/>
      <c r="AD37" s="92"/>
      <c r="AE37" s="92"/>
      <c r="AF37" s="92"/>
      <c r="AG37" s="92"/>
      <c r="AH37" s="92"/>
      <c r="AJ37" s="45"/>
    </row>
    <row r="38" spans="1:36" ht="35.25" customHeight="1">
      <c r="A38" s="91">
        <v>4</v>
      </c>
      <c r="B38" s="269" t="s">
        <v>356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70" t="s">
        <v>357</v>
      </c>
      <c r="R38" s="270"/>
      <c r="S38" s="270"/>
      <c r="T38" s="270"/>
      <c r="U38" s="100">
        <v>30</v>
      </c>
      <c r="V38" s="173"/>
      <c r="W38" s="105">
        <v>5</v>
      </c>
      <c r="X38" s="92">
        <v>5</v>
      </c>
      <c r="Y38" s="92"/>
      <c r="Z38" s="92">
        <v>5</v>
      </c>
      <c r="AA38" s="92">
        <v>5</v>
      </c>
      <c r="AB38" s="92">
        <v>5</v>
      </c>
      <c r="AC38" s="92">
        <v>5</v>
      </c>
      <c r="AD38" s="92"/>
      <c r="AE38" s="92"/>
      <c r="AF38" s="92"/>
      <c r="AG38" s="92"/>
      <c r="AH38" s="92"/>
      <c r="AJ38" s="45"/>
    </row>
    <row r="39" spans="1:36" ht="15" customHeight="1">
      <c r="A39" s="91">
        <v>5</v>
      </c>
      <c r="B39" s="269" t="s">
        <v>358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70" t="s">
        <v>345</v>
      </c>
      <c r="R39" s="270"/>
      <c r="S39" s="270"/>
      <c r="T39" s="270"/>
      <c r="U39" s="100">
        <v>31</v>
      </c>
      <c r="V39" s="173"/>
      <c r="W39" s="105"/>
      <c r="X39" s="92">
        <v>10</v>
      </c>
      <c r="Y39" s="92"/>
      <c r="Z39" s="92">
        <v>10</v>
      </c>
      <c r="AA39" s="92">
        <v>11</v>
      </c>
      <c r="AB39" s="92"/>
      <c r="AC39" s="92"/>
      <c r="AD39" s="92"/>
      <c r="AE39" s="92"/>
      <c r="AF39" s="92"/>
      <c r="AG39" s="92"/>
      <c r="AH39" s="92"/>
      <c r="AJ39" s="45"/>
    </row>
    <row r="40" spans="1:36" ht="15" customHeight="1">
      <c r="A40" s="91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70"/>
      <c r="R40" s="270"/>
      <c r="S40" s="270"/>
      <c r="T40" s="270"/>
      <c r="U40" s="100"/>
      <c r="V40" s="55"/>
      <c r="W40" s="105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J40" s="45"/>
    </row>
    <row r="41" spans="1:36" ht="15" customHeight="1">
      <c r="A41" s="91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70"/>
      <c r="R41" s="270"/>
      <c r="S41" s="270"/>
      <c r="T41" s="270"/>
      <c r="U41" s="100"/>
      <c r="V41" s="55"/>
      <c r="W41" s="105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J41" s="45"/>
    </row>
    <row r="42" spans="1:36" ht="15" customHeight="1">
      <c r="A42" s="91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70"/>
      <c r="R42" s="270"/>
      <c r="S42" s="270"/>
      <c r="T42" s="270"/>
      <c r="U42" s="100"/>
      <c r="V42" s="55"/>
      <c r="W42" s="105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J42" s="45"/>
    </row>
    <row r="43" spans="1:36" ht="15" customHeight="1">
      <c r="A43" s="91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70"/>
      <c r="R43" s="270"/>
      <c r="S43" s="270"/>
      <c r="T43" s="270"/>
      <c r="U43" s="100"/>
      <c r="V43" s="55"/>
      <c r="W43" s="105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J43" s="45"/>
    </row>
    <row r="44" spans="1:36" ht="15" customHeight="1" thickBot="1">
      <c r="A44" s="93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2"/>
      <c r="R44" s="272"/>
      <c r="S44" s="272"/>
      <c r="T44" s="272"/>
      <c r="U44" s="103"/>
      <c r="V44" s="95"/>
      <c r="W44" s="10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J44" s="45"/>
    </row>
    <row r="45" spans="1:36" ht="15" customHeight="1" thickTop="1">
      <c r="B45" s="60"/>
      <c r="D45" s="54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J45" s="45"/>
    </row>
    <row r="46" spans="1:36" ht="15" customHeight="1">
      <c r="A46" s="7"/>
      <c r="B46" s="84"/>
      <c r="C46" s="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J46" s="45"/>
    </row>
    <row r="47" spans="1:36" ht="15" customHeight="1" thickBot="1">
      <c r="A47" s="7" t="s">
        <v>296</v>
      </c>
      <c r="B47" s="278" t="s">
        <v>314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9" t="s">
        <v>298</v>
      </c>
      <c r="R47" s="279"/>
      <c r="S47" s="279"/>
      <c r="T47" s="279"/>
      <c r="U47" s="101" t="s">
        <v>315</v>
      </c>
      <c r="V47" s="101" t="s">
        <v>299</v>
      </c>
      <c r="W47" s="86" t="s">
        <v>300</v>
      </c>
      <c r="X47" s="86" t="s">
        <v>301</v>
      </c>
      <c r="Y47" s="86" t="s">
        <v>302</v>
      </c>
      <c r="Z47" s="86" t="s">
        <v>303</v>
      </c>
      <c r="AA47" s="86" t="s">
        <v>304</v>
      </c>
      <c r="AB47" s="86" t="s">
        <v>305</v>
      </c>
      <c r="AC47" s="86" t="s">
        <v>306</v>
      </c>
      <c r="AD47" s="86" t="s">
        <v>307</v>
      </c>
      <c r="AE47" s="86" t="s">
        <v>308</v>
      </c>
      <c r="AF47" s="86" t="s">
        <v>309</v>
      </c>
      <c r="AG47" s="86" t="s">
        <v>310</v>
      </c>
      <c r="AH47" s="86" t="s">
        <v>311</v>
      </c>
      <c r="AJ47" s="45"/>
    </row>
    <row r="48" spans="1:36" ht="15" customHeight="1" thickTop="1">
      <c r="A48" s="89">
        <v>1</v>
      </c>
      <c r="B48" s="276" t="s">
        <v>368</v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7" t="s">
        <v>364</v>
      </c>
      <c r="R48" s="277"/>
      <c r="S48" s="277"/>
      <c r="T48" s="277"/>
      <c r="U48" s="102">
        <v>1</v>
      </c>
      <c r="V48" s="98"/>
      <c r="W48" s="104"/>
      <c r="X48" s="90"/>
      <c r="Y48" s="90"/>
      <c r="Z48" s="90">
        <v>1</v>
      </c>
      <c r="AA48" s="90"/>
      <c r="AB48" s="90"/>
      <c r="AC48" s="90"/>
      <c r="AD48" s="90"/>
      <c r="AE48" s="90"/>
      <c r="AF48" s="90"/>
      <c r="AG48" s="90"/>
      <c r="AH48" s="90"/>
      <c r="AJ48" s="45"/>
    </row>
    <row r="49" spans="1:36" ht="15" customHeight="1">
      <c r="A49" s="91">
        <v>2</v>
      </c>
      <c r="B49" s="269" t="s">
        <v>369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70" t="s">
        <v>364</v>
      </c>
      <c r="R49" s="270"/>
      <c r="S49" s="270"/>
      <c r="T49" s="270"/>
      <c r="U49" s="100">
        <v>1</v>
      </c>
      <c r="V49" s="174"/>
      <c r="W49" s="105"/>
      <c r="X49" s="92"/>
      <c r="Y49" s="92"/>
      <c r="Z49" s="92"/>
      <c r="AA49" s="92">
        <v>1</v>
      </c>
      <c r="AB49" s="92"/>
      <c r="AC49" s="92"/>
      <c r="AD49" s="92"/>
      <c r="AE49" s="92"/>
      <c r="AF49" s="92"/>
      <c r="AG49" s="92"/>
      <c r="AH49" s="92"/>
      <c r="AJ49" s="45"/>
    </row>
    <row r="50" spans="1:36" ht="15" customHeight="1">
      <c r="A50" s="91">
        <v>3</v>
      </c>
      <c r="B50" s="269" t="s">
        <v>370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70" t="s">
        <v>364</v>
      </c>
      <c r="R50" s="270"/>
      <c r="S50" s="270"/>
      <c r="T50" s="270"/>
      <c r="U50" s="100">
        <v>1</v>
      </c>
      <c r="V50" s="174"/>
      <c r="W50" s="105"/>
      <c r="X50" s="92"/>
      <c r="Y50" s="92"/>
      <c r="Z50" s="92"/>
      <c r="AA50" s="92"/>
      <c r="AB50" s="92">
        <v>1</v>
      </c>
      <c r="AC50" s="92"/>
      <c r="AD50" s="92"/>
      <c r="AE50" s="92"/>
      <c r="AF50" s="92"/>
      <c r="AG50" s="92"/>
      <c r="AH50" s="92"/>
      <c r="AJ50" s="45"/>
    </row>
    <row r="51" spans="1:36" ht="15" customHeight="1">
      <c r="A51" s="91">
        <v>4</v>
      </c>
      <c r="B51" s="273" t="s">
        <v>371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5"/>
      <c r="Q51" s="270" t="s">
        <v>364</v>
      </c>
      <c r="R51" s="270"/>
      <c r="S51" s="270"/>
      <c r="T51" s="270"/>
      <c r="U51" s="100">
        <v>1</v>
      </c>
      <c r="V51" s="174"/>
      <c r="W51" s="105"/>
      <c r="X51" s="92"/>
      <c r="Y51" s="92"/>
      <c r="Z51" s="92"/>
      <c r="AA51" s="92"/>
      <c r="AB51" s="92"/>
      <c r="AC51" s="92">
        <v>1</v>
      </c>
      <c r="AD51" s="92"/>
      <c r="AE51" s="92"/>
      <c r="AF51" s="92"/>
      <c r="AG51" s="92"/>
      <c r="AH51" s="92"/>
      <c r="AJ51" s="45"/>
    </row>
    <row r="52" spans="1:36" ht="15" customHeight="1">
      <c r="A52" s="91">
        <v>5</v>
      </c>
      <c r="B52" s="273" t="s">
        <v>372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5"/>
      <c r="Q52" s="270" t="s">
        <v>364</v>
      </c>
      <c r="R52" s="270"/>
      <c r="S52" s="270"/>
      <c r="T52" s="270"/>
      <c r="U52" s="100">
        <v>1</v>
      </c>
      <c r="V52" s="174"/>
      <c r="W52" s="105"/>
      <c r="X52" s="92"/>
      <c r="Y52" s="92"/>
      <c r="Z52" s="92"/>
      <c r="AA52" s="92"/>
      <c r="AB52" s="92"/>
      <c r="AC52" s="92"/>
      <c r="AD52" s="92"/>
      <c r="AE52" s="92">
        <v>1</v>
      </c>
      <c r="AF52" s="92"/>
      <c r="AG52" s="92"/>
      <c r="AH52" s="92"/>
      <c r="AJ52" s="45"/>
    </row>
    <row r="53" spans="1:36" ht="15" customHeight="1">
      <c r="A53" s="91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70"/>
      <c r="R53" s="270"/>
      <c r="S53" s="270"/>
      <c r="T53" s="270"/>
      <c r="U53" s="100"/>
      <c r="V53" s="55"/>
      <c r="W53" s="105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J53" s="45"/>
    </row>
    <row r="54" spans="1:36" ht="15" customHeight="1">
      <c r="A54" s="91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70"/>
      <c r="R54" s="270"/>
      <c r="S54" s="270"/>
      <c r="T54" s="270"/>
      <c r="U54" s="100"/>
      <c r="V54" s="55"/>
      <c r="W54" s="105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J54" s="45"/>
    </row>
    <row r="55" spans="1:36" ht="15" customHeight="1">
      <c r="A55" s="91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70"/>
      <c r="R55" s="270"/>
      <c r="S55" s="270"/>
      <c r="T55" s="270"/>
      <c r="U55" s="100"/>
      <c r="V55" s="55"/>
      <c r="W55" s="105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J55" s="45"/>
    </row>
    <row r="56" spans="1:36" ht="15" customHeight="1">
      <c r="A56" s="91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70"/>
      <c r="R56" s="270"/>
      <c r="S56" s="270"/>
      <c r="T56" s="270"/>
      <c r="U56" s="100"/>
      <c r="V56" s="55"/>
      <c r="W56" s="105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J56" s="45"/>
    </row>
    <row r="57" spans="1:36" ht="15" customHeight="1" thickBot="1">
      <c r="A57" s="93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2"/>
      <c r="R57" s="272"/>
      <c r="S57" s="272"/>
      <c r="T57" s="272"/>
      <c r="U57" s="103"/>
      <c r="V57" s="95"/>
      <c r="W57" s="10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J57" s="45"/>
    </row>
    <row r="58" spans="1:36" ht="19.5" customHeight="1" thickTop="1"/>
    <row r="217" spans="2:2" hidden="1">
      <c r="B217" s="41" t="s">
        <v>210</v>
      </c>
    </row>
    <row r="218" spans="2:2" hidden="1">
      <c r="B218" s="41" t="s">
        <v>211</v>
      </c>
    </row>
    <row r="219" spans="2:2" ht="15" hidden="1">
      <c r="B219" s="1" t="s">
        <v>212</v>
      </c>
    </row>
    <row r="220" spans="2:2" ht="15" hidden="1">
      <c r="B220" s="1" t="s">
        <v>213</v>
      </c>
    </row>
    <row r="221" spans="2:2" ht="15" hidden="1">
      <c r="B221" s="1" t="s">
        <v>214</v>
      </c>
    </row>
    <row r="222" spans="2:2" ht="15" hidden="1">
      <c r="B222" s="1" t="s">
        <v>215</v>
      </c>
    </row>
    <row r="223" spans="2:2" ht="15" hidden="1">
      <c r="B223" s="1" t="s">
        <v>216</v>
      </c>
    </row>
    <row r="224" spans="2:2" ht="15" hidden="1">
      <c r="B224" s="1" t="s">
        <v>217</v>
      </c>
    </row>
    <row r="225" spans="2:2" ht="15" hidden="1">
      <c r="B225" s="1" t="s">
        <v>218</v>
      </c>
    </row>
    <row r="226" spans="2:2" ht="15" hidden="1">
      <c r="B226" s="1" t="s">
        <v>219</v>
      </c>
    </row>
    <row r="227" spans="2:2" ht="15" hidden="1">
      <c r="B227" s="1" t="s">
        <v>220</v>
      </c>
    </row>
    <row r="228" spans="2:2" ht="15" hidden="1">
      <c r="B228" s="1" t="s">
        <v>221</v>
      </c>
    </row>
    <row r="229" spans="2:2" ht="15" hidden="1">
      <c r="B229" s="1" t="s">
        <v>222</v>
      </c>
    </row>
    <row r="230" spans="2:2" ht="15" hidden="1">
      <c r="B230" s="1" t="s">
        <v>223</v>
      </c>
    </row>
    <row r="231" spans="2:2" ht="15" hidden="1">
      <c r="B231" s="1" t="s">
        <v>224</v>
      </c>
    </row>
    <row r="232" spans="2:2" ht="15" hidden="1">
      <c r="B232" s="1" t="s">
        <v>225</v>
      </c>
    </row>
    <row r="233" spans="2:2" ht="15" hidden="1">
      <c r="B233" s="1" t="s">
        <v>226</v>
      </c>
    </row>
    <row r="234" spans="2:2" ht="15" hidden="1">
      <c r="B234" s="1" t="s">
        <v>227</v>
      </c>
    </row>
    <row r="235" spans="2:2" ht="15" hidden="1">
      <c r="B235" s="1" t="s">
        <v>228</v>
      </c>
    </row>
    <row r="236" spans="2:2" ht="15" hidden="1">
      <c r="B236" s="1" t="s">
        <v>229</v>
      </c>
    </row>
    <row r="237" spans="2:2" ht="15" hidden="1">
      <c r="B237" s="1" t="s">
        <v>230</v>
      </c>
    </row>
    <row r="238" spans="2:2" ht="15" hidden="1">
      <c r="B238" s="1" t="s">
        <v>231</v>
      </c>
    </row>
    <row r="239" spans="2:2" ht="15" hidden="1">
      <c r="B239" s="1" t="s">
        <v>232</v>
      </c>
    </row>
    <row r="240" spans="2:2" ht="15" hidden="1">
      <c r="B240" s="1" t="s">
        <v>233</v>
      </c>
    </row>
    <row r="241" spans="2:2" ht="15" hidden="1">
      <c r="B241" s="1" t="s">
        <v>234</v>
      </c>
    </row>
    <row r="242" spans="2:2" ht="15" hidden="1">
      <c r="B242" s="1" t="s">
        <v>235</v>
      </c>
    </row>
    <row r="243" spans="2:2" ht="20.25" hidden="1" customHeight="1">
      <c r="B243" s="1" t="s">
        <v>236</v>
      </c>
    </row>
    <row r="244" spans="2:2" ht="20.25" hidden="1" customHeight="1">
      <c r="B244" s="1" t="s">
        <v>237</v>
      </c>
    </row>
    <row r="245" spans="2:2" ht="20.25" hidden="1" customHeight="1">
      <c r="B245" s="1" t="s">
        <v>238</v>
      </c>
    </row>
    <row r="246" spans="2:2" ht="20.25" hidden="1" customHeight="1">
      <c r="B246" s="1" t="s">
        <v>239</v>
      </c>
    </row>
    <row r="247" spans="2:2" ht="20.25" hidden="1" customHeight="1">
      <c r="B247" s="1" t="s">
        <v>240</v>
      </c>
    </row>
    <row r="248" spans="2:2" ht="20.25" hidden="1" customHeight="1">
      <c r="B248" s="1" t="s">
        <v>241</v>
      </c>
    </row>
    <row r="249" spans="2:2" ht="20.25" hidden="1" customHeight="1">
      <c r="B249" s="1" t="s">
        <v>242</v>
      </c>
    </row>
    <row r="250" spans="2:2" ht="20.25" hidden="1" customHeight="1">
      <c r="B250" s="1" t="s">
        <v>243</v>
      </c>
    </row>
    <row r="251" spans="2:2" ht="20.25" hidden="1" customHeight="1">
      <c r="B251" s="1" t="s">
        <v>244</v>
      </c>
    </row>
    <row r="252" spans="2:2" ht="20.25" hidden="1" customHeight="1">
      <c r="B252" s="1" t="s">
        <v>245</v>
      </c>
    </row>
    <row r="253" spans="2:2" ht="20.25" hidden="1" customHeight="1">
      <c r="B253" s="1" t="s">
        <v>246</v>
      </c>
    </row>
    <row r="254" spans="2:2" ht="20.25" hidden="1" customHeight="1">
      <c r="B254" s="1" t="s">
        <v>247</v>
      </c>
    </row>
    <row r="255" spans="2:2" ht="20.25" hidden="1" customHeight="1">
      <c r="B255" s="1" t="s">
        <v>248</v>
      </c>
    </row>
    <row r="256" spans="2:2" ht="20.25" hidden="1" customHeight="1">
      <c r="B256" s="1" t="s">
        <v>249</v>
      </c>
    </row>
    <row r="257" spans="2:2" ht="20.25" hidden="1" customHeight="1">
      <c r="B257" s="1" t="s">
        <v>250</v>
      </c>
    </row>
    <row r="258" spans="2:2" ht="20.25" hidden="1" customHeight="1">
      <c r="B258" s="1" t="s">
        <v>251</v>
      </c>
    </row>
    <row r="259" spans="2:2" ht="20.25" hidden="1" customHeight="1">
      <c r="B259" s="1" t="s">
        <v>252</v>
      </c>
    </row>
    <row r="260" spans="2:2" ht="20.25" hidden="1" customHeight="1">
      <c r="B260" s="1" t="s">
        <v>253</v>
      </c>
    </row>
    <row r="261" spans="2:2" ht="20.25" hidden="1" customHeight="1">
      <c r="B261" s="1" t="s">
        <v>254</v>
      </c>
    </row>
    <row r="262" spans="2:2" ht="20.25" hidden="1" customHeight="1">
      <c r="B262" s="1" t="s">
        <v>255</v>
      </c>
    </row>
    <row r="263" spans="2:2" ht="20.25" hidden="1" customHeight="1">
      <c r="B263" s="1" t="s">
        <v>256</v>
      </c>
    </row>
    <row r="264" spans="2:2" ht="20.25" hidden="1" customHeight="1">
      <c r="B264" s="1" t="s">
        <v>257</v>
      </c>
    </row>
    <row r="265" spans="2:2" ht="20.25" hidden="1" customHeight="1">
      <c r="B265" s="1" t="s">
        <v>258</v>
      </c>
    </row>
    <row r="266" spans="2:2" ht="20.25" hidden="1" customHeight="1">
      <c r="B266" s="1" t="s">
        <v>259</v>
      </c>
    </row>
    <row r="267" spans="2:2" ht="20.25" hidden="1" customHeight="1">
      <c r="B267" s="1" t="s">
        <v>260</v>
      </c>
    </row>
    <row r="268" spans="2:2" ht="20.25" hidden="1" customHeight="1">
      <c r="B268" s="1" t="s">
        <v>261</v>
      </c>
    </row>
    <row r="269" spans="2:2" ht="20.25" hidden="1" customHeight="1">
      <c r="B269" s="1" t="s">
        <v>262</v>
      </c>
    </row>
    <row r="270" spans="2:2" ht="20.25" hidden="1" customHeight="1">
      <c r="B270" s="1" t="s">
        <v>263</v>
      </c>
    </row>
    <row r="271" spans="2:2" ht="20.25" hidden="1" customHeight="1">
      <c r="B271" s="1" t="s">
        <v>264</v>
      </c>
    </row>
    <row r="272" spans="2:2" ht="20.25" hidden="1" customHeight="1">
      <c r="B272" s="1" t="s">
        <v>265</v>
      </c>
    </row>
    <row r="273" spans="2:2" ht="20.25" hidden="1" customHeight="1">
      <c r="B273" s="1" t="s">
        <v>266</v>
      </c>
    </row>
    <row r="274" spans="2:2" ht="20.25" hidden="1" customHeight="1">
      <c r="B274" s="1" t="s">
        <v>267</v>
      </c>
    </row>
    <row r="275" spans="2:2" ht="20.25" hidden="1" customHeight="1">
      <c r="B275" s="1" t="s">
        <v>268</v>
      </c>
    </row>
    <row r="276" spans="2:2" ht="20.25" hidden="1" customHeight="1">
      <c r="B276" s="1" t="s">
        <v>269</v>
      </c>
    </row>
    <row r="277" spans="2:2" ht="20.25" hidden="1" customHeight="1">
      <c r="B277" s="1" t="s">
        <v>270</v>
      </c>
    </row>
    <row r="278" spans="2:2" ht="20.25" hidden="1" customHeight="1">
      <c r="B278" s="1" t="s">
        <v>271</v>
      </c>
    </row>
    <row r="279" spans="2:2" ht="20.25" hidden="1" customHeight="1">
      <c r="B279" s="1" t="s">
        <v>272</v>
      </c>
    </row>
    <row r="280" spans="2:2" ht="20.25" hidden="1" customHeight="1">
      <c r="B280" s="1" t="s">
        <v>273</v>
      </c>
    </row>
    <row r="281" spans="2:2" ht="20.25" hidden="1" customHeight="1">
      <c r="B281" s="1" t="s">
        <v>274</v>
      </c>
    </row>
    <row r="282" spans="2:2" ht="20.25" hidden="1" customHeight="1">
      <c r="B282" s="1" t="s">
        <v>275</v>
      </c>
    </row>
    <row r="283" spans="2:2" ht="20.25" hidden="1" customHeight="1">
      <c r="B283" s="1" t="s">
        <v>276</v>
      </c>
    </row>
    <row r="284" spans="2:2" ht="20.25" hidden="1" customHeight="1">
      <c r="B284" s="1" t="s">
        <v>277</v>
      </c>
    </row>
    <row r="285" spans="2:2" ht="20.25" hidden="1" customHeight="1">
      <c r="B285" s="1" t="s">
        <v>278</v>
      </c>
    </row>
    <row r="286" spans="2:2" ht="20.25" hidden="1" customHeight="1">
      <c r="B286" s="1" t="s">
        <v>279</v>
      </c>
    </row>
    <row r="287" spans="2:2" ht="20.25" hidden="1" customHeight="1">
      <c r="B287" s="1" t="s">
        <v>280</v>
      </c>
    </row>
    <row r="288" spans="2:2" ht="20.25" hidden="1" customHeight="1">
      <c r="B288" s="1" t="s">
        <v>281</v>
      </c>
    </row>
    <row r="289" spans="2:2" ht="20.25" hidden="1" customHeight="1">
      <c r="B289" s="1" t="s">
        <v>282</v>
      </c>
    </row>
    <row r="290" spans="2:2" ht="20.25" hidden="1" customHeight="1">
      <c r="B290" s="1" t="s">
        <v>283</v>
      </c>
    </row>
    <row r="291" spans="2:2" ht="20.25" hidden="1" customHeight="1">
      <c r="B291" s="1" t="s">
        <v>284</v>
      </c>
    </row>
    <row r="292" spans="2:2" ht="20.25" hidden="1" customHeight="1">
      <c r="B292" s="1" t="s">
        <v>285</v>
      </c>
    </row>
    <row r="293" spans="2:2" ht="20.25" hidden="1" customHeight="1">
      <c r="B293" s="1" t="s">
        <v>286</v>
      </c>
    </row>
    <row r="294" spans="2:2" ht="20.25" hidden="1" customHeight="1">
      <c r="B294" s="1" t="s">
        <v>287</v>
      </c>
    </row>
    <row r="295" spans="2:2" ht="20.25" hidden="1" customHeight="1">
      <c r="B295" s="1" t="s">
        <v>288</v>
      </c>
    </row>
    <row r="296" spans="2:2" ht="20.25" hidden="1" customHeight="1">
      <c r="B296" s="1" t="s">
        <v>289</v>
      </c>
    </row>
    <row r="297" spans="2:2" ht="20.25" hidden="1" customHeight="1">
      <c r="B297" s="1" t="s">
        <v>290</v>
      </c>
    </row>
    <row r="298" spans="2:2" ht="20.25" hidden="1" customHeight="1">
      <c r="B298" s="1" t="s">
        <v>291</v>
      </c>
    </row>
    <row r="299" spans="2:2" ht="20.25" hidden="1" customHeight="1">
      <c r="B299" s="1" t="s">
        <v>292</v>
      </c>
    </row>
    <row r="300" spans="2:2" ht="20.25" hidden="1" customHeight="1">
      <c r="B300" s="1" t="s">
        <v>293</v>
      </c>
    </row>
    <row r="301" spans="2:2" ht="20.25" hidden="1" customHeight="1">
      <c r="B301" s="1" t="s">
        <v>294</v>
      </c>
    </row>
    <row r="302" spans="2:2" ht="20.25" hidden="1" customHeight="1">
      <c r="B302" s="1" t="s">
        <v>295</v>
      </c>
    </row>
    <row r="303" spans="2:2" ht="20.25" hidden="1" customHeight="1"/>
    <row r="304" spans="2:2" ht="20.25" hidden="1" customHeight="1"/>
    <row r="305" ht="20.25" hidden="1" customHeight="1"/>
    <row r="306" ht="20.25" hidden="1" customHeight="1"/>
    <row r="307" ht="20.25" hidden="1" customHeight="1"/>
    <row r="308" ht="20.25" hidden="1" customHeight="1"/>
    <row r="309" ht="20.25" hidden="1" customHeight="1"/>
    <row r="310" ht="20.25" hidden="1" customHeight="1"/>
    <row r="311" ht="20.25" hidden="1" customHeight="1"/>
    <row r="312" ht="20.25" hidden="1" customHeight="1"/>
    <row r="313" ht="20.25" hidden="1" customHeight="1"/>
    <row r="314" ht="20.25" hidden="1" customHeight="1"/>
    <row r="315" ht="20.25" hidden="1" customHeight="1"/>
    <row r="316" ht="20.25" hidden="1" customHeight="1"/>
    <row r="317" ht="20.25" hidden="1" customHeight="1"/>
    <row r="318" ht="20.25" hidden="1" customHeight="1"/>
    <row r="319" ht="20.25" hidden="1" customHeight="1"/>
    <row r="320" ht="20.25" hidden="1" customHeight="1"/>
    <row r="321" ht="20.25" hidden="1" customHeight="1"/>
    <row r="322" ht="20.25" hidden="1" customHeight="1"/>
    <row r="323" ht="20.25" hidden="1" customHeight="1"/>
    <row r="324" ht="20.25" hidden="1" customHeight="1"/>
    <row r="325" ht="20.25" hidden="1" customHeight="1"/>
    <row r="326" ht="20.25" hidden="1" customHeight="1"/>
    <row r="327" ht="20.25" hidden="1" customHeight="1"/>
    <row r="328" hidden="1"/>
  </sheetData>
  <mergeCells count="91">
    <mergeCell ref="F2:O2"/>
    <mergeCell ref="E4:W4"/>
    <mergeCell ref="W2:Z2"/>
    <mergeCell ref="B10:P10"/>
    <mergeCell ref="Q10:T10"/>
    <mergeCell ref="B11:P11"/>
    <mergeCell ref="Q11:T11"/>
    <mergeCell ref="B8:P8"/>
    <mergeCell ref="Q8:T8"/>
    <mergeCell ref="B9:P9"/>
    <mergeCell ref="Q9:T9"/>
    <mergeCell ref="B14:P14"/>
    <mergeCell ref="Q14:T14"/>
    <mergeCell ref="B15:P15"/>
    <mergeCell ref="Q15:T15"/>
    <mergeCell ref="B12:P12"/>
    <mergeCell ref="Q12:T12"/>
    <mergeCell ref="B13:P13"/>
    <mergeCell ref="Q13:T13"/>
    <mergeCell ref="B18:P18"/>
    <mergeCell ref="Q18:T18"/>
    <mergeCell ref="B21:P21"/>
    <mergeCell ref="Q21:T21"/>
    <mergeCell ref="B16:P16"/>
    <mergeCell ref="Q16:T16"/>
    <mergeCell ref="B17:P17"/>
    <mergeCell ref="Q17:T17"/>
    <mergeCell ref="B24:P24"/>
    <mergeCell ref="Q24:T24"/>
    <mergeCell ref="B25:P25"/>
    <mergeCell ref="Q25:T25"/>
    <mergeCell ref="B22:P22"/>
    <mergeCell ref="Q22:T22"/>
    <mergeCell ref="B23:P23"/>
    <mergeCell ref="Q23:T23"/>
    <mergeCell ref="B28:P28"/>
    <mergeCell ref="Q28:T28"/>
    <mergeCell ref="B29:P29"/>
    <mergeCell ref="Q29:T29"/>
    <mergeCell ref="B26:P26"/>
    <mergeCell ref="Q26:T26"/>
    <mergeCell ref="B27:P27"/>
    <mergeCell ref="Q27:T27"/>
    <mergeCell ref="B34:P34"/>
    <mergeCell ref="Q34:T34"/>
    <mergeCell ref="B35:P35"/>
    <mergeCell ref="Q35:T35"/>
    <mergeCell ref="B30:P30"/>
    <mergeCell ref="Q30:T30"/>
    <mergeCell ref="B31:P31"/>
    <mergeCell ref="Q31:T31"/>
    <mergeCell ref="B38:P38"/>
    <mergeCell ref="Q38:T38"/>
    <mergeCell ref="B39:P39"/>
    <mergeCell ref="Q39:T39"/>
    <mergeCell ref="B36:P36"/>
    <mergeCell ref="Q36:T36"/>
    <mergeCell ref="B37:P37"/>
    <mergeCell ref="Q37:T37"/>
    <mergeCell ref="B42:P42"/>
    <mergeCell ref="Q42:T42"/>
    <mergeCell ref="B43:P43"/>
    <mergeCell ref="Q43:T43"/>
    <mergeCell ref="B40:P40"/>
    <mergeCell ref="Q40:T40"/>
    <mergeCell ref="B41:P41"/>
    <mergeCell ref="Q41:T41"/>
    <mergeCell ref="B48:P48"/>
    <mergeCell ref="Q48:T48"/>
    <mergeCell ref="B49:P49"/>
    <mergeCell ref="Q49:T49"/>
    <mergeCell ref="B44:P44"/>
    <mergeCell ref="Q44:T44"/>
    <mergeCell ref="B47:P47"/>
    <mergeCell ref="Q47:T47"/>
    <mergeCell ref="B52:P52"/>
    <mergeCell ref="Q52:T52"/>
    <mergeCell ref="B53:P53"/>
    <mergeCell ref="Q53:T53"/>
    <mergeCell ref="B50:P50"/>
    <mergeCell ref="Q50:T50"/>
    <mergeCell ref="B51:P51"/>
    <mergeCell ref="Q51:T51"/>
    <mergeCell ref="B56:P56"/>
    <mergeCell ref="Q56:T56"/>
    <mergeCell ref="B57:P57"/>
    <mergeCell ref="Q57:T57"/>
    <mergeCell ref="B54:P54"/>
    <mergeCell ref="Q54:T54"/>
    <mergeCell ref="B55:P55"/>
    <mergeCell ref="Q55:T55"/>
  </mergeCells>
  <printOptions horizontalCentered="1"/>
  <pageMargins left="0.15748031496062992" right="0.15748031496062992" top="0.31496062992125984" bottom="0.19685039370078741" header="0.31496062992125984" footer="0.15748031496062992"/>
  <pageSetup paperSize="5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5"/>
  <sheetViews>
    <sheetView topLeftCell="A4" workbookViewId="0">
      <pane xSplit="3" topLeftCell="D1" activePane="topRight" state="frozen"/>
      <selection activeCell="A31" sqref="A31"/>
      <selection pane="topRight" activeCell="B9" sqref="B9"/>
    </sheetView>
  </sheetViews>
  <sheetFormatPr baseColWidth="10" defaultRowHeight="14.25"/>
  <cols>
    <col min="1" max="1" width="6.42578125" style="108" customWidth="1"/>
    <col min="2" max="2" width="46.5703125" style="108" customWidth="1"/>
    <col min="3" max="3" width="13.42578125" style="180" bestFit="1" customWidth="1"/>
    <col min="4" max="15" width="11" style="108" bestFit="1" customWidth="1"/>
    <col min="16" max="16" width="13.42578125" style="108" customWidth="1"/>
    <col min="17" max="17" width="34.7109375" style="108" customWidth="1"/>
    <col min="18" max="16384" width="11.42578125" style="108"/>
  </cols>
  <sheetData>
    <row r="1" spans="1:17" ht="20.25">
      <c r="A1" s="289" t="s">
        <v>130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18">
      <c r="A2" s="290" t="s">
        <v>316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ht="18">
      <c r="A3" s="177"/>
      <c r="B3" s="177"/>
      <c r="C3" s="179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5">
      <c r="K4" s="291" t="s">
        <v>319</v>
      </c>
      <c r="L4" s="291"/>
      <c r="M4" s="291"/>
      <c r="N4" s="292" t="s">
        <v>379</v>
      </c>
      <c r="O4" s="292"/>
      <c r="P4" s="292"/>
      <c r="Q4" s="292"/>
    </row>
    <row r="5" spans="1:17" ht="15.75">
      <c r="A5" s="140"/>
      <c r="B5" s="140"/>
      <c r="C5" s="181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7" ht="15.75">
      <c r="A6" s="293" t="s">
        <v>129</v>
      </c>
      <c r="B6" s="293"/>
      <c r="C6" s="294" t="s">
        <v>317</v>
      </c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5" t="s">
        <v>318</v>
      </c>
      <c r="Q6" s="296" t="s">
        <v>373</v>
      </c>
    </row>
    <row r="7" spans="1:17" ht="22.5">
      <c r="A7" s="293"/>
      <c r="B7" s="293"/>
      <c r="C7" s="182" t="s">
        <v>128</v>
      </c>
      <c r="D7" s="178" t="s">
        <v>127</v>
      </c>
      <c r="E7" s="178" t="s">
        <v>126</v>
      </c>
      <c r="F7" s="178" t="s">
        <v>125</v>
      </c>
      <c r="G7" s="178" t="s">
        <v>124</v>
      </c>
      <c r="H7" s="178" t="s">
        <v>123</v>
      </c>
      <c r="I7" s="178" t="s">
        <v>122</v>
      </c>
      <c r="J7" s="178" t="s">
        <v>121</v>
      </c>
      <c r="K7" s="178" t="s">
        <v>120</v>
      </c>
      <c r="L7" s="178" t="s">
        <v>119</v>
      </c>
      <c r="M7" s="178" t="s">
        <v>118</v>
      </c>
      <c r="N7" s="178" t="s">
        <v>117</v>
      </c>
      <c r="O7" s="178" t="s">
        <v>116</v>
      </c>
      <c r="P7" s="295"/>
      <c r="Q7" s="296"/>
    </row>
    <row r="8" spans="1:17" s="130" customFormat="1" ht="12">
      <c r="A8" s="136">
        <v>1100</v>
      </c>
      <c r="B8" s="146" t="s">
        <v>157</v>
      </c>
      <c r="C8" s="183">
        <f>(C9+C10)</f>
        <v>3861040.96</v>
      </c>
      <c r="D8" s="129">
        <f>SUM(D9:D10)</f>
        <v>321753.41333333333</v>
      </c>
      <c r="E8" s="129">
        <f t="shared" ref="E8:O8" si="0">SUM(E9:E10)</f>
        <v>321753.41333333333</v>
      </c>
      <c r="F8" s="129">
        <f t="shared" si="0"/>
        <v>321753.41333333333</v>
      </c>
      <c r="G8" s="129">
        <f t="shared" si="0"/>
        <v>321753.41333333333</v>
      </c>
      <c r="H8" s="129">
        <f t="shared" si="0"/>
        <v>321753.41333333333</v>
      </c>
      <c r="I8" s="129">
        <f t="shared" si="0"/>
        <v>321753.41333333333</v>
      </c>
      <c r="J8" s="129">
        <f t="shared" si="0"/>
        <v>321753.41333333333</v>
      </c>
      <c r="K8" s="129">
        <f t="shared" si="0"/>
        <v>321753.41333333333</v>
      </c>
      <c r="L8" s="129">
        <f t="shared" si="0"/>
        <v>321753.41333333333</v>
      </c>
      <c r="M8" s="129">
        <f t="shared" si="0"/>
        <v>321753.41333333333</v>
      </c>
      <c r="N8" s="129">
        <f t="shared" si="0"/>
        <v>321753.41333333333</v>
      </c>
      <c r="O8" s="129">
        <f t="shared" si="0"/>
        <v>321753.41333333333</v>
      </c>
      <c r="P8" s="129">
        <f>SUM(D8:O8)</f>
        <v>3861040.959999999</v>
      </c>
      <c r="Q8" s="129"/>
    </row>
    <row r="9" spans="1:17" s="115" customFormat="1" ht="48">
      <c r="A9" s="127">
        <v>1101</v>
      </c>
      <c r="B9" s="147" t="s">
        <v>115</v>
      </c>
      <c r="C9" s="184">
        <v>3861040.96</v>
      </c>
      <c r="D9" s="117">
        <f>(C9/12)</f>
        <v>321753.41333333333</v>
      </c>
      <c r="E9" s="117">
        <v>321753.41333333333</v>
      </c>
      <c r="F9" s="117">
        <v>321753.41333333333</v>
      </c>
      <c r="G9" s="117">
        <v>321753.41333333333</v>
      </c>
      <c r="H9" s="117">
        <v>321753.41333333333</v>
      </c>
      <c r="I9" s="117">
        <v>321753.41333333333</v>
      </c>
      <c r="J9" s="117">
        <v>321753.41333333333</v>
      </c>
      <c r="K9" s="117">
        <v>321753.41333333333</v>
      </c>
      <c r="L9" s="117">
        <v>321753.41333333333</v>
      </c>
      <c r="M9" s="117">
        <v>321753.41333333333</v>
      </c>
      <c r="N9" s="117">
        <v>321753.41333333333</v>
      </c>
      <c r="O9" s="117">
        <v>321753.41333333333</v>
      </c>
      <c r="P9" s="141">
        <f>SUM(C9:O9)</f>
        <v>7722081.9199999971</v>
      </c>
      <c r="Q9" s="117" t="s">
        <v>374</v>
      </c>
    </row>
    <row r="10" spans="1:17" s="115" customFormat="1" ht="12">
      <c r="A10" s="127">
        <v>1105</v>
      </c>
      <c r="B10" s="147" t="s">
        <v>114</v>
      </c>
      <c r="C10" s="184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41">
        <f>SUM(C10:O10)</f>
        <v>0</v>
      </c>
      <c r="Q10" s="147"/>
    </row>
    <row r="11" spans="1:17" s="130" customFormat="1" ht="12">
      <c r="A11" s="136">
        <v>1200</v>
      </c>
      <c r="B11" s="146" t="s">
        <v>113</v>
      </c>
      <c r="C11" s="183">
        <f>SUM(C12:C13)</f>
        <v>0</v>
      </c>
      <c r="D11" s="129">
        <f>SUM(D12:D13)</f>
        <v>0</v>
      </c>
      <c r="E11" s="129">
        <f t="shared" ref="E11:O11" si="1">SUM(E12:E13)</f>
        <v>0</v>
      </c>
      <c r="F11" s="129">
        <f t="shared" si="1"/>
        <v>0</v>
      </c>
      <c r="G11" s="129">
        <f t="shared" si="1"/>
        <v>0</v>
      </c>
      <c r="H11" s="129">
        <f t="shared" si="1"/>
        <v>0</v>
      </c>
      <c r="I11" s="129">
        <f t="shared" si="1"/>
        <v>0</v>
      </c>
      <c r="J11" s="129">
        <f t="shared" si="1"/>
        <v>0</v>
      </c>
      <c r="K11" s="129">
        <f t="shared" si="1"/>
        <v>0</v>
      </c>
      <c r="L11" s="129">
        <f t="shared" si="1"/>
        <v>0</v>
      </c>
      <c r="M11" s="129">
        <f t="shared" si="1"/>
        <v>0</v>
      </c>
      <c r="N11" s="129">
        <f t="shared" si="1"/>
        <v>0</v>
      </c>
      <c r="O11" s="129">
        <f t="shared" si="1"/>
        <v>0</v>
      </c>
      <c r="P11" s="129">
        <f>SUM(D11:O11)</f>
        <v>0</v>
      </c>
      <c r="Q11" s="129"/>
    </row>
    <row r="12" spans="1:17" s="115" customFormat="1" ht="12">
      <c r="A12" s="127">
        <v>1201</v>
      </c>
      <c r="B12" s="147" t="s">
        <v>112</v>
      </c>
      <c r="C12" s="184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41">
        <f>SUM(C12:O12)</f>
        <v>0</v>
      </c>
      <c r="Q12" s="147"/>
    </row>
    <row r="13" spans="1:17" s="115" customFormat="1" ht="12">
      <c r="A13" s="127">
        <v>1207</v>
      </c>
      <c r="B13" s="147" t="s">
        <v>111</v>
      </c>
      <c r="C13" s="184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41">
        <f>SUM(C13:O13)</f>
        <v>0</v>
      </c>
      <c r="Q13" s="147"/>
    </row>
    <row r="14" spans="1:17" s="130" customFormat="1" ht="12">
      <c r="A14" s="136">
        <v>1300</v>
      </c>
      <c r="B14" s="146" t="s">
        <v>110</v>
      </c>
      <c r="C14" s="183">
        <f>SUM(C15:C21)</f>
        <v>861349.87</v>
      </c>
      <c r="D14" s="129">
        <f>SUM(D15:D21)</f>
        <v>71779.155833333338</v>
      </c>
      <c r="E14" s="129">
        <f t="shared" ref="E14:O14" si="2">SUM(E15:E21)</f>
        <v>71779.72083333334</v>
      </c>
      <c r="F14" s="129">
        <f t="shared" si="2"/>
        <v>71779.72083333334</v>
      </c>
      <c r="G14" s="129">
        <f t="shared" si="2"/>
        <v>71779.72083333334</v>
      </c>
      <c r="H14" s="129">
        <f t="shared" si="2"/>
        <v>71779.72083333334</v>
      </c>
      <c r="I14" s="129">
        <f t="shared" si="2"/>
        <v>71779.72083333334</v>
      </c>
      <c r="J14" s="129">
        <f t="shared" si="2"/>
        <v>71779.72083333334</v>
      </c>
      <c r="K14" s="129">
        <f t="shared" si="2"/>
        <v>71779.72083333334</v>
      </c>
      <c r="L14" s="129">
        <f t="shared" si="2"/>
        <v>71779.72083333334</v>
      </c>
      <c r="M14" s="129">
        <f t="shared" si="2"/>
        <v>71779.72083333334</v>
      </c>
      <c r="N14" s="129">
        <f t="shared" si="2"/>
        <v>71779.72083333334</v>
      </c>
      <c r="O14" s="129">
        <f t="shared" si="2"/>
        <v>71773.507500000007</v>
      </c>
      <c r="P14" s="129">
        <f>SUM(D14:O14)</f>
        <v>861349.87166666659</v>
      </c>
      <c r="Q14" s="129"/>
    </row>
    <row r="15" spans="1:17" s="115" customFormat="1" ht="24">
      <c r="A15" s="127">
        <v>1301</v>
      </c>
      <c r="B15" s="148" t="s">
        <v>109</v>
      </c>
      <c r="C15" s="184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41">
        <f>SUM(C15:O15)</f>
        <v>0</v>
      </c>
      <c r="Q15" s="147"/>
    </row>
    <row r="16" spans="1:17" s="115" customFormat="1" ht="12">
      <c r="A16" s="127">
        <v>1302</v>
      </c>
      <c r="B16" s="147" t="s">
        <v>108</v>
      </c>
      <c r="C16" s="184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41">
        <f>SUM(C16:O16)</f>
        <v>0</v>
      </c>
      <c r="Q16" s="147"/>
    </row>
    <row r="17" spans="1:17" s="115" customFormat="1" ht="48">
      <c r="A17" s="127">
        <v>1305</v>
      </c>
      <c r="B17" s="147" t="s">
        <v>107</v>
      </c>
      <c r="C17" s="184">
        <v>40189.050000000003</v>
      </c>
      <c r="D17" s="117">
        <f>(C17/12)</f>
        <v>3349.0875000000001</v>
      </c>
      <c r="E17" s="117">
        <v>3349.0875000000001</v>
      </c>
      <c r="F17" s="117">
        <v>3349.0875000000001</v>
      </c>
      <c r="G17" s="117">
        <v>3349.0875000000001</v>
      </c>
      <c r="H17" s="117">
        <v>3349.0875000000001</v>
      </c>
      <c r="I17" s="117">
        <v>3349.0875000000001</v>
      </c>
      <c r="J17" s="117">
        <v>3349.0875000000001</v>
      </c>
      <c r="K17" s="117">
        <v>3349.0875000000001</v>
      </c>
      <c r="L17" s="117">
        <v>3349.0875000000001</v>
      </c>
      <c r="M17" s="117">
        <v>3349.0875000000001</v>
      </c>
      <c r="N17" s="117">
        <v>3349.0875000000001</v>
      </c>
      <c r="O17" s="117">
        <v>3349.0875000000001</v>
      </c>
      <c r="P17" s="141">
        <f>SUM(D17:O17)</f>
        <v>40189.05000000001</v>
      </c>
      <c r="Q17" s="117" t="s">
        <v>374</v>
      </c>
    </row>
    <row r="18" spans="1:17" s="115" customFormat="1" ht="12">
      <c r="A18" s="127">
        <v>1307</v>
      </c>
      <c r="B18" s="147" t="s">
        <v>106</v>
      </c>
      <c r="C18" s="184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41">
        <f t="shared" ref="P18:P21" si="3">SUM(D18:O18)</f>
        <v>0</v>
      </c>
      <c r="Q18" s="147"/>
    </row>
    <row r="19" spans="1:17" s="115" customFormat="1" ht="48">
      <c r="A19" s="127">
        <v>1311</v>
      </c>
      <c r="B19" s="147" t="s">
        <v>105</v>
      </c>
      <c r="C19" s="184">
        <v>250207.6</v>
      </c>
      <c r="D19" s="117">
        <f>(C19/12)</f>
        <v>20850.633333333335</v>
      </c>
      <c r="E19" s="118">
        <v>20850.633333333335</v>
      </c>
      <c r="F19" s="118">
        <v>20850.633333333335</v>
      </c>
      <c r="G19" s="118">
        <v>20850.633333333335</v>
      </c>
      <c r="H19" s="118">
        <v>20850.633333333335</v>
      </c>
      <c r="I19" s="118">
        <v>20850.633333333335</v>
      </c>
      <c r="J19" s="118">
        <v>20850.633333333335</v>
      </c>
      <c r="K19" s="118">
        <v>20850.633333333335</v>
      </c>
      <c r="L19" s="118">
        <v>20850.633333333335</v>
      </c>
      <c r="M19" s="118">
        <v>20850.633333333335</v>
      </c>
      <c r="N19" s="118">
        <v>20850.633333333335</v>
      </c>
      <c r="O19" s="118">
        <v>20850.63</v>
      </c>
      <c r="P19" s="141">
        <f t="shared" si="3"/>
        <v>250207.59666666668</v>
      </c>
      <c r="Q19" s="117" t="s">
        <v>374</v>
      </c>
    </row>
    <row r="20" spans="1:17" s="115" customFormat="1" ht="48">
      <c r="A20" s="127">
        <v>1312</v>
      </c>
      <c r="B20" s="147" t="s">
        <v>104</v>
      </c>
      <c r="C20" s="184">
        <v>521265.84</v>
      </c>
      <c r="D20" s="117">
        <f>(C20/12)</f>
        <v>43438.82</v>
      </c>
      <c r="E20" s="118">
        <v>43439</v>
      </c>
      <c r="F20" s="118">
        <v>43439</v>
      </c>
      <c r="G20" s="118">
        <v>43439</v>
      </c>
      <c r="H20" s="118">
        <v>43439</v>
      </c>
      <c r="I20" s="118">
        <v>43439</v>
      </c>
      <c r="J20" s="118">
        <v>43439</v>
      </c>
      <c r="K20" s="118">
        <v>43439</v>
      </c>
      <c r="L20" s="118">
        <v>43439</v>
      </c>
      <c r="M20" s="118">
        <v>43439</v>
      </c>
      <c r="N20" s="118">
        <v>43439</v>
      </c>
      <c r="O20" s="118">
        <v>43437.02</v>
      </c>
      <c r="P20" s="141">
        <f t="shared" si="3"/>
        <v>521265.84</v>
      </c>
      <c r="Q20" s="117" t="s">
        <v>374</v>
      </c>
    </row>
    <row r="21" spans="1:17" s="115" customFormat="1" ht="48">
      <c r="A21" s="127">
        <v>1325</v>
      </c>
      <c r="B21" s="147" t="s">
        <v>103</v>
      </c>
      <c r="C21" s="184">
        <v>49687.38</v>
      </c>
      <c r="D21" s="118">
        <f>(C21/12)</f>
        <v>4140.6149999999998</v>
      </c>
      <c r="E21" s="118">
        <v>4141</v>
      </c>
      <c r="F21" s="118">
        <v>4141</v>
      </c>
      <c r="G21" s="118">
        <v>4141</v>
      </c>
      <c r="H21" s="118">
        <v>4141</v>
      </c>
      <c r="I21" s="118">
        <v>4141</v>
      </c>
      <c r="J21" s="118">
        <v>4141</v>
      </c>
      <c r="K21" s="118">
        <v>4141</v>
      </c>
      <c r="L21" s="118">
        <v>4141</v>
      </c>
      <c r="M21" s="118">
        <v>4141</v>
      </c>
      <c r="N21" s="118">
        <v>4141</v>
      </c>
      <c r="O21" s="118">
        <v>4136.7700000000004</v>
      </c>
      <c r="P21" s="141">
        <f t="shared" si="3"/>
        <v>49687.384999999995</v>
      </c>
      <c r="Q21" s="117" t="s">
        <v>374</v>
      </c>
    </row>
    <row r="22" spans="1:17" s="130" customFormat="1" ht="12">
      <c r="A22" s="136">
        <v>1400</v>
      </c>
      <c r="B22" s="146" t="s">
        <v>102</v>
      </c>
      <c r="C22" s="183">
        <f>SUM(C23:C28)</f>
        <v>778771.15999999992</v>
      </c>
      <c r="D22" s="129">
        <f>SUM(D23:D28)</f>
        <v>64897.596666666665</v>
      </c>
      <c r="E22" s="129">
        <f t="shared" ref="E22:N22" si="4">SUM(E23:E28)</f>
        <v>64898</v>
      </c>
      <c r="F22" s="129">
        <f t="shared" si="4"/>
        <v>64898</v>
      </c>
      <c r="G22" s="129">
        <f t="shared" si="4"/>
        <v>64898</v>
      </c>
      <c r="H22" s="129">
        <f t="shared" si="4"/>
        <v>64898</v>
      </c>
      <c r="I22" s="129">
        <f t="shared" si="4"/>
        <v>64898</v>
      </c>
      <c r="J22" s="129">
        <f t="shared" si="4"/>
        <v>64898</v>
      </c>
      <c r="K22" s="129">
        <f t="shared" si="4"/>
        <v>64898</v>
      </c>
      <c r="L22" s="129">
        <f t="shared" si="4"/>
        <v>64898</v>
      </c>
      <c r="M22" s="129">
        <f t="shared" si="4"/>
        <v>64898</v>
      </c>
      <c r="N22" s="129">
        <f t="shared" si="4"/>
        <v>64898</v>
      </c>
      <c r="O22" s="129">
        <v>64893.56</v>
      </c>
      <c r="P22" s="129">
        <f>SUM(D22:O22)</f>
        <v>778771.15666666673</v>
      </c>
      <c r="Q22" s="129"/>
    </row>
    <row r="23" spans="1:17" s="115" customFormat="1" ht="48">
      <c r="A23" s="127">
        <v>1401</v>
      </c>
      <c r="B23" s="147" t="s">
        <v>101</v>
      </c>
      <c r="C23" s="184">
        <v>187655.7</v>
      </c>
      <c r="D23" s="119">
        <f>(C23/12)</f>
        <v>15637.975</v>
      </c>
      <c r="E23" s="119">
        <v>15638</v>
      </c>
      <c r="F23" s="119">
        <v>15638</v>
      </c>
      <c r="G23" s="119">
        <v>15638</v>
      </c>
      <c r="H23" s="119">
        <v>15638</v>
      </c>
      <c r="I23" s="119">
        <v>15638</v>
      </c>
      <c r="J23" s="119">
        <v>15638</v>
      </c>
      <c r="K23" s="119">
        <v>15638</v>
      </c>
      <c r="L23" s="119">
        <v>15638</v>
      </c>
      <c r="M23" s="119">
        <v>15638</v>
      </c>
      <c r="N23" s="119">
        <v>15638</v>
      </c>
      <c r="O23" s="119">
        <v>15637.73</v>
      </c>
      <c r="P23" s="141">
        <f t="shared" ref="P23:P28" si="5">SUM(D23:O23)</f>
        <v>187655.70500000002</v>
      </c>
      <c r="Q23" s="117" t="s">
        <v>374</v>
      </c>
    </row>
    <row r="24" spans="1:17" s="115" customFormat="1" ht="48">
      <c r="A24" s="127">
        <v>1402</v>
      </c>
      <c r="B24" s="147" t="s">
        <v>100</v>
      </c>
      <c r="C24" s="184">
        <v>112593.42</v>
      </c>
      <c r="D24" s="119">
        <f>(C24/12)</f>
        <v>9382.7849999999999</v>
      </c>
      <c r="E24" s="119">
        <v>9383</v>
      </c>
      <c r="F24" s="119">
        <v>9383</v>
      </c>
      <c r="G24" s="119">
        <v>9383</v>
      </c>
      <c r="H24" s="119">
        <v>9383</v>
      </c>
      <c r="I24" s="119">
        <v>9383</v>
      </c>
      <c r="J24" s="119">
        <v>9383</v>
      </c>
      <c r="K24" s="119">
        <v>9383</v>
      </c>
      <c r="L24" s="119">
        <v>9383</v>
      </c>
      <c r="M24" s="119">
        <v>9383</v>
      </c>
      <c r="N24" s="119">
        <v>9383</v>
      </c>
      <c r="O24" s="119">
        <v>9380.6299999999992</v>
      </c>
      <c r="P24" s="141">
        <f t="shared" si="5"/>
        <v>112593.41500000001</v>
      </c>
      <c r="Q24" s="117" t="s">
        <v>374</v>
      </c>
    </row>
    <row r="25" spans="1:17" s="115" customFormat="1" ht="12">
      <c r="A25" s="127">
        <v>1403</v>
      </c>
      <c r="B25" s="147" t="s">
        <v>99</v>
      </c>
      <c r="C25" s="184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41">
        <f t="shared" si="5"/>
        <v>0</v>
      </c>
      <c r="Q25" s="147"/>
    </row>
    <row r="26" spans="1:17" s="115" customFormat="1" ht="48">
      <c r="A26" s="127">
        <v>1404</v>
      </c>
      <c r="B26" s="147" t="s">
        <v>98</v>
      </c>
      <c r="C26" s="184">
        <v>478522.04</v>
      </c>
      <c r="D26" s="119">
        <f>(C26/12)</f>
        <v>39876.836666666662</v>
      </c>
      <c r="E26" s="119">
        <v>39877</v>
      </c>
      <c r="F26" s="119">
        <v>39877</v>
      </c>
      <c r="G26" s="119">
        <v>39877</v>
      </c>
      <c r="H26" s="119">
        <v>39877</v>
      </c>
      <c r="I26" s="119">
        <v>39877</v>
      </c>
      <c r="J26" s="119">
        <v>39877</v>
      </c>
      <c r="K26" s="119">
        <v>39877</v>
      </c>
      <c r="L26" s="119">
        <v>39877</v>
      </c>
      <c r="M26" s="119">
        <v>39877</v>
      </c>
      <c r="N26" s="119">
        <v>39877</v>
      </c>
      <c r="O26" s="119">
        <v>39875.199999999997</v>
      </c>
      <c r="P26" s="141">
        <f t="shared" si="5"/>
        <v>478522.03666666668</v>
      </c>
      <c r="Q26" s="117" t="s">
        <v>374</v>
      </c>
    </row>
    <row r="27" spans="1:17" s="115" customFormat="1" ht="12">
      <c r="A27" s="149">
        <v>1405</v>
      </c>
      <c r="B27" s="147" t="s">
        <v>97</v>
      </c>
      <c r="C27" s="184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41">
        <f t="shared" si="5"/>
        <v>0</v>
      </c>
      <c r="Q27" s="147"/>
    </row>
    <row r="28" spans="1:17" s="115" customFormat="1" ht="12">
      <c r="A28" s="149">
        <v>1406</v>
      </c>
      <c r="B28" s="147" t="s">
        <v>96</v>
      </c>
      <c r="C28" s="184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41">
        <f t="shared" si="5"/>
        <v>0</v>
      </c>
      <c r="Q28" s="147"/>
    </row>
    <row r="29" spans="1:17" s="130" customFormat="1" ht="12">
      <c r="A29" s="150">
        <v>1500</v>
      </c>
      <c r="B29" s="146" t="s">
        <v>95</v>
      </c>
      <c r="C29" s="183">
        <f>SUM(C30:C32)</f>
        <v>460113.03</v>
      </c>
      <c r="D29" s="129">
        <f>SUM(D30:D32)</f>
        <v>38342.752500000002</v>
      </c>
      <c r="E29" s="129">
        <f t="shared" ref="E29:N29" si="6">SUM(E30:E32)</f>
        <v>38343</v>
      </c>
      <c r="F29" s="129">
        <f t="shared" si="6"/>
        <v>38343</v>
      </c>
      <c r="G29" s="129">
        <f t="shared" si="6"/>
        <v>38343</v>
      </c>
      <c r="H29" s="129">
        <f t="shared" si="6"/>
        <v>38343</v>
      </c>
      <c r="I29" s="129">
        <f t="shared" si="6"/>
        <v>38343</v>
      </c>
      <c r="J29" s="129">
        <f t="shared" si="6"/>
        <v>38343</v>
      </c>
      <c r="K29" s="129">
        <f t="shared" si="6"/>
        <v>38343</v>
      </c>
      <c r="L29" s="129">
        <f t="shared" si="6"/>
        <v>38343</v>
      </c>
      <c r="M29" s="129">
        <f t="shared" si="6"/>
        <v>38343</v>
      </c>
      <c r="N29" s="129">
        <f t="shared" si="6"/>
        <v>38343</v>
      </c>
      <c r="O29" s="129">
        <v>38340.28</v>
      </c>
      <c r="P29" s="129">
        <f>SUM(D29:O29)</f>
        <v>460113.03249999997</v>
      </c>
      <c r="Q29" s="129"/>
    </row>
    <row r="30" spans="1:17" s="115" customFormat="1" ht="48">
      <c r="A30" s="149">
        <v>1501</v>
      </c>
      <c r="B30" s="147" t="s">
        <v>94</v>
      </c>
      <c r="C30" s="184">
        <v>75062.28</v>
      </c>
      <c r="D30" s="120">
        <f>(C30/12)</f>
        <v>6255.19</v>
      </c>
      <c r="E30" s="120">
        <v>6255</v>
      </c>
      <c r="F30" s="120">
        <v>6255</v>
      </c>
      <c r="G30" s="120">
        <v>6255</v>
      </c>
      <c r="H30" s="120">
        <v>6255</v>
      </c>
      <c r="I30" s="120">
        <v>6255</v>
      </c>
      <c r="J30" s="120">
        <v>6255</v>
      </c>
      <c r="K30" s="120">
        <v>6255</v>
      </c>
      <c r="L30" s="120">
        <v>6255</v>
      </c>
      <c r="M30" s="120">
        <v>6255</v>
      </c>
      <c r="N30" s="120">
        <v>6255</v>
      </c>
      <c r="O30" s="120">
        <v>6257.09</v>
      </c>
      <c r="P30" s="141">
        <f t="shared" ref="P30:P32" si="7">SUM(D30:O30)</f>
        <v>75062.28</v>
      </c>
      <c r="Q30" s="117" t="s">
        <v>374</v>
      </c>
    </row>
    <row r="31" spans="1:17" s="115" customFormat="1" ht="48">
      <c r="A31" s="149">
        <v>1502</v>
      </c>
      <c r="B31" s="147" t="s">
        <v>93</v>
      </c>
      <c r="C31" s="184">
        <v>385050.75</v>
      </c>
      <c r="D31" s="120">
        <f>(C31/12)</f>
        <v>32087.5625</v>
      </c>
      <c r="E31" s="120">
        <v>32088</v>
      </c>
      <c r="F31" s="120">
        <v>32088</v>
      </c>
      <c r="G31" s="120">
        <v>32088</v>
      </c>
      <c r="H31" s="120">
        <v>32088</v>
      </c>
      <c r="I31" s="120">
        <v>32088</v>
      </c>
      <c r="J31" s="120">
        <v>32088</v>
      </c>
      <c r="K31" s="120">
        <v>32088</v>
      </c>
      <c r="L31" s="120">
        <v>32088</v>
      </c>
      <c r="M31" s="120">
        <v>32088</v>
      </c>
      <c r="N31" s="120">
        <v>32088</v>
      </c>
      <c r="O31" s="120">
        <v>32083.19</v>
      </c>
      <c r="P31" s="141">
        <f t="shared" si="7"/>
        <v>385050.7525</v>
      </c>
      <c r="Q31" s="117" t="s">
        <v>374</v>
      </c>
    </row>
    <row r="32" spans="1:17" s="115" customFormat="1" ht="12">
      <c r="A32" s="149">
        <v>1504</v>
      </c>
      <c r="B32" s="147" t="s">
        <v>92</v>
      </c>
      <c r="C32" s="184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41">
        <f t="shared" si="7"/>
        <v>0</v>
      </c>
      <c r="Q32" s="147"/>
    </row>
    <row r="33" spans="1:18" s="130" customFormat="1" ht="12">
      <c r="A33" s="150">
        <v>1600</v>
      </c>
      <c r="B33" s="146" t="s">
        <v>90</v>
      </c>
      <c r="C33" s="183">
        <f>SUM(C34:C37)</f>
        <v>210069.28</v>
      </c>
      <c r="D33" s="129">
        <f>SUM(D34:D37)</f>
        <v>17505.773333333334</v>
      </c>
      <c r="E33" s="129">
        <f t="shared" ref="E33:N33" si="8">SUM(E34:E37)</f>
        <v>17506</v>
      </c>
      <c r="F33" s="129">
        <f t="shared" si="8"/>
        <v>17506</v>
      </c>
      <c r="G33" s="129">
        <f t="shared" si="8"/>
        <v>17506</v>
      </c>
      <c r="H33" s="129">
        <f t="shared" si="8"/>
        <v>17506</v>
      </c>
      <c r="I33" s="129">
        <f t="shared" si="8"/>
        <v>17506</v>
      </c>
      <c r="J33" s="129">
        <f t="shared" si="8"/>
        <v>17506</v>
      </c>
      <c r="K33" s="129">
        <f t="shared" si="8"/>
        <v>17506</v>
      </c>
      <c r="L33" s="129">
        <f t="shared" si="8"/>
        <v>17506</v>
      </c>
      <c r="M33" s="129">
        <f t="shared" si="8"/>
        <v>17506</v>
      </c>
      <c r="N33" s="129">
        <f t="shared" si="8"/>
        <v>17506</v>
      </c>
      <c r="O33" s="129">
        <v>17503.509999999998</v>
      </c>
      <c r="P33" s="129">
        <f>SUM(D33:O33)</f>
        <v>210069.28333333333</v>
      </c>
      <c r="Q33" s="129"/>
    </row>
    <row r="34" spans="1:18" s="115" customFormat="1" ht="48">
      <c r="A34" s="149">
        <v>1601</v>
      </c>
      <c r="B34" s="147" t="s">
        <v>91</v>
      </c>
      <c r="C34" s="184">
        <v>210069.28</v>
      </c>
      <c r="D34" s="119">
        <f>(C34/12)</f>
        <v>17505.773333333334</v>
      </c>
      <c r="E34" s="119">
        <v>17506</v>
      </c>
      <c r="F34" s="119">
        <v>17506</v>
      </c>
      <c r="G34" s="119">
        <v>17506</v>
      </c>
      <c r="H34" s="119">
        <v>17506</v>
      </c>
      <c r="I34" s="119">
        <v>17506</v>
      </c>
      <c r="J34" s="119">
        <v>17506</v>
      </c>
      <c r="K34" s="119">
        <v>17506</v>
      </c>
      <c r="L34" s="119">
        <v>17506</v>
      </c>
      <c r="M34" s="119">
        <v>17506</v>
      </c>
      <c r="N34" s="119">
        <v>17506</v>
      </c>
      <c r="O34" s="119">
        <v>17503.509999999998</v>
      </c>
      <c r="P34" s="141">
        <f t="shared" ref="P34:P37" si="9">SUM(D34:O34)</f>
        <v>210069.28333333333</v>
      </c>
      <c r="Q34" s="117" t="s">
        <v>374</v>
      </c>
    </row>
    <row r="35" spans="1:18" s="115" customFormat="1" ht="12">
      <c r="A35" s="149">
        <v>1602</v>
      </c>
      <c r="B35" s="151" t="s">
        <v>90</v>
      </c>
      <c r="C35" s="184"/>
      <c r="D35" s="119"/>
      <c r="E35" s="119"/>
      <c r="F35" s="119"/>
      <c r="G35" s="119"/>
      <c r="H35" s="119"/>
      <c r="I35" s="119"/>
      <c r="J35" s="119"/>
      <c r="K35" s="119"/>
      <c r="L35" s="120"/>
      <c r="M35" s="119"/>
      <c r="N35" s="119"/>
      <c r="O35" s="119"/>
      <c r="P35" s="141">
        <f t="shared" si="9"/>
        <v>0</v>
      </c>
      <c r="Q35" s="147"/>
    </row>
    <row r="36" spans="1:18" s="115" customFormat="1" ht="12">
      <c r="A36" s="149">
        <v>1603</v>
      </c>
      <c r="B36" s="147" t="s">
        <v>89</v>
      </c>
      <c r="C36" s="184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41">
        <f t="shared" si="9"/>
        <v>0</v>
      </c>
      <c r="Q36" s="147"/>
    </row>
    <row r="37" spans="1:18" s="115" customFormat="1" ht="12">
      <c r="A37" s="149">
        <v>1604</v>
      </c>
      <c r="B37" s="147" t="s">
        <v>88</v>
      </c>
      <c r="C37" s="184"/>
      <c r="D37" s="119"/>
      <c r="E37" s="119"/>
      <c r="F37" s="119"/>
      <c r="G37" s="119"/>
      <c r="H37" s="119"/>
      <c r="I37" s="119"/>
      <c r="J37" s="119"/>
      <c r="K37" s="119"/>
      <c r="L37" s="120"/>
      <c r="M37" s="119"/>
      <c r="N37" s="119"/>
      <c r="O37" s="119"/>
      <c r="P37" s="141">
        <f t="shared" si="9"/>
        <v>0</v>
      </c>
      <c r="Q37" s="147"/>
    </row>
    <row r="38" spans="1:18" s="130" customFormat="1" ht="12">
      <c r="A38" s="150">
        <v>1700</v>
      </c>
      <c r="B38" s="146" t="s">
        <v>87</v>
      </c>
      <c r="C38" s="183">
        <f>SUM(C39:C40)</f>
        <v>187655.7</v>
      </c>
      <c r="D38" s="129">
        <f>SUM(D39:D40)</f>
        <v>15637.975</v>
      </c>
      <c r="E38" s="129">
        <f t="shared" ref="E38:N38" si="10">SUM(E39:E40)</f>
        <v>15638</v>
      </c>
      <c r="F38" s="129">
        <f t="shared" si="10"/>
        <v>15638</v>
      </c>
      <c r="G38" s="129">
        <f t="shared" si="10"/>
        <v>15638</v>
      </c>
      <c r="H38" s="129">
        <f t="shared" si="10"/>
        <v>15638</v>
      </c>
      <c r="I38" s="129">
        <f t="shared" si="10"/>
        <v>15638</v>
      </c>
      <c r="J38" s="129">
        <f t="shared" si="10"/>
        <v>15638</v>
      </c>
      <c r="K38" s="129">
        <f t="shared" si="10"/>
        <v>15638</v>
      </c>
      <c r="L38" s="129">
        <f t="shared" si="10"/>
        <v>15638</v>
      </c>
      <c r="M38" s="129">
        <f t="shared" si="10"/>
        <v>15638</v>
      </c>
      <c r="N38" s="129">
        <f t="shared" si="10"/>
        <v>15638</v>
      </c>
      <c r="O38" s="129">
        <v>15637.73</v>
      </c>
      <c r="P38" s="129">
        <f>SUM(D38:O38)</f>
        <v>187655.70500000002</v>
      </c>
      <c r="Q38" s="129"/>
    </row>
    <row r="39" spans="1:18" s="115" customFormat="1" ht="48">
      <c r="A39" s="152">
        <v>1701</v>
      </c>
      <c r="B39" s="147" t="s">
        <v>86</v>
      </c>
      <c r="C39" s="184">
        <v>187655.7</v>
      </c>
      <c r="D39" s="120">
        <f>(C39/12)</f>
        <v>15637.975</v>
      </c>
      <c r="E39" s="120">
        <v>15638</v>
      </c>
      <c r="F39" s="120">
        <v>15638</v>
      </c>
      <c r="G39" s="120">
        <v>15638</v>
      </c>
      <c r="H39" s="120">
        <v>15638</v>
      </c>
      <c r="I39" s="120">
        <v>15638</v>
      </c>
      <c r="J39" s="120">
        <v>15638</v>
      </c>
      <c r="K39" s="120">
        <v>15638</v>
      </c>
      <c r="L39" s="120">
        <v>15638</v>
      </c>
      <c r="M39" s="120">
        <v>15638</v>
      </c>
      <c r="N39" s="120">
        <v>15638</v>
      </c>
      <c r="O39" s="120">
        <v>15637.73</v>
      </c>
      <c r="P39" s="141">
        <f t="shared" ref="P39:P40" si="11">SUM(D39:O39)</f>
        <v>187655.70500000002</v>
      </c>
      <c r="Q39" s="117" t="s">
        <v>374</v>
      </c>
    </row>
    <row r="40" spans="1:18" s="115" customFormat="1" ht="12">
      <c r="A40" s="153">
        <v>1702</v>
      </c>
      <c r="B40" s="147" t="s">
        <v>85</v>
      </c>
      <c r="C40" s="184"/>
      <c r="D40" s="120"/>
      <c r="E40" s="120"/>
      <c r="F40" s="120"/>
      <c r="G40" s="120"/>
      <c r="H40" s="120"/>
      <c r="I40" s="120"/>
      <c r="J40" s="120"/>
      <c r="K40" s="120"/>
      <c r="L40" s="119"/>
      <c r="M40" s="120"/>
      <c r="N40" s="120"/>
      <c r="O40" s="119"/>
      <c r="P40" s="141">
        <f t="shared" si="11"/>
        <v>0</v>
      </c>
      <c r="Q40" s="147"/>
    </row>
    <row r="41" spans="1:18" s="132" customFormat="1" ht="12">
      <c r="A41" s="297" t="s">
        <v>84</v>
      </c>
      <c r="B41" s="297"/>
      <c r="C41" s="185">
        <f>(C8+C11+C14+C22+C29+C33+C38)</f>
        <v>6359000.0000000009</v>
      </c>
      <c r="D41" s="185">
        <f t="shared" ref="D41:P41" si="12">(D8+D11+D14+D22+D29+D33+D38)</f>
        <v>529916.66666666663</v>
      </c>
      <c r="E41" s="185">
        <f t="shared" si="12"/>
        <v>529918.13416666666</v>
      </c>
      <c r="F41" s="185">
        <f t="shared" si="12"/>
        <v>529918.13416666666</v>
      </c>
      <c r="G41" s="185">
        <f t="shared" si="12"/>
        <v>529918.13416666666</v>
      </c>
      <c r="H41" s="185">
        <f t="shared" si="12"/>
        <v>529918.13416666666</v>
      </c>
      <c r="I41" s="185">
        <f t="shared" si="12"/>
        <v>529918.13416666666</v>
      </c>
      <c r="J41" s="185">
        <f t="shared" si="12"/>
        <v>529918.13416666666</v>
      </c>
      <c r="K41" s="185">
        <f t="shared" si="12"/>
        <v>529918.13416666666</v>
      </c>
      <c r="L41" s="185">
        <f t="shared" si="12"/>
        <v>529918.13416666666</v>
      </c>
      <c r="M41" s="185">
        <f t="shared" si="12"/>
        <v>529918.13416666666</v>
      </c>
      <c r="N41" s="185">
        <f t="shared" si="12"/>
        <v>529918.13416666666</v>
      </c>
      <c r="O41" s="185">
        <f t="shared" si="12"/>
        <v>529902.00083333335</v>
      </c>
      <c r="P41" s="185">
        <f t="shared" si="12"/>
        <v>6359000.0091666644</v>
      </c>
      <c r="Q41" s="133"/>
    </row>
    <row r="42" spans="1:18" s="132" customFormat="1" ht="12">
      <c r="A42" s="136">
        <v>2100</v>
      </c>
      <c r="B42" s="154" t="s">
        <v>83</v>
      </c>
      <c r="C42" s="183">
        <f>SUM(C43:C47)</f>
        <v>190000</v>
      </c>
      <c r="D42" s="129">
        <f>SUM(D43:D47)</f>
        <v>47500</v>
      </c>
      <c r="E42" s="129">
        <f t="shared" ref="E42:O42" si="13">SUM(E43:E47)</f>
        <v>0</v>
      </c>
      <c r="F42" s="129">
        <f t="shared" si="13"/>
        <v>0</v>
      </c>
      <c r="G42" s="129">
        <f t="shared" si="13"/>
        <v>47500</v>
      </c>
      <c r="H42" s="129">
        <f t="shared" si="13"/>
        <v>0</v>
      </c>
      <c r="I42" s="129">
        <f t="shared" si="13"/>
        <v>0</v>
      </c>
      <c r="J42" s="129">
        <f t="shared" si="13"/>
        <v>0</v>
      </c>
      <c r="K42" s="129">
        <f t="shared" si="13"/>
        <v>47500</v>
      </c>
      <c r="L42" s="129">
        <f t="shared" si="13"/>
        <v>0</v>
      </c>
      <c r="M42" s="129">
        <f t="shared" si="13"/>
        <v>0</v>
      </c>
      <c r="N42" s="129">
        <f t="shared" si="13"/>
        <v>0</v>
      </c>
      <c r="O42" s="129">
        <f t="shared" si="13"/>
        <v>47500</v>
      </c>
      <c r="P42" s="129">
        <f>SUM(D42:O42)</f>
        <v>190000</v>
      </c>
      <c r="Q42" s="129"/>
      <c r="R42" s="131"/>
    </row>
    <row r="43" spans="1:18" s="121" customFormat="1" ht="48">
      <c r="A43" s="127">
        <v>2101</v>
      </c>
      <c r="B43" s="155" t="s">
        <v>82</v>
      </c>
      <c r="C43" s="184">
        <v>100000</v>
      </c>
      <c r="D43" s="119">
        <f>(C43/4)</f>
        <v>25000</v>
      </c>
      <c r="E43" s="119"/>
      <c r="F43" s="119"/>
      <c r="G43" s="119">
        <v>25000</v>
      </c>
      <c r="H43" s="119"/>
      <c r="I43" s="119"/>
      <c r="J43" s="119"/>
      <c r="K43" s="119">
        <v>25000</v>
      </c>
      <c r="L43" s="119"/>
      <c r="M43" s="119"/>
      <c r="N43" s="119"/>
      <c r="O43" s="119">
        <v>25000</v>
      </c>
      <c r="P43" s="141">
        <f t="shared" ref="P43:P47" si="14">SUM(D43:O43)</f>
        <v>100000</v>
      </c>
      <c r="Q43" s="117" t="s">
        <v>374</v>
      </c>
      <c r="R43" s="122"/>
    </row>
    <row r="44" spans="1:18" s="121" customFormat="1" ht="48">
      <c r="A44" s="127">
        <v>2102</v>
      </c>
      <c r="B44" s="155" t="s">
        <v>81</v>
      </c>
      <c r="C44" s="184">
        <v>40000</v>
      </c>
      <c r="D44" s="116">
        <f>(C44/4)</f>
        <v>10000</v>
      </c>
      <c r="E44" s="116"/>
      <c r="F44" s="116"/>
      <c r="G44" s="116">
        <v>10000</v>
      </c>
      <c r="H44" s="116"/>
      <c r="I44" s="116"/>
      <c r="J44" s="116"/>
      <c r="K44" s="116">
        <v>10000</v>
      </c>
      <c r="L44" s="116"/>
      <c r="M44" s="116"/>
      <c r="N44" s="116"/>
      <c r="O44" s="116">
        <v>10000</v>
      </c>
      <c r="P44" s="141">
        <f t="shared" si="14"/>
        <v>40000</v>
      </c>
      <c r="Q44" s="117" t="s">
        <v>374</v>
      </c>
      <c r="R44" s="122"/>
    </row>
    <row r="45" spans="1:18" s="121" customFormat="1" ht="12">
      <c r="A45" s="127">
        <v>2103</v>
      </c>
      <c r="B45" s="155" t="s">
        <v>80</v>
      </c>
      <c r="C45" s="18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41">
        <f t="shared" si="14"/>
        <v>0</v>
      </c>
      <c r="Q45" s="156"/>
      <c r="R45" s="122"/>
    </row>
    <row r="46" spans="1:18" s="121" customFormat="1" ht="48">
      <c r="A46" s="127">
        <v>2105</v>
      </c>
      <c r="B46" s="155" t="s">
        <v>79</v>
      </c>
      <c r="C46" s="184">
        <v>50000</v>
      </c>
      <c r="D46" s="116">
        <f>(C46/4)</f>
        <v>12500</v>
      </c>
      <c r="E46" s="116"/>
      <c r="F46" s="116"/>
      <c r="G46" s="116">
        <v>12500</v>
      </c>
      <c r="H46" s="116"/>
      <c r="I46" s="116"/>
      <c r="J46" s="116"/>
      <c r="K46" s="116">
        <v>12500</v>
      </c>
      <c r="L46" s="116"/>
      <c r="M46" s="116"/>
      <c r="N46" s="116"/>
      <c r="O46" s="116">
        <v>12500</v>
      </c>
      <c r="P46" s="141">
        <f t="shared" si="14"/>
        <v>50000</v>
      </c>
      <c r="Q46" s="117" t="s">
        <v>374</v>
      </c>
      <c r="R46" s="122"/>
    </row>
    <row r="47" spans="1:18" s="121" customFormat="1" ht="24">
      <c r="A47" s="127">
        <v>2106</v>
      </c>
      <c r="B47" s="155" t="s">
        <v>78</v>
      </c>
      <c r="C47" s="18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41">
        <f t="shared" si="14"/>
        <v>0</v>
      </c>
      <c r="Q47" s="156"/>
      <c r="R47" s="122"/>
    </row>
    <row r="48" spans="1:18" s="132" customFormat="1" ht="12">
      <c r="A48" s="136">
        <v>2200</v>
      </c>
      <c r="B48" s="154" t="s">
        <v>77</v>
      </c>
      <c r="C48" s="183">
        <f>SUM(C49:C51)</f>
        <v>54000</v>
      </c>
      <c r="D48" s="129">
        <f>SUM(D49:D51)</f>
        <v>13500</v>
      </c>
      <c r="E48" s="129">
        <f t="shared" ref="E48:O48" si="15">SUM(E49:E51)</f>
        <v>0</v>
      </c>
      <c r="F48" s="129">
        <f t="shared" si="15"/>
        <v>0</v>
      </c>
      <c r="G48" s="129">
        <f t="shared" si="15"/>
        <v>13500</v>
      </c>
      <c r="H48" s="129">
        <f t="shared" si="15"/>
        <v>0</v>
      </c>
      <c r="I48" s="129">
        <f t="shared" si="15"/>
        <v>0</v>
      </c>
      <c r="J48" s="129">
        <f t="shared" si="15"/>
        <v>0</v>
      </c>
      <c r="K48" s="129">
        <f t="shared" si="15"/>
        <v>13500</v>
      </c>
      <c r="L48" s="129">
        <f t="shared" si="15"/>
        <v>0</v>
      </c>
      <c r="M48" s="129">
        <f t="shared" si="15"/>
        <v>0</v>
      </c>
      <c r="N48" s="129">
        <f t="shared" si="15"/>
        <v>0</v>
      </c>
      <c r="O48" s="129">
        <f t="shared" si="15"/>
        <v>13500</v>
      </c>
      <c r="P48" s="129">
        <f>SUM(D48:O48)</f>
        <v>54000</v>
      </c>
      <c r="Q48" s="129"/>
      <c r="R48" s="131"/>
    </row>
    <row r="49" spans="1:18" s="121" customFormat="1" ht="48">
      <c r="A49" s="127">
        <v>2201</v>
      </c>
      <c r="B49" s="155" t="s">
        <v>76</v>
      </c>
      <c r="C49" s="184">
        <v>40000</v>
      </c>
      <c r="D49" s="116">
        <f>(C49/4)</f>
        <v>10000</v>
      </c>
      <c r="E49" s="116"/>
      <c r="F49" s="116"/>
      <c r="G49" s="116">
        <v>10000</v>
      </c>
      <c r="H49" s="116"/>
      <c r="I49" s="116"/>
      <c r="J49" s="116"/>
      <c r="K49" s="116">
        <v>10000</v>
      </c>
      <c r="L49" s="116"/>
      <c r="M49" s="116"/>
      <c r="N49" s="116"/>
      <c r="O49" s="116">
        <v>10000</v>
      </c>
      <c r="P49" s="141">
        <f t="shared" ref="P49:P51" si="16">SUM(D49:O49)</f>
        <v>40000</v>
      </c>
      <c r="Q49" s="117" t="s">
        <v>374</v>
      </c>
      <c r="R49" s="122"/>
    </row>
    <row r="50" spans="1:18" s="121" customFormat="1" ht="48">
      <c r="A50" s="157">
        <v>2203</v>
      </c>
      <c r="B50" s="158" t="s">
        <v>75</v>
      </c>
      <c r="C50" s="184">
        <v>7000</v>
      </c>
      <c r="D50" s="116">
        <f>(7000/4)</f>
        <v>1750</v>
      </c>
      <c r="E50" s="116"/>
      <c r="F50" s="116"/>
      <c r="G50" s="116">
        <v>1750</v>
      </c>
      <c r="H50" s="116"/>
      <c r="I50" s="116"/>
      <c r="J50" s="116"/>
      <c r="K50" s="116">
        <v>1750</v>
      </c>
      <c r="L50" s="116"/>
      <c r="M50" s="116"/>
      <c r="N50" s="116"/>
      <c r="O50" s="116">
        <v>1750</v>
      </c>
      <c r="P50" s="141">
        <f t="shared" si="16"/>
        <v>7000</v>
      </c>
      <c r="Q50" s="117" t="s">
        <v>374</v>
      </c>
      <c r="R50" s="122"/>
    </row>
    <row r="51" spans="1:18" s="121" customFormat="1" ht="48">
      <c r="A51" s="160">
        <v>2204</v>
      </c>
      <c r="B51" s="161" t="s">
        <v>74</v>
      </c>
      <c r="C51" s="184">
        <v>7000</v>
      </c>
      <c r="D51" s="116">
        <v>1750</v>
      </c>
      <c r="E51" s="116"/>
      <c r="F51" s="116"/>
      <c r="G51" s="116">
        <v>1750</v>
      </c>
      <c r="H51" s="116"/>
      <c r="I51" s="116"/>
      <c r="J51" s="116"/>
      <c r="K51" s="116">
        <v>1750</v>
      </c>
      <c r="L51" s="116"/>
      <c r="M51" s="116"/>
      <c r="N51" s="116"/>
      <c r="O51" s="116">
        <v>1750</v>
      </c>
      <c r="P51" s="141">
        <f t="shared" si="16"/>
        <v>7000</v>
      </c>
      <c r="Q51" s="117" t="s">
        <v>374</v>
      </c>
      <c r="R51" s="122"/>
    </row>
    <row r="52" spans="1:18" s="132" customFormat="1" ht="12">
      <c r="A52" s="136">
        <v>2300</v>
      </c>
      <c r="B52" s="154" t="s">
        <v>73</v>
      </c>
      <c r="C52" s="183">
        <f>SUM(C53:C54)</f>
        <v>0</v>
      </c>
      <c r="D52" s="129">
        <f>SUM(D53:D54)</f>
        <v>0</v>
      </c>
      <c r="E52" s="129">
        <f t="shared" ref="E52:O52" si="17">SUM(E53:E54)</f>
        <v>0</v>
      </c>
      <c r="F52" s="129">
        <f t="shared" si="17"/>
        <v>0</v>
      </c>
      <c r="G52" s="129">
        <f t="shared" si="17"/>
        <v>0</v>
      </c>
      <c r="H52" s="129">
        <f t="shared" si="17"/>
        <v>0</v>
      </c>
      <c r="I52" s="129">
        <f t="shared" si="17"/>
        <v>0</v>
      </c>
      <c r="J52" s="129">
        <f t="shared" si="17"/>
        <v>0</v>
      </c>
      <c r="K52" s="129">
        <f t="shared" si="17"/>
        <v>0</v>
      </c>
      <c r="L52" s="129">
        <f t="shared" si="17"/>
        <v>0</v>
      </c>
      <c r="M52" s="129">
        <f t="shared" si="17"/>
        <v>0</v>
      </c>
      <c r="N52" s="129">
        <f t="shared" si="17"/>
        <v>0</v>
      </c>
      <c r="O52" s="129">
        <f t="shared" si="17"/>
        <v>0</v>
      </c>
      <c r="P52" s="129">
        <f>SUM(D52:O52)</f>
        <v>0</v>
      </c>
      <c r="Q52" s="129"/>
      <c r="R52" s="131"/>
    </row>
    <row r="53" spans="1:18" s="121" customFormat="1" ht="12">
      <c r="A53" s="127">
        <v>2301</v>
      </c>
      <c r="B53" s="155" t="s">
        <v>72</v>
      </c>
      <c r="C53" s="18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41">
        <f t="shared" ref="P53:P54" si="18">SUM(C53:O53)</f>
        <v>0</v>
      </c>
      <c r="Q53" s="159"/>
      <c r="R53" s="122"/>
    </row>
    <row r="54" spans="1:18" s="121" customFormat="1" ht="12">
      <c r="A54" s="160">
        <v>2302</v>
      </c>
      <c r="B54" s="161" t="s">
        <v>71</v>
      </c>
      <c r="C54" s="18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41">
        <f t="shared" si="18"/>
        <v>0</v>
      </c>
      <c r="Q54" s="159"/>
      <c r="R54" s="122"/>
    </row>
    <row r="55" spans="1:18" s="132" customFormat="1" ht="12">
      <c r="A55" s="136">
        <v>2400</v>
      </c>
      <c r="B55" s="154" t="s">
        <v>70</v>
      </c>
      <c r="C55" s="183">
        <f>SUM(C56:C59)</f>
        <v>0</v>
      </c>
      <c r="D55" s="129">
        <f>SUM(D56:D59)</f>
        <v>0</v>
      </c>
      <c r="E55" s="129">
        <f t="shared" ref="E55:O55" si="19">SUM(E56:E59)</f>
        <v>0</v>
      </c>
      <c r="F55" s="129">
        <f t="shared" si="19"/>
        <v>0</v>
      </c>
      <c r="G55" s="129">
        <f t="shared" si="19"/>
        <v>0</v>
      </c>
      <c r="H55" s="129">
        <f t="shared" si="19"/>
        <v>0</v>
      </c>
      <c r="I55" s="129">
        <f t="shared" si="19"/>
        <v>0</v>
      </c>
      <c r="J55" s="129">
        <f t="shared" si="19"/>
        <v>0</v>
      </c>
      <c r="K55" s="129">
        <f t="shared" si="19"/>
        <v>0</v>
      </c>
      <c r="L55" s="129">
        <f t="shared" si="19"/>
        <v>0</v>
      </c>
      <c r="M55" s="129">
        <f t="shared" si="19"/>
        <v>0</v>
      </c>
      <c r="N55" s="129">
        <f t="shared" si="19"/>
        <v>0</v>
      </c>
      <c r="O55" s="129">
        <f t="shared" si="19"/>
        <v>0</v>
      </c>
      <c r="P55" s="129">
        <f>SUM(D55:O55)</f>
        <v>0</v>
      </c>
      <c r="Q55" s="129"/>
      <c r="R55" s="131"/>
    </row>
    <row r="56" spans="1:18" s="121" customFormat="1" ht="12">
      <c r="A56" s="160">
        <v>2401</v>
      </c>
      <c r="B56" s="161" t="s">
        <v>69</v>
      </c>
      <c r="C56" s="18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41">
        <f t="shared" ref="P56:P59" si="20">SUM(D56:O56)</f>
        <v>0</v>
      </c>
      <c r="Q56" s="159"/>
      <c r="R56" s="122"/>
    </row>
    <row r="57" spans="1:18" s="121" customFormat="1" ht="12">
      <c r="A57" s="160">
        <v>2402</v>
      </c>
      <c r="B57" s="161" t="s">
        <v>68</v>
      </c>
      <c r="C57" s="18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41">
        <f t="shared" si="20"/>
        <v>0</v>
      </c>
      <c r="Q57" s="159"/>
      <c r="R57" s="122"/>
    </row>
    <row r="58" spans="1:18" s="121" customFormat="1" ht="12">
      <c r="A58" s="160">
        <v>2403</v>
      </c>
      <c r="B58" s="161" t="s">
        <v>67</v>
      </c>
      <c r="C58" s="18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41">
        <f t="shared" si="20"/>
        <v>0</v>
      </c>
      <c r="Q58" s="159"/>
      <c r="R58" s="122"/>
    </row>
    <row r="59" spans="1:18" s="121" customFormat="1" ht="12">
      <c r="A59" s="160">
        <v>2404</v>
      </c>
      <c r="B59" s="161" t="s">
        <v>66</v>
      </c>
      <c r="C59" s="18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41">
        <f t="shared" si="20"/>
        <v>0</v>
      </c>
      <c r="Q59" s="116"/>
      <c r="R59" s="122"/>
    </row>
    <row r="60" spans="1:18" s="132" customFormat="1" ht="12">
      <c r="A60" s="136">
        <v>2500</v>
      </c>
      <c r="B60" s="154" t="s">
        <v>65</v>
      </c>
      <c r="C60" s="183">
        <f>SUM(C61:C65)</f>
        <v>120000</v>
      </c>
      <c r="D60" s="129">
        <f>SUM(D61:D65)</f>
        <v>30000</v>
      </c>
      <c r="E60" s="129">
        <f t="shared" ref="E60:O60" si="21">SUM(E61:E65)</f>
        <v>0</v>
      </c>
      <c r="F60" s="129">
        <f t="shared" si="21"/>
        <v>0</v>
      </c>
      <c r="G60" s="129">
        <f t="shared" si="21"/>
        <v>30000</v>
      </c>
      <c r="H60" s="129">
        <f t="shared" si="21"/>
        <v>0</v>
      </c>
      <c r="I60" s="129">
        <f t="shared" si="21"/>
        <v>0</v>
      </c>
      <c r="J60" s="129">
        <f t="shared" si="21"/>
        <v>0</v>
      </c>
      <c r="K60" s="129">
        <f t="shared" si="21"/>
        <v>30000</v>
      </c>
      <c r="L60" s="129">
        <f t="shared" si="21"/>
        <v>0</v>
      </c>
      <c r="M60" s="129">
        <f t="shared" si="21"/>
        <v>0</v>
      </c>
      <c r="N60" s="129">
        <f t="shared" si="21"/>
        <v>0</v>
      </c>
      <c r="O60" s="129">
        <f t="shared" si="21"/>
        <v>30000</v>
      </c>
      <c r="P60" s="129">
        <f>SUM(D60:O60)</f>
        <v>120000</v>
      </c>
      <c r="Q60" s="129"/>
      <c r="R60" s="131"/>
    </row>
    <row r="61" spans="1:18" s="121" customFormat="1" ht="48">
      <c r="A61" s="160">
        <v>2501</v>
      </c>
      <c r="B61" s="162" t="s">
        <v>64</v>
      </c>
      <c r="C61" s="184">
        <v>60000</v>
      </c>
      <c r="D61" s="116">
        <f>(C61/4)</f>
        <v>15000</v>
      </c>
      <c r="E61" s="116"/>
      <c r="F61" s="116"/>
      <c r="G61" s="116">
        <v>15000</v>
      </c>
      <c r="H61" s="116"/>
      <c r="I61" s="116"/>
      <c r="J61" s="116"/>
      <c r="K61" s="116">
        <v>15000</v>
      </c>
      <c r="L61" s="116"/>
      <c r="M61" s="116"/>
      <c r="N61" s="116"/>
      <c r="O61" s="116">
        <v>15000</v>
      </c>
      <c r="P61" s="141">
        <f t="shared" ref="P61:P65" si="22">SUM(D61:O61)</f>
        <v>60000</v>
      </c>
      <c r="Q61" s="117" t="s">
        <v>374</v>
      </c>
      <c r="R61" s="122"/>
    </row>
    <row r="62" spans="1:18" s="121" customFormat="1" ht="12">
      <c r="A62" s="160">
        <v>2502</v>
      </c>
      <c r="B62" s="161" t="s">
        <v>63</v>
      </c>
      <c r="C62" s="18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41">
        <f t="shared" si="22"/>
        <v>0</v>
      </c>
      <c r="Q62" s="159"/>
      <c r="R62" s="122"/>
    </row>
    <row r="63" spans="1:18" s="121" customFormat="1" ht="12">
      <c r="A63" s="160">
        <v>2503</v>
      </c>
      <c r="B63" s="161" t="s">
        <v>62</v>
      </c>
      <c r="C63" s="18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41">
        <f t="shared" si="22"/>
        <v>0</v>
      </c>
      <c r="Q63" s="159"/>
      <c r="R63" s="122"/>
    </row>
    <row r="64" spans="1:18" s="121" customFormat="1" ht="12">
      <c r="A64" s="160">
        <v>2506</v>
      </c>
      <c r="B64" s="161" t="s">
        <v>61</v>
      </c>
      <c r="C64" s="18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41">
        <f t="shared" si="22"/>
        <v>0</v>
      </c>
      <c r="Q64" s="159"/>
      <c r="R64" s="122"/>
    </row>
    <row r="65" spans="1:18" s="121" customFormat="1" ht="48">
      <c r="A65" s="160">
        <v>2507</v>
      </c>
      <c r="B65" s="161" t="s">
        <v>60</v>
      </c>
      <c r="C65" s="184">
        <v>60000</v>
      </c>
      <c r="D65" s="116">
        <v>15000</v>
      </c>
      <c r="E65" s="116"/>
      <c r="F65" s="116"/>
      <c r="G65" s="116">
        <v>15000</v>
      </c>
      <c r="H65" s="116"/>
      <c r="I65" s="116"/>
      <c r="J65" s="116"/>
      <c r="K65" s="116">
        <v>15000</v>
      </c>
      <c r="L65" s="116"/>
      <c r="M65" s="116"/>
      <c r="N65" s="116"/>
      <c r="O65" s="116">
        <v>15000</v>
      </c>
      <c r="P65" s="141">
        <f t="shared" si="22"/>
        <v>60000</v>
      </c>
      <c r="Q65" s="117" t="s">
        <v>374</v>
      </c>
      <c r="R65" s="122"/>
    </row>
    <row r="66" spans="1:18" s="132" customFormat="1" ht="12">
      <c r="A66" s="136">
        <v>2600</v>
      </c>
      <c r="B66" s="154" t="s">
        <v>59</v>
      </c>
      <c r="C66" s="183">
        <f>SUM(C67:C68)</f>
        <v>187000</v>
      </c>
      <c r="D66" s="129">
        <f>SUM(D67:D68)</f>
        <v>46750</v>
      </c>
      <c r="E66" s="129">
        <f t="shared" ref="E66:O66" si="23">SUM(E67:E68)</f>
        <v>0</v>
      </c>
      <c r="F66" s="129">
        <f t="shared" si="23"/>
        <v>0</v>
      </c>
      <c r="G66" s="129">
        <f t="shared" si="23"/>
        <v>46750</v>
      </c>
      <c r="H66" s="129">
        <f t="shared" si="23"/>
        <v>0</v>
      </c>
      <c r="I66" s="129">
        <f t="shared" si="23"/>
        <v>0</v>
      </c>
      <c r="J66" s="129">
        <f t="shared" si="23"/>
        <v>0</v>
      </c>
      <c r="K66" s="129">
        <f t="shared" si="23"/>
        <v>46750</v>
      </c>
      <c r="L66" s="129">
        <f t="shared" si="23"/>
        <v>0</v>
      </c>
      <c r="M66" s="129">
        <f t="shared" si="23"/>
        <v>0</v>
      </c>
      <c r="N66" s="129">
        <f t="shared" si="23"/>
        <v>0</v>
      </c>
      <c r="O66" s="129">
        <f t="shared" si="23"/>
        <v>46750</v>
      </c>
      <c r="P66" s="129">
        <f>SUM(D66:O66)</f>
        <v>187000</v>
      </c>
      <c r="Q66" s="129"/>
      <c r="R66" s="131"/>
    </row>
    <row r="67" spans="1:18" s="121" customFormat="1" ht="48">
      <c r="A67" s="127">
        <v>2601</v>
      </c>
      <c r="B67" s="155" t="s">
        <v>58</v>
      </c>
      <c r="C67" s="184">
        <v>180000</v>
      </c>
      <c r="D67" s="116">
        <f>(180000/4)</f>
        <v>45000</v>
      </c>
      <c r="E67" s="116"/>
      <c r="F67" s="116"/>
      <c r="G67" s="116">
        <v>45000</v>
      </c>
      <c r="H67" s="116"/>
      <c r="I67" s="116"/>
      <c r="J67" s="116"/>
      <c r="K67" s="116">
        <v>45000</v>
      </c>
      <c r="L67" s="116"/>
      <c r="M67" s="116"/>
      <c r="N67" s="116"/>
      <c r="O67" s="116">
        <v>45000</v>
      </c>
      <c r="P67" s="141">
        <f t="shared" ref="P67:P68" si="24">SUM(D67:O67)</f>
        <v>180000</v>
      </c>
      <c r="Q67" s="117" t="s">
        <v>374</v>
      </c>
      <c r="R67" s="122"/>
    </row>
    <row r="68" spans="1:18" s="121" customFormat="1" ht="48">
      <c r="A68" s="160">
        <v>2602</v>
      </c>
      <c r="B68" s="161" t="s">
        <v>57</v>
      </c>
      <c r="C68" s="184">
        <v>7000</v>
      </c>
      <c r="D68" s="116">
        <f>(C68/4)</f>
        <v>1750</v>
      </c>
      <c r="E68" s="116"/>
      <c r="F68" s="116"/>
      <c r="G68" s="116">
        <v>1750</v>
      </c>
      <c r="H68" s="116"/>
      <c r="I68" s="116"/>
      <c r="J68" s="116"/>
      <c r="K68" s="116">
        <v>1750</v>
      </c>
      <c r="L68" s="116"/>
      <c r="M68" s="116"/>
      <c r="N68" s="116"/>
      <c r="O68" s="116">
        <v>1750</v>
      </c>
      <c r="P68" s="141">
        <f t="shared" si="24"/>
        <v>7000</v>
      </c>
      <c r="Q68" s="117" t="s">
        <v>374</v>
      </c>
      <c r="R68" s="122"/>
    </row>
    <row r="69" spans="1:18" s="132" customFormat="1" ht="12">
      <c r="A69" s="136">
        <v>2700</v>
      </c>
      <c r="B69" s="154" t="s">
        <v>56</v>
      </c>
      <c r="C69" s="183">
        <f>SUM(C70:C72)</f>
        <v>140000</v>
      </c>
      <c r="D69" s="129">
        <f>SUM(D70:D72)</f>
        <v>35000</v>
      </c>
      <c r="E69" s="129">
        <f t="shared" ref="E69:O69" si="25">SUM(E70:E72)</f>
        <v>0</v>
      </c>
      <c r="F69" s="129">
        <f t="shared" si="25"/>
        <v>0</v>
      </c>
      <c r="G69" s="129">
        <f t="shared" si="25"/>
        <v>35000</v>
      </c>
      <c r="H69" s="129">
        <f t="shared" si="25"/>
        <v>0</v>
      </c>
      <c r="I69" s="129">
        <f t="shared" si="25"/>
        <v>0</v>
      </c>
      <c r="J69" s="129">
        <f t="shared" si="25"/>
        <v>0</v>
      </c>
      <c r="K69" s="129">
        <f t="shared" si="25"/>
        <v>35000</v>
      </c>
      <c r="L69" s="129">
        <f t="shared" si="25"/>
        <v>0</v>
      </c>
      <c r="M69" s="129">
        <f t="shared" si="25"/>
        <v>0</v>
      </c>
      <c r="N69" s="129">
        <f t="shared" si="25"/>
        <v>0</v>
      </c>
      <c r="O69" s="129">
        <f t="shared" si="25"/>
        <v>35000</v>
      </c>
      <c r="P69" s="129">
        <f>SUM(D69:O69)</f>
        <v>140000</v>
      </c>
      <c r="Q69" s="129"/>
      <c r="R69" s="131"/>
    </row>
    <row r="70" spans="1:18" s="121" customFormat="1" ht="48">
      <c r="A70" s="160">
        <v>2701</v>
      </c>
      <c r="B70" s="161" t="s">
        <v>55</v>
      </c>
      <c r="C70" s="184">
        <v>80000</v>
      </c>
      <c r="D70" s="116">
        <f>(C70/4)</f>
        <v>20000</v>
      </c>
      <c r="E70" s="116"/>
      <c r="F70" s="116"/>
      <c r="G70" s="116">
        <v>20000</v>
      </c>
      <c r="H70" s="116"/>
      <c r="I70" s="116"/>
      <c r="J70" s="116"/>
      <c r="K70" s="116">
        <v>20000</v>
      </c>
      <c r="L70" s="116"/>
      <c r="M70" s="116"/>
      <c r="N70" s="116"/>
      <c r="O70" s="116">
        <v>20000</v>
      </c>
      <c r="P70" s="141">
        <f t="shared" ref="P70:P72" si="26">SUM(D70:O70)</f>
        <v>80000</v>
      </c>
      <c r="Q70" s="117" t="s">
        <v>375</v>
      </c>
      <c r="R70" s="122"/>
    </row>
    <row r="71" spans="1:18" s="121" customFormat="1" ht="48">
      <c r="A71" s="160">
        <v>2702</v>
      </c>
      <c r="B71" s="161" t="s">
        <v>54</v>
      </c>
      <c r="C71" s="18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41">
        <f t="shared" si="26"/>
        <v>0</v>
      </c>
      <c r="Q71" s="117" t="s">
        <v>375</v>
      </c>
      <c r="R71" s="122"/>
    </row>
    <row r="72" spans="1:18" s="121" customFormat="1" ht="48">
      <c r="A72" s="160">
        <v>2703</v>
      </c>
      <c r="B72" s="161" t="s">
        <v>53</v>
      </c>
      <c r="C72" s="184">
        <v>60000</v>
      </c>
      <c r="D72" s="116">
        <f>(C72/4)</f>
        <v>15000</v>
      </c>
      <c r="E72" s="116"/>
      <c r="F72" s="116"/>
      <c r="G72" s="116">
        <v>15000</v>
      </c>
      <c r="H72" s="116"/>
      <c r="I72" s="116"/>
      <c r="J72" s="116"/>
      <c r="K72" s="116">
        <v>15000</v>
      </c>
      <c r="L72" s="116"/>
      <c r="M72" s="116"/>
      <c r="N72" s="116"/>
      <c r="O72" s="116">
        <v>15000</v>
      </c>
      <c r="P72" s="141">
        <f t="shared" si="26"/>
        <v>60000</v>
      </c>
      <c r="Q72" s="117" t="s">
        <v>376</v>
      </c>
      <c r="R72" s="122"/>
    </row>
    <row r="73" spans="1:18" s="132" customFormat="1" ht="12">
      <c r="A73" s="136">
        <v>2900</v>
      </c>
      <c r="B73" s="154" t="s">
        <v>52</v>
      </c>
      <c r="C73" s="183">
        <f>SUM(C74)</f>
        <v>0</v>
      </c>
      <c r="D73" s="129">
        <f>SUM(D74)</f>
        <v>0</v>
      </c>
      <c r="E73" s="129">
        <f t="shared" ref="E73:O73" si="27">SUM(E74)</f>
        <v>0</v>
      </c>
      <c r="F73" s="129">
        <f t="shared" si="27"/>
        <v>0</v>
      </c>
      <c r="G73" s="129">
        <f t="shared" si="27"/>
        <v>0</v>
      </c>
      <c r="H73" s="129">
        <f t="shared" si="27"/>
        <v>0</v>
      </c>
      <c r="I73" s="129">
        <f t="shared" si="27"/>
        <v>0</v>
      </c>
      <c r="J73" s="129">
        <f t="shared" si="27"/>
        <v>0</v>
      </c>
      <c r="K73" s="129">
        <f t="shared" si="27"/>
        <v>0</v>
      </c>
      <c r="L73" s="129">
        <f t="shared" si="27"/>
        <v>0</v>
      </c>
      <c r="M73" s="129">
        <f t="shared" si="27"/>
        <v>0</v>
      </c>
      <c r="N73" s="129">
        <f t="shared" si="27"/>
        <v>0</v>
      </c>
      <c r="O73" s="129">
        <f t="shared" si="27"/>
        <v>0</v>
      </c>
      <c r="P73" s="129">
        <f>SUM(D73:O73)</f>
        <v>0</v>
      </c>
      <c r="Q73" s="129"/>
      <c r="R73" s="131"/>
    </row>
    <row r="74" spans="1:18" s="121" customFormat="1" ht="12">
      <c r="A74" s="160">
        <v>2901</v>
      </c>
      <c r="B74" s="161" t="s">
        <v>51</v>
      </c>
      <c r="C74" s="18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41">
        <f>SUM(D74:O74)</f>
        <v>0</v>
      </c>
      <c r="Q74" s="116"/>
      <c r="R74" s="122"/>
    </row>
    <row r="75" spans="1:18" s="132" customFormat="1" ht="12">
      <c r="A75" s="297" t="s">
        <v>50</v>
      </c>
      <c r="B75" s="297"/>
      <c r="C75" s="185">
        <f>(C42+C48+C52+C55+C60+C66+C69+C73)</f>
        <v>691000</v>
      </c>
      <c r="D75" s="185">
        <f t="shared" ref="D75:P75" si="28">(D42+D48+D52+D55+D60+D66+D69+D73)</f>
        <v>172750</v>
      </c>
      <c r="E75" s="185">
        <f t="shared" si="28"/>
        <v>0</v>
      </c>
      <c r="F75" s="185">
        <f t="shared" si="28"/>
        <v>0</v>
      </c>
      <c r="G75" s="185">
        <f t="shared" si="28"/>
        <v>172750</v>
      </c>
      <c r="H75" s="185">
        <f t="shared" si="28"/>
        <v>0</v>
      </c>
      <c r="I75" s="185">
        <f t="shared" si="28"/>
        <v>0</v>
      </c>
      <c r="J75" s="185">
        <f t="shared" si="28"/>
        <v>0</v>
      </c>
      <c r="K75" s="185">
        <f t="shared" si="28"/>
        <v>172750</v>
      </c>
      <c r="L75" s="185">
        <f t="shared" si="28"/>
        <v>0</v>
      </c>
      <c r="M75" s="185">
        <f t="shared" si="28"/>
        <v>0</v>
      </c>
      <c r="N75" s="185">
        <f t="shared" si="28"/>
        <v>0</v>
      </c>
      <c r="O75" s="185">
        <f t="shared" si="28"/>
        <v>172750</v>
      </c>
      <c r="P75" s="185">
        <f t="shared" si="28"/>
        <v>691000</v>
      </c>
      <c r="Q75" s="133"/>
    </row>
    <row r="76" spans="1:18" s="132" customFormat="1" ht="12">
      <c r="A76" s="136">
        <v>3100</v>
      </c>
      <c r="B76" s="139" t="s">
        <v>49</v>
      </c>
      <c r="C76" s="183">
        <f>SUM(C77:C82)</f>
        <v>645000</v>
      </c>
      <c r="D76" s="129">
        <f>SUM(D77:D82)</f>
        <v>53750</v>
      </c>
      <c r="E76" s="129">
        <f t="shared" ref="E76:O76" si="29">SUM(E77:E82)</f>
        <v>53750</v>
      </c>
      <c r="F76" s="129">
        <f t="shared" si="29"/>
        <v>53750</v>
      </c>
      <c r="G76" s="129">
        <f t="shared" si="29"/>
        <v>53750</v>
      </c>
      <c r="H76" s="129">
        <f t="shared" si="29"/>
        <v>53750</v>
      </c>
      <c r="I76" s="129">
        <f t="shared" si="29"/>
        <v>53750</v>
      </c>
      <c r="J76" s="129">
        <f t="shared" si="29"/>
        <v>53750</v>
      </c>
      <c r="K76" s="129">
        <f t="shared" si="29"/>
        <v>53750</v>
      </c>
      <c r="L76" s="129">
        <f t="shared" si="29"/>
        <v>53750</v>
      </c>
      <c r="M76" s="129">
        <f t="shared" si="29"/>
        <v>53750</v>
      </c>
      <c r="N76" s="129">
        <f t="shared" si="29"/>
        <v>53750</v>
      </c>
      <c r="O76" s="129">
        <f t="shared" si="29"/>
        <v>53750</v>
      </c>
      <c r="P76" s="129">
        <f>SUM(D76:O76)</f>
        <v>645000</v>
      </c>
      <c r="Q76" s="129"/>
      <c r="R76" s="135"/>
    </row>
    <row r="77" spans="1:18" s="121" customFormat="1" ht="36">
      <c r="A77" s="160">
        <v>3101</v>
      </c>
      <c r="B77" s="124" t="s">
        <v>48</v>
      </c>
      <c r="C77" s="184">
        <v>25000</v>
      </c>
      <c r="D77" s="116">
        <f>(C77/12)</f>
        <v>2083.3333333333335</v>
      </c>
      <c r="E77" s="116">
        <v>2083</v>
      </c>
      <c r="F77" s="116">
        <v>2083</v>
      </c>
      <c r="G77" s="116">
        <v>2083</v>
      </c>
      <c r="H77" s="116">
        <v>2083</v>
      </c>
      <c r="I77" s="116">
        <v>2083</v>
      </c>
      <c r="J77" s="116">
        <v>2083</v>
      </c>
      <c r="K77" s="116">
        <v>2083</v>
      </c>
      <c r="L77" s="116">
        <v>2083</v>
      </c>
      <c r="M77" s="116">
        <v>2083</v>
      </c>
      <c r="N77" s="116">
        <v>2083</v>
      </c>
      <c r="O77" s="116">
        <v>2083</v>
      </c>
      <c r="P77" s="141">
        <f t="shared" ref="P77:P81" si="30">SUM(D77:O77)</f>
        <v>24996.333333333336</v>
      </c>
      <c r="Q77" s="117" t="s">
        <v>377</v>
      </c>
      <c r="R77" s="123"/>
    </row>
    <row r="78" spans="1:18" s="121" customFormat="1" ht="12">
      <c r="A78" s="160">
        <v>3102</v>
      </c>
      <c r="B78" s="124" t="s">
        <v>47</v>
      </c>
      <c r="C78" s="18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41">
        <f t="shared" si="30"/>
        <v>0</v>
      </c>
      <c r="Q78" s="116"/>
      <c r="R78" s="123"/>
    </row>
    <row r="79" spans="1:18" s="121" customFormat="1" ht="36">
      <c r="A79" s="160">
        <v>3103</v>
      </c>
      <c r="B79" s="124" t="s">
        <v>46</v>
      </c>
      <c r="C79" s="184">
        <v>170000</v>
      </c>
      <c r="D79" s="116">
        <f>(C79/12)</f>
        <v>14166.666666666666</v>
      </c>
      <c r="E79" s="116">
        <v>14167</v>
      </c>
      <c r="F79" s="116">
        <v>14167</v>
      </c>
      <c r="G79" s="116">
        <v>14167</v>
      </c>
      <c r="H79" s="116">
        <v>14167</v>
      </c>
      <c r="I79" s="116">
        <v>14167</v>
      </c>
      <c r="J79" s="116">
        <v>14167</v>
      </c>
      <c r="K79" s="116">
        <v>14167</v>
      </c>
      <c r="L79" s="116">
        <v>14167</v>
      </c>
      <c r="M79" s="116">
        <v>14167</v>
      </c>
      <c r="N79" s="116">
        <v>14167</v>
      </c>
      <c r="O79" s="116">
        <v>14167</v>
      </c>
      <c r="P79" s="141">
        <f t="shared" si="30"/>
        <v>170003.66666666666</v>
      </c>
      <c r="Q79" s="117" t="s">
        <v>377</v>
      </c>
      <c r="R79" s="123"/>
    </row>
    <row r="80" spans="1:18" s="121" customFormat="1" ht="48">
      <c r="A80" s="160">
        <v>3104</v>
      </c>
      <c r="B80" s="124" t="s">
        <v>45</v>
      </c>
      <c r="C80" s="184">
        <v>300000</v>
      </c>
      <c r="D80" s="116">
        <f>(C80/12)</f>
        <v>25000</v>
      </c>
      <c r="E80" s="116">
        <v>25000</v>
      </c>
      <c r="F80" s="116">
        <v>25000</v>
      </c>
      <c r="G80" s="116">
        <v>25000</v>
      </c>
      <c r="H80" s="116">
        <v>25000</v>
      </c>
      <c r="I80" s="116">
        <v>25000</v>
      </c>
      <c r="J80" s="116">
        <v>25000</v>
      </c>
      <c r="K80" s="116">
        <v>25000</v>
      </c>
      <c r="L80" s="116">
        <v>25000</v>
      </c>
      <c r="M80" s="116">
        <v>25000</v>
      </c>
      <c r="N80" s="116">
        <v>25000</v>
      </c>
      <c r="O80" s="116">
        <v>25000</v>
      </c>
      <c r="P80" s="141">
        <f t="shared" si="30"/>
        <v>300000</v>
      </c>
      <c r="Q80" s="117" t="s">
        <v>374</v>
      </c>
      <c r="R80" s="123"/>
    </row>
    <row r="81" spans="1:18" s="121" customFormat="1" ht="48">
      <c r="A81" s="160">
        <v>3105</v>
      </c>
      <c r="B81" s="124" t="s">
        <v>44</v>
      </c>
      <c r="C81" s="184">
        <v>100000</v>
      </c>
      <c r="D81" s="116">
        <f>(C81/12)</f>
        <v>8333.3333333333339</v>
      </c>
      <c r="E81" s="116">
        <v>8333</v>
      </c>
      <c r="F81" s="116">
        <v>8333</v>
      </c>
      <c r="G81" s="116">
        <v>8333</v>
      </c>
      <c r="H81" s="116">
        <v>8333</v>
      </c>
      <c r="I81" s="116">
        <v>8333</v>
      </c>
      <c r="J81" s="116">
        <v>8333</v>
      </c>
      <c r="K81" s="116">
        <v>8333</v>
      </c>
      <c r="L81" s="116">
        <v>8333</v>
      </c>
      <c r="M81" s="116">
        <v>8333</v>
      </c>
      <c r="N81" s="116">
        <v>8333</v>
      </c>
      <c r="O81" s="116">
        <v>8333</v>
      </c>
      <c r="P81" s="141">
        <f t="shared" si="30"/>
        <v>99996.333333333343</v>
      </c>
      <c r="Q81" s="117" t="s">
        <v>374</v>
      </c>
      <c r="R81" s="123"/>
    </row>
    <row r="82" spans="1:18" s="121" customFormat="1" ht="48">
      <c r="A82" s="160">
        <v>3107</v>
      </c>
      <c r="B82" s="124" t="s">
        <v>43</v>
      </c>
      <c r="C82" s="184">
        <v>50000</v>
      </c>
      <c r="D82" s="116">
        <f>(C82/12)</f>
        <v>4166.666666666667</v>
      </c>
      <c r="E82" s="116">
        <v>4167</v>
      </c>
      <c r="F82" s="116">
        <v>4167</v>
      </c>
      <c r="G82" s="116">
        <v>4167</v>
      </c>
      <c r="H82" s="116">
        <v>4167</v>
      </c>
      <c r="I82" s="116">
        <v>4167</v>
      </c>
      <c r="J82" s="116">
        <v>4167</v>
      </c>
      <c r="K82" s="116">
        <v>4167</v>
      </c>
      <c r="L82" s="116">
        <v>4167</v>
      </c>
      <c r="M82" s="116">
        <v>4167</v>
      </c>
      <c r="N82" s="116">
        <v>4167</v>
      </c>
      <c r="O82" s="116">
        <v>4167</v>
      </c>
      <c r="P82" s="141">
        <f>SUM(D82:O82)</f>
        <v>50003.666666666672</v>
      </c>
      <c r="Q82" s="117" t="s">
        <v>374</v>
      </c>
      <c r="R82" s="123"/>
    </row>
    <row r="83" spans="1:18" s="132" customFormat="1" ht="12">
      <c r="A83" s="136">
        <v>3200</v>
      </c>
      <c r="B83" s="139" t="s">
        <v>42</v>
      </c>
      <c r="C83" s="183">
        <f>SUM(C84:C86)</f>
        <v>0</v>
      </c>
      <c r="D83" s="129">
        <f>SUM(D84:D86)</f>
        <v>0</v>
      </c>
      <c r="E83" s="129">
        <f t="shared" ref="E83:O83" si="31">SUM(E84:E86)</f>
        <v>0</v>
      </c>
      <c r="F83" s="129">
        <f t="shared" si="31"/>
        <v>0</v>
      </c>
      <c r="G83" s="129">
        <f t="shared" si="31"/>
        <v>0</v>
      </c>
      <c r="H83" s="129">
        <f t="shared" si="31"/>
        <v>0</v>
      </c>
      <c r="I83" s="129">
        <f t="shared" si="31"/>
        <v>0</v>
      </c>
      <c r="J83" s="129">
        <f t="shared" si="31"/>
        <v>0</v>
      </c>
      <c r="K83" s="129">
        <f t="shared" si="31"/>
        <v>0</v>
      </c>
      <c r="L83" s="129">
        <f t="shared" si="31"/>
        <v>0</v>
      </c>
      <c r="M83" s="129">
        <f t="shared" si="31"/>
        <v>0</v>
      </c>
      <c r="N83" s="129">
        <f t="shared" si="31"/>
        <v>0</v>
      </c>
      <c r="O83" s="129">
        <f t="shared" si="31"/>
        <v>0</v>
      </c>
      <c r="P83" s="129">
        <f>SUM(D83:O83)</f>
        <v>0</v>
      </c>
      <c r="Q83" s="129"/>
      <c r="R83" s="135"/>
    </row>
    <row r="84" spans="1:18" s="121" customFormat="1" ht="12">
      <c r="A84" s="160">
        <v>3201</v>
      </c>
      <c r="B84" s="124" t="s">
        <v>41</v>
      </c>
      <c r="C84" s="18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41">
        <f t="shared" ref="P84:P86" si="32">SUM(C84:O84)</f>
        <v>0</v>
      </c>
      <c r="Q84" s="116"/>
      <c r="R84" s="123"/>
    </row>
    <row r="85" spans="1:18" s="121" customFormat="1" ht="12">
      <c r="A85" s="160">
        <v>3203</v>
      </c>
      <c r="B85" s="124" t="s">
        <v>40</v>
      </c>
      <c r="C85" s="18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41">
        <f t="shared" si="32"/>
        <v>0</v>
      </c>
      <c r="Q85" s="116"/>
      <c r="R85" s="123"/>
    </row>
    <row r="86" spans="1:18" s="121" customFormat="1" ht="12">
      <c r="A86" s="160">
        <v>3207</v>
      </c>
      <c r="B86" s="124" t="s">
        <v>39</v>
      </c>
      <c r="C86" s="18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41">
        <f t="shared" si="32"/>
        <v>0</v>
      </c>
      <c r="Q86" s="116"/>
      <c r="R86" s="123"/>
    </row>
    <row r="87" spans="1:18" s="132" customFormat="1" ht="24">
      <c r="A87" s="136">
        <v>3300</v>
      </c>
      <c r="B87" s="139" t="s">
        <v>38</v>
      </c>
      <c r="C87" s="183">
        <f>SUM(C88:C91)</f>
        <v>1650000</v>
      </c>
      <c r="D87" s="129">
        <f>SUM(D88:D91)</f>
        <v>137500</v>
      </c>
      <c r="E87" s="129">
        <f t="shared" ref="E87:O87" si="33">SUM(E88:E91)</f>
        <v>137500</v>
      </c>
      <c r="F87" s="129">
        <f t="shared" si="33"/>
        <v>137500</v>
      </c>
      <c r="G87" s="129">
        <f t="shared" si="33"/>
        <v>137500</v>
      </c>
      <c r="H87" s="129">
        <f t="shared" si="33"/>
        <v>137500</v>
      </c>
      <c r="I87" s="129">
        <f t="shared" si="33"/>
        <v>137500</v>
      </c>
      <c r="J87" s="129">
        <f t="shared" si="33"/>
        <v>137500</v>
      </c>
      <c r="K87" s="129">
        <f t="shared" si="33"/>
        <v>137500</v>
      </c>
      <c r="L87" s="129">
        <f t="shared" si="33"/>
        <v>137500</v>
      </c>
      <c r="M87" s="129">
        <f t="shared" si="33"/>
        <v>137500</v>
      </c>
      <c r="N87" s="129">
        <f t="shared" si="33"/>
        <v>137500</v>
      </c>
      <c r="O87" s="129">
        <f t="shared" si="33"/>
        <v>137500</v>
      </c>
      <c r="P87" s="129">
        <f>SUM(D87:O87)</f>
        <v>1650000</v>
      </c>
      <c r="Q87" s="129"/>
      <c r="R87" s="135"/>
    </row>
    <row r="88" spans="1:18" s="121" customFormat="1" ht="48">
      <c r="A88" s="160">
        <v>3301</v>
      </c>
      <c r="B88" s="124" t="s">
        <v>37</v>
      </c>
      <c r="C88" s="184">
        <v>800000</v>
      </c>
      <c r="D88" s="117">
        <f>(C88/12)</f>
        <v>66666.666666666672</v>
      </c>
      <c r="E88" s="117">
        <v>66667</v>
      </c>
      <c r="F88" s="117">
        <v>66667</v>
      </c>
      <c r="G88" s="117">
        <v>66667</v>
      </c>
      <c r="H88" s="117">
        <v>66667</v>
      </c>
      <c r="I88" s="117">
        <v>66667</v>
      </c>
      <c r="J88" s="117">
        <v>66667</v>
      </c>
      <c r="K88" s="117">
        <v>66667</v>
      </c>
      <c r="L88" s="117">
        <v>66667</v>
      </c>
      <c r="M88" s="117">
        <v>66667</v>
      </c>
      <c r="N88" s="117">
        <v>66667</v>
      </c>
      <c r="O88" s="117">
        <v>66667</v>
      </c>
      <c r="P88" s="141">
        <f t="shared" ref="P88:P91" si="34">SUM(D88:O88)</f>
        <v>800003.66666666674</v>
      </c>
      <c r="Q88" s="117" t="s">
        <v>375</v>
      </c>
      <c r="R88" s="123"/>
    </row>
    <row r="89" spans="1:18" s="121" customFormat="1" ht="48">
      <c r="A89" s="160">
        <v>3302</v>
      </c>
      <c r="B89" s="124" t="s">
        <v>36</v>
      </c>
      <c r="C89" s="184">
        <v>250000</v>
      </c>
      <c r="D89" s="116">
        <f>(C89/12)</f>
        <v>20833.333333333332</v>
      </c>
      <c r="E89" s="116">
        <v>20833</v>
      </c>
      <c r="F89" s="116">
        <v>20833</v>
      </c>
      <c r="G89" s="116">
        <v>20833</v>
      </c>
      <c r="H89" s="116">
        <v>20833</v>
      </c>
      <c r="I89" s="116">
        <v>20833</v>
      </c>
      <c r="J89" s="116">
        <v>20833</v>
      </c>
      <c r="K89" s="116">
        <v>20833</v>
      </c>
      <c r="L89" s="116">
        <v>20833</v>
      </c>
      <c r="M89" s="116">
        <v>20833</v>
      </c>
      <c r="N89" s="116">
        <v>20833</v>
      </c>
      <c r="O89" s="116">
        <v>20833</v>
      </c>
      <c r="P89" s="141">
        <f t="shared" si="34"/>
        <v>249996.33333333331</v>
      </c>
      <c r="Q89" s="117" t="s">
        <v>375</v>
      </c>
      <c r="R89" s="123"/>
    </row>
    <row r="90" spans="1:18" s="121" customFormat="1" ht="48">
      <c r="A90" s="160">
        <v>3303</v>
      </c>
      <c r="B90" s="124" t="s">
        <v>35</v>
      </c>
      <c r="C90" s="184">
        <v>350000</v>
      </c>
      <c r="D90" s="116">
        <f>(C90/12)</f>
        <v>29166.666666666668</v>
      </c>
      <c r="E90" s="116">
        <v>29167</v>
      </c>
      <c r="F90" s="116">
        <v>29167</v>
      </c>
      <c r="G90" s="116">
        <v>29167</v>
      </c>
      <c r="H90" s="116">
        <v>29167</v>
      </c>
      <c r="I90" s="116">
        <v>29167</v>
      </c>
      <c r="J90" s="116">
        <v>29167</v>
      </c>
      <c r="K90" s="116">
        <v>29167</v>
      </c>
      <c r="L90" s="116">
        <v>29167</v>
      </c>
      <c r="M90" s="116">
        <v>29167</v>
      </c>
      <c r="N90" s="116">
        <v>29167</v>
      </c>
      <c r="O90" s="116">
        <v>29167</v>
      </c>
      <c r="P90" s="141">
        <f t="shared" si="34"/>
        <v>350003.66666666669</v>
      </c>
      <c r="Q90" s="117" t="s">
        <v>375</v>
      </c>
      <c r="R90" s="123"/>
    </row>
    <row r="91" spans="1:18" s="121" customFormat="1" ht="48">
      <c r="A91" s="160">
        <v>3304</v>
      </c>
      <c r="B91" s="124" t="s">
        <v>34</v>
      </c>
      <c r="C91" s="184">
        <v>250000</v>
      </c>
      <c r="D91" s="116">
        <f>(C91/12)</f>
        <v>20833.333333333332</v>
      </c>
      <c r="E91" s="116">
        <v>20833</v>
      </c>
      <c r="F91" s="116">
        <v>20833</v>
      </c>
      <c r="G91" s="116">
        <v>20833</v>
      </c>
      <c r="H91" s="116">
        <v>20833</v>
      </c>
      <c r="I91" s="116">
        <v>20833</v>
      </c>
      <c r="J91" s="116">
        <v>20833</v>
      </c>
      <c r="K91" s="116">
        <v>20833</v>
      </c>
      <c r="L91" s="116">
        <v>20833</v>
      </c>
      <c r="M91" s="116">
        <v>20833</v>
      </c>
      <c r="N91" s="116">
        <v>20833</v>
      </c>
      <c r="O91" s="116">
        <v>20833</v>
      </c>
      <c r="P91" s="141">
        <f t="shared" si="34"/>
        <v>249996.33333333331</v>
      </c>
      <c r="Q91" s="117" t="s">
        <v>375</v>
      </c>
      <c r="R91" s="123"/>
    </row>
    <row r="92" spans="1:18" s="132" customFormat="1" ht="12">
      <c r="A92" s="136">
        <v>3400</v>
      </c>
      <c r="B92" s="139" t="s">
        <v>33</v>
      </c>
      <c r="C92" s="183">
        <f>SUM(C93:C98)</f>
        <v>500000</v>
      </c>
      <c r="D92" s="129">
        <f>SUM(D93:D98)</f>
        <v>41666.666666666672</v>
      </c>
      <c r="E92" s="129">
        <f t="shared" ref="E92:O92" si="35">SUM(E93:E98)</f>
        <v>41667</v>
      </c>
      <c r="F92" s="129">
        <f t="shared" si="35"/>
        <v>41667</v>
      </c>
      <c r="G92" s="129">
        <f t="shared" si="35"/>
        <v>41667</v>
      </c>
      <c r="H92" s="129">
        <f t="shared" si="35"/>
        <v>41667</v>
      </c>
      <c r="I92" s="129">
        <f t="shared" si="35"/>
        <v>41667</v>
      </c>
      <c r="J92" s="129">
        <f t="shared" si="35"/>
        <v>41667</v>
      </c>
      <c r="K92" s="129">
        <f t="shared" si="35"/>
        <v>41667</v>
      </c>
      <c r="L92" s="129">
        <f t="shared" si="35"/>
        <v>41667</v>
      </c>
      <c r="M92" s="129">
        <f t="shared" si="35"/>
        <v>41667</v>
      </c>
      <c r="N92" s="129">
        <f t="shared" si="35"/>
        <v>41667</v>
      </c>
      <c r="O92" s="129">
        <f t="shared" si="35"/>
        <v>41667</v>
      </c>
      <c r="P92" s="129">
        <f>SUM(D92:O92)</f>
        <v>500003.66666666669</v>
      </c>
      <c r="Q92" s="129"/>
      <c r="R92" s="135"/>
    </row>
    <row r="93" spans="1:18" s="121" customFormat="1" ht="12">
      <c r="A93" s="160">
        <v>3402</v>
      </c>
      <c r="B93" s="124" t="s">
        <v>32</v>
      </c>
      <c r="C93" s="18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41">
        <f t="shared" ref="P93:P98" si="36">SUM(D93:O93)</f>
        <v>0</v>
      </c>
      <c r="Q93" s="116"/>
      <c r="R93" s="123"/>
    </row>
    <row r="94" spans="1:18" s="121" customFormat="1" ht="12">
      <c r="A94" s="160">
        <v>3403</v>
      </c>
      <c r="B94" s="124" t="s">
        <v>31</v>
      </c>
      <c r="C94" s="18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41">
        <f t="shared" si="36"/>
        <v>0</v>
      </c>
      <c r="Q94" s="116"/>
      <c r="R94" s="123"/>
    </row>
    <row r="95" spans="1:18" s="121" customFormat="1" ht="48">
      <c r="A95" s="160">
        <v>3404</v>
      </c>
      <c r="B95" s="124" t="s">
        <v>30</v>
      </c>
      <c r="C95" s="184">
        <v>250000</v>
      </c>
      <c r="D95" s="116">
        <f>(C95/12)</f>
        <v>20833.333333333332</v>
      </c>
      <c r="E95" s="116">
        <v>20833</v>
      </c>
      <c r="F95" s="116">
        <v>20833</v>
      </c>
      <c r="G95" s="116">
        <v>20833</v>
      </c>
      <c r="H95" s="116">
        <v>20833</v>
      </c>
      <c r="I95" s="116">
        <v>20833</v>
      </c>
      <c r="J95" s="116">
        <v>20833</v>
      </c>
      <c r="K95" s="116">
        <v>20833</v>
      </c>
      <c r="L95" s="116">
        <v>20833</v>
      </c>
      <c r="M95" s="116">
        <v>20833</v>
      </c>
      <c r="N95" s="116">
        <v>20833</v>
      </c>
      <c r="O95" s="116">
        <v>20833</v>
      </c>
      <c r="P95" s="141">
        <f t="shared" si="36"/>
        <v>249996.33333333331</v>
      </c>
      <c r="Q95" s="117" t="s">
        <v>374</v>
      </c>
      <c r="R95" s="123"/>
    </row>
    <row r="96" spans="1:18" s="121" customFormat="1" ht="48">
      <c r="A96" s="160">
        <v>3405</v>
      </c>
      <c r="B96" s="124" t="s">
        <v>29</v>
      </c>
      <c r="C96" s="184">
        <v>50000</v>
      </c>
      <c r="D96" s="116">
        <f>(C96/12)</f>
        <v>4166.666666666667</v>
      </c>
      <c r="E96" s="116">
        <v>4167</v>
      </c>
      <c r="F96" s="116">
        <v>4167</v>
      </c>
      <c r="G96" s="116">
        <v>4167</v>
      </c>
      <c r="H96" s="116">
        <v>4167</v>
      </c>
      <c r="I96" s="116">
        <v>4167</v>
      </c>
      <c r="J96" s="116">
        <v>4167</v>
      </c>
      <c r="K96" s="116">
        <v>4167</v>
      </c>
      <c r="L96" s="116">
        <v>4167</v>
      </c>
      <c r="M96" s="116">
        <v>4167</v>
      </c>
      <c r="N96" s="116">
        <v>4167</v>
      </c>
      <c r="O96" s="116">
        <v>4167</v>
      </c>
      <c r="P96" s="141">
        <f t="shared" si="36"/>
        <v>50003.666666666672</v>
      </c>
      <c r="Q96" s="117" t="s">
        <v>374</v>
      </c>
      <c r="R96" s="123"/>
    </row>
    <row r="97" spans="1:18" s="121" customFormat="1" ht="12">
      <c r="A97" s="160">
        <v>3406</v>
      </c>
      <c r="B97" s="124" t="s">
        <v>28</v>
      </c>
      <c r="C97" s="18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41">
        <f t="shared" si="36"/>
        <v>0</v>
      </c>
      <c r="Q97" s="116"/>
      <c r="R97" s="123"/>
    </row>
    <row r="98" spans="1:18" s="121" customFormat="1" ht="48">
      <c r="A98" s="160">
        <v>3408</v>
      </c>
      <c r="B98" s="124" t="s">
        <v>27</v>
      </c>
      <c r="C98" s="184">
        <v>200000</v>
      </c>
      <c r="D98" s="116">
        <f>(C98/12)</f>
        <v>16666.666666666668</v>
      </c>
      <c r="E98" s="116">
        <v>16667</v>
      </c>
      <c r="F98" s="116">
        <v>16667</v>
      </c>
      <c r="G98" s="116">
        <v>16667</v>
      </c>
      <c r="H98" s="116">
        <v>16667</v>
      </c>
      <c r="I98" s="116">
        <v>16667</v>
      </c>
      <c r="J98" s="116">
        <v>16667</v>
      </c>
      <c r="K98" s="116">
        <v>16667</v>
      </c>
      <c r="L98" s="116">
        <v>16667</v>
      </c>
      <c r="M98" s="116">
        <v>16667</v>
      </c>
      <c r="N98" s="116">
        <v>16667</v>
      </c>
      <c r="O98" s="116">
        <v>16667</v>
      </c>
      <c r="P98" s="141">
        <f t="shared" si="36"/>
        <v>200003.66666666669</v>
      </c>
      <c r="Q98" s="117" t="s">
        <v>374</v>
      </c>
      <c r="R98" s="123"/>
    </row>
    <row r="99" spans="1:18" s="132" customFormat="1" ht="24">
      <c r="A99" s="136">
        <v>3500</v>
      </c>
      <c r="B99" s="139" t="s">
        <v>26</v>
      </c>
      <c r="C99" s="183">
        <f>SUM(C100:C105)</f>
        <v>920000</v>
      </c>
      <c r="D99" s="129">
        <f>SUM(D100:D105)</f>
        <v>76666.666666666672</v>
      </c>
      <c r="E99" s="129">
        <f t="shared" ref="E99:O99" si="37">SUM(E100:E105)</f>
        <v>76667</v>
      </c>
      <c r="F99" s="129">
        <f t="shared" si="37"/>
        <v>76667</v>
      </c>
      <c r="G99" s="129">
        <f t="shared" si="37"/>
        <v>76667</v>
      </c>
      <c r="H99" s="129">
        <f t="shared" si="37"/>
        <v>76667</v>
      </c>
      <c r="I99" s="129">
        <f t="shared" si="37"/>
        <v>76667</v>
      </c>
      <c r="J99" s="129">
        <f t="shared" si="37"/>
        <v>76667</v>
      </c>
      <c r="K99" s="129">
        <f t="shared" si="37"/>
        <v>76667</v>
      </c>
      <c r="L99" s="129">
        <f t="shared" si="37"/>
        <v>76667</v>
      </c>
      <c r="M99" s="129">
        <f t="shared" si="37"/>
        <v>76667</v>
      </c>
      <c r="N99" s="129">
        <f t="shared" si="37"/>
        <v>76667</v>
      </c>
      <c r="O99" s="129">
        <f t="shared" si="37"/>
        <v>76667</v>
      </c>
      <c r="P99" s="129">
        <f>SUM(D99:O99)</f>
        <v>920003.66666666674</v>
      </c>
      <c r="Q99" s="129"/>
      <c r="R99" s="135"/>
    </row>
    <row r="100" spans="1:18" s="121" customFormat="1" ht="24">
      <c r="A100" s="160">
        <v>3501</v>
      </c>
      <c r="B100" s="124" t="s">
        <v>25</v>
      </c>
      <c r="C100" s="18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41">
        <f t="shared" ref="P100:P105" si="38">SUM(D100:O100)</f>
        <v>0</v>
      </c>
      <c r="Q100" s="116"/>
      <c r="R100" s="123"/>
    </row>
    <row r="101" spans="1:18" s="121" customFormat="1" ht="12">
      <c r="A101" s="160">
        <v>3502</v>
      </c>
      <c r="B101" s="124" t="s">
        <v>24</v>
      </c>
      <c r="C101" s="18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41">
        <f t="shared" si="38"/>
        <v>0</v>
      </c>
      <c r="Q101" s="116"/>
      <c r="R101" s="123"/>
    </row>
    <row r="102" spans="1:18" s="121" customFormat="1" ht="48">
      <c r="A102" s="160">
        <v>3503</v>
      </c>
      <c r="B102" s="124" t="s">
        <v>23</v>
      </c>
      <c r="C102" s="184">
        <v>70000</v>
      </c>
      <c r="D102" s="116">
        <f>(C102/12)</f>
        <v>5833.333333333333</v>
      </c>
      <c r="E102" s="116">
        <v>5833</v>
      </c>
      <c r="F102" s="116">
        <v>5833</v>
      </c>
      <c r="G102" s="116">
        <v>5833</v>
      </c>
      <c r="H102" s="116">
        <v>5833</v>
      </c>
      <c r="I102" s="116">
        <v>5833</v>
      </c>
      <c r="J102" s="116">
        <v>5833</v>
      </c>
      <c r="K102" s="116">
        <v>5833</v>
      </c>
      <c r="L102" s="116">
        <v>5833</v>
      </c>
      <c r="M102" s="116">
        <v>5833</v>
      </c>
      <c r="N102" s="116">
        <v>5833</v>
      </c>
      <c r="O102" s="116">
        <v>5833</v>
      </c>
      <c r="P102" s="141">
        <f t="shared" si="38"/>
        <v>69996.333333333328</v>
      </c>
      <c r="Q102" s="117" t="s">
        <v>374</v>
      </c>
      <c r="R102" s="123"/>
    </row>
    <row r="103" spans="1:18" s="121" customFormat="1" ht="48">
      <c r="A103" s="160">
        <v>3504</v>
      </c>
      <c r="B103" s="124" t="s">
        <v>22</v>
      </c>
      <c r="C103" s="184">
        <v>800000</v>
      </c>
      <c r="D103" s="116">
        <f>(C103/12)</f>
        <v>66666.666666666672</v>
      </c>
      <c r="E103" s="116">
        <v>66667</v>
      </c>
      <c r="F103" s="116">
        <v>66667</v>
      </c>
      <c r="G103" s="116">
        <v>66667</v>
      </c>
      <c r="H103" s="116">
        <v>66667</v>
      </c>
      <c r="I103" s="116">
        <v>66667</v>
      </c>
      <c r="J103" s="116">
        <v>66667</v>
      </c>
      <c r="K103" s="116">
        <v>66667</v>
      </c>
      <c r="L103" s="116">
        <v>66667</v>
      </c>
      <c r="M103" s="116">
        <v>66667</v>
      </c>
      <c r="N103" s="116">
        <v>66667</v>
      </c>
      <c r="O103" s="116">
        <v>66667</v>
      </c>
      <c r="P103" s="141">
        <f t="shared" si="38"/>
        <v>800003.66666666674</v>
      </c>
      <c r="Q103" s="117" t="s">
        <v>374</v>
      </c>
      <c r="R103" s="123"/>
    </row>
    <row r="104" spans="1:18" s="121" customFormat="1" ht="48">
      <c r="A104" s="160">
        <v>3506</v>
      </c>
      <c r="B104" s="124" t="s">
        <v>21</v>
      </c>
      <c r="C104" s="184">
        <v>50000</v>
      </c>
      <c r="D104" s="116">
        <f>(C104/12)</f>
        <v>4166.666666666667</v>
      </c>
      <c r="E104" s="116">
        <v>4167</v>
      </c>
      <c r="F104" s="116">
        <v>4167</v>
      </c>
      <c r="G104" s="116">
        <v>4167</v>
      </c>
      <c r="H104" s="116">
        <v>4167</v>
      </c>
      <c r="I104" s="116">
        <v>4167</v>
      </c>
      <c r="J104" s="116">
        <v>4167</v>
      </c>
      <c r="K104" s="116">
        <v>4167</v>
      </c>
      <c r="L104" s="116">
        <v>4167</v>
      </c>
      <c r="M104" s="116">
        <v>4167</v>
      </c>
      <c r="N104" s="116">
        <v>4167</v>
      </c>
      <c r="O104" s="116">
        <v>4167</v>
      </c>
      <c r="P104" s="141">
        <f t="shared" si="38"/>
        <v>50003.666666666672</v>
      </c>
      <c r="Q104" s="117" t="s">
        <v>374</v>
      </c>
      <c r="R104" s="123"/>
    </row>
    <row r="105" spans="1:18" s="121" customFormat="1" ht="12">
      <c r="A105" s="160">
        <v>3507</v>
      </c>
      <c r="B105" s="124" t="s">
        <v>20</v>
      </c>
      <c r="C105" s="18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41">
        <f t="shared" si="38"/>
        <v>0</v>
      </c>
      <c r="Q105" s="116"/>
      <c r="R105" s="123"/>
    </row>
    <row r="106" spans="1:18" s="132" customFormat="1" ht="12">
      <c r="A106" s="136">
        <v>3600</v>
      </c>
      <c r="B106" s="139" t="s">
        <v>19</v>
      </c>
      <c r="C106" s="183">
        <f>SUM(C107:C110)</f>
        <v>275000</v>
      </c>
      <c r="D106" s="129">
        <f>SUM(D107:D110)</f>
        <v>22916.333333333332</v>
      </c>
      <c r="E106" s="129">
        <f t="shared" ref="E106:N106" si="39">SUM(E107:E110)</f>
        <v>22916</v>
      </c>
      <c r="F106" s="129">
        <f t="shared" si="39"/>
        <v>22916</v>
      </c>
      <c r="G106" s="129">
        <f t="shared" si="39"/>
        <v>22916</v>
      </c>
      <c r="H106" s="129">
        <f t="shared" si="39"/>
        <v>22916</v>
      </c>
      <c r="I106" s="129">
        <f t="shared" si="39"/>
        <v>22916</v>
      </c>
      <c r="J106" s="129">
        <f t="shared" si="39"/>
        <v>22916</v>
      </c>
      <c r="K106" s="129">
        <f t="shared" si="39"/>
        <v>22916</v>
      </c>
      <c r="L106" s="129">
        <f t="shared" si="39"/>
        <v>22916</v>
      </c>
      <c r="M106" s="129">
        <f t="shared" si="39"/>
        <v>22916</v>
      </c>
      <c r="N106" s="129">
        <f t="shared" si="39"/>
        <v>22916</v>
      </c>
      <c r="O106" s="129">
        <f>SUM(O107:O110)</f>
        <v>22916</v>
      </c>
      <c r="P106" s="129">
        <f>SUM(D106:O106)</f>
        <v>274992.33333333331</v>
      </c>
      <c r="Q106" s="129"/>
      <c r="R106" s="135"/>
    </row>
    <row r="107" spans="1:18" s="121" customFormat="1" ht="48">
      <c r="A107" s="160">
        <v>3601</v>
      </c>
      <c r="B107" s="124" t="s">
        <v>18</v>
      </c>
      <c r="C107" s="184">
        <v>250000</v>
      </c>
      <c r="D107" s="116">
        <f>(C107/12)</f>
        <v>20833.333333333332</v>
      </c>
      <c r="E107" s="116">
        <v>20833</v>
      </c>
      <c r="F107" s="116">
        <v>20833</v>
      </c>
      <c r="G107" s="116">
        <v>20833</v>
      </c>
      <c r="H107" s="116">
        <v>20833</v>
      </c>
      <c r="I107" s="116">
        <v>20833</v>
      </c>
      <c r="J107" s="116">
        <v>20833</v>
      </c>
      <c r="K107" s="116">
        <v>20833</v>
      </c>
      <c r="L107" s="116">
        <v>20833</v>
      </c>
      <c r="M107" s="116">
        <v>20833</v>
      </c>
      <c r="N107" s="116">
        <v>20833</v>
      </c>
      <c r="O107" s="116">
        <v>20833</v>
      </c>
      <c r="P107" s="141">
        <f t="shared" ref="P107:P110" si="40">SUM(D107:O107)</f>
        <v>249996.33333333331</v>
      </c>
      <c r="Q107" s="117" t="s">
        <v>378</v>
      </c>
      <c r="R107" s="123"/>
    </row>
    <row r="108" spans="1:18" s="121" customFormat="1" ht="48">
      <c r="A108" s="160">
        <v>3602</v>
      </c>
      <c r="B108" s="124" t="s">
        <v>17</v>
      </c>
      <c r="C108" s="184">
        <v>25000</v>
      </c>
      <c r="D108" s="116">
        <v>2083</v>
      </c>
      <c r="E108" s="116">
        <v>2083</v>
      </c>
      <c r="F108" s="116">
        <v>2083</v>
      </c>
      <c r="G108" s="116">
        <v>2083</v>
      </c>
      <c r="H108" s="116">
        <v>2083</v>
      </c>
      <c r="I108" s="116">
        <v>2083</v>
      </c>
      <c r="J108" s="116">
        <v>2083</v>
      </c>
      <c r="K108" s="116">
        <v>2083</v>
      </c>
      <c r="L108" s="116">
        <v>2083</v>
      </c>
      <c r="M108" s="116">
        <v>2083</v>
      </c>
      <c r="N108" s="116">
        <v>2083</v>
      </c>
      <c r="O108" s="116">
        <v>2083</v>
      </c>
      <c r="P108" s="141">
        <f t="shared" si="40"/>
        <v>24996</v>
      </c>
      <c r="Q108" s="117" t="s">
        <v>378</v>
      </c>
      <c r="R108" s="123"/>
    </row>
    <row r="109" spans="1:18" s="121" customFormat="1" ht="12">
      <c r="A109" s="160">
        <v>3603</v>
      </c>
      <c r="B109" s="124" t="s">
        <v>16</v>
      </c>
      <c r="C109" s="18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41">
        <f t="shared" si="40"/>
        <v>0</v>
      </c>
      <c r="Q109" s="116"/>
      <c r="R109" s="123"/>
    </row>
    <row r="110" spans="1:18" s="121" customFormat="1" ht="12">
      <c r="A110" s="160">
        <v>3604</v>
      </c>
      <c r="B110" s="124" t="s">
        <v>15</v>
      </c>
      <c r="C110" s="18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41">
        <f t="shared" si="40"/>
        <v>0</v>
      </c>
      <c r="Q110" s="116"/>
      <c r="R110" s="123"/>
    </row>
    <row r="111" spans="1:18" s="132" customFormat="1" ht="12">
      <c r="A111" s="136">
        <v>3700</v>
      </c>
      <c r="B111" s="139" t="s">
        <v>14</v>
      </c>
      <c r="C111" s="183">
        <f>SUM(C112:C114)</f>
        <v>380000</v>
      </c>
      <c r="D111" s="129">
        <f>SUM(D112:D114)</f>
        <v>31666.666666666668</v>
      </c>
      <c r="E111" s="129">
        <f t="shared" ref="E111:O111" si="41">SUM(E112:E114)</f>
        <v>31667</v>
      </c>
      <c r="F111" s="129">
        <f t="shared" si="41"/>
        <v>31667</v>
      </c>
      <c r="G111" s="129">
        <f t="shared" si="41"/>
        <v>31667</v>
      </c>
      <c r="H111" s="129">
        <f t="shared" si="41"/>
        <v>31667</v>
      </c>
      <c r="I111" s="129">
        <f t="shared" si="41"/>
        <v>31667</v>
      </c>
      <c r="J111" s="129">
        <f t="shared" si="41"/>
        <v>31667</v>
      </c>
      <c r="K111" s="129">
        <f t="shared" si="41"/>
        <v>31667</v>
      </c>
      <c r="L111" s="129">
        <f t="shared" si="41"/>
        <v>31667</v>
      </c>
      <c r="M111" s="129">
        <f t="shared" si="41"/>
        <v>31667</v>
      </c>
      <c r="N111" s="129">
        <f t="shared" si="41"/>
        <v>31667</v>
      </c>
      <c r="O111" s="129">
        <f t="shared" si="41"/>
        <v>31667</v>
      </c>
      <c r="P111" s="129">
        <f>SUM(D111:O111)</f>
        <v>380003.66666666669</v>
      </c>
      <c r="Q111" s="129"/>
      <c r="R111" s="135"/>
    </row>
    <row r="112" spans="1:18" s="121" customFormat="1" ht="48">
      <c r="A112" s="160">
        <v>3701</v>
      </c>
      <c r="B112" s="124" t="s">
        <v>13</v>
      </c>
      <c r="C112" s="184">
        <v>150000</v>
      </c>
      <c r="D112" s="116">
        <f>(C112/12)</f>
        <v>12500</v>
      </c>
      <c r="E112" s="116">
        <v>12500</v>
      </c>
      <c r="F112" s="116">
        <v>12500</v>
      </c>
      <c r="G112" s="116">
        <v>12500</v>
      </c>
      <c r="H112" s="116">
        <v>12500</v>
      </c>
      <c r="I112" s="116">
        <v>12500</v>
      </c>
      <c r="J112" s="116">
        <v>12500</v>
      </c>
      <c r="K112" s="116">
        <v>12500</v>
      </c>
      <c r="L112" s="116">
        <v>12500</v>
      </c>
      <c r="M112" s="116">
        <v>12500</v>
      </c>
      <c r="N112" s="116">
        <v>12500</v>
      </c>
      <c r="O112" s="116">
        <v>12500</v>
      </c>
      <c r="P112" s="141">
        <f t="shared" ref="P112:P114" si="42">SUM(D112:O112)</f>
        <v>150000</v>
      </c>
      <c r="Q112" s="117" t="s">
        <v>375</v>
      </c>
      <c r="R112" s="123"/>
    </row>
    <row r="113" spans="1:19" s="121" customFormat="1" ht="48">
      <c r="A113" s="160">
        <v>3702</v>
      </c>
      <c r="B113" s="124" t="s">
        <v>12</v>
      </c>
      <c r="C113" s="184">
        <v>150000</v>
      </c>
      <c r="D113" s="116">
        <v>12500</v>
      </c>
      <c r="E113" s="116">
        <v>12500</v>
      </c>
      <c r="F113" s="116">
        <v>12500</v>
      </c>
      <c r="G113" s="116">
        <v>12500</v>
      </c>
      <c r="H113" s="116">
        <v>12500</v>
      </c>
      <c r="I113" s="116">
        <v>12500</v>
      </c>
      <c r="J113" s="116">
        <v>12500</v>
      </c>
      <c r="K113" s="116">
        <v>12500</v>
      </c>
      <c r="L113" s="116">
        <v>12500</v>
      </c>
      <c r="M113" s="116">
        <v>12500</v>
      </c>
      <c r="N113" s="116">
        <v>12500</v>
      </c>
      <c r="O113" s="116">
        <v>12500</v>
      </c>
      <c r="P113" s="141">
        <f t="shared" si="42"/>
        <v>150000</v>
      </c>
      <c r="Q113" s="117" t="s">
        <v>375</v>
      </c>
      <c r="R113" s="123"/>
    </row>
    <row r="114" spans="1:19" s="121" customFormat="1" ht="48">
      <c r="A114" s="160">
        <v>3704</v>
      </c>
      <c r="B114" s="124" t="s">
        <v>11</v>
      </c>
      <c r="C114" s="184">
        <v>80000</v>
      </c>
      <c r="D114" s="116">
        <f>(C114/12)</f>
        <v>6666.666666666667</v>
      </c>
      <c r="E114" s="116">
        <v>6667</v>
      </c>
      <c r="F114" s="116">
        <v>6667</v>
      </c>
      <c r="G114" s="116">
        <v>6667</v>
      </c>
      <c r="H114" s="116">
        <v>6667</v>
      </c>
      <c r="I114" s="116">
        <v>6667</v>
      </c>
      <c r="J114" s="116">
        <v>6667</v>
      </c>
      <c r="K114" s="116">
        <v>6667</v>
      </c>
      <c r="L114" s="116">
        <v>6667</v>
      </c>
      <c r="M114" s="116">
        <v>6667</v>
      </c>
      <c r="N114" s="116">
        <v>6667</v>
      </c>
      <c r="O114" s="116">
        <v>6667</v>
      </c>
      <c r="P114" s="141">
        <f t="shared" si="42"/>
        <v>80003.666666666672</v>
      </c>
      <c r="Q114" s="117" t="s">
        <v>375</v>
      </c>
      <c r="R114" s="123"/>
    </row>
    <row r="115" spans="1:19" s="132" customFormat="1" ht="12">
      <c r="A115" s="136">
        <v>3800</v>
      </c>
      <c r="B115" s="139" t="s">
        <v>10</v>
      </c>
      <c r="C115" s="183">
        <f>SUM(C116:C118)</f>
        <v>80000</v>
      </c>
      <c r="D115" s="129">
        <f>SUM(D116:D118)</f>
        <v>6666.666666666667</v>
      </c>
      <c r="E115" s="129">
        <f t="shared" ref="E115:O115" si="43">SUM(E116:E118)</f>
        <v>6667</v>
      </c>
      <c r="F115" s="129">
        <f t="shared" si="43"/>
        <v>6667</v>
      </c>
      <c r="G115" s="129">
        <f t="shared" si="43"/>
        <v>6667</v>
      </c>
      <c r="H115" s="129">
        <f t="shared" si="43"/>
        <v>6667</v>
      </c>
      <c r="I115" s="129">
        <f t="shared" si="43"/>
        <v>6667</v>
      </c>
      <c r="J115" s="129">
        <f t="shared" si="43"/>
        <v>6667</v>
      </c>
      <c r="K115" s="129">
        <f t="shared" si="43"/>
        <v>6667</v>
      </c>
      <c r="L115" s="129">
        <f t="shared" si="43"/>
        <v>6667</v>
      </c>
      <c r="M115" s="129">
        <f t="shared" si="43"/>
        <v>6667</v>
      </c>
      <c r="N115" s="129">
        <f t="shared" si="43"/>
        <v>6667</v>
      </c>
      <c r="O115" s="129">
        <f t="shared" si="43"/>
        <v>6667</v>
      </c>
      <c r="P115" s="129">
        <f>SUM(D115:O115)</f>
        <v>80003.666666666672</v>
      </c>
      <c r="Q115" s="129"/>
      <c r="R115" s="135"/>
    </row>
    <row r="116" spans="1:19" s="121" customFormat="1" ht="12">
      <c r="A116" s="160">
        <v>3801</v>
      </c>
      <c r="B116" s="124" t="s">
        <v>9</v>
      </c>
      <c r="C116" s="18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41">
        <f t="shared" ref="P116:P118" si="44">SUM(D116:O116)</f>
        <v>0</v>
      </c>
      <c r="Q116" s="116"/>
      <c r="R116" s="123"/>
    </row>
    <row r="117" spans="1:19" s="121" customFormat="1" ht="48">
      <c r="A117" s="160">
        <v>3802</v>
      </c>
      <c r="B117" s="124" t="s">
        <v>8</v>
      </c>
      <c r="C117" s="184">
        <v>80000</v>
      </c>
      <c r="D117" s="116">
        <f>(C117/12)</f>
        <v>6666.666666666667</v>
      </c>
      <c r="E117" s="116">
        <v>6667</v>
      </c>
      <c r="F117" s="116">
        <v>6667</v>
      </c>
      <c r="G117" s="116">
        <v>6667</v>
      </c>
      <c r="H117" s="116">
        <v>6667</v>
      </c>
      <c r="I117" s="116">
        <v>6667</v>
      </c>
      <c r="J117" s="116">
        <v>6667</v>
      </c>
      <c r="K117" s="116">
        <v>6667</v>
      </c>
      <c r="L117" s="116">
        <v>6667</v>
      </c>
      <c r="M117" s="116">
        <v>6667</v>
      </c>
      <c r="N117" s="116">
        <v>6667</v>
      </c>
      <c r="O117" s="116">
        <v>6667</v>
      </c>
      <c r="P117" s="141">
        <f t="shared" si="44"/>
        <v>80003.666666666672</v>
      </c>
      <c r="Q117" s="117" t="s">
        <v>375</v>
      </c>
      <c r="R117" s="123"/>
    </row>
    <row r="118" spans="1:19" s="121" customFormat="1" ht="12">
      <c r="A118" s="160">
        <v>3804</v>
      </c>
      <c r="B118" s="124" t="s">
        <v>7</v>
      </c>
      <c r="C118" s="18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41">
        <f t="shared" si="44"/>
        <v>0</v>
      </c>
      <c r="Q118" s="116"/>
      <c r="R118" s="123"/>
    </row>
    <row r="119" spans="1:19" s="132" customFormat="1" ht="12">
      <c r="A119" s="297" t="s">
        <v>6</v>
      </c>
      <c r="B119" s="297"/>
      <c r="C119" s="185">
        <f>(C76+C83+C87+C92+C99+C106+C111+C115)</f>
        <v>4450000</v>
      </c>
      <c r="D119" s="185">
        <f t="shared" ref="D119:P119" si="45">(D76+D83+D87+D92+D99+D106+D111+D115)</f>
        <v>370833.00000000006</v>
      </c>
      <c r="E119" s="185">
        <f t="shared" si="45"/>
        <v>370834</v>
      </c>
      <c r="F119" s="185">
        <f t="shared" si="45"/>
        <v>370834</v>
      </c>
      <c r="G119" s="185">
        <f t="shared" si="45"/>
        <v>370834</v>
      </c>
      <c r="H119" s="185">
        <f t="shared" si="45"/>
        <v>370834</v>
      </c>
      <c r="I119" s="185">
        <f t="shared" si="45"/>
        <v>370834</v>
      </c>
      <c r="J119" s="185">
        <f t="shared" si="45"/>
        <v>370834</v>
      </c>
      <c r="K119" s="185">
        <f t="shared" si="45"/>
        <v>370834</v>
      </c>
      <c r="L119" s="185">
        <f t="shared" si="45"/>
        <v>370834</v>
      </c>
      <c r="M119" s="185">
        <f t="shared" si="45"/>
        <v>370834</v>
      </c>
      <c r="N119" s="185">
        <f t="shared" si="45"/>
        <v>370834</v>
      </c>
      <c r="O119" s="185">
        <f t="shared" si="45"/>
        <v>370834</v>
      </c>
      <c r="P119" s="185">
        <f t="shared" si="45"/>
        <v>4450007</v>
      </c>
      <c r="Q119" s="133"/>
      <c r="R119" s="134"/>
    </row>
    <row r="120" spans="1:19" s="130" customFormat="1" ht="12">
      <c r="A120" s="136">
        <v>4600</v>
      </c>
      <c r="B120" s="163" t="s">
        <v>5</v>
      </c>
      <c r="C120" s="183"/>
      <c r="D120" s="129">
        <f>SUM(D121:D123)</f>
        <v>0</v>
      </c>
      <c r="E120" s="129">
        <f t="shared" ref="E120:O120" si="46">SUM(E121:E123)</f>
        <v>0</v>
      </c>
      <c r="F120" s="129">
        <f t="shared" si="46"/>
        <v>0</v>
      </c>
      <c r="G120" s="129">
        <f t="shared" si="46"/>
        <v>0</v>
      </c>
      <c r="H120" s="129">
        <f t="shared" si="46"/>
        <v>0</v>
      </c>
      <c r="I120" s="129">
        <f t="shared" si="46"/>
        <v>0</v>
      </c>
      <c r="J120" s="129">
        <f t="shared" si="46"/>
        <v>0</v>
      </c>
      <c r="K120" s="129">
        <f t="shared" si="46"/>
        <v>0</v>
      </c>
      <c r="L120" s="129">
        <f t="shared" si="46"/>
        <v>0</v>
      </c>
      <c r="M120" s="129">
        <f t="shared" si="46"/>
        <v>0</v>
      </c>
      <c r="N120" s="129">
        <f t="shared" si="46"/>
        <v>0</v>
      </c>
      <c r="O120" s="129">
        <f t="shared" si="46"/>
        <v>0</v>
      </c>
      <c r="P120" s="129">
        <f>SUM(D120:O120)</f>
        <v>0</v>
      </c>
      <c r="Q120" s="129"/>
      <c r="R120" s="137"/>
    </row>
    <row r="121" spans="1:19" s="115" customFormat="1" ht="12">
      <c r="A121" s="127">
        <v>4601</v>
      </c>
      <c r="B121" s="164" t="s">
        <v>4</v>
      </c>
      <c r="C121" s="186"/>
      <c r="D121" s="12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41">
        <f t="shared" ref="P121:P123" si="47">SUM(D121:O121)</f>
        <v>0</v>
      </c>
      <c r="Q121" s="116"/>
      <c r="R121" s="125"/>
    </row>
    <row r="122" spans="1:19" s="115" customFormat="1" ht="12">
      <c r="A122" s="127">
        <v>4602</v>
      </c>
      <c r="B122" s="165" t="s">
        <v>3</v>
      </c>
      <c r="C122" s="18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41">
        <f t="shared" si="47"/>
        <v>0</v>
      </c>
      <c r="Q122" s="116"/>
      <c r="R122" s="125"/>
    </row>
    <row r="123" spans="1:19" s="115" customFormat="1" ht="12">
      <c r="A123" s="127">
        <v>4603</v>
      </c>
      <c r="B123" s="165" t="s">
        <v>2</v>
      </c>
      <c r="C123" s="18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41">
        <f t="shared" si="47"/>
        <v>0</v>
      </c>
      <c r="Q123" s="116"/>
      <c r="R123" s="125"/>
    </row>
    <row r="124" spans="1:19" s="130" customFormat="1" ht="12">
      <c r="A124" s="297" t="s">
        <v>1</v>
      </c>
      <c r="B124" s="297"/>
      <c r="C124" s="185">
        <f>C120</f>
        <v>0</v>
      </c>
      <c r="D124" s="133">
        <f>D120</f>
        <v>0</v>
      </c>
      <c r="E124" s="133">
        <f t="shared" ref="E124:O124" si="48">E120</f>
        <v>0</v>
      </c>
      <c r="F124" s="133">
        <f t="shared" si="48"/>
        <v>0</v>
      </c>
      <c r="G124" s="133">
        <f t="shared" si="48"/>
        <v>0</v>
      </c>
      <c r="H124" s="133">
        <f t="shared" si="48"/>
        <v>0</v>
      </c>
      <c r="I124" s="133">
        <f t="shared" si="48"/>
        <v>0</v>
      </c>
      <c r="J124" s="133">
        <f t="shared" si="48"/>
        <v>0</v>
      </c>
      <c r="K124" s="133">
        <f t="shared" si="48"/>
        <v>0</v>
      </c>
      <c r="L124" s="133">
        <f t="shared" si="48"/>
        <v>0</v>
      </c>
      <c r="M124" s="133">
        <f t="shared" si="48"/>
        <v>0</v>
      </c>
      <c r="N124" s="133">
        <f t="shared" si="48"/>
        <v>0</v>
      </c>
      <c r="O124" s="133">
        <f t="shared" si="48"/>
        <v>0</v>
      </c>
      <c r="P124" s="133">
        <f>SUM(D124:O124)</f>
        <v>0</v>
      </c>
      <c r="Q124" s="133"/>
      <c r="R124" s="137"/>
    </row>
    <row r="125" spans="1:19" s="130" customFormat="1" ht="12">
      <c r="A125" s="136">
        <v>5100</v>
      </c>
      <c r="B125" s="139" t="s">
        <v>131</v>
      </c>
      <c r="C125" s="183">
        <f t="shared" ref="C125:O125" si="49">SUM(C126:C129)</f>
        <v>0</v>
      </c>
      <c r="D125" s="138">
        <f t="shared" si="49"/>
        <v>0</v>
      </c>
      <c r="E125" s="138">
        <f t="shared" si="49"/>
        <v>0</v>
      </c>
      <c r="F125" s="138">
        <f t="shared" si="49"/>
        <v>0</v>
      </c>
      <c r="G125" s="138">
        <f t="shared" si="49"/>
        <v>0</v>
      </c>
      <c r="H125" s="138">
        <f t="shared" si="49"/>
        <v>0</v>
      </c>
      <c r="I125" s="138">
        <f t="shared" si="49"/>
        <v>0</v>
      </c>
      <c r="J125" s="138">
        <f t="shared" si="49"/>
        <v>0</v>
      </c>
      <c r="K125" s="138">
        <f t="shared" si="49"/>
        <v>0</v>
      </c>
      <c r="L125" s="138">
        <f t="shared" si="49"/>
        <v>0</v>
      </c>
      <c r="M125" s="138">
        <f t="shared" si="49"/>
        <v>0</v>
      </c>
      <c r="N125" s="138">
        <f t="shared" si="49"/>
        <v>0</v>
      </c>
      <c r="O125" s="138">
        <f t="shared" si="49"/>
        <v>0</v>
      </c>
      <c r="P125" s="142">
        <f>SUM(D125:O125)</f>
        <v>0</v>
      </c>
      <c r="Q125" s="166"/>
      <c r="R125" s="137"/>
      <c r="S125" s="137"/>
    </row>
    <row r="126" spans="1:19" s="115" customFormat="1" ht="12">
      <c r="A126" s="160">
        <v>5101</v>
      </c>
      <c r="B126" s="124" t="s">
        <v>132</v>
      </c>
      <c r="C126" s="184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41">
        <f t="shared" ref="P126:P129" si="50">SUM(D126:O126)</f>
        <v>0</v>
      </c>
      <c r="Q126" s="128"/>
      <c r="R126" s="125"/>
      <c r="S126" s="125"/>
    </row>
    <row r="127" spans="1:19" s="115" customFormat="1" ht="12">
      <c r="A127" s="160">
        <v>5102</v>
      </c>
      <c r="B127" s="124" t="s">
        <v>133</v>
      </c>
      <c r="C127" s="184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41">
        <f t="shared" si="50"/>
        <v>0</v>
      </c>
      <c r="Q127" s="128"/>
      <c r="R127" s="125"/>
      <c r="S127" s="125"/>
    </row>
    <row r="128" spans="1:19" s="115" customFormat="1" ht="12">
      <c r="A128" s="160">
        <v>5103</v>
      </c>
      <c r="B128" s="124" t="s">
        <v>134</v>
      </c>
      <c r="C128" s="184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41">
        <f t="shared" si="50"/>
        <v>0</v>
      </c>
      <c r="Q128" s="128"/>
      <c r="R128" s="125"/>
      <c r="S128" s="125"/>
    </row>
    <row r="129" spans="1:19" s="115" customFormat="1" ht="12">
      <c r="A129" s="160">
        <v>5104</v>
      </c>
      <c r="B129" s="124" t="s">
        <v>135</v>
      </c>
      <c r="C129" s="184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41">
        <f t="shared" si="50"/>
        <v>0</v>
      </c>
      <c r="Q129" s="128"/>
      <c r="R129" s="125"/>
      <c r="S129" s="125"/>
    </row>
    <row r="130" spans="1:19" s="130" customFormat="1" ht="12">
      <c r="A130" s="136">
        <v>5200</v>
      </c>
      <c r="B130" s="139" t="s">
        <v>136</v>
      </c>
      <c r="C130" s="183">
        <f t="shared" ref="C130:O130" si="51">SUM(C131:C134)</f>
        <v>0</v>
      </c>
      <c r="D130" s="138">
        <f t="shared" si="51"/>
        <v>0</v>
      </c>
      <c r="E130" s="138">
        <f t="shared" si="51"/>
        <v>0</v>
      </c>
      <c r="F130" s="138">
        <f t="shared" si="51"/>
        <v>0</v>
      </c>
      <c r="G130" s="138">
        <f t="shared" si="51"/>
        <v>0</v>
      </c>
      <c r="H130" s="138">
        <f t="shared" si="51"/>
        <v>0</v>
      </c>
      <c r="I130" s="138">
        <f t="shared" si="51"/>
        <v>0</v>
      </c>
      <c r="J130" s="138">
        <f t="shared" si="51"/>
        <v>0</v>
      </c>
      <c r="K130" s="138">
        <f t="shared" si="51"/>
        <v>0</v>
      </c>
      <c r="L130" s="138">
        <f t="shared" si="51"/>
        <v>0</v>
      </c>
      <c r="M130" s="138">
        <f t="shared" si="51"/>
        <v>0</v>
      </c>
      <c r="N130" s="138">
        <f t="shared" si="51"/>
        <v>0</v>
      </c>
      <c r="O130" s="138">
        <f t="shared" si="51"/>
        <v>0</v>
      </c>
      <c r="P130" s="142">
        <f>SUM(D130:O130)</f>
        <v>0</v>
      </c>
      <c r="Q130" s="166"/>
      <c r="R130" s="137"/>
      <c r="S130" s="137"/>
    </row>
    <row r="131" spans="1:19" s="115" customFormat="1" ht="12">
      <c r="A131" s="160">
        <v>5202</v>
      </c>
      <c r="B131" s="124" t="s">
        <v>137</v>
      </c>
      <c r="C131" s="184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43">
        <f>SUM(D131:O131)</f>
        <v>0</v>
      </c>
      <c r="Q131" s="128"/>
      <c r="R131" s="125"/>
      <c r="S131" s="125"/>
    </row>
    <row r="132" spans="1:19" s="115" customFormat="1" ht="12">
      <c r="A132" s="160">
        <v>5204</v>
      </c>
      <c r="B132" s="124" t="s">
        <v>138</v>
      </c>
      <c r="C132" s="184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43">
        <f t="shared" ref="P132:P134" si="52">SUM(D132:O132)</f>
        <v>0</v>
      </c>
      <c r="Q132" s="128"/>
      <c r="R132" s="125"/>
      <c r="S132" s="125"/>
    </row>
    <row r="133" spans="1:19" s="115" customFormat="1" ht="12">
      <c r="A133" s="160">
        <v>5205</v>
      </c>
      <c r="B133" s="124" t="s">
        <v>139</v>
      </c>
      <c r="C133" s="184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43">
        <f t="shared" si="52"/>
        <v>0</v>
      </c>
      <c r="Q133" s="128"/>
      <c r="R133" s="125"/>
      <c r="S133" s="125"/>
    </row>
    <row r="134" spans="1:19" s="115" customFormat="1" ht="12">
      <c r="A134" s="160">
        <v>5206</v>
      </c>
      <c r="B134" s="124" t="s">
        <v>140</v>
      </c>
      <c r="C134" s="184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43">
        <f t="shared" si="52"/>
        <v>0</v>
      </c>
      <c r="Q134" s="128"/>
      <c r="R134" s="125"/>
      <c r="S134" s="125"/>
    </row>
    <row r="135" spans="1:19" s="130" customFormat="1" ht="12">
      <c r="A135" s="136">
        <v>5300</v>
      </c>
      <c r="B135" s="139" t="s">
        <v>141</v>
      </c>
      <c r="C135" s="183">
        <f t="shared" ref="C135:O135" si="53">SUM(C136:C137)</f>
        <v>0</v>
      </c>
      <c r="D135" s="138">
        <f t="shared" si="53"/>
        <v>0</v>
      </c>
      <c r="E135" s="138">
        <f t="shared" si="53"/>
        <v>0</v>
      </c>
      <c r="F135" s="138">
        <f t="shared" si="53"/>
        <v>0</v>
      </c>
      <c r="G135" s="138">
        <f t="shared" si="53"/>
        <v>0</v>
      </c>
      <c r="H135" s="138">
        <f t="shared" si="53"/>
        <v>0</v>
      </c>
      <c r="I135" s="138">
        <f t="shared" si="53"/>
        <v>0</v>
      </c>
      <c r="J135" s="138">
        <f t="shared" si="53"/>
        <v>0</v>
      </c>
      <c r="K135" s="138">
        <f t="shared" si="53"/>
        <v>0</v>
      </c>
      <c r="L135" s="138">
        <f t="shared" si="53"/>
        <v>0</v>
      </c>
      <c r="M135" s="138">
        <f t="shared" si="53"/>
        <v>0</v>
      </c>
      <c r="N135" s="138">
        <f t="shared" si="53"/>
        <v>0</v>
      </c>
      <c r="O135" s="138">
        <f t="shared" si="53"/>
        <v>0</v>
      </c>
      <c r="P135" s="142">
        <f>SUM(D135:O135)</f>
        <v>0</v>
      </c>
      <c r="Q135" s="166"/>
      <c r="R135" s="137"/>
      <c r="S135" s="137"/>
    </row>
    <row r="136" spans="1:19" s="115" customFormat="1" ht="12">
      <c r="A136" s="160">
        <v>5301</v>
      </c>
      <c r="B136" s="124" t="s">
        <v>142</v>
      </c>
      <c r="C136" s="184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43">
        <f>SUM(D136:O136)</f>
        <v>0</v>
      </c>
      <c r="Q136" s="128"/>
      <c r="R136" s="125"/>
      <c r="S136" s="125"/>
    </row>
    <row r="137" spans="1:19" s="115" customFormat="1" ht="12">
      <c r="A137" s="160">
        <v>5304</v>
      </c>
      <c r="B137" s="124" t="s">
        <v>143</v>
      </c>
      <c r="C137" s="184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43">
        <f t="shared" ref="P137" si="54">SUM(D137:O137)</f>
        <v>0</v>
      </c>
      <c r="Q137" s="128"/>
      <c r="R137" s="125"/>
      <c r="S137" s="125"/>
    </row>
    <row r="138" spans="1:19" s="130" customFormat="1" ht="12">
      <c r="A138" s="136">
        <v>5400</v>
      </c>
      <c r="B138" s="139" t="s">
        <v>144</v>
      </c>
      <c r="C138" s="183">
        <f t="shared" ref="C138:O138" si="55">SUM(C139:C140)</f>
        <v>0</v>
      </c>
      <c r="D138" s="138">
        <f t="shared" si="55"/>
        <v>0</v>
      </c>
      <c r="E138" s="138">
        <f t="shared" si="55"/>
        <v>0</v>
      </c>
      <c r="F138" s="138">
        <f t="shared" si="55"/>
        <v>0</v>
      </c>
      <c r="G138" s="138">
        <f t="shared" si="55"/>
        <v>0</v>
      </c>
      <c r="H138" s="138">
        <f t="shared" si="55"/>
        <v>0</v>
      </c>
      <c r="I138" s="138">
        <f t="shared" si="55"/>
        <v>0</v>
      </c>
      <c r="J138" s="138">
        <f t="shared" si="55"/>
        <v>0</v>
      </c>
      <c r="K138" s="138">
        <f t="shared" si="55"/>
        <v>0</v>
      </c>
      <c r="L138" s="138">
        <f t="shared" si="55"/>
        <v>0</v>
      </c>
      <c r="M138" s="138">
        <f t="shared" si="55"/>
        <v>0</v>
      </c>
      <c r="N138" s="138">
        <f t="shared" si="55"/>
        <v>0</v>
      </c>
      <c r="O138" s="138">
        <f t="shared" si="55"/>
        <v>0</v>
      </c>
      <c r="P138" s="142">
        <f>SUM(D138:O138)</f>
        <v>0</v>
      </c>
      <c r="Q138" s="166"/>
      <c r="R138" s="137"/>
      <c r="S138" s="137"/>
    </row>
    <row r="139" spans="1:19" s="115" customFormat="1" ht="12">
      <c r="A139" s="160">
        <v>5401</v>
      </c>
      <c r="B139" s="124" t="s">
        <v>145</v>
      </c>
      <c r="C139" s="184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43">
        <f>SUM(D139:O139)</f>
        <v>0</v>
      </c>
      <c r="Q139" s="128"/>
      <c r="R139" s="125"/>
      <c r="S139" s="125"/>
    </row>
    <row r="140" spans="1:19" s="115" customFormat="1" ht="12">
      <c r="A140" s="160">
        <v>5402</v>
      </c>
      <c r="B140" s="124" t="s">
        <v>146</v>
      </c>
      <c r="C140" s="184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43">
        <f t="shared" ref="P140" si="56">SUM(D140:O140)</f>
        <v>0</v>
      </c>
      <c r="Q140" s="128"/>
      <c r="R140" s="125"/>
      <c r="S140" s="125"/>
    </row>
    <row r="141" spans="1:19" s="130" customFormat="1" ht="12">
      <c r="A141" s="136">
        <v>5500</v>
      </c>
      <c r="B141" s="139" t="s">
        <v>147</v>
      </c>
      <c r="C141" s="183">
        <f t="shared" ref="C141:O141" si="57">SUM(C142:C143)</f>
        <v>0</v>
      </c>
      <c r="D141" s="138">
        <f t="shared" si="57"/>
        <v>0</v>
      </c>
      <c r="E141" s="138">
        <f t="shared" si="57"/>
        <v>0</v>
      </c>
      <c r="F141" s="138">
        <f t="shared" si="57"/>
        <v>0</v>
      </c>
      <c r="G141" s="138">
        <f t="shared" si="57"/>
        <v>0</v>
      </c>
      <c r="H141" s="138">
        <f t="shared" si="57"/>
        <v>0</v>
      </c>
      <c r="I141" s="138">
        <f t="shared" si="57"/>
        <v>0</v>
      </c>
      <c r="J141" s="138">
        <f t="shared" si="57"/>
        <v>0</v>
      </c>
      <c r="K141" s="138">
        <f t="shared" si="57"/>
        <v>0</v>
      </c>
      <c r="L141" s="138">
        <f t="shared" si="57"/>
        <v>0</v>
      </c>
      <c r="M141" s="138">
        <f t="shared" si="57"/>
        <v>0</v>
      </c>
      <c r="N141" s="138">
        <f t="shared" si="57"/>
        <v>0</v>
      </c>
      <c r="O141" s="138">
        <f t="shared" si="57"/>
        <v>0</v>
      </c>
      <c r="P141" s="142">
        <f>SUM(D141:O141)</f>
        <v>0</v>
      </c>
      <c r="Q141" s="166"/>
      <c r="R141" s="137"/>
      <c r="S141" s="137"/>
    </row>
    <row r="142" spans="1:19" s="115" customFormat="1" ht="12">
      <c r="A142" s="160">
        <v>5501</v>
      </c>
      <c r="B142" s="124" t="s">
        <v>148</v>
      </c>
      <c r="C142" s="184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43">
        <f>SUM(D142:O142)</f>
        <v>0</v>
      </c>
      <c r="Q142" s="128"/>
      <c r="R142" s="125"/>
      <c r="S142" s="125"/>
    </row>
    <row r="143" spans="1:19" s="115" customFormat="1" ht="12">
      <c r="A143" s="160">
        <v>5502</v>
      </c>
      <c r="B143" s="124" t="s">
        <v>149</v>
      </c>
      <c r="C143" s="184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43">
        <f t="shared" ref="P143" si="58">SUM(D143:O143)</f>
        <v>0</v>
      </c>
      <c r="Q143" s="128"/>
      <c r="R143" s="125"/>
      <c r="S143" s="125"/>
    </row>
    <row r="144" spans="1:19" s="130" customFormat="1" ht="12">
      <c r="A144" s="136">
        <v>5700</v>
      </c>
      <c r="B144" s="139" t="s">
        <v>150</v>
      </c>
      <c r="C144" s="183">
        <f t="shared" ref="C144:O144" si="59">SUM(C145:C147)</f>
        <v>0</v>
      </c>
      <c r="D144" s="138">
        <f t="shared" si="59"/>
        <v>0</v>
      </c>
      <c r="E144" s="138">
        <f t="shared" si="59"/>
        <v>0</v>
      </c>
      <c r="F144" s="138">
        <f t="shared" si="59"/>
        <v>0</v>
      </c>
      <c r="G144" s="138">
        <f t="shared" si="59"/>
        <v>0</v>
      </c>
      <c r="H144" s="138">
        <f t="shared" si="59"/>
        <v>0</v>
      </c>
      <c r="I144" s="138">
        <f t="shared" si="59"/>
        <v>0</v>
      </c>
      <c r="J144" s="138">
        <f t="shared" si="59"/>
        <v>0</v>
      </c>
      <c r="K144" s="138">
        <f t="shared" si="59"/>
        <v>0</v>
      </c>
      <c r="L144" s="138">
        <f t="shared" si="59"/>
        <v>0</v>
      </c>
      <c r="M144" s="138">
        <f t="shared" si="59"/>
        <v>0</v>
      </c>
      <c r="N144" s="138">
        <f t="shared" si="59"/>
        <v>0</v>
      </c>
      <c r="O144" s="138">
        <f t="shared" si="59"/>
        <v>0</v>
      </c>
      <c r="P144" s="142">
        <f>SUM(D144:O144)</f>
        <v>0</v>
      </c>
      <c r="Q144" s="166"/>
      <c r="R144" s="137"/>
      <c r="S144" s="137"/>
    </row>
    <row r="145" spans="1:19" s="115" customFormat="1" ht="12">
      <c r="A145" s="160">
        <v>5701</v>
      </c>
      <c r="B145" s="124" t="s">
        <v>151</v>
      </c>
      <c r="C145" s="184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43">
        <f>SUM(D145:O145)</f>
        <v>0</v>
      </c>
      <c r="Q145" s="128"/>
      <c r="R145" s="125"/>
      <c r="S145" s="125"/>
    </row>
    <row r="146" spans="1:19" s="115" customFormat="1" ht="12">
      <c r="A146" s="160">
        <v>5702</v>
      </c>
      <c r="B146" s="124" t="s">
        <v>152</v>
      </c>
      <c r="C146" s="184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43">
        <f t="shared" ref="P146:P147" si="60">SUM(D146:O146)</f>
        <v>0</v>
      </c>
      <c r="Q146" s="128"/>
      <c r="R146" s="125"/>
      <c r="S146" s="125"/>
    </row>
    <row r="147" spans="1:19" s="115" customFormat="1" ht="12">
      <c r="A147" s="160">
        <v>5703</v>
      </c>
      <c r="B147" s="124" t="s">
        <v>153</v>
      </c>
      <c r="C147" s="184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43">
        <f t="shared" si="60"/>
        <v>0</v>
      </c>
      <c r="Q147" s="128"/>
      <c r="R147" s="125"/>
      <c r="S147" s="125"/>
    </row>
    <row r="148" spans="1:19" s="130" customFormat="1" ht="12">
      <c r="A148" s="136">
        <v>5800</v>
      </c>
      <c r="B148" s="139" t="s">
        <v>154</v>
      </c>
      <c r="C148" s="183">
        <f t="shared" ref="C148:O148" si="61">SUM(C149)</f>
        <v>0</v>
      </c>
      <c r="D148" s="138">
        <f t="shared" si="61"/>
        <v>0</v>
      </c>
      <c r="E148" s="138">
        <f t="shared" si="61"/>
        <v>0</v>
      </c>
      <c r="F148" s="138">
        <f t="shared" si="61"/>
        <v>0</v>
      </c>
      <c r="G148" s="138">
        <f t="shared" si="61"/>
        <v>0</v>
      </c>
      <c r="H148" s="138">
        <f t="shared" si="61"/>
        <v>0</v>
      </c>
      <c r="I148" s="138">
        <f t="shared" si="61"/>
        <v>0</v>
      </c>
      <c r="J148" s="138">
        <f t="shared" si="61"/>
        <v>0</v>
      </c>
      <c r="K148" s="138">
        <f t="shared" si="61"/>
        <v>0</v>
      </c>
      <c r="L148" s="138">
        <f t="shared" si="61"/>
        <v>0</v>
      </c>
      <c r="M148" s="138">
        <f t="shared" si="61"/>
        <v>0</v>
      </c>
      <c r="N148" s="138">
        <f t="shared" si="61"/>
        <v>0</v>
      </c>
      <c r="O148" s="138">
        <f t="shared" si="61"/>
        <v>0</v>
      </c>
      <c r="P148" s="142">
        <f>SUM(D148:O148)</f>
        <v>0</v>
      </c>
      <c r="Q148" s="166"/>
      <c r="R148" s="137"/>
      <c r="S148" s="137"/>
    </row>
    <row r="149" spans="1:19" s="115" customFormat="1" ht="12">
      <c r="A149" s="160">
        <v>5802</v>
      </c>
      <c r="B149" s="124" t="s">
        <v>155</v>
      </c>
      <c r="C149" s="184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43">
        <f>SUM(D149:O149)</f>
        <v>0</v>
      </c>
      <c r="Q149" s="128"/>
      <c r="R149" s="125"/>
      <c r="S149" s="125"/>
    </row>
    <row r="150" spans="1:19" s="130" customFormat="1" ht="12">
      <c r="A150" s="175"/>
      <c r="B150" s="175" t="s">
        <v>156</v>
      </c>
      <c r="C150" s="185"/>
      <c r="D150" s="144">
        <f t="shared" ref="D150:O150" si="62">D125+D130+D135+D138+D141+D144+D148</f>
        <v>0</v>
      </c>
      <c r="E150" s="144">
        <f t="shared" si="62"/>
        <v>0</v>
      </c>
      <c r="F150" s="144">
        <f t="shared" si="62"/>
        <v>0</v>
      </c>
      <c r="G150" s="144">
        <f t="shared" si="62"/>
        <v>0</v>
      </c>
      <c r="H150" s="144">
        <f t="shared" si="62"/>
        <v>0</v>
      </c>
      <c r="I150" s="144">
        <f t="shared" si="62"/>
        <v>0</v>
      </c>
      <c r="J150" s="144">
        <f t="shared" si="62"/>
        <v>0</v>
      </c>
      <c r="K150" s="144">
        <f t="shared" si="62"/>
        <v>0</v>
      </c>
      <c r="L150" s="144">
        <f t="shared" si="62"/>
        <v>0</v>
      </c>
      <c r="M150" s="144">
        <f t="shared" si="62"/>
        <v>0</v>
      </c>
      <c r="N150" s="144">
        <f t="shared" si="62"/>
        <v>0</v>
      </c>
      <c r="O150" s="144">
        <f t="shared" si="62"/>
        <v>0</v>
      </c>
      <c r="P150" s="144">
        <f>SUM(D150:O150)</f>
        <v>0</v>
      </c>
      <c r="Q150" s="167"/>
      <c r="R150" s="137"/>
      <c r="S150" s="137"/>
    </row>
    <row r="151" spans="1:19" s="132" customFormat="1" ht="12">
      <c r="A151" s="298" t="s">
        <v>0</v>
      </c>
      <c r="B151" s="298"/>
      <c r="C151" s="187">
        <f>(C41+C75+C119+C124+C150)</f>
        <v>11500000</v>
      </c>
      <c r="D151" s="187">
        <f t="shared" ref="D151:O151" si="63">(D41+D75+D119+D124+D150)</f>
        <v>1073499.6666666667</v>
      </c>
      <c r="E151" s="187">
        <f t="shared" si="63"/>
        <v>900752.13416666666</v>
      </c>
      <c r="F151" s="187">
        <f t="shared" si="63"/>
        <v>900752.13416666666</v>
      </c>
      <c r="G151" s="187">
        <f t="shared" si="63"/>
        <v>1073502.1341666668</v>
      </c>
      <c r="H151" s="187">
        <f t="shared" si="63"/>
        <v>900752.13416666666</v>
      </c>
      <c r="I151" s="187">
        <f t="shared" si="63"/>
        <v>900752.13416666666</v>
      </c>
      <c r="J151" s="187">
        <f t="shared" si="63"/>
        <v>900752.13416666666</v>
      </c>
      <c r="K151" s="187">
        <f t="shared" si="63"/>
        <v>1073502.1341666668</v>
      </c>
      <c r="L151" s="187">
        <f t="shared" si="63"/>
        <v>900752.13416666666</v>
      </c>
      <c r="M151" s="187">
        <f t="shared" si="63"/>
        <v>900752.13416666666</v>
      </c>
      <c r="N151" s="187">
        <f t="shared" si="63"/>
        <v>900752.13416666666</v>
      </c>
      <c r="O151" s="187">
        <f t="shared" si="63"/>
        <v>1073486.0008333335</v>
      </c>
      <c r="P151" s="187">
        <v>11500000</v>
      </c>
      <c r="Q151" s="145"/>
    </row>
    <row r="152" spans="1:19">
      <c r="A152" s="107"/>
      <c r="B152" s="107"/>
      <c r="C152" s="188"/>
      <c r="D152" s="107"/>
      <c r="E152" s="111"/>
      <c r="F152" s="112"/>
      <c r="G152" s="112"/>
      <c r="H152" s="113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1:19">
      <c r="A153" s="107"/>
      <c r="B153" s="176"/>
      <c r="C153" s="188"/>
      <c r="D153" s="107"/>
      <c r="E153" s="111"/>
      <c r="F153" s="288"/>
      <c r="G153" s="288"/>
      <c r="H153" s="113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1:19">
      <c r="A154" s="107"/>
      <c r="B154" s="176"/>
      <c r="C154" s="188"/>
      <c r="D154" s="107"/>
      <c r="E154" s="111"/>
      <c r="F154" s="176"/>
      <c r="G154" s="176"/>
      <c r="H154" s="113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1:19">
      <c r="A155" s="107"/>
      <c r="B155" s="176"/>
      <c r="C155" s="188"/>
      <c r="D155" s="107"/>
      <c r="E155" s="111"/>
      <c r="F155" s="176"/>
      <c r="G155" s="176"/>
      <c r="H155" s="113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1:19">
      <c r="A156" s="107"/>
      <c r="C156" s="188"/>
      <c r="D156" s="107"/>
      <c r="E156" s="107"/>
      <c r="H156" s="107"/>
      <c r="I156" s="107"/>
      <c r="J156" s="107"/>
      <c r="K156" s="107"/>
      <c r="L156" s="107"/>
      <c r="M156" s="107"/>
      <c r="N156" s="107"/>
      <c r="O156" s="110"/>
      <c r="P156" s="107"/>
      <c r="Q156" s="110"/>
    </row>
    <row r="157" spans="1:19">
      <c r="O157" s="109"/>
      <c r="Q157" s="109"/>
    </row>
    <row r="158" spans="1:19">
      <c r="O158" s="109"/>
      <c r="Q158" s="109"/>
    </row>
    <row r="159" spans="1:19">
      <c r="O159" s="109"/>
      <c r="Q159" s="109"/>
    </row>
    <row r="160" spans="1:19">
      <c r="O160" s="109"/>
      <c r="Q160" s="109"/>
    </row>
    <row r="161" spans="15:17">
      <c r="O161" s="109"/>
      <c r="Q161" s="109"/>
    </row>
    <row r="162" spans="15:17">
      <c r="O162" s="109"/>
      <c r="Q162" s="109"/>
    </row>
    <row r="163" spans="15:17">
      <c r="O163" s="109"/>
      <c r="Q163" s="109"/>
    </row>
    <row r="194" spans="1:15">
      <c r="A194" s="107"/>
      <c r="B194" s="114"/>
      <c r="C194" s="188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1:15">
      <c r="B195" s="114"/>
    </row>
  </sheetData>
  <mergeCells count="14">
    <mergeCell ref="F153:G153"/>
    <mergeCell ref="A1:Q1"/>
    <mergeCell ref="A2:Q2"/>
    <mergeCell ref="K4:M4"/>
    <mergeCell ref="N4:Q4"/>
    <mergeCell ref="A6:B7"/>
    <mergeCell ref="C6:O6"/>
    <mergeCell ref="P6:P7"/>
    <mergeCell ref="Q6:Q7"/>
    <mergeCell ref="A41:B41"/>
    <mergeCell ref="A75:B75"/>
    <mergeCell ref="A119:B119"/>
    <mergeCell ref="A124:B124"/>
    <mergeCell ref="A151:B1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</vt:lpstr>
      <vt:lpstr>Actividades</vt:lpstr>
      <vt:lpstr>Recursos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Livier Anguiano Cadena</dc:creator>
  <cp:lastModifiedBy>INSTITUTO TECNOLOGICO SUPERIOR DE ARANDAS</cp:lastModifiedBy>
  <cp:lastPrinted>2010-08-16T21:44:45Z</cp:lastPrinted>
  <dcterms:created xsi:type="dcterms:W3CDTF">2010-06-14T14:43:25Z</dcterms:created>
  <dcterms:modified xsi:type="dcterms:W3CDTF">2014-03-27T16:50:46Z</dcterms:modified>
</cp:coreProperties>
</file>