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1\ESTADOS DE INGRESOS Y EGRESOS PENDIENTE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0" i="1"/>
  <c r="D47" i="1"/>
  <c r="D41" i="1"/>
  <c r="D25" i="1"/>
  <c r="D11" i="1"/>
  <c r="D5" i="1"/>
  <c r="B53" i="1"/>
  <c r="B37" i="1"/>
  <c r="B32" i="1"/>
  <c r="B29" i="1"/>
  <c r="B27" i="1"/>
  <c r="B24" i="1"/>
  <c r="B9" i="1"/>
  <c r="B5" i="1"/>
  <c r="D38" i="1"/>
  <c r="D30" i="1"/>
  <c r="B30" i="1"/>
  <c r="B19" i="1"/>
  <c r="B18" i="1"/>
  <c r="B17" i="1"/>
  <c r="B12" i="1"/>
</calcChain>
</file>

<file path=xl/sharedStrings.xml><?xml version="1.0" encoding="utf-8"?>
<sst xmlns="http://schemas.openxmlformats.org/spreadsheetml/2006/main" count="92" uniqueCount="88">
  <si>
    <t>MUNICIPIO DE SAN JUANITO DE ESCOBEDO JALISCO</t>
  </si>
  <si>
    <t>DEL 1 AL 30 DE NOVIEMBRE DE 2020</t>
  </si>
  <si>
    <t>C  O  N  C  E  P  T  O</t>
  </si>
  <si>
    <t>SUBTOTAL</t>
  </si>
  <si>
    <t>TOTAL</t>
  </si>
  <si>
    <t>I M P U E S T O S</t>
  </si>
  <si>
    <t>PREDIOS RUSTICOS</t>
  </si>
  <si>
    <t>PREDIOS URBANOS</t>
  </si>
  <si>
    <t>AVISO DE TRANSMISION PATRIMONIAL</t>
  </si>
  <si>
    <t>D E R E C H O S</t>
  </si>
  <si>
    <t>PUESTOS PERMANENTES Y EVENTUALES</t>
  </si>
  <si>
    <t>VENTA DE GAVETAS EN CEMENTERIOS</t>
  </si>
  <si>
    <t>LICENCIAS DE GIROS COMERCIALES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</si>
  <si>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</si>
  <si>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</si>
  <si>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</si>
  <si>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</si>
  <si>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</si>
  <si>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</si>
  <si>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</si>
  <si>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</si>
  <si>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DESIGNACION DE NUMERO OFICIAL</t>
  </si>
  <si>
    <t>LICENCIAS DE CONSTRUCCION</t>
  </si>
  <si>
    <t>INHUMACIONES Y REINHUMACIONES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</si>
  <si>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</si>
  <si>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</si>
  <si>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</si>
  <si>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</si>
  <si>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</si>
  <si>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</si>
  <si>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</si>
  <si>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</si>
  <si>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</si>
  <si>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</si>
  <si>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>RENDIMIENTOS FINANCIEROS DE INFRAESTRUCTURA</t>
  </si>
  <si>
    <t xml:space="preserve"> FONDO DE FORTALECIMIENTO MUNICIPAL</t>
  </si>
  <si>
    <t>C O N V E N I O S</t>
  </si>
  <si>
    <t>PROGRAMA EMPEDRADOS PARA LA REACTIVACION</t>
  </si>
  <si>
    <t>FONDO COMUN CONCURSABLE PARA LA INFRAESTRUCTURA</t>
  </si>
  <si>
    <t>SERVICIOS PERSONALES</t>
  </si>
  <si>
    <t>DIETAS</t>
  </si>
  <si>
    <t>SUELDOS BASE PERSONAL PERMANENTE</t>
  </si>
  <si>
    <t>SUELDOS BASE PERSONAL EVENTUAL</t>
  </si>
  <si>
    <t>PRIMA DE VACACIONES, DOMINICAL Y GRATIFICACION DE FIN DE AÑO</t>
  </si>
  <si>
    <t>OTRAS PRESTACIONES SOCIALES Y ECONOMICAS</t>
  </si>
  <si>
    <t>MATERIALES Y SUMINISTROS</t>
  </si>
  <si>
    <t>MATERIALES, UTILES Y EQUIPOS MENORES DE OFICINA</t>
  </si>
  <si>
    <t>MATERIALES, UTILES Y EQUIPOS MENORES DE TECNOLOGIAS DE LA INFORMACION</t>
  </si>
  <si>
    <t>MATERIAL IMPRESO E INFORMACION DIGITAL</t>
  </si>
  <si>
    <t>MATERIAL DE LIMPIEZA</t>
  </si>
  <si>
    <t>PRODUCTOS MINERALES NO METALICOS</t>
  </si>
  <si>
    <t>MATERIAL ELECTRICO Y ELECTRONICO</t>
  </si>
  <si>
    <t>OTROS MATERIALES Y ARTICULOS DE CONSTRUCCION Y REPARACION</t>
  </si>
  <si>
    <t>MATERIALES ACCESORIOS Y SUMINISTROS MEDICOS</t>
  </si>
  <si>
    <t>OTROS PRODUCTOS QUIMICOS</t>
  </si>
  <si>
    <t>COMBUSTIBLES LUBRICANTES Y ADITIVOS</t>
  </si>
  <si>
    <t>VESTUARIO Y UNIFORMES</t>
  </si>
  <si>
    <t>PRENDAS DE SEGURIDAD Y PROTECCION PERSONAL</t>
  </si>
  <si>
    <t>REFACCIONES Y ACCESORIOS MENORES DE EQUIPO DE TRANSPORTE</t>
  </si>
  <si>
    <t>SERVICIOS GENERALES</t>
  </si>
  <si>
    <t>ENERGIA ELECTRICA</t>
  </si>
  <si>
    <t>TELEFONIA TRADICIONAL</t>
  </si>
  <si>
    <t>ARRENDAMIENTO DE TERRENOS</t>
  </si>
  <si>
    <t>ARRENDAMIENTO DE MAQUINARIA, OTROS EQUIPOS Y HERRAMIENTAS</t>
  </si>
  <si>
    <t>SERVICIOS LEGALES DE CONTABILIDAD Y RELACIONADOS</t>
  </si>
  <si>
    <t>SERVICIOS DE DISEÑO, ARQUITECTURA, INGENIERIA Y ACTIVIDADES RELACIONADAS</t>
  </si>
  <si>
    <t>SERVICIOS DE CAPACITACION</t>
  </si>
  <si>
    <t>COMISIONES Y SERVICIOS BANCARIOS</t>
  </si>
  <si>
    <t>FLETES Y MANIOBRAS</t>
  </si>
  <si>
    <t>CONSERVACION Y MANTENIMIENTO MENOR DE INMUEBLES</t>
  </si>
  <si>
    <t>REPARACION Y MANTENIMIENTO DE EQUIPO DE TRANSPORTE</t>
  </si>
  <si>
    <t>INSTALACION, REPARACION, Y MANTENIMIENTO DE MAQUINARIA Y OTROS EQ.</t>
  </si>
  <si>
    <t>VIATICOS EN EL PAIS</t>
  </si>
  <si>
    <t>GASTOS DE ORDEN SOCIAL Y CULTURAL</t>
  </si>
  <si>
    <t>IMPUESTOS Y DERECHOS</t>
  </si>
  <si>
    <t>TRANSFERENCIAS SUBSIDIOS Y OTRAS AYUDAS</t>
  </si>
  <si>
    <t>TRANSFERENCIAS AL DIF MUNICIPAL</t>
  </si>
  <si>
    <t>AYUDAS SOCIALES A PERSONAS</t>
  </si>
  <si>
    <t>AYUDAS SOCIALES A INSTITUCIONES DE ENSEÑANZA</t>
  </si>
  <si>
    <t>AYUDAS A INSTITUCIONES SIN FINES DE LUCRO</t>
  </si>
  <si>
    <t>JUBILACIONES</t>
  </si>
  <si>
    <t>INVERSION PUBLICA</t>
  </si>
  <si>
    <t>EDIFICACION NO HABITACIONAL</t>
  </si>
  <si>
    <t>DIVISION DE TERRENOS Y CONSTRUCCION DE OBRAS DE URBANIZACION</t>
  </si>
  <si>
    <t>DEUDA PUBLICA</t>
  </si>
  <si>
    <t>AMORTIZACION DE LA DEUDA PUBLICA</t>
  </si>
  <si>
    <t>INTERESES DE LA DEUDA PUBLICA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</si>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</sst>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5" fillId="3" borderId="5" xfId="0" applyNumberFormat="1" applyFont="1" applyFill="1" applyBorder="1" applyAlignment="1">
      <alignment horizontal="center" wrapText="1"/>
    </xf>
    <xf numFmtId="43" fontId="5" fillId="0" borderId="3" xfId="1" applyFont="1" applyFill="1" applyBorder="1" applyAlignment="1">
      <alignment wrapText="1"/>
    </xf>
    <xf numFmtId="43" fontId="5" fillId="3" borderId="5" xfId="1" applyFont="1" applyFill="1" applyBorder="1" applyAlignment="1">
      <alignment wrapText="1"/>
    </xf>
    <xf numFmtId="43" fontId="5" fillId="0" borderId="3" xfId="1" applyFont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wrapText="1"/>
    </xf>
    <xf numFmtId="43" fontId="5" fillId="4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3" fontId="5" fillId="0" borderId="13" xfId="1" applyFont="1" applyBorder="1" applyAlignment="1">
      <alignment wrapText="1"/>
    </xf>
    <xf numFmtId="0" fontId="4" fillId="3" borderId="10" xfId="0" applyFont="1" applyFill="1" applyBorder="1" applyAlignment="1">
      <alignment wrapText="1"/>
    </xf>
    <xf numFmtId="43" fontId="5" fillId="4" borderId="11" xfId="0" applyNumberFormat="1" applyFont="1" applyFill="1" applyBorder="1" applyAlignment="1">
      <alignment horizontal="center" wrapText="1"/>
    </xf>
    <xf numFmtId="43" fontId="6" fillId="0" borderId="13" xfId="0" applyNumberFormat="1" applyFont="1" applyFill="1" applyBorder="1" applyAlignment="1">
      <alignment wrapText="1"/>
    </xf>
    <xf numFmtId="43" fontId="5" fillId="0" borderId="13" xfId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43" fontId="6" fillId="5" borderId="11" xfId="0" applyNumberFormat="1" applyFont="1" applyFill="1" applyBorder="1" applyAlignment="1">
      <alignment wrapText="1"/>
    </xf>
    <xf numFmtId="0" fontId="6" fillId="2" borderId="14" xfId="0" applyFont="1" applyFill="1" applyBorder="1" applyAlignment="1">
      <alignment horizontal="right" wrapText="1"/>
    </xf>
    <xf numFmtId="43" fontId="6" fillId="2" borderId="15" xfId="1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43" fontId="6" fillId="2" borderId="17" xfId="1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C8" sqref="C8"/>
    </sheetView>
  </sheetViews>
  <sheetFormatPr baseColWidth="10" defaultRowHeight="15" x14ac:dyDescent="0.25"/>
  <cols>
    <col min="1" max="1" width="41.7109375" customWidth="1"/>
    <col min="2" max="2" width="12.7109375" bestFit="1" customWidth="1"/>
    <col min="3" max="3" width="45.7109375" customWidth="1"/>
    <col min="4" max="4" width="13" bestFit="1" customWidth="1"/>
  </cols>
  <sheetData>
    <row r="1" spans="1:4" x14ac:dyDescent="0.25">
      <c r="A1" s="7" t="s">
        <v>0</v>
      </c>
      <c r="B1" s="8"/>
      <c r="C1" s="8"/>
      <c r="D1" s="8"/>
    </row>
    <row r="2" spans="1:4" x14ac:dyDescent="0.25">
      <c r="A2" s="1" t="s">
        <v>87</v>
      </c>
      <c r="B2" s="2"/>
      <c r="C2" s="2"/>
      <c r="D2" s="2"/>
    </row>
    <row r="3" spans="1:4" ht="15.75" thickBot="1" x14ac:dyDescent="0.3">
      <c r="A3" s="1" t="s">
        <v>1</v>
      </c>
      <c r="B3" s="2"/>
      <c r="C3" s="2"/>
      <c r="D3" s="2"/>
    </row>
    <row r="4" spans="1:4" x14ac:dyDescent="0.25">
      <c r="A4" s="31" t="s">
        <v>2</v>
      </c>
      <c r="B4" s="13" t="s">
        <v>4</v>
      </c>
      <c r="C4" s="32" t="s">
        <v>2</v>
      </c>
      <c r="D4" s="14" t="s">
        <v>3</v>
      </c>
    </row>
    <row r="5" spans="1:4" s="3" customFormat="1" x14ac:dyDescent="0.25">
      <c r="A5" s="15" t="s">
        <v>5</v>
      </c>
      <c r="B5" s="9">
        <f>SUM(B6:B8)</f>
        <v>76943.53</v>
      </c>
      <c r="C5" s="6" t="s">
        <v>39</v>
      </c>
      <c r="D5" s="16">
        <f>SUM(D6:D10)</f>
        <v>1410125.58</v>
      </c>
    </row>
    <row r="6" spans="1:4" s="3" customFormat="1" x14ac:dyDescent="0.25">
      <c r="A6" s="17" t="s">
        <v>6</v>
      </c>
      <c r="B6" s="10">
        <v>912.27</v>
      </c>
      <c r="C6" s="4" t="s">
        <v>40</v>
      </c>
      <c r="D6" s="18">
        <v>216584</v>
      </c>
    </row>
    <row r="7" spans="1:4" s="3" customFormat="1" x14ac:dyDescent="0.25">
      <c r="A7" s="17" t="s">
        <v>7</v>
      </c>
      <c r="B7" s="10">
        <v>19981.259999999998</v>
      </c>
      <c r="C7" s="4" t="s">
        <v>41</v>
      </c>
      <c r="D7" s="18">
        <v>593081.12</v>
      </c>
    </row>
    <row r="8" spans="1:4" s="3" customFormat="1" x14ac:dyDescent="0.25">
      <c r="A8" s="17" t="s">
        <v>8</v>
      </c>
      <c r="B8" s="10">
        <v>56050</v>
      </c>
      <c r="C8" s="4" t="s">
        <v>42</v>
      </c>
      <c r="D8" s="18">
        <v>480865.19</v>
      </c>
    </row>
    <row r="9" spans="1:4" s="3" customFormat="1" ht="26.25" x14ac:dyDescent="0.25">
      <c r="A9" s="19" t="s">
        <v>9</v>
      </c>
      <c r="B9" s="11">
        <f>SUM(B10:B23)</f>
        <v>125582.48000000001</v>
      </c>
      <c r="C9" s="4" t="s">
        <v>43</v>
      </c>
      <c r="D9" s="18">
        <v>103707.27</v>
      </c>
    </row>
    <row r="10" spans="1:4" s="3" customFormat="1" x14ac:dyDescent="0.25">
      <c r="A10" s="17" t="s">
        <v>10</v>
      </c>
      <c r="B10" s="10">
        <v>2088</v>
      </c>
      <c r="C10" s="4" t="s">
        <v>44</v>
      </c>
      <c r="D10" s="18">
        <v>15888</v>
      </c>
    </row>
    <row r="11" spans="1:4" s="3" customFormat="1" x14ac:dyDescent="0.25">
      <c r="A11" s="17" t="s">
        <v>11</v>
      </c>
      <c r="B11" s="10">
        <v>814</v>
      </c>
      <c r="C11" s="5" t="s">
        <v>45</v>
      </c>
      <c r="D11" s="20">
        <f>SUM(D12:D24)</f>
        <v>414810.16000000009</v>
      </c>
    </row>
    <row r="12" spans="1:4" s="3" customFormat="1" x14ac:dyDescent="0.25">
      <c r="A12" s="17" t="s">
        <v>12</v>
      </c>
      <c r="B12" s="10">
        <f>5349+3224+397</f>
        <v>8970</v>
      </c>
      <c r="C12" s="4" t="s">
        <v>46</v>
      </c>
      <c r="D12" s="21">
        <v>51467.76</v>
      </c>
    </row>
    <row r="13" spans="1:4" s="3" customFormat="1" ht="26.25" x14ac:dyDescent="0.25">
      <c r="A13" s="17" t="s">
        <v>13</v>
      </c>
      <c r="B13" s="10">
        <v>58278.81</v>
      </c>
      <c r="C13" s="4" t="s">
        <v>47</v>
      </c>
      <c r="D13" s="21">
        <v>19201.650000000001</v>
      </c>
    </row>
    <row r="14" spans="1:4" s="3" customFormat="1" ht="26.25" x14ac:dyDescent="0.25">
      <c r="A14" s="17" t="s">
        <v>14</v>
      </c>
      <c r="B14" s="10">
        <v>15137.35</v>
      </c>
      <c r="C14" s="4" t="s">
        <v>48</v>
      </c>
      <c r="D14" s="21">
        <v>5956.6</v>
      </c>
    </row>
    <row r="15" spans="1:4" s="3" customFormat="1" x14ac:dyDescent="0.25">
      <c r="A15" s="17" t="s">
        <v>15</v>
      </c>
      <c r="B15" s="10">
        <v>2270.6</v>
      </c>
      <c r="C15" s="4" t="s">
        <v>49</v>
      </c>
      <c r="D15" s="18">
        <v>16483.599999999999</v>
      </c>
    </row>
    <row r="16" spans="1:4" s="3" customFormat="1" x14ac:dyDescent="0.25">
      <c r="A16" s="17" t="s">
        <v>16</v>
      </c>
      <c r="B16" s="10">
        <v>10621</v>
      </c>
      <c r="C16" s="4" t="s">
        <v>50</v>
      </c>
      <c r="D16" s="18">
        <v>13224</v>
      </c>
    </row>
    <row r="17" spans="1:4" s="3" customFormat="1" x14ac:dyDescent="0.25">
      <c r="A17" s="17" t="s">
        <v>17</v>
      </c>
      <c r="B17" s="10">
        <f>17802*80%</f>
        <v>14241.6</v>
      </c>
      <c r="C17" s="4" t="s">
        <v>51</v>
      </c>
      <c r="D17" s="18">
        <v>43667.040000000001</v>
      </c>
    </row>
    <row r="18" spans="1:4" s="3" customFormat="1" ht="26.25" x14ac:dyDescent="0.25">
      <c r="A18" s="17" t="s">
        <v>18</v>
      </c>
      <c r="B18" s="10">
        <f>17802*20%</f>
        <v>3560.4</v>
      </c>
      <c r="C18" s="4" t="s">
        <v>52</v>
      </c>
      <c r="D18" s="18">
        <v>43895.81</v>
      </c>
    </row>
    <row r="19" spans="1:4" s="3" customFormat="1" x14ac:dyDescent="0.25">
      <c r="A19" s="17" t="s">
        <v>19</v>
      </c>
      <c r="B19" s="10">
        <f>3190+3072</f>
        <v>6262</v>
      </c>
      <c r="C19" s="4" t="s">
        <v>53</v>
      </c>
      <c r="D19" s="18">
        <v>27586.06</v>
      </c>
    </row>
    <row r="20" spans="1:4" s="3" customFormat="1" x14ac:dyDescent="0.25">
      <c r="A20" s="17" t="s">
        <v>20</v>
      </c>
      <c r="B20" s="10">
        <v>2470</v>
      </c>
      <c r="C20" s="4" t="s">
        <v>54</v>
      </c>
      <c r="D20" s="18">
        <v>18177.2</v>
      </c>
    </row>
    <row r="21" spans="1:4" s="3" customFormat="1" x14ac:dyDescent="0.25">
      <c r="A21" s="17" t="s">
        <v>21</v>
      </c>
      <c r="B21" s="10">
        <v>220</v>
      </c>
      <c r="C21" s="4" t="s">
        <v>55</v>
      </c>
      <c r="D21" s="18">
        <v>159317.23000000001</v>
      </c>
    </row>
    <row r="22" spans="1:4" s="3" customFormat="1" x14ac:dyDescent="0.25">
      <c r="A22" s="17" t="s">
        <v>22</v>
      </c>
      <c r="B22" s="10">
        <v>300.72000000000003</v>
      </c>
      <c r="C22" s="4" t="s">
        <v>56</v>
      </c>
      <c r="D22" s="18">
        <v>3039.2</v>
      </c>
    </row>
    <row r="23" spans="1:4" s="3" customFormat="1" x14ac:dyDescent="0.25">
      <c r="A23" s="17" t="s">
        <v>23</v>
      </c>
      <c r="B23" s="10">
        <v>348</v>
      </c>
      <c r="C23" s="4" t="s">
        <v>57</v>
      </c>
      <c r="D23" s="18">
        <v>4442.01</v>
      </c>
    </row>
    <row r="24" spans="1:4" s="3" customFormat="1" ht="26.25" x14ac:dyDescent="0.25">
      <c r="A24" s="19" t="s">
        <v>24</v>
      </c>
      <c r="B24" s="11">
        <f>SUM(B25:B26)</f>
        <v>11052</v>
      </c>
      <c r="C24" s="4" t="s">
        <v>58</v>
      </c>
      <c r="D24" s="18">
        <v>8352</v>
      </c>
    </row>
    <row r="25" spans="1:4" s="3" customFormat="1" x14ac:dyDescent="0.25">
      <c r="A25" s="17" t="s">
        <v>25</v>
      </c>
      <c r="B25" s="10">
        <v>10402</v>
      </c>
      <c r="C25" s="5" t="s">
        <v>59</v>
      </c>
      <c r="D25" s="20">
        <f>SUM(D26:D40)</f>
        <v>830338.58</v>
      </c>
    </row>
    <row r="26" spans="1:4" s="3" customFormat="1" x14ac:dyDescent="0.25">
      <c r="A26" s="17" t="s">
        <v>26</v>
      </c>
      <c r="B26" s="10">
        <v>650</v>
      </c>
      <c r="C26" s="4" t="s">
        <v>60</v>
      </c>
      <c r="D26" s="22">
        <v>385539</v>
      </c>
    </row>
    <row r="27" spans="1:4" s="3" customFormat="1" x14ac:dyDescent="0.25">
      <c r="A27" s="19" t="s">
        <v>27</v>
      </c>
      <c r="B27" s="11">
        <f>SUM(B28)</f>
        <v>3582.32</v>
      </c>
      <c r="C27" s="4" t="s">
        <v>61</v>
      </c>
      <c r="D27" s="21">
        <v>6155</v>
      </c>
    </row>
    <row r="28" spans="1:4" s="3" customFormat="1" x14ac:dyDescent="0.25">
      <c r="A28" s="17" t="s">
        <v>28</v>
      </c>
      <c r="B28" s="10">
        <v>3582.32</v>
      </c>
      <c r="C28" s="4" t="s">
        <v>62</v>
      </c>
      <c r="D28" s="18">
        <v>5000</v>
      </c>
    </row>
    <row r="29" spans="1:4" s="3" customFormat="1" ht="26.25" x14ac:dyDescent="0.25">
      <c r="A29" s="19" t="s">
        <v>29</v>
      </c>
      <c r="B29" s="11">
        <f>SUM(B30:B31)</f>
        <v>2803863.91</v>
      </c>
      <c r="C29" s="4" t="s">
        <v>63</v>
      </c>
      <c r="D29" s="18">
        <v>28536</v>
      </c>
    </row>
    <row r="30" spans="1:4" s="3" customFormat="1" x14ac:dyDescent="0.25">
      <c r="A30" s="17" t="s">
        <v>30</v>
      </c>
      <c r="B30" s="12">
        <f>3367459.58-8654.4-563595.67</f>
        <v>2795209.5100000002</v>
      </c>
      <c r="C30" s="4" t="s">
        <v>64</v>
      </c>
      <c r="D30" s="18">
        <f>297776.93-242586.3</f>
        <v>55190.630000000005</v>
      </c>
    </row>
    <row r="31" spans="1:4" s="3" customFormat="1" ht="26.25" x14ac:dyDescent="0.25">
      <c r="A31" s="17" t="s">
        <v>31</v>
      </c>
      <c r="B31" s="12">
        <v>8654.4</v>
      </c>
      <c r="C31" s="4" t="s">
        <v>65</v>
      </c>
      <c r="D31" s="18">
        <v>18908</v>
      </c>
    </row>
    <row r="32" spans="1:4" s="3" customFormat="1" x14ac:dyDescent="0.25">
      <c r="A32" s="19" t="s">
        <v>32</v>
      </c>
      <c r="B32" s="11">
        <f>SUM(B33:B36)</f>
        <v>563595.67000000004</v>
      </c>
      <c r="C32" s="4" t="s">
        <v>66</v>
      </c>
      <c r="D32" s="18">
        <v>242586.3</v>
      </c>
    </row>
    <row r="33" spans="1:4" s="3" customFormat="1" x14ac:dyDescent="0.25">
      <c r="A33" s="17" t="s">
        <v>33</v>
      </c>
      <c r="B33" s="12">
        <v>0</v>
      </c>
      <c r="C33" s="4" t="s">
        <v>67</v>
      </c>
      <c r="D33" s="18">
        <v>2593.7600000000002</v>
      </c>
    </row>
    <row r="34" spans="1:4" s="3" customFormat="1" ht="26.25" x14ac:dyDescent="0.25">
      <c r="A34" s="17" t="s">
        <v>34</v>
      </c>
      <c r="B34" s="12">
        <v>0</v>
      </c>
      <c r="C34" s="4" t="s">
        <v>68</v>
      </c>
      <c r="D34" s="18">
        <v>2088</v>
      </c>
    </row>
    <row r="35" spans="1:4" s="3" customFormat="1" ht="26.25" x14ac:dyDescent="0.25">
      <c r="A35" s="23" t="s">
        <v>35</v>
      </c>
      <c r="B35" s="12">
        <v>563595.67000000004</v>
      </c>
      <c r="C35" s="4" t="s">
        <v>69</v>
      </c>
      <c r="D35" s="18">
        <v>7330</v>
      </c>
    </row>
    <row r="36" spans="1:4" s="3" customFormat="1" ht="26.25" x14ac:dyDescent="0.25">
      <c r="A36" s="17" t="s">
        <v>34</v>
      </c>
      <c r="B36" s="12"/>
      <c r="C36" s="4" t="s">
        <v>70</v>
      </c>
      <c r="D36" s="22">
        <v>26853.78</v>
      </c>
    </row>
    <row r="37" spans="1:4" s="3" customFormat="1" ht="26.25" x14ac:dyDescent="0.25">
      <c r="A37" s="19" t="s">
        <v>36</v>
      </c>
      <c r="B37" s="11">
        <f>SUM(B38:B39)</f>
        <v>3400000</v>
      </c>
      <c r="C37" s="4" t="s">
        <v>71</v>
      </c>
      <c r="D37" s="18">
        <v>8004</v>
      </c>
    </row>
    <row r="38" spans="1:4" s="3" customFormat="1" x14ac:dyDescent="0.25">
      <c r="A38" s="23" t="s">
        <v>37</v>
      </c>
      <c r="B38" s="10">
        <v>1000000</v>
      </c>
      <c r="C38" s="4" t="s">
        <v>72</v>
      </c>
      <c r="D38" s="18">
        <f>116.11+743.15</f>
        <v>859.26</v>
      </c>
    </row>
    <row r="39" spans="1:4" s="3" customFormat="1" ht="26.25" x14ac:dyDescent="0.25">
      <c r="A39" s="23" t="s">
        <v>38</v>
      </c>
      <c r="B39" s="10">
        <v>2400000</v>
      </c>
      <c r="C39" s="4" t="s">
        <v>73</v>
      </c>
      <c r="D39" s="18">
        <v>14256.85</v>
      </c>
    </row>
    <row r="40" spans="1:4" s="3" customFormat="1" x14ac:dyDescent="0.25">
      <c r="A40" s="24"/>
      <c r="B40" s="25"/>
      <c r="C40" s="4" t="s">
        <v>74</v>
      </c>
      <c r="D40" s="18">
        <v>26438</v>
      </c>
    </row>
    <row r="41" spans="1:4" s="3" customFormat="1" x14ac:dyDescent="0.25">
      <c r="A41" s="24"/>
      <c r="B41" s="25"/>
      <c r="C41" s="5" t="s">
        <v>75</v>
      </c>
      <c r="D41" s="26">
        <f>SUM(D42:D46)</f>
        <v>254766</v>
      </c>
    </row>
    <row r="42" spans="1:4" s="3" customFormat="1" x14ac:dyDescent="0.25">
      <c r="A42" s="24"/>
      <c r="B42" s="25"/>
      <c r="C42" s="4" t="s">
        <v>76</v>
      </c>
      <c r="D42" s="18">
        <v>85500</v>
      </c>
    </row>
    <row r="43" spans="1:4" s="3" customFormat="1" x14ac:dyDescent="0.25">
      <c r="A43" s="24"/>
      <c r="B43" s="25"/>
      <c r="C43" s="4" t="s">
        <v>77</v>
      </c>
      <c r="D43" s="18">
        <v>3000</v>
      </c>
    </row>
    <row r="44" spans="1:4" s="3" customFormat="1" x14ac:dyDescent="0.25">
      <c r="A44" s="24"/>
      <c r="B44" s="25"/>
      <c r="C44" s="4" t="s">
        <v>78</v>
      </c>
      <c r="D44" s="18">
        <v>135660</v>
      </c>
    </row>
    <row r="45" spans="1:4" s="3" customFormat="1" x14ac:dyDescent="0.25">
      <c r="A45" s="24"/>
      <c r="B45" s="25"/>
      <c r="C45" s="4" t="s">
        <v>79</v>
      </c>
      <c r="D45" s="22">
        <v>5000</v>
      </c>
    </row>
    <row r="46" spans="1:4" s="3" customFormat="1" x14ac:dyDescent="0.25">
      <c r="A46" s="24"/>
      <c r="B46" s="25"/>
      <c r="C46" s="4" t="s">
        <v>80</v>
      </c>
      <c r="D46" s="18">
        <v>25606</v>
      </c>
    </row>
    <row r="47" spans="1:4" s="3" customFormat="1" x14ac:dyDescent="0.25">
      <c r="A47" s="24"/>
      <c r="B47" s="25"/>
      <c r="C47" s="5" t="s">
        <v>81</v>
      </c>
      <c r="D47" s="26">
        <f>SUM(D48:D49)</f>
        <v>2328845.08</v>
      </c>
    </row>
    <row r="48" spans="1:4" s="3" customFormat="1" x14ac:dyDescent="0.25">
      <c r="A48" s="24"/>
      <c r="B48" s="25"/>
      <c r="C48" s="4" t="s">
        <v>82</v>
      </c>
      <c r="D48" s="18">
        <v>291324.56</v>
      </c>
    </row>
    <row r="49" spans="1:4" s="3" customFormat="1" ht="26.25" x14ac:dyDescent="0.25">
      <c r="A49" s="24"/>
      <c r="B49" s="25"/>
      <c r="C49" s="4" t="s">
        <v>83</v>
      </c>
      <c r="D49" s="18">
        <v>2037520.52</v>
      </c>
    </row>
    <row r="50" spans="1:4" s="3" customFormat="1" x14ac:dyDescent="0.25">
      <c r="A50" s="24"/>
      <c r="B50" s="25"/>
      <c r="C50" s="5" t="s">
        <v>84</v>
      </c>
      <c r="D50" s="26">
        <f>SUM(D51:D52)</f>
        <v>187204.95</v>
      </c>
    </row>
    <row r="51" spans="1:4" s="3" customFormat="1" x14ac:dyDescent="0.25">
      <c r="A51" s="24"/>
      <c r="B51" s="25"/>
      <c r="C51" s="4" t="s">
        <v>85</v>
      </c>
      <c r="D51" s="18">
        <v>120738.2</v>
      </c>
    </row>
    <row r="52" spans="1:4" s="3" customFormat="1" x14ac:dyDescent="0.25">
      <c r="A52" s="24"/>
      <c r="B52" s="25"/>
      <c r="C52" s="4" t="s">
        <v>86</v>
      </c>
      <c r="D52" s="21">
        <v>66466.75</v>
      </c>
    </row>
    <row r="53" spans="1:4" s="3" customFormat="1" ht="15.75" thickBot="1" x14ac:dyDescent="0.3">
      <c r="A53" s="27" t="s">
        <v>4</v>
      </c>
      <c r="B53" s="28">
        <f>SUM(B5,B9,B24,B27,B29,B32,B37)</f>
        <v>6984619.9100000001</v>
      </c>
      <c r="C53" s="29" t="s">
        <v>4</v>
      </c>
      <c r="D53" s="30">
        <f>SUM(D5,D11,D25,D41,D47,D50)</f>
        <v>5426090.3500000006</v>
      </c>
    </row>
  </sheetData>
  <mergeCells count="3">
    <mergeCell ref="A2:D2"/>
    <mergeCell ref="A3:D3"/>
    <mergeCell ref="A1:D1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2021-03-18T19:59:00Z</cp:lastPrinted>
  <dcterms:created xsi:type="dcterms:W3CDTF">2021-03-18T19:36:44Z</dcterms:created>
  <dcterms:modified xsi:type="dcterms:W3CDTF">2021-03-18T20:00:09Z</dcterms:modified>
</cp:coreProperties>
</file>