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MARZO 2019\4 Estado de ingresos y egresos febrero 2019\"/>
    </mc:Choice>
  </mc:AlternateContent>
  <bookViews>
    <workbookView xWindow="0" yWindow="0" windowWidth="20490" windowHeight="7455"/>
  </bookViews>
  <sheets>
    <sheet name="Estado de Ing-Egre 2019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4" l="1"/>
  <c r="F64" i="4"/>
  <c r="F57" i="4"/>
  <c r="F35" i="4"/>
  <c r="E19" i="4"/>
  <c r="E69" i="4" s="1"/>
  <c r="F11" i="4"/>
  <c r="F5" i="4"/>
  <c r="F69" i="4" s="1"/>
  <c r="B35" i="4"/>
  <c r="B34" i="4"/>
  <c r="C33" i="4" s="1"/>
  <c r="B31" i="4"/>
  <c r="C30" i="4" s="1"/>
  <c r="C28" i="4"/>
  <c r="B27" i="4"/>
  <c r="C25" i="4" s="1"/>
  <c r="B23" i="4"/>
  <c r="B22" i="4"/>
  <c r="B13" i="4"/>
  <c r="C10" i="4" s="1"/>
  <c r="B8" i="4"/>
  <c r="B7" i="4"/>
  <c r="B37" i="4" s="1"/>
  <c r="C5" i="4"/>
  <c r="C37" i="4" l="1"/>
</calcChain>
</file>

<file path=xl/sharedStrings.xml><?xml version="1.0" encoding="utf-8"?>
<sst xmlns="http://schemas.openxmlformats.org/spreadsheetml/2006/main" count="106" uniqueCount="101">
  <si>
    <t>MUNICIPIO DE SAN JUANITO DE ESCOBEDO JALISCO</t>
  </si>
  <si>
    <t>DEL 1 AL 28 DE FEBRERO DE 2019</t>
  </si>
  <si>
    <t>C  O  N  C  E  P  T  O</t>
  </si>
  <si>
    <t>SUBTOTAL</t>
  </si>
  <si>
    <t>TOTAL</t>
  </si>
  <si>
    <t>I M P U E S T O S</t>
  </si>
  <si>
    <t>FUNCION DE CIRCO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</si>
  <si>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</si>
  <si>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</si>
  <si>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</si>
  <si>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</si>
  <si>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</si>
  <si>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LOTES USO  PERPETUIDAD Y TEMPORAL</t>
  </si>
  <si>
    <t>LICENCIAS, PERMISOS DE GIROS CON VENTA DE BEBIDAS ALACOHOLICAS</t>
  </si>
  <si>
    <t>DESIGNACION DE NUMERO OFICIAL</t>
  </si>
  <si>
    <t>LICENCIAS DE CONSTRUCCION</t>
  </si>
  <si>
    <t>INHUMACIONES Y REINHUMACIONES</t>
  </si>
  <si>
    <t>SERVICIO DOMESTICO DE AGUA POTABLE</t>
  </si>
  <si>
    <t>SERVICIO NO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</si>
  <si>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</si>
  <si>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</si>
  <si>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</si>
  <si>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</si>
  <si>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</si>
  <si>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</si>
  <si>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</si>
  <si>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</si>
  <si>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</si>
  <si>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</si>
  <si>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</si>
  <si>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</si>
  <si>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</si>
  <si>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</si>
  <si>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</si>
  <si>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DEL FONDO DE INFRAESTRUCTURA SOCIAL MUNICIPAL</t>
  </si>
  <si>
    <t>DEL FONDO DE FORTALECIMIENTO MUNICIPAL</t>
  </si>
  <si>
    <t>SERVICIOS PERSONALES</t>
  </si>
  <si>
    <t>DIETAS</t>
  </si>
  <si>
    <t>SUELDOS BASE PERSONAL PERMANENTE</t>
  </si>
  <si>
    <t>SUELDOS BASE PERSONASL EVENTUAL</t>
  </si>
  <si>
    <t>PRIMAS DE VACACIONES, DOMINICAL Y GRATIFICACION DE FIN DE AÑO</t>
  </si>
  <si>
    <t>OTRAS PRESTACIONES SOCIALES Y ECONOMICAS</t>
  </si>
  <si>
    <t>MATERIALES Y SUMINISTROS</t>
  </si>
  <si>
    <t>MATERIALES, UTILES Y EQUIPOS MENORES DE OFICINA</t>
  </si>
  <si>
    <t>MATERIALES, UTILES Y EQUIPOS MENORES DE LA TECNOLOGIA</t>
  </si>
  <si>
    <t>MATERIALES DE LIMPIEZA</t>
  </si>
  <si>
    <t>MATERIALES PARA EL REGISTRO E IDENTIFICACION DE BIENES Y PERSONAS</t>
  </si>
  <si>
    <t>PRODUCTOS ALIMENTICIOS PARA PERSONAS</t>
  </si>
  <si>
    <t>PRODUCTOS MINERALES NO METALICOS</t>
  </si>
  <si>
    <t>CEMENTO Y PRODUCTOS DE CONCRETO</t>
  </si>
  <si>
    <t>MADERA Y PRODUCTOS DE MADERA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</si>
  <si>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</si>
  <si>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</si>
  <si>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</si>
  <si>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</si>
  <si>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FERTILIZANTES, PESTICIDAS Y OTROS AGROQUIMICOS</t>
  </si>
  <si>
    <t>MEDICINAS Y PRODUCTOS FARMACEUTICOS</t>
  </si>
  <si>
    <t>MATERIALES, ACCESORIOS Y SUMINISTROS MEDICOS</t>
  </si>
  <si>
    <t>COMBUSTIBLES LUBRICANTES Y ADITIVOS</t>
  </si>
  <si>
    <t>VESTUARIOS Y UNIFORMES</t>
  </si>
  <si>
    <t>PRENDAS DE SEGURIDAD Y PROTECCION PERSONAL</t>
  </si>
  <si>
    <t>ARTICULOS DEPORTIVOS</t>
  </si>
  <si>
    <t>HERRAMIENTAS MENORES</t>
  </si>
  <si>
    <t>REFACCIONES Y ACCESORIOS MENORES DE EDIFIIOS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</si>
  <si>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</si>
  <si>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</si>
  <si>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</si>
  <si>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</si>
  <si>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 xml:space="preserve">GAS </t>
  </si>
  <si>
    <t>AGUA</t>
  </si>
  <si>
    <t>TELEFONIA TRADICIONAL</t>
  </si>
  <si>
    <t>TELEFONIA CELULAR</t>
  </si>
  <si>
    <t>ARRENDAMIENTO DE TERRENOS</t>
  </si>
  <si>
    <t>ARRENDAMIENTO DE MOBILIARIO Y EQUIPO DE ADMINISTRACION, EDUC. Y R</t>
  </si>
  <si>
    <t>ARRENDAMIENTO DE MAQUINARIA</t>
  </si>
  <si>
    <t>SERVICIOS LEGALES DE CONTABILIDAD</t>
  </si>
  <si>
    <t>SERVICIO DE APOYO ADMINISTRATIVO</t>
  </si>
  <si>
    <t>SERVICIOS FINANCIEROS Y BANCARIOS</t>
  </si>
  <si>
    <t>FLETES Y MANIOBRAS</t>
  </si>
  <si>
    <t>CONSERVACION Y MANTENIMIENTO MENOR DE INMUEBLES</t>
  </si>
  <si>
    <t>INSTALACION, REPARACION Y MANTENIMIENTO DE EQUIPO DE ADMON</t>
  </si>
  <si>
    <t>INSTALACION, REPARACION Y MANTENIMIENTO DE EQUIPO DE COMPUTO</t>
  </si>
  <si>
    <t>REPARACION Y MANTENIMIENTO DE EQUIPO DE TRANSPORTE</t>
  </si>
  <si>
    <t>INSTALACION, REPARACION DE MAQUINARIA Y OTROS EQUIPOS</t>
  </si>
  <si>
    <t>DIFUSION POR RADIO, TELEVISION Y OTROS MEDIOS DE MENSAJES</t>
  </si>
  <si>
    <t>PASAJES AEREOS</t>
  </si>
  <si>
    <t>VIATICOS EN EL PAIS</t>
  </si>
  <si>
    <t>GASTOS DE ORDEN SOCIAL Y CULTURAL</t>
  </si>
  <si>
    <t>TRANSFERENCIAS SUBSIDIOS Y OTRAS AYUDAS</t>
  </si>
  <si>
    <t>TRANSFERENCIAS AL DIF MUNICIPAL</t>
  </si>
  <si>
    <t>AYUDAS SOCIALES A PERSONAS</t>
  </si>
  <si>
    <t>BECAS Y OTRAS AYUDAS PARA GROGRAMAS DE CAPACITACION</t>
  </si>
  <si>
    <t>AYUDAS SOCIALES A INSTITUCIONES DE ENSEÑANZA</t>
  </si>
  <si>
    <t>AYUDAS SOCIALES A INSTITUCIONES SIN FINES DE LUCRO</t>
  </si>
  <si>
    <t>JUBILACIONES</t>
  </si>
  <si>
    <t>BIENES MUEBLES E INMUEBLES</t>
  </si>
  <si>
    <t>HERRAMIENTAS-MAQUINAS HERRAMIENTA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</si>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</sst>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43" fontId="3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43" fontId="4" fillId="0" borderId="7" xfId="1" applyFont="1" applyBorder="1" applyAlignment="1">
      <alignment horizontal="center" wrapText="1"/>
    </xf>
    <xf numFmtId="43" fontId="4" fillId="0" borderId="7" xfId="1" applyFont="1" applyBorder="1" applyAlignment="1">
      <alignment wrapText="1"/>
    </xf>
    <xf numFmtId="43" fontId="4" fillId="0" borderId="7" xfId="0" applyNumberFormat="1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43" fontId="4" fillId="0" borderId="8" xfId="1" applyFont="1" applyBorder="1" applyAlignment="1">
      <alignment wrapText="1"/>
    </xf>
    <xf numFmtId="0" fontId="4" fillId="0" borderId="0" xfId="0" applyFont="1" applyBorder="1" applyAlignment="1">
      <alignment wrapText="1"/>
    </xf>
    <xf numFmtId="43" fontId="4" fillId="0" borderId="0" xfId="1" applyFont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43" fontId="3" fillId="2" borderId="6" xfId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2" borderId="6" xfId="0" applyFont="1" applyFill="1" applyBorder="1" applyAlignment="1">
      <alignment horizontal="right"/>
    </xf>
    <xf numFmtId="43" fontId="3" fillId="2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28" workbookViewId="0">
      <selection sqref="A1:F69"/>
    </sheetView>
  </sheetViews>
  <sheetFormatPr baseColWidth="10" defaultRowHeight="15" x14ac:dyDescent="0.25"/>
  <cols>
    <col min="1" max="1" width="29.28515625" customWidth="1"/>
    <col min="2" max="2" width="9.42578125" customWidth="1"/>
    <col min="3" max="3" width="10.28515625" customWidth="1"/>
    <col min="4" max="4" width="32.42578125" customWidth="1"/>
    <col min="5" max="5" width="10" customWidth="1"/>
    <col min="6" max="6" width="10.5703125" customWidth="1"/>
  </cols>
  <sheetData>
    <row r="1" spans="1:6" x14ac:dyDescent="0.25">
      <c r="A1" s="3" t="s">
        <v>0</v>
      </c>
      <c r="B1" s="3"/>
      <c r="C1" s="3"/>
      <c r="D1" s="3"/>
      <c r="E1" s="3"/>
      <c r="F1" s="4"/>
    </row>
    <row r="2" spans="1:6" x14ac:dyDescent="0.25">
      <c r="A2" s="5" t="s">
        <v>100</v>
      </c>
      <c r="B2" s="5"/>
      <c r="C2" s="5"/>
      <c r="D2" s="5"/>
      <c r="E2" s="5"/>
      <c r="F2" s="6"/>
    </row>
    <row r="3" spans="1:6" x14ac:dyDescent="0.25">
      <c r="A3" s="7" t="s">
        <v>1</v>
      </c>
      <c r="B3" s="7"/>
      <c r="C3" s="7"/>
      <c r="D3" s="7"/>
      <c r="E3" s="7"/>
      <c r="F3" s="8"/>
    </row>
    <row r="4" spans="1:6" x14ac:dyDescent="0.25">
      <c r="A4" s="9" t="s">
        <v>2</v>
      </c>
      <c r="B4" s="10" t="s">
        <v>3</v>
      </c>
      <c r="C4" s="10" t="s">
        <v>4</v>
      </c>
      <c r="D4" s="9" t="s">
        <v>2</v>
      </c>
      <c r="E4" s="10" t="s">
        <v>3</v>
      </c>
      <c r="F4" s="10" t="s">
        <v>4</v>
      </c>
    </row>
    <row r="5" spans="1:6" s="2" customFormat="1" ht="11.25" x14ac:dyDescent="0.2">
      <c r="A5" s="11" t="s">
        <v>5</v>
      </c>
      <c r="B5" s="12"/>
      <c r="C5" s="13">
        <f>SUM(B6:B9)</f>
        <v>175089.80000000002</v>
      </c>
      <c r="D5" s="11" t="s">
        <v>36</v>
      </c>
      <c r="E5" s="12"/>
      <c r="F5" s="13">
        <f>SUM(E6:E10)</f>
        <v>1220614.3199999998</v>
      </c>
    </row>
    <row r="6" spans="1:6" s="2" customFormat="1" ht="11.25" x14ac:dyDescent="0.2">
      <c r="A6" s="14" t="s">
        <v>6</v>
      </c>
      <c r="B6" s="15">
        <v>300</v>
      </c>
      <c r="C6" s="13"/>
      <c r="D6" s="14" t="s">
        <v>37</v>
      </c>
      <c r="E6" s="16">
        <v>208262.1</v>
      </c>
      <c r="F6" s="14"/>
    </row>
    <row r="7" spans="1:6" s="2" customFormat="1" ht="11.25" x14ac:dyDescent="0.2">
      <c r="A7" s="14" t="s">
        <v>7</v>
      </c>
      <c r="B7" s="16">
        <f>30515.3+8931.04</f>
        <v>39446.339999999997</v>
      </c>
      <c r="C7" s="14"/>
      <c r="D7" s="14" t="s">
        <v>38</v>
      </c>
      <c r="E7" s="16">
        <v>583407.63</v>
      </c>
      <c r="F7" s="17"/>
    </row>
    <row r="8" spans="1:6" s="2" customFormat="1" ht="11.25" x14ac:dyDescent="0.2">
      <c r="A8" s="14" t="s">
        <v>8</v>
      </c>
      <c r="B8" s="16">
        <f>76493.32+27122.55+16924.8</f>
        <v>120540.67000000001</v>
      </c>
      <c r="C8" s="14"/>
      <c r="D8" s="14" t="s">
        <v>39</v>
      </c>
      <c r="E8" s="16">
        <v>418347.61</v>
      </c>
      <c r="F8" s="14"/>
    </row>
    <row r="9" spans="1:6" s="2" customFormat="1" ht="17.25" x14ac:dyDescent="0.2">
      <c r="A9" s="14" t="s">
        <v>9</v>
      </c>
      <c r="B9" s="16">
        <v>14802.79</v>
      </c>
      <c r="C9" s="14"/>
      <c r="D9" s="14" t="s">
        <v>40</v>
      </c>
      <c r="E9" s="16">
        <v>2436.98</v>
      </c>
      <c r="F9" s="14"/>
    </row>
    <row r="10" spans="1:6" s="2" customFormat="1" ht="11.25" x14ac:dyDescent="0.2">
      <c r="A10" s="18" t="s">
        <v>10</v>
      </c>
      <c r="B10" s="16"/>
      <c r="C10" s="13">
        <f>SUM(B11:B24)</f>
        <v>292688.08999999997</v>
      </c>
      <c r="D10" s="14" t="s">
        <v>41</v>
      </c>
      <c r="E10" s="16">
        <v>8160</v>
      </c>
      <c r="F10" s="14"/>
    </row>
    <row r="11" spans="1:6" s="2" customFormat="1" ht="11.25" x14ac:dyDescent="0.2">
      <c r="A11" s="14" t="s">
        <v>11</v>
      </c>
      <c r="B11" s="16">
        <v>1690</v>
      </c>
      <c r="C11" s="14"/>
      <c r="D11" s="18" t="s">
        <v>42</v>
      </c>
      <c r="E11" s="16"/>
      <c r="F11" s="13">
        <f>SUM(E12:E34)</f>
        <v>466835.06</v>
      </c>
    </row>
    <row r="12" spans="1:6" s="2" customFormat="1" ht="11.25" x14ac:dyDescent="0.2">
      <c r="A12" s="14" t="s">
        <v>12</v>
      </c>
      <c r="B12" s="16">
        <v>2442.5</v>
      </c>
      <c r="C12" s="14"/>
      <c r="D12" s="14" t="s">
        <v>43</v>
      </c>
      <c r="E12" s="16">
        <v>17805.13</v>
      </c>
      <c r="F12" s="14"/>
    </row>
    <row r="13" spans="1:6" s="2" customFormat="1" ht="17.25" x14ac:dyDescent="0.2">
      <c r="A13" s="14" t="s">
        <v>13</v>
      </c>
      <c r="B13" s="16">
        <f>22328+11108</f>
        <v>33436</v>
      </c>
      <c r="C13" s="14"/>
      <c r="D13" s="14" t="s">
        <v>44</v>
      </c>
      <c r="E13" s="16">
        <v>15753.73</v>
      </c>
      <c r="F13" s="14"/>
    </row>
    <row r="14" spans="1:6" s="2" customFormat="1" ht="11.25" x14ac:dyDescent="0.2">
      <c r="A14" s="14" t="s">
        <v>14</v>
      </c>
      <c r="B14" s="16">
        <v>408</v>
      </c>
      <c r="C14" s="14"/>
      <c r="D14" s="14" t="s">
        <v>45</v>
      </c>
      <c r="E14" s="16">
        <v>6579.3</v>
      </c>
      <c r="F14" s="14"/>
    </row>
    <row r="15" spans="1:6" s="2" customFormat="1" ht="17.25" x14ac:dyDescent="0.2">
      <c r="A15" s="14" t="s">
        <v>15</v>
      </c>
      <c r="B15" s="16">
        <v>1297.3900000000001</v>
      </c>
      <c r="C15" s="17"/>
      <c r="D15" s="14" t="s">
        <v>46</v>
      </c>
      <c r="E15" s="16">
        <v>5110</v>
      </c>
      <c r="F15" s="14"/>
    </row>
    <row r="16" spans="1:6" s="2" customFormat="1" ht="11.25" x14ac:dyDescent="0.2">
      <c r="A16" s="14" t="s">
        <v>16</v>
      </c>
      <c r="B16" s="16">
        <v>336</v>
      </c>
      <c r="C16" s="14"/>
      <c r="D16" s="14" t="s">
        <v>47</v>
      </c>
      <c r="E16" s="16">
        <v>20276.599999999999</v>
      </c>
      <c r="F16" s="14"/>
    </row>
    <row r="17" spans="1:6" s="2" customFormat="1" ht="11.25" x14ac:dyDescent="0.2">
      <c r="A17" s="14" t="s">
        <v>17</v>
      </c>
      <c r="B17" s="16"/>
      <c r="C17" s="14"/>
      <c r="D17" s="14" t="s">
        <v>48</v>
      </c>
      <c r="E17" s="16">
        <v>2784</v>
      </c>
      <c r="F17" s="14"/>
    </row>
    <row r="18" spans="1:6" s="2" customFormat="1" ht="11.25" x14ac:dyDescent="0.2">
      <c r="A18" s="14" t="s">
        <v>18</v>
      </c>
      <c r="B18" s="16">
        <v>167187.17000000001</v>
      </c>
      <c r="C18" s="14"/>
      <c r="D18" s="14" t="s">
        <v>49</v>
      </c>
      <c r="E18" s="16">
        <v>2233</v>
      </c>
      <c r="F18" s="14"/>
    </row>
    <row r="19" spans="1:6" s="2" customFormat="1" ht="11.25" x14ac:dyDescent="0.2">
      <c r="A19" s="14" t="s">
        <v>19</v>
      </c>
      <c r="B19" s="16">
        <v>43425.24</v>
      </c>
      <c r="C19" s="14"/>
      <c r="D19" s="14" t="s">
        <v>50</v>
      </c>
      <c r="E19" s="16">
        <f>1206.4+4176</f>
        <v>5382.4</v>
      </c>
      <c r="F19" s="14"/>
    </row>
    <row r="20" spans="1:6" s="2" customFormat="1" ht="11.25" x14ac:dyDescent="0.2">
      <c r="A20" s="14" t="s">
        <v>20</v>
      </c>
      <c r="B20" s="16">
        <v>6513.79</v>
      </c>
      <c r="C20" s="14"/>
      <c r="D20" s="14" t="s">
        <v>51</v>
      </c>
      <c r="E20" s="16">
        <v>735.41</v>
      </c>
      <c r="F20" s="14"/>
    </row>
    <row r="21" spans="1:6" s="2" customFormat="1" ht="11.25" x14ac:dyDescent="0.2">
      <c r="A21" s="14" t="s">
        <v>21</v>
      </c>
      <c r="B21" s="16">
        <v>8784</v>
      </c>
      <c r="C21" s="14"/>
      <c r="D21" s="14" t="s">
        <v>52</v>
      </c>
      <c r="E21" s="16">
        <v>26060.560000000001</v>
      </c>
      <c r="F21" s="14"/>
    </row>
    <row r="22" spans="1:6" s="2" customFormat="1" ht="17.25" x14ac:dyDescent="0.2">
      <c r="A22" s="14" t="s">
        <v>22</v>
      </c>
      <c r="B22" s="16">
        <f>19927+1000</f>
        <v>20927</v>
      </c>
      <c r="C22" s="14"/>
      <c r="D22" s="14" t="s">
        <v>53</v>
      </c>
      <c r="E22" s="16">
        <v>16667.7</v>
      </c>
      <c r="F22" s="14"/>
    </row>
    <row r="23" spans="1:6" s="2" customFormat="1" ht="17.25" x14ac:dyDescent="0.2">
      <c r="A23" s="14" t="s">
        <v>23</v>
      </c>
      <c r="B23" s="16">
        <f>1680+3296</f>
        <v>4976</v>
      </c>
      <c r="C23" s="14"/>
      <c r="D23" s="14" t="s">
        <v>54</v>
      </c>
      <c r="E23" s="16">
        <v>49369.74</v>
      </c>
      <c r="F23" s="14"/>
    </row>
    <row r="24" spans="1:6" s="2" customFormat="1" ht="11.25" x14ac:dyDescent="0.2">
      <c r="A24" s="14" t="s">
        <v>24</v>
      </c>
      <c r="B24" s="16">
        <v>1265</v>
      </c>
      <c r="C24" s="14"/>
      <c r="D24" s="14" t="s">
        <v>55</v>
      </c>
      <c r="E24" s="16">
        <v>1500</v>
      </c>
      <c r="F24" s="14"/>
    </row>
    <row r="25" spans="1:6" s="2" customFormat="1" ht="11.25" x14ac:dyDescent="0.2">
      <c r="A25" s="18" t="s">
        <v>25</v>
      </c>
      <c r="B25" s="16"/>
      <c r="C25" s="13">
        <f>SUM(B26:B27)</f>
        <v>16991.07</v>
      </c>
      <c r="D25" s="14" t="s">
        <v>56</v>
      </c>
      <c r="E25" s="16">
        <v>1743.72</v>
      </c>
      <c r="F25" s="14"/>
    </row>
    <row r="26" spans="1:6" s="2" customFormat="1" ht="11.25" x14ac:dyDescent="0.2">
      <c r="A26" s="14" t="s">
        <v>26</v>
      </c>
      <c r="B26" s="16">
        <v>13046</v>
      </c>
      <c r="C26" s="14"/>
      <c r="D26" s="14" t="s">
        <v>57</v>
      </c>
      <c r="E26" s="16">
        <v>5466.71</v>
      </c>
      <c r="F26" s="14"/>
    </row>
    <row r="27" spans="1:6" s="2" customFormat="1" ht="11.25" x14ac:dyDescent="0.2">
      <c r="A27" s="14" t="s">
        <v>27</v>
      </c>
      <c r="B27" s="16">
        <f>4245-300+0.07</f>
        <v>3945.07</v>
      </c>
      <c r="C27" s="14"/>
      <c r="D27" s="14" t="s">
        <v>58</v>
      </c>
      <c r="E27" s="16">
        <v>229920.56</v>
      </c>
      <c r="F27" s="14"/>
    </row>
    <row r="28" spans="1:6" s="2" customFormat="1" ht="11.25" x14ac:dyDescent="0.2">
      <c r="A28" s="18" t="s">
        <v>28</v>
      </c>
      <c r="B28" s="16"/>
      <c r="C28" s="13">
        <f>SUM(B29)</f>
        <v>1232.5</v>
      </c>
      <c r="D28" s="14" t="s">
        <v>59</v>
      </c>
      <c r="E28" s="16">
        <v>8414.06</v>
      </c>
      <c r="F28" s="14"/>
    </row>
    <row r="29" spans="1:6" s="2" customFormat="1" ht="11.25" x14ac:dyDescent="0.2">
      <c r="A29" s="14" t="s">
        <v>29</v>
      </c>
      <c r="B29" s="16">
        <v>1232.5</v>
      </c>
      <c r="C29" s="14"/>
      <c r="D29" s="14" t="s">
        <v>60</v>
      </c>
      <c r="E29" s="16">
        <v>1914</v>
      </c>
      <c r="F29" s="14"/>
    </row>
    <row r="30" spans="1:6" s="2" customFormat="1" ht="11.25" x14ac:dyDescent="0.2">
      <c r="A30" s="18" t="s">
        <v>30</v>
      </c>
      <c r="B30" s="16"/>
      <c r="C30" s="13">
        <f>SUM(B31:B32)</f>
        <v>5656887.7199999997</v>
      </c>
      <c r="D30" s="14" t="s">
        <v>61</v>
      </c>
      <c r="E30" s="16">
        <v>1375</v>
      </c>
      <c r="F30" s="14"/>
    </row>
    <row r="31" spans="1:6" s="2" customFormat="1" ht="11.25" x14ac:dyDescent="0.2">
      <c r="A31" s="14" t="s">
        <v>31</v>
      </c>
      <c r="B31" s="16">
        <f>5433967.4+34002.51+58279+85828.68+32054.34+2375.41+5382.38</f>
        <v>5651889.7199999997</v>
      </c>
      <c r="C31" s="14"/>
      <c r="D31" s="14" t="s">
        <v>62</v>
      </c>
      <c r="E31" s="16">
        <v>1728.4</v>
      </c>
      <c r="F31" s="14"/>
    </row>
    <row r="32" spans="1:6" s="2" customFormat="1" ht="11.25" x14ac:dyDescent="0.2">
      <c r="A32" s="14" t="s">
        <v>32</v>
      </c>
      <c r="B32" s="16">
        <v>4998</v>
      </c>
      <c r="C32" s="14"/>
      <c r="D32" s="14" t="s">
        <v>63</v>
      </c>
      <c r="E32" s="16">
        <v>1131</v>
      </c>
      <c r="F32" s="14"/>
    </row>
    <row r="33" spans="1:6" s="2" customFormat="1" ht="17.25" x14ac:dyDescent="0.2">
      <c r="A33" s="18" t="s">
        <v>33</v>
      </c>
      <c r="B33" s="16"/>
      <c r="C33" s="13">
        <f>SUM(B34:B35)</f>
        <v>1967950.0799999998</v>
      </c>
      <c r="D33" s="14" t="s">
        <v>64</v>
      </c>
      <c r="E33" s="16">
        <v>30797.72</v>
      </c>
      <c r="F33" s="14"/>
    </row>
    <row r="34" spans="1:6" s="2" customFormat="1" ht="17.25" x14ac:dyDescent="0.2">
      <c r="A34" s="14" t="s">
        <v>34</v>
      </c>
      <c r="B34" s="16">
        <f>437801.6+437801.6</f>
        <v>875603.2</v>
      </c>
      <c r="C34" s="14"/>
      <c r="D34" s="14" t="s">
        <v>65</v>
      </c>
      <c r="E34" s="16">
        <v>14086.32</v>
      </c>
      <c r="F34" s="14"/>
    </row>
    <row r="35" spans="1:6" s="2" customFormat="1" ht="11.25" x14ac:dyDescent="0.2">
      <c r="A35" s="19" t="s">
        <v>35</v>
      </c>
      <c r="B35" s="20">
        <f>546173.44+546173.44</f>
        <v>1092346.8799999999</v>
      </c>
      <c r="C35" s="19"/>
      <c r="D35" s="18" t="s">
        <v>66</v>
      </c>
      <c r="E35" s="16"/>
      <c r="F35" s="13">
        <f>SUM(E36:E56)</f>
        <v>541161.30000000005</v>
      </c>
    </row>
    <row r="36" spans="1:6" s="2" customFormat="1" ht="11.25" x14ac:dyDescent="0.2">
      <c r="A36" s="21"/>
      <c r="B36" s="22"/>
      <c r="C36" s="21"/>
      <c r="D36" s="14" t="s">
        <v>67</v>
      </c>
      <c r="E36" s="16">
        <v>343094</v>
      </c>
      <c r="F36" s="14"/>
    </row>
    <row r="37" spans="1:6" s="2" customFormat="1" ht="11.25" x14ac:dyDescent="0.2">
      <c r="A37" s="23" t="s">
        <v>4</v>
      </c>
      <c r="B37" s="24">
        <f>SUM(B5:B35)</f>
        <v>8110839.2599999998</v>
      </c>
      <c r="C37" s="24">
        <f>SUM(C5:C35)</f>
        <v>8110839.2599999998</v>
      </c>
      <c r="D37" s="14" t="s">
        <v>68</v>
      </c>
      <c r="E37" s="16">
        <v>585</v>
      </c>
      <c r="F37" s="14"/>
    </row>
    <row r="38" spans="1:6" s="2" customFormat="1" ht="11.25" x14ac:dyDescent="0.2">
      <c r="A38" s="25"/>
      <c r="B38" s="25"/>
      <c r="C38" s="25"/>
      <c r="D38" s="14" t="s">
        <v>69</v>
      </c>
      <c r="E38" s="16">
        <v>3660</v>
      </c>
      <c r="F38" s="14"/>
    </row>
    <row r="39" spans="1:6" s="2" customFormat="1" ht="11.25" x14ac:dyDescent="0.2">
      <c r="A39" s="25"/>
      <c r="B39" s="25"/>
      <c r="C39" s="25"/>
      <c r="D39" s="14" t="s">
        <v>70</v>
      </c>
      <c r="E39" s="16">
        <v>4750.01</v>
      </c>
      <c r="F39" s="17"/>
    </row>
    <row r="40" spans="1:6" s="2" customFormat="1" ht="11.25" x14ac:dyDescent="0.2">
      <c r="A40" s="25"/>
      <c r="B40" s="25"/>
      <c r="C40" s="25"/>
      <c r="D40" s="14" t="s">
        <v>71</v>
      </c>
      <c r="E40" s="16">
        <v>3774</v>
      </c>
      <c r="F40" s="17"/>
    </row>
    <row r="41" spans="1:6" s="2" customFormat="1" ht="11.25" x14ac:dyDescent="0.2">
      <c r="A41" s="25"/>
      <c r="B41" s="25"/>
      <c r="C41" s="25"/>
      <c r="D41" s="14" t="s">
        <v>72</v>
      </c>
      <c r="E41" s="16">
        <v>5000</v>
      </c>
      <c r="F41" s="14"/>
    </row>
    <row r="42" spans="1:6" s="2" customFormat="1" ht="17.25" x14ac:dyDescent="0.2">
      <c r="A42" s="25"/>
      <c r="B42" s="25"/>
      <c r="C42" s="25"/>
      <c r="D42" s="14" t="s">
        <v>73</v>
      </c>
      <c r="E42" s="16">
        <v>8120</v>
      </c>
      <c r="F42" s="14"/>
    </row>
    <row r="43" spans="1:6" s="2" customFormat="1" ht="11.25" x14ac:dyDescent="0.2">
      <c r="A43" s="25"/>
      <c r="B43" s="25"/>
      <c r="C43" s="25"/>
      <c r="D43" s="14" t="s">
        <v>74</v>
      </c>
      <c r="E43" s="16">
        <v>33031</v>
      </c>
      <c r="F43" s="14"/>
    </row>
    <row r="44" spans="1:6" s="2" customFormat="1" ht="11.25" x14ac:dyDescent="0.2">
      <c r="A44" s="25"/>
      <c r="B44" s="25"/>
      <c r="C44" s="25"/>
      <c r="D44" s="14" t="s">
        <v>75</v>
      </c>
      <c r="E44" s="16">
        <v>600</v>
      </c>
      <c r="F44" s="14"/>
    </row>
    <row r="45" spans="1:6" s="2" customFormat="1" ht="11.25" x14ac:dyDescent="0.2">
      <c r="A45" s="25"/>
      <c r="B45" s="25"/>
      <c r="C45" s="25"/>
      <c r="D45" s="14" t="s">
        <v>76</v>
      </c>
      <c r="E45" s="16">
        <v>417.6</v>
      </c>
      <c r="F45" s="14"/>
    </row>
    <row r="46" spans="1:6" s="2" customFormat="1" ht="11.25" x14ac:dyDescent="0.2">
      <c r="A46" s="25"/>
      <c r="B46" s="25"/>
      <c r="C46" s="25"/>
      <c r="D46" s="14" t="s">
        <v>77</v>
      </c>
      <c r="E46" s="16">
        <v>1785.4</v>
      </c>
      <c r="F46" s="14"/>
    </row>
    <row r="47" spans="1:6" s="2" customFormat="1" ht="11.25" x14ac:dyDescent="0.2">
      <c r="A47" s="25"/>
      <c r="B47" s="25"/>
      <c r="C47" s="25"/>
      <c r="D47" s="14" t="s">
        <v>78</v>
      </c>
      <c r="E47" s="16">
        <v>9540</v>
      </c>
      <c r="F47" s="14"/>
    </row>
    <row r="48" spans="1:6" s="2" customFormat="1" ht="17.25" x14ac:dyDescent="0.2">
      <c r="A48" s="25"/>
      <c r="B48" s="25"/>
      <c r="C48" s="25"/>
      <c r="D48" s="14" t="s">
        <v>79</v>
      </c>
      <c r="E48" s="16">
        <v>2077</v>
      </c>
      <c r="F48" s="14"/>
    </row>
    <row r="49" spans="1:6" s="2" customFormat="1" ht="17.25" x14ac:dyDescent="0.2">
      <c r="A49" s="25"/>
      <c r="B49" s="25"/>
      <c r="C49" s="25"/>
      <c r="D49" s="14" t="s">
        <v>80</v>
      </c>
      <c r="E49" s="16">
        <v>13000</v>
      </c>
      <c r="F49" s="14"/>
    </row>
    <row r="50" spans="1:6" s="2" customFormat="1" ht="17.25" x14ac:dyDescent="0.2">
      <c r="A50" s="25"/>
      <c r="B50" s="25"/>
      <c r="C50" s="25"/>
      <c r="D50" s="14" t="s">
        <v>81</v>
      </c>
      <c r="E50" s="16">
        <v>4472.8599999999997</v>
      </c>
      <c r="F50" s="14"/>
    </row>
    <row r="51" spans="1:6" s="2" customFormat="1" ht="17.25" x14ac:dyDescent="0.2">
      <c r="A51" s="25"/>
      <c r="B51" s="25"/>
      <c r="C51" s="25"/>
      <c r="D51" s="14" t="s">
        <v>82</v>
      </c>
      <c r="E51" s="16">
        <v>33193.910000000003</v>
      </c>
      <c r="F51" s="14"/>
    </row>
    <row r="52" spans="1:6" s="2" customFormat="1" ht="17.25" x14ac:dyDescent="0.2">
      <c r="A52" s="25"/>
      <c r="B52" s="25"/>
      <c r="C52" s="25"/>
      <c r="D52" s="14" t="s">
        <v>83</v>
      </c>
      <c r="E52" s="16">
        <v>4113</v>
      </c>
      <c r="F52" s="14"/>
    </row>
    <row r="53" spans="1:6" s="2" customFormat="1" ht="17.25" x14ac:dyDescent="0.2">
      <c r="A53" s="25"/>
      <c r="B53" s="25"/>
      <c r="C53" s="25"/>
      <c r="D53" s="14" t="s">
        <v>84</v>
      </c>
      <c r="E53" s="16">
        <v>100</v>
      </c>
      <c r="F53" s="14"/>
    </row>
    <row r="54" spans="1:6" s="2" customFormat="1" ht="11.25" x14ac:dyDescent="0.2">
      <c r="A54" s="25"/>
      <c r="B54" s="25"/>
      <c r="C54" s="25"/>
      <c r="D54" s="14" t="s">
        <v>85</v>
      </c>
      <c r="E54" s="16">
        <v>7426</v>
      </c>
      <c r="F54" s="14"/>
    </row>
    <row r="55" spans="1:6" s="2" customFormat="1" ht="11.25" x14ac:dyDescent="0.2">
      <c r="A55" s="25"/>
      <c r="B55" s="25"/>
      <c r="C55" s="25"/>
      <c r="D55" s="14" t="s">
        <v>86</v>
      </c>
      <c r="E55" s="16">
        <v>3134.24</v>
      </c>
      <c r="F55" s="14"/>
    </row>
    <row r="56" spans="1:6" s="2" customFormat="1" ht="11.25" x14ac:dyDescent="0.2">
      <c r="A56" s="25"/>
      <c r="B56" s="25"/>
      <c r="C56" s="25"/>
      <c r="D56" s="14" t="s">
        <v>87</v>
      </c>
      <c r="E56" s="16">
        <v>59287.28</v>
      </c>
      <c r="F56" s="14"/>
    </row>
    <row r="57" spans="1:6" s="2" customFormat="1" ht="11.25" x14ac:dyDescent="0.2">
      <c r="A57" s="25"/>
      <c r="B57" s="25"/>
      <c r="C57" s="25"/>
      <c r="D57" s="18" t="s">
        <v>88</v>
      </c>
      <c r="E57" s="16"/>
      <c r="F57" s="13">
        <f>SUM(E58:E63)</f>
        <v>135443.51999999999</v>
      </c>
    </row>
    <row r="58" spans="1:6" s="2" customFormat="1" ht="11.25" x14ac:dyDescent="0.2">
      <c r="A58" s="25"/>
      <c r="B58" s="25"/>
      <c r="C58" s="25"/>
      <c r="D58" s="14" t="s">
        <v>89</v>
      </c>
      <c r="E58" s="16">
        <v>80475.199999999997</v>
      </c>
      <c r="F58" s="14"/>
    </row>
    <row r="59" spans="1:6" s="2" customFormat="1" ht="11.25" x14ac:dyDescent="0.2">
      <c r="A59" s="25"/>
      <c r="B59" s="25"/>
      <c r="C59" s="25"/>
      <c r="D59" s="14" t="s">
        <v>90</v>
      </c>
      <c r="E59" s="16">
        <v>14890.32</v>
      </c>
      <c r="F59" s="14"/>
    </row>
    <row r="60" spans="1:6" s="2" customFormat="1" ht="17.25" x14ac:dyDescent="0.2">
      <c r="A60" s="25"/>
      <c r="B60" s="25"/>
      <c r="C60" s="25"/>
      <c r="D60" s="14" t="s">
        <v>91</v>
      </c>
      <c r="E60" s="16">
        <v>1000</v>
      </c>
      <c r="F60" s="14"/>
    </row>
    <row r="61" spans="1:6" s="2" customFormat="1" ht="11.25" x14ac:dyDescent="0.2">
      <c r="A61" s="25"/>
      <c r="B61" s="25"/>
      <c r="C61" s="25"/>
      <c r="D61" s="14" t="s">
        <v>92</v>
      </c>
      <c r="E61" s="16">
        <v>8920</v>
      </c>
      <c r="F61" s="14"/>
    </row>
    <row r="62" spans="1:6" s="2" customFormat="1" ht="17.25" x14ac:dyDescent="0.2">
      <c r="A62" s="25"/>
      <c r="B62" s="25"/>
      <c r="C62" s="25"/>
      <c r="D62" s="14" t="s">
        <v>93</v>
      </c>
      <c r="E62" s="16">
        <v>10000</v>
      </c>
      <c r="F62" s="14"/>
    </row>
    <row r="63" spans="1:6" s="2" customFormat="1" ht="11.25" x14ac:dyDescent="0.2">
      <c r="A63" s="25"/>
      <c r="B63" s="25"/>
      <c r="C63" s="25"/>
      <c r="D63" s="14" t="s">
        <v>94</v>
      </c>
      <c r="E63" s="16">
        <v>20158</v>
      </c>
      <c r="F63" s="14"/>
    </row>
    <row r="64" spans="1:6" s="2" customFormat="1" ht="11.25" x14ac:dyDescent="0.2">
      <c r="A64" s="25"/>
      <c r="B64" s="25"/>
      <c r="C64" s="25"/>
      <c r="D64" s="18" t="s">
        <v>95</v>
      </c>
      <c r="E64" s="16"/>
      <c r="F64" s="17">
        <f>SUM(E65)</f>
        <v>22040</v>
      </c>
    </row>
    <row r="65" spans="1:6" s="2" customFormat="1" ht="11.25" x14ac:dyDescent="0.2">
      <c r="A65" s="25"/>
      <c r="B65" s="25"/>
      <c r="C65" s="25"/>
      <c r="D65" s="14" t="s">
        <v>96</v>
      </c>
      <c r="E65" s="16">
        <v>22040</v>
      </c>
      <c r="F65" s="14"/>
    </row>
    <row r="66" spans="1:6" s="2" customFormat="1" ht="11.25" x14ac:dyDescent="0.2">
      <c r="A66" s="25"/>
      <c r="B66" s="25"/>
      <c r="C66" s="25"/>
      <c r="D66" s="18" t="s">
        <v>97</v>
      </c>
      <c r="E66" s="16"/>
      <c r="F66" s="13">
        <f>SUM(E67:E68)</f>
        <v>252797.34000000003</v>
      </c>
    </row>
    <row r="67" spans="1:6" s="2" customFormat="1" ht="11.25" x14ac:dyDescent="0.2">
      <c r="A67" s="25"/>
      <c r="B67" s="25"/>
      <c r="C67" s="25"/>
      <c r="D67" s="14" t="s">
        <v>98</v>
      </c>
      <c r="E67" s="16">
        <v>120738.2</v>
      </c>
      <c r="F67" s="14"/>
    </row>
    <row r="68" spans="1:6" s="2" customFormat="1" ht="11.25" x14ac:dyDescent="0.2">
      <c r="A68" s="25"/>
      <c r="B68" s="25"/>
      <c r="C68" s="25"/>
      <c r="D68" s="14" t="s">
        <v>99</v>
      </c>
      <c r="E68" s="16">
        <v>132059.14000000001</v>
      </c>
      <c r="F68" s="14"/>
    </row>
    <row r="69" spans="1:6" s="1" customFormat="1" ht="11.25" x14ac:dyDescent="0.2">
      <c r="A69" s="26"/>
      <c r="B69" s="26"/>
      <c r="C69" s="26"/>
      <c r="D69" s="27" t="s">
        <v>4</v>
      </c>
      <c r="E69" s="28">
        <f>SUM(E5:E68)</f>
        <v>2638891.54</v>
      </c>
      <c r="F69" s="28">
        <f>SUM(F5:F68)</f>
        <v>2638891.5399999996</v>
      </c>
    </row>
  </sheetData>
  <mergeCells count="3">
    <mergeCell ref="A1:F1"/>
    <mergeCell ref="A2:F2"/>
    <mergeCell ref="A3:F3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Ing-Egre 2019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Tesoreria</cp:lastModifiedBy>
  <cp:lastPrinted>2019-03-25T18:01:52Z</cp:lastPrinted>
  <dcterms:created xsi:type="dcterms:W3CDTF">2019-03-19T16:29:56Z</dcterms:created>
  <dcterms:modified xsi:type="dcterms:W3CDTF">2019-03-25T18:03:39Z</dcterms:modified>
</cp:coreProperties>
</file>