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
    </mc:Choice>
  </mc:AlternateContent>
  <bookViews>
    <workbookView xWindow="1695" yWindow="135" windowWidth="8700" windowHeight="6105" tabRatio="938" firstSheet="4" activeTab="4"/>
  </bookViews>
  <sheets>
    <sheet name="Objetivos PMD" sheetId="2" state="hidden" r:id="rId1"/>
    <sheet name="Compromisos PMD" sheetId="3" state="hidden" r:id="rId2"/>
    <sheet name="INDICADORES " sheetId="27" state="hidden" r:id="rId3"/>
    <sheet name="PROGRAMACIÓN" sheetId="28" state="hidden" r:id="rId4"/>
    <sheet name="PRESUP. EGRESOS BASE MENSUAL" sheetId="13" r:id="rId5"/>
  </sheets>
  <definedNames>
    <definedName name="_xlnm._FilterDatabase" localSheetId="4" hidden="1">'PRESUP. EGRESOS BASE MENSUAL'!$A$5:$B$430</definedName>
    <definedName name="_xlnm.Print_Titles" localSheetId="1">'Compromisos PMD'!$1:$4</definedName>
    <definedName name="_xlnm.Print_Titles" localSheetId="0">'Objetivos PMD'!$1:$4</definedName>
    <definedName name="_xlnm.Print_Titles" localSheetId="4">'PRESUP. EGRESOS BASE MENSUAL'!$1:$4</definedName>
    <definedName name="_xlnm.Print_Titles" localSheetId="3">PROGRAMACIÓN!$1:$4</definedName>
  </definedNames>
  <calcPr calcId="152511"/>
</workbook>
</file>

<file path=xl/calcChain.xml><?xml version="1.0" encoding="utf-8"?>
<calcChain xmlns="http://schemas.openxmlformats.org/spreadsheetml/2006/main">
  <c r="C314" i="13" l="1"/>
  <c r="C221" i="13" l="1"/>
  <c r="C7" i="13"/>
  <c r="C429" i="13" l="1"/>
  <c r="C409" i="13"/>
  <c r="C400" i="13"/>
  <c r="C327" i="13"/>
  <c r="C317" i="13"/>
  <c r="C316" i="13"/>
  <c r="C313" i="13"/>
  <c r="C312" i="13"/>
  <c r="C304" i="13"/>
  <c r="C301" i="13"/>
  <c r="C299" i="13"/>
  <c r="C283" i="13"/>
  <c r="C282" i="13"/>
  <c r="C281" i="13"/>
  <c r="C275" i="13"/>
  <c r="C273" i="13"/>
  <c r="C265" i="13"/>
  <c r="C263" i="13"/>
  <c r="C262" i="13"/>
  <c r="C260" i="13"/>
  <c r="C258" i="13"/>
  <c r="C257" i="13"/>
  <c r="C254" i="13"/>
  <c r="C253" i="13"/>
  <c r="C229" i="13"/>
  <c r="C227" i="13"/>
  <c r="C226" i="13"/>
  <c r="C224" i="13"/>
  <c r="C222" i="13"/>
  <c r="C220" i="13"/>
  <c r="C191" i="13"/>
  <c r="C187" i="13"/>
  <c r="C183" i="13"/>
  <c r="C180" i="13"/>
  <c r="C179" i="13"/>
  <c r="C178" i="13"/>
  <c r="C177" i="13"/>
  <c r="C175" i="13"/>
  <c r="C174" i="13"/>
  <c r="C173" i="13"/>
  <c r="C172" i="13"/>
  <c r="C171" i="13"/>
  <c r="C170" i="13"/>
  <c r="C169" i="13"/>
  <c r="C168" i="13"/>
  <c r="C167" i="13"/>
  <c r="C165" i="13"/>
  <c r="C164" i="13"/>
  <c r="C162" i="13"/>
  <c r="C161" i="13"/>
  <c r="C160" i="13"/>
  <c r="C159" i="13"/>
  <c r="C157" i="13"/>
  <c r="C156" i="13"/>
  <c r="C155" i="13"/>
  <c r="C153" i="13"/>
  <c r="C151" i="13"/>
  <c r="C150" i="13"/>
  <c r="C149" i="13"/>
  <c r="C145" i="13"/>
  <c r="C143" i="13"/>
  <c r="C142" i="13"/>
  <c r="C139" i="13"/>
  <c r="C137" i="13"/>
  <c r="C135" i="13"/>
  <c r="C134" i="13"/>
  <c r="C132" i="13"/>
  <c r="C129" i="13"/>
  <c r="C127" i="13"/>
  <c r="C124" i="13"/>
  <c r="C120" i="13"/>
  <c r="C119" i="13"/>
  <c r="C116" i="13"/>
  <c r="C115" i="13"/>
  <c r="C114" i="13"/>
  <c r="C113" i="13"/>
  <c r="C112" i="13"/>
  <c r="C111" i="13"/>
  <c r="C110" i="13"/>
  <c r="C109" i="13"/>
  <c r="C106" i="13"/>
  <c r="C105" i="13"/>
  <c r="C104" i="13"/>
  <c r="C103" i="13"/>
  <c r="C102" i="13"/>
  <c r="C101" i="13"/>
  <c r="C100" i="13"/>
  <c r="C99" i="13"/>
  <c r="C98" i="13"/>
  <c r="C95" i="13"/>
  <c r="C91" i="13"/>
  <c r="C90" i="13"/>
  <c r="C89" i="13"/>
  <c r="C88" i="13"/>
  <c r="C85" i="13"/>
  <c r="C83" i="13"/>
  <c r="C80" i="13"/>
  <c r="C79" i="13"/>
  <c r="C78" i="13"/>
  <c r="C75" i="13"/>
  <c r="C74" i="13"/>
  <c r="C73" i="13"/>
  <c r="C72" i="13"/>
  <c r="C71" i="13"/>
  <c r="C70" i="13"/>
  <c r="C69" i="13"/>
  <c r="C68" i="13"/>
  <c r="C67" i="13"/>
  <c r="C55" i="13"/>
  <c r="C54" i="13"/>
  <c r="C53" i="13"/>
  <c r="C51" i="13"/>
  <c r="C50" i="13"/>
  <c r="C49" i="13"/>
  <c r="C48" i="13"/>
  <c r="C47" i="13"/>
  <c r="C46" i="13"/>
  <c r="C45" i="13"/>
  <c r="C44" i="13"/>
  <c r="C33" i="13"/>
  <c r="C32" i="13"/>
  <c r="C28" i="13"/>
  <c r="C27" i="13"/>
  <c r="C26" i="13"/>
  <c r="C20" i="13"/>
  <c r="C19" i="13"/>
  <c r="C18" i="13"/>
  <c r="C12" i="13"/>
  <c r="C13" i="13"/>
  <c r="C8" i="13"/>
  <c r="C9" i="13"/>
  <c r="C10" i="13"/>
  <c r="C14" i="13"/>
  <c r="C428" i="13" l="1"/>
  <c r="C274" i="13"/>
  <c r="C166" i="13"/>
  <c r="C52" i="13"/>
  <c r="C66" i="13" l="1"/>
  <c r="C43" i="13"/>
  <c r="C424" i="13" l="1"/>
  <c r="C422" i="13"/>
  <c r="C421" i="13"/>
  <c r="C410" i="13"/>
  <c r="C319" i="13"/>
  <c r="C318" i="13"/>
  <c r="C315" i="13"/>
  <c r="C309" i="13"/>
  <c r="C308" i="13"/>
  <c r="C307" i="13"/>
  <c r="C306" i="13"/>
  <c r="C305" i="13"/>
  <c r="C303" i="13"/>
  <c r="C302" i="13"/>
  <c r="C300" i="13" s="1"/>
  <c r="C298" i="13"/>
  <c r="C297" i="13"/>
  <c r="C296" i="13"/>
  <c r="C294" i="13"/>
  <c r="C293" i="13"/>
  <c r="C292" i="13"/>
  <c r="C291" i="13"/>
  <c r="C290" i="13"/>
  <c r="C289" i="13"/>
  <c r="C288" i="13"/>
  <c r="C287" i="13"/>
  <c r="C286" i="13"/>
  <c r="C284" i="13"/>
  <c r="C280" i="13"/>
  <c r="C279" i="13"/>
  <c r="C278" i="13"/>
  <c r="C277" i="13"/>
  <c r="C272" i="13"/>
  <c r="C271" i="13"/>
  <c r="C270" i="13"/>
  <c r="C269" i="13"/>
  <c r="C268" i="13"/>
  <c r="C267" i="13" s="1"/>
  <c r="C266" i="13"/>
  <c r="C264" i="13" s="1"/>
  <c r="C261" i="13"/>
  <c r="C259" i="13" s="1"/>
  <c r="C256" i="13"/>
  <c r="C255" i="13"/>
  <c r="C252" i="13" s="1"/>
  <c r="C245" i="13"/>
  <c r="C244" i="13"/>
  <c r="C242" i="13"/>
  <c r="C225" i="13"/>
  <c r="C223" i="13"/>
  <c r="C204" i="13"/>
  <c r="C190" i="13"/>
  <c r="C189" i="13"/>
  <c r="C188" i="13"/>
  <c r="C186" i="13"/>
  <c r="C185" i="13"/>
  <c r="C184" i="13"/>
  <c r="C182" i="13" s="1"/>
  <c r="C181" i="13"/>
  <c r="C176" i="13" s="1"/>
  <c r="C163" i="13"/>
  <c r="C158" i="13" s="1"/>
  <c r="C154" i="13"/>
  <c r="C152" i="13"/>
  <c r="C148" i="13" s="1"/>
  <c r="C147" i="13"/>
  <c r="C146" i="13"/>
  <c r="C144" i="13"/>
  <c r="C141" i="13"/>
  <c r="C140" i="13"/>
  <c r="C136" i="13"/>
  <c r="C133" i="13"/>
  <c r="C131" i="13"/>
  <c r="C130" i="13"/>
  <c r="C126" i="13"/>
  <c r="C125" i="13"/>
  <c r="C123" i="13"/>
  <c r="C122" i="13"/>
  <c r="C121" i="13"/>
  <c r="C117" i="13"/>
  <c r="C108" i="13" s="1"/>
  <c r="C96" i="13"/>
  <c r="C94" i="13"/>
  <c r="C92" i="13"/>
  <c r="C87" i="13" s="1"/>
  <c r="C86" i="13"/>
  <c r="C84" i="13" s="1"/>
  <c r="C82" i="13"/>
  <c r="C81" i="13"/>
  <c r="C77" i="13"/>
  <c r="C76" i="13" s="1"/>
  <c r="C65" i="13"/>
  <c r="C64" i="13"/>
  <c r="C63" i="13"/>
  <c r="C62" i="13"/>
  <c r="C61" i="13"/>
  <c r="C59" i="13"/>
  <c r="C58" i="13"/>
  <c r="C57" i="13"/>
  <c r="C40" i="13"/>
  <c r="C36" i="13"/>
  <c r="C35" i="13"/>
  <c r="C34" i="13"/>
  <c r="C31" i="13"/>
  <c r="C29" i="13"/>
  <c r="C25" i="13" s="1"/>
  <c r="C24" i="13"/>
  <c r="C23" i="13"/>
  <c r="C22" i="13"/>
  <c r="C21" i="13"/>
  <c r="C17" i="13"/>
  <c r="C15" i="13"/>
  <c r="C11" i="13" s="1"/>
  <c r="C118" i="13" l="1"/>
  <c r="C16" i="13"/>
  <c r="C30" i="13"/>
  <c r="C93" i="13"/>
  <c r="C97" i="13"/>
  <c r="C128" i="13"/>
  <c r="C138" i="13"/>
  <c r="C219" i="13"/>
  <c r="C276" i="13"/>
  <c r="C295" i="13"/>
  <c r="C311" i="13"/>
  <c r="C107" i="13" l="1"/>
  <c r="A3" i="28"/>
  <c r="B3" i="27"/>
  <c r="BP33" i="28" l="1"/>
  <c r="C3" i="3" l="1"/>
  <c r="A2" i="13" l="1"/>
  <c r="O428" i="13" l="1"/>
  <c r="N428" i="13"/>
  <c r="M428" i="13"/>
  <c r="L428" i="13"/>
  <c r="K428" i="13"/>
  <c r="J428" i="13"/>
  <c r="I428" i="13"/>
  <c r="H428" i="13"/>
  <c r="G428" i="13"/>
  <c r="F428" i="13"/>
  <c r="E428" i="13"/>
  <c r="O425" i="13"/>
  <c r="N425" i="13"/>
  <c r="M425" i="13"/>
  <c r="L425" i="13"/>
  <c r="K425" i="13"/>
  <c r="J425" i="13"/>
  <c r="I425" i="13"/>
  <c r="H425" i="13"/>
  <c r="G425" i="13"/>
  <c r="F425" i="13"/>
  <c r="E425" i="13"/>
  <c r="O423" i="13"/>
  <c r="N423" i="13"/>
  <c r="M423" i="13"/>
  <c r="L423" i="13"/>
  <c r="K423" i="13"/>
  <c r="J423" i="13"/>
  <c r="I423" i="13"/>
  <c r="H423" i="13"/>
  <c r="G423" i="13"/>
  <c r="F423" i="13"/>
  <c r="E423" i="13"/>
  <c r="O420" i="13"/>
  <c r="N420" i="13"/>
  <c r="M420" i="13"/>
  <c r="L420" i="13"/>
  <c r="K420" i="13"/>
  <c r="J420" i="13"/>
  <c r="I420" i="13"/>
  <c r="H420" i="13"/>
  <c r="G420" i="13"/>
  <c r="F420" i="13"/>
  <c r="E420" i="13"/>
  <c r="O417" i="13"/>
  <c r="N417" i="13"/>
  <c r="M417" i="13"/>
  <c r="L417" i="13"/>
  <c r="K417" i="13"/>
  <c r="J417" i="13"/>
  <c r="I417" i="13"/>
  <c r="H417" i="13"/>
  <c r="G417" i="13"/>
  <c r="F417" i="13"/>
  <c r="E417" i="13"/>
  <c r="O408" i="13"/>
  <c r="N408" i="13"/>
  <c r="M408" i="13"/>
  <c r="L408" i="13"/>
  <c r="K408" i="13"/>
  <c r="J408" i="13"/>
  <c r="I408" i="13"/>
  <c r="H408" i="13"/>
  <c r="G408" i="13"/>
  <c r="F408" i="13"/>
  <c r="E408" i="13"/>
  <c r="O399" i="13"/>
  <c r="N399" i="13"/>
  <c r="M399" i="13"/>
  <c r="L399" i="13"/>
  <c r="K399" i="13"/>
  <c r="J399" i="13"/>
  <c r="I399" i="13"/>
  <c r="H399" i="13"/>
  <c r="G399" i="13"/>
  <c r="F399" i="13"/>
  <c r="E399" i="13"/>
  <c r="O394" i="13"/>
  <c r="N394" i="13"/>
  <c r="M394" i="13"/>
  <c r="L394" i="13"/>
  <c r="K394" i="13"/>
  <c r="J394" i="13"/>
  <c r="I394" i="13"/>
  <c r="H394" i="13"/>
  <c r="G394" i="13"/>
  <c r="F394" i="13"/>
  <c r="E394" i="13"/>
  <c r="O388" i="13"/>
  <c r="N388" i="13"/>
  <c r="M388" i="13"/>
  <c r="L388" i="13"/>
  <c r="K388" i="13"/>
  <c r="J388" i="13"/>
  <c r="I388" i="13"/>
  <c r="H388" i="13"/>
  <c r="G388" i="13"/>
  <c r="F388" i="13"/>
  <c r="E388" i="13"/>
  <c r="O381" i="13"/>
  <c r="N381" i="13"/>
  <c r="M381" i="13"/>
  <c r="L381" i="13"/>
  <c r="K381" i="13"/>
  <c r="J381" i="13"/>
  <c r="I381" i="13"/>
  <c r="H381" i="13"/>
  <c r="G381" i="13"/>
  <c r="F381" i="13"/>
  <c r="E381" i="13"/>
  <c r="O376" i="13"/>
  <c r="N376" i="13"/>
  <c r="M376" i="13"/>
  <c r="L376" i="13"/>
  <c r="K376" i="13"/>
  <c r="J376" i="13"/>
  <c r="I376" i="13"/>
  <c r="H376" i="13"/>
  <c r="G376" i="13"/>
  <c r="F376" i="13"/>
  <c r="E376" i="13"/>
  <c r="O373" i="13"/>
  <c r="N373" i="13"/>
  <c r="M373" i="13"/>
  <c r="L373" i="13"/>
  <c r="K373" i="13"/>
  <c r="J373" i="13"/>
  <c r="I373" i="13"/>
  <c r="H373" i="13"/>
  <c r="G373" i="13"/>
  <c r="F373" i="13"/>
  <c r="E373" i="13"/>
  <c r="O363" i="13"/>
  <c r="N363" i="13"/>
  <c r="M363" i="13"/>
  <c r="L363" i="13"/>
  <c r="K363" i="13"/>
  <c r="J363" i="13"/>
  <c r="I363" i="13"/>
  <c r="H363" i="13"/>
  <c r="G363" i="13"/>
  <c r="F363" i="13"/>
  <c r="E363" i="13"/>
  <c r="O353" i="13"/>
  <c r="N353" i="13"/>
  <c r="M353" i="13"/>
  <c r="L353" i="13"/>
  <c r="K353" i="13"/>
  <c r="J353" i="13"/>
  <c r="I353" i="13"/>
  <c r="H353" i="13"/>
  <c r="G353" i="13"/>
  <c r="F353" i="13"/>
  <c r="E353" i="13"/>
  <c r="O346" i="13"/>
  <c r="N346" i="13"/>
  <c r="M346" i="13"/>
  <c r="L346" i="13"/>
  <c r="K346" i="13"/>
  <c r="J346" i="13"/>
  <c r="I346" i="13"/>
  <c r="H346" i="13"/>
  <c r="G346" i="13"/>
  <c r="F346" i="13"/>
  <c r="E346" i="13"/>
  <c r="O336" i="13"/>
  <c r="N336" i="13"/>
  <c r="M336" i="13"/>
  <c r="L336" i="13"/>
  <c r="K336" i="13"/>
  <c r="J336" i="13"/>
  <c r="I336" i="13"/>
  <c r="H336" i="13"/>
  <c r="G336" i="13"/>
  <c r="F336" i="13"/>
  <c r="E336" i="13"/>
  <c r="O333" i="13"/>
  <c r="N333" i="13"/>
  <c r="M333" i="13"/>
  <c r="L333" i="13"/>
  <c r="K333" i="13"/>
  <c r="J333" i="13"/>
  <c r="I333" i="13"/>
  <c r="H333" i="13"/>
  <c r="G333" i="13"/>
  <c r="F333" i="13"/>
  <c r="E333" i="13"/>
  <c r="J332" i="13"/>
  <c r="O329" i="13"/>
  <c r="N329" i="13"/>
  <c r="M329" i="13"/>
  <c r="L329" i="13"/>
  <c r="K329" i="13"/>
  <c r="J329" i="13"/>
  <c r="I329" i="13"/>
  <c r="H329" i="13"/>
  <c r="G329" i="13"/>
  <c r="F329" i="13"/>
  <c r="E329" i="13"/>
  <c r="O320" i="13"/>
  <c r="N320" i="13"/>
  <c r="M320" i="13"/>
  <c r="L320" i="13"/>
  <c r="K320" i="13"/>
  <c r="J320" i="13"/>
  <c r="I320" i="13"/>
  <c r="H320" i="13"/>
  <c r="G320" i="13"/>
  <c r="F320" i="13"/>
  <c r="E320" i="13"/>
  <c r="O311" i="13"/>
  <c r="N311" i="13"/>
  <c r="N310" i="13" s="1"/>
  <c r="M311" i="13"/>
  <c r="L311" i="13"/>
  <c r="K311" i="13"/>
  <c r="J311" i="13"/>
  <c r="J310" i="13" s="1"/>
  <c r="I311" i="13"/>
  <c r="H311" i="13"/>
  <c r="G311" i="13"/>
  <c r="F311" i="13"/>
  <c r="F310" i="13" s="1"/>
  <c r="E311" i="13"/>
  <c r="O300" i="13"/>
  <c r="N300" i="13"/>
  <c r="M300" i="13"/>
  <c r="L300" i="13"/>
  <c r="K300" i="13"/>
  <c r="J300" i="13"/>
  <c r="I300" i="13"/>
  <c r="H300" i="13"/>
  <c r="G300" i="13"/>
  <c r="F300" i="13"/>
  <c r="E300" i="13"/>
  <c r="O295" i="13"/>
  <c r="N295" i="13"/>
  <c r="M295" i="13"/>
  <c r="L295" i="13"/>
  <c r="K295" i="13"/>
  <c r="J295" i="13"/>
  <c r="I295" i="13"/>
  <c r="H295" i="13"/>
  <c r="G295" i="13"/>
  <c r="F295" i="13"/>
  <c r="E295" i="13"/>
  <c r="O285" i="13"/>
  <c r="N285" i="13"/>
  <c r="M285" i="13"/>
  <c r="L285" i="13"/>
  <c r="K285" i="13"/>
  <c r="J285" i="13"/>
  <c r="I285" i="13"/>
  <c r="H285" i="13"/>
  <c r="G285" i="13"/>
  <c r="F285" i="13"/>
  <c r="E285" i="13"/>
  <c r="O276" i="13"/>
  <c r="N276" i="13"/>
  <c r="M276" i="13"/>
  <c r="L276" i="13"/>
  <c r="K276" i="13"/>
  <c r="J276" i="13"/>
  <c r="I276" i="13"/>
  <c r="H276" i="13"/>
  <c r="G276" i="13"/>
  <c r="F276" i="13"/>
  <c r="E276" i="13"/>
  <c r="O274" i="13"/>
  <c r="N274" i="13"/>
  <c r="M274" i="13"/>
  <c r="L274" i="13"/>
  <c r="K274" i="13"/>
  <c r="J274" i="13"/>
  <c r="I274" i="13"/>
  <c r="H274" i="13"/>
  <c r="G274" i="13"/>
  <c r="F274" i="13"/>
  <c r="E274" i="13"/>
  <c r="O267" i="13"/>
  <c r="N267" i="13"/>
  <c r="M267" i="13"/>
  <c r="L267" i="13"/>
  <c r="K267" i="13"/>
  <c r="J267" i="13"/>
  <c r="I267" i="13"/>
  <c r="H267" i="13"/>
  <c r="G267" i="13"/>
  <c r="F267" i="13"/>
  <c r="E267" i="13"/>
  <c r="O264" i="13"/>
  <c r="N264" i="13"/>
  <c r="M264" i="13"/>
  <c r="L264" i="13"/>
  <c r="K264" i="13"/>
  <c r="J264" i="13"/>
  <c r="I264" i="13"/>
  <c r="H264" i="13"/>
  <c r="G264" i="13"/>
  <c r="F264" i="13"/>
  <c r="E264" i="13"/>
  <c r="O259" i="13"/>
  <c r="N259" i="13"/>
  <c r="M259" i="13"/>
  <c r="L259" i="13"/>
  <c r="K259" i="13"/>
  <c r="J259" i="13"/>
  <c r="I259" i="13"/>
  <c r="H259" i="13"/>
  <c r="G259" i="13"/>
  <c r="F259" i="13"/>
  <c r="E259" i="13"/>
  <c r="O252" i="13"/>
  <c r="N252" i="13"/>
  <c r="M252" i="13"/>
  <c r="L252" i="13"/>
  <c r="K252" i="13"/>
  <c r="J252" i="13"/>
  <c r="I252" i="13"/>
  <c r="H252" i="13"/>
  <c r="G252" i="13"/>
  <c r="F252" i="13"/>
  <c r="E252" i="13"/>
  <c r="O247" i="13"/>
  <c r="N247" i="13"/>
  <c r="M247" i="13"/>
  <c r="L247" i="13"/>
  <c r="K247" i="13"/>
  <c r="J247" i="13"/>
  <c r="I247" i="13"/>
  <c r="H247" i="13"/>
  <c r="G247" i="13"/>
  <c r="F247" i="13"/>
  <c r="E247" i="13"/>
  <c r="O241" i="13"/>
  <c r="N241" i="13"/>
  <c r="M241" i="13"/>
  <c r="L241" i="13"/>
  <c r="K241" i="13"/>
  <c r="J241" i="13"/>
  <c r="I241" i="13"/>
  <c r="H241" i="13"/>
  <c r="G241" i="13"/>
  <c r="F241" i="13"/>
  <c r="E241" i="13"/>
  <c r="O239" i="13"/>
  <c r="N239" i="13"/>
  <c r="M239" i="13"/>
  <c r="L239" i="13"/>
  <c r="K239" i="13"/>
  <c r="J239" i="13"/>
  <c r="I239" i="13"/>
  <c r="H239" i="13"/>
  <c r="G239" i="13"/>
  <c r="F239" i="13"/>
  <c r="E239" i="13"/>
  <c r="O232" i="13"/>
  <c r="N232" i="13"/>
  <c r="M232" i="13"/>
  <c r="L232" i="13"/>
  <c r="K232" i="13"/>
  <c r="J232" i="13"/>
  <c r="I232" i="13"/>
  <c r="H232" i="13"/>
  <c r="G232" i="13"/>
  <c r="F232" i="13"/>
  <c r="E232" i="13"/>
  <c r="O228" i="13"/>
  <c r="N228" i="13"/>
  <c r="M228" i="13"/>
  <c r="L228" i="13"/>
  <c r="K228" i="13"/>
  <c r="J228" i="13"/>
  <c r="I228" i="13"/>
  <c r="H228" i="13"/>
  <c r="G228" i="13"/>
  <c r="F228" i="13"/>
  <c r="E228" i="13"/>
  <c r="O219" i="13"/>
  <c r="N219" i="13"/>
  <c r="M219" i="13"/>
  <c r="L219" i="13"/>
  <c r="K219" i="13"/>
  <c r="J219" i="13"/>
  <c r="I219" i="13"/>
  <c r="H219" i="13"/>
  <c r="G219" i="13"/>
  <c r="F219" i="13"/>
  <c r="E219" i="13"/>
  <c r="O209" i="13"/>
  <c r="N209" i="13"/>
  <c r="M209" i="13"/>
  <c r="L209" i="13"/>
  <c r="K209" i="13"/>
  <c r="J209" i="13"/>
  <c r="I209" i="13"/>
  <c r="H209" i="13"/>
  <c r="G209" i="13"/>
  <c r="F209" i="13"/>
  <c r="E209" i="13"/>
  <c r="O203" i="13"/>
  <c r="N203" i="13"/>
  <c r="M203" i="13"/>
  <c r="L203" i="13"/>
  <c r="K203" i="13"/>
  <c r="J203" i="13"/>
  <c r="I203" i="13"/>
  <c r="H203" i="13"/>
  <c r="G203" i="13"/>
  <c r="F203" i="13"/>
  <c r="E203" i="13"/>
  <c r="O193" i="13"/>
  <c r="N193" i="13"/>
  <c r="M193" i="13"/>
  <c r="L193" i="13"/>
  <c r="K193" i="13"/>
  <c r="J193" i="13"/>
  <c r="I193" i="13"/>
  <c r="H193" i="13"/>
  <c r="G193" i="13"/>
  <c r="F193" i="13"/>
  <c r="E193" i="13"/>
  <c r="O182" i="13"/>
  <c r="N182" i="13"/>
  <c r="M182" i="13"/>
  <c r="L182" i="13"/>
  <c r="K182" i="13"/>
  <c r="J182" i="13"/>
  <c r="I182" i="13"/>
  <c r="H182" i="13"/>
  <c r="G182" i="13"/>
  <c r="F182" i="13"/>
  <c r="E182" i="13"/>
  <c r="O176" i="13"/>
  <c r="N176" i="13"/>
  <c r="M176" i="13"/>
  <c r="L176" i="13"/>
  <c r="K176" i="13"/>
  <c r="J176" i="13"/>
  <c r="I176" i="13"/>
  <c r="H176" i="13"/>
  <c r="G176" i="13"/>
  <c r="F176" i="13"/>
  <c r="E176" i="13"/>
  <c r="O166" i="13"/>
  <c r="N166" i="13"/>
  <c r="M166" i="13"/>
  <c r="L166" i="13"/>
  <c r="K166" i="13"/>
  <c r="J166" i="13"/>
  <c r="I166" i="13"/>
  <c r="H166" i="13"/>
  <c r="G166" i="13"/>
  <c r="F166" i="13"/>
  <c r="E166" i="13"/>
  <c r="O158" i="13"/>
  <c r="N158" i="13"/>
  <c r="M158" i="13"/>
  <c r="L158" i="13"/>
  <c r="K158" i="13"/>
  <c r="J158" i="13"/>
  <c r="I158" i="13"/>
  <c r="H158" i="13"/>
  <c r="G158" i="13"/>
  <c r="F158" i="13"/>
  <c r="E158" i="13"/>
  <c r="O148" i="13"/>
  <c r="N148" i="13"/>
  <c r="M148" i="13"/>
  <c r="L148" i="13"/>
  <c r="K148" i="13"/>
  <c r="J148" i="13"/>
  <c r="I148" i="13"/>
  <c r="H148" i="13"/>
  <c r="G148" i="13"/>
  <c r="F148" i="13"/>
  <c r="E148" i="13"/>
  <c r="O138" i="13"/>
  <c r="N138" i="13"/>
  <c r="M138" i="13"/>
  <c r="L138" i="13"/>
  <c r="K138" i="13"/>
  <c r="J138" i="13"/>
  <c r="I138" i="13"/>
  <c r="H138" i="13"/>
  <c r="G138" i="13"/>
  <c r="F138" i="13"/>
  <c r="E138" i="13"/>
  <c r="O128" i="13"/>
  <c r="N128" i="13"/>
  <c r="M128" i="13"/>
  <c r="L128" i="13"/>
  <c r="K128" i="13"/>
  <c r="J128" i="13"/>
  <c r="I128" i="13"/>
  <c r="H128" i="13"/>
  <c r="G128" i="13"/>
  <c r="F128" i="13"/>
  <c r="E128" i="13"/>
  <c r="O118" i="13"/>
  <c r="N118" i="13"/>
  <c r="M118" i="13"/>
  <c r="L118" i="13"/>
  <c r="K118" i="13"/>
  <c r="J118" i="13"/>
  <c r="I118" i="13"/>
  <c r="H118" i="13"/>
  <c r="G118" i="13"/>
  <c r="F118" i="13"/>
  <c r="E118" i="13"/>
  <c r="O108" i="13"/>
  <c r="N108" i="13"/>
  <c r="M108" i="13"/>
  <c r="L108" i="13"/>
  <c r="K108" i="13"/>
  <c r="J108" i="13"/>
  <c r="I108" i="13"/>
  <c r="H108" i="13"/>
  <c r="G108" i="13"/>
  <c r="F108" i="13"/>
  <c r="E108" i="13"/>
  <c r="O97" i="13"/>
  <c r="N97" i="13"/>
  <c r="M97" i="13"/>
  <c r="L97" i="13"/>
  <c r="K97" i="13"/>
  <c r="J97" i="13"/>
  <c r="I97" i="13"/>
  <c r="H97" i="13"/>
  <c r="G97" i="13"/>
  <c r="F97" i="13"/>
  <c r="E97" i="13"/>
  <c r="O93" i="13"/>
  <c r="N93" i="13"/>
  <c r="M93" i="13"/>
  <c r="L93" i="13"/>
  <c r="K93" i="13"/>
  <c r="J93" i="13"/>
  <c r="I93" i="13"/>
  <c r="H93" i="13"/>
  <c r="G93" i="13"/>
  <c r="F93" i="13"/>
  <c r="E93" i="13"/>
  <c r="O87" i="13"/>
  <c r="N87" i="13"/>
  <c r="M87" i="13"/>
  <c r="L87" i="13"/>
  <c r="K87" i="13"/>
  <c r="J87" i="13"/>
  <c r="I87" i="13"/>
  <c r="H87" i="13"/>
  <c r="G87" i="13"/>
  <c r="F87" i="13"/>
  <c r="E87" i="13"/>
  <c r="O84" i="13"/>
  <c r="N84" i="13"/>
  <c r="M84" i="13"/>
  <c r="L84" i="13"/>
  <c r="K84" i="13"/>
  <c r="J84" i="13"/>
  <c r="I84" i="13"/>
  <c r="H84" i="13"/>
  <c r="G84" i="13"/>
  <c r="F84" i="13"/>
  <c r="E84" i="13"/>
  <c r="O76" i="13"/>
  <c r="N76" i="13"/>
  <c r="M76" i="13"/>
  <c r="L76" i="13"/>
  <c r="K76" i="13"/>
  <c r="J76" i="13"/>
  <c r="I76" i="13"/>
  <c r="H76" i="13"/>
  <c r="G76" i="13"/>
  <c r="F76" i="13"/>
  <c r="E76" i="13"/>
  <c r="O66" i="13"/>
  <c r="N66" i="13"/>
  <c r="M66" i="13"/>
  <c r="L66" i="13"/>
  <c r="K66" i="13"/>
  <c r="J66" i="13"/>
  <c r="I66" i="13"/>
  <c r="H66" i="13"/>
  <c r="G66" i="13"/>
  <c r="F66" i="13"/>
  <c r="E66" i="13"/>
  <c r="O56" i="13"/>
  <c r="N56" i="13"/>
  <c r="M56" i="13"/>
  <c r="L56" i="13"/>
  <c r="K56" i="13"/>
  <c r="J56" i="13"/>
  <c r="I56" i="13"/>
  <c r="H56" i="13"/>
  <c r="G56" i="13"/>
  <c r="F56" i="13"/>
  <c r="E56" i="13"/>
  <c r="O52" i="13"/>
  <c r="N52" i="13"/>
  <c r="M52" i="13"/>
  <c r="L52" i="13"/>
  <c r="K52" i="13"/>
  <c r="J52" i="13"/>
  <c r="I52" i="13"/>
  <c r="H52" i="13"/>
  <c r="G52" i="13"/>
  <c r="F52" i="13"/>
  <c r="E52" i="13"/>
  <c r="O43" i="13"/>
  <c r="N43" i="13"/>
  <c r="M43" i="13"/>
  <c r="L43" i="13"/>
  <c r="K43" i="13"/>
  <c r="J43" i="13"/>
  <c r="I43" i="13"/>
  <c r="H43" i="13"/>
  <c r="G43" i="13"/>
  <c r="F43" i="13"/>
  <c r="E43" i="13"/>
  <c r="O39" i="13"/>
  <c r="N39" i="13"/>
  <c r="M39" i="13"/>
  <c r="L39" i="13"/>
  <c r="K39" i="13"/>
  <c r="J39" i="13"/>
  <c r="I39" i="13"/>
  <c r="H39" i="13"/>
  <c r="G39" i="13"/>
  <c r="F39" i="13"/>
  <c r="E39" i="13"/>
  <c r="O37" i="13"/>
  <c r="N37" i="13"/>
  <c r="M37" i="13"/>
  <c r="L37" i="13"/>
  <c r="K37" i="13"/>
  <c r="J37" i="13"/>
  <c r="I37" i="13"/>
  <c r="H37" i="13"/>
  <c r="G37" i="13"/>
  <c r="F37" i="13"/>
  <c r="E37" i="13"/>
  <c r="O30" i="13"/>
  <c r="N30" i="13"/>
  <c r="M30" i="13"/>
  <c r="L30" i="13"/>
  <c r="K30" i="13"/>
  <c r="J30" i="13"/>
  <c r="I30" i="13"/>
  <c r="H30" i="13"/>
  <c r="G30" i="13"/>
  <c r="F30" i="13"/>
  <c r="E30" i="13"/>
  <c r="O25" i="13"/>
  <c r="N25" i="13"/>
  <c r="M25" i="13"/>
  <c r="L25" i="13"/>
  <c r="K25" i="13"/>
  <c r="J25" i="13"/>
  <c r="I25" i="13"/>
  <c r="H25" i="13"/>
  <c r="G25" i="13"/>
  <c r="F25" i="13"/>
  <c r="E25" i="13"/>
  <c r="O16" i="13"/>
  <c r="N16" i="13"/>
  <c r="M16" i="13"/>
  <c r="L16" i="13"/>
  <c r="K16" i="13"/>
  <c r="J16" i="13"/>
  <c r="I16" i="13"/>
  <c r="H16" i="13"/>
  <c r="G16" i="13"/>
  <c r="F16" i="13"/>
  <c r="E16" i="13"/>
  <c r="O11" i="13"/>
  <c r="N11" i="13"/>
  <c r="M11" i="13"/>
  <c r="L11" i="13"/>
  <c r="K11" i="13"/>
  <c r="J11" i="13"/>
  <c r="I11" i="13"/>
  <c r="H11" i="13"/>
  <c r="G11" i="13"/>
  <c r="F11" i="13"/>
  <c r="E11" i="13"/>
  <c r="O6" i="13"/>
  <c r="N6" i="13"/>
  <c r="M6" i="13"/>
  <c r="L6" i="13"/>
  <c r="K6" i="13"/>
  <c r="J6" i="13"/>
  <c r="I6" i="13"/>
  <c r="H6" i="13"/>
  <c r="G6" i="13"/>
  <c r="F6" i="13"/>
  <c r="E6" i="13"/>
  <c r="C427" i="13"/>
  <c r="C426" i="13"/>
  <c r="C419" i="13"/>
  <c r="C418" i="13"/>
  <c r="C416" i="13"/>
  <c r="C415" i="13"/>
  <c r="C414" i="13"/>
  <c r="C413" i="13"/>
  <c r="C412" i="13"/>
  <c r="C407" i="13"/>
  <c r="C406" i="13"/>
  <c r="C405" i="13"/>
  <c r="C404" i="13"/>
  <c r="C403" i="13"/>
  <c r="C402" i="13"/>
  <c r="C401" i="13"/>
  <c r="C399" i="13" s="1"/>
  <c r="C397" i="13"/>
  <c r="C396" i="13"/>
  <c r="C395" i="13"/>
  <c r="C393" i="13"/>
  <c r="C392" i="13"/>
  <c r="C391" i="13"/>
  <c r="C390" i="13"/>
  <c r="C389" i="13"/>
  <c r="C387" i="13"/>
  <c r="C386" i="13"/>
  <c r="C385" i="13"/>
  <c r="C384" i="13"/>
  <c r="C383" i="13"/>
  <c r="C382" i="13"/>
  <c r="C379" i="13"/>
  <c r="C378" i="13"/>
  <c r="C377" i="13"/>
  <c r="C375" i="13"/>
  <c r="C374" i="13"/>
  <c r="C372" i="13"/>
  <c r="C371" i="13"/>
  <c r="C370" i="13"/>
  <c r="C369" i="13"/>
  <c r="C368" i="13"/>
  <c r="C367" i="13"/>
  <c r="C366" i="13"/>
  <c r="C365" i="13"/>
  <c r="C364" i="13"/>
  <c r="C362" i="13"/>
  <c r="C361" i="13"/>
  <c r="C360" i="13"/>
  <c r="C359" i="13"/>
  <c r="C358" i="13"/>
  <c r="C357" i="13"/>
  <c r="C356" i="13"/>
  <c r="C355" i="13"/>
  <c r="C354" i="13"/>
  <c r="C352" i="13"/>
  <c r="C351" i="13"/>
  <c r="C350" i="13"/>
  <c r="C349" i="13"/>
  <c r="C348" i="13"/>
  <c r="C347" i="13"/>
  <c r="C345" i="13"/>
  <c r="C344" i="13"/>
  <c r="C343" i="13"/>
  <c r="C342" i="13"/>
  <c r="C341" i="13"/>
  <c r="C340" i="13"/>
  <c r="C339" i="13"/>
  <c r="C338" i="13"/>
  <c r="C337" i="13"/>
  <c r="C335" i="13"/>
  <c r="C334" i="13"/>
  <c r="C331" i="13"/>
  <c r="C330" i="13"/>
  <c r="C328" i="13"/>
  <c r="C326" i="13"/>
  <c r="C325" i="13"/>
  <c r="C324" i="13"/>
  <c r="C323" i="13"/>
  <c r="C322" i="13"/>
  <c r="C321" i="13"/>
  <c r="C250" i="13"/>
  <c r="C249" i="13"/>
  <c r="C248" i="13"/>
  <c r="C246" i="13"/>
  <c r="C240" i="13"/>
  <c r="C238" i="13"/>
  <c r="C237" i="13"/>
  <c r="C236" i="13"/>
  <c r="C235" i="13"/>
  <c r="C234" i="13"/>
  <c r="C233" i="13"/>
  <c r="C231" i="13"/>
  <c r="C230" i="13"/>
  <c r="C218" i="13"/>
  <c r="C217" i="13"/>
  <c r="C216" i="13"/>
  <c r="C215" i="13"/>
  <c r="C214" i="13"/>
  <c r="C213" i="13"/>
  <c r="C212" i="13"/>
  <c r="C211" i="13"/>
  <c r="C210" i="13"/>
  <c r="C208" i="13"/>
  <c r="C207" i="13"/>
  <c r="C206" i="13"/>
  <c r="C205" i="13"/>
  <c r="C202" i="13"/>
  <c r="C201" i="13"/>
  <c r="C200" i="13"/>
  <c r="C199" i="13"/>
  <c r="C198" i="13"/>
  <c r="C197" i="13"/>
  <c r="C196" i="13"/>
  <c r="C195" i="13"/>
  <c r="C194" i="13"/>
  <c r="C41" i="13"/>
  <c r="C38" i="13"/>
  <c r="C408" i="13" l="1"/>
  <c r="F380" i="13"/>
  <c r="N380" i="13"/>
  <c r="C398" i="13"/>
  <c r="C320" i="13"/>
  <c r="C228" i="13"/>
  <c r="J380" i="13"/>
  <c r="O251" i="13"/>
  <c r="G380" i="13"/>
  <c r="K380" i="13"/>
  <c r="O380" i="13"/>
  <c r="J192" i="13"/>
  <c r="N332" i="13"/>
  <c r="H380" i="13"/>
  <c r="G332" i="13"/>
  <c r="K332" i="13"/>
  <c r="O332" i="13"/>
  <c r="H332" i="13"/>
  <c r="L332" i="13"/>
  <c r="E192" i="13"/>
  <c r="I192" i="13"/>
  <c r="M192" i="13"/>
  <c r="M5" i="13"/>
  <c r="I5" i="13"/>
  <c r="E5" i="13"/>
  <c r="N192" i="13"/>
  <c r="G192" i="13"/>
  <c r="K192" i="13"/>
  <c r="O192" i="13"/>
  <c r="H192" i="13"/>
  <c r="L192" i="13"/>
  <c r="E332" i="13"/>
  <c r="I332" i="13"/>
  <c r="M332" i="13"/>
  <c r="F332" i="13"/>
  <c r="L380" i="13"/>
  <c r="E380" i="13"/>
  <c r="I380" i="13"/>
  <c r="M380" i="13"/>
  <c r="G5" i="13"/>
  <c r="K5" i="13"/>
  <c r="O5" i="13"/>
  <c r="L5" i="13"/>
  <c r="H251" i="13"/>
  <c r="L251" i="13"/>
  <c r="I251" i="13"/>
  <c r="M251" i="13"/>
  <c r="G310" i="13"/>
  <c r="K310" i="13"/>
  <c r="O310" i="13"/>
  <c r="H398" i="13"/>
  <c r="G398" i="13"/>
  <c r="K398" i="13"/>
  <c r="O398" i="13"/>
  <c r="J398" i="13"/>
  <c r="N398" i="13"/>
  <c r="F398" i="13"/>
  <c r="L398" i="13"/>
  <c r="E398" i="13"/>
  <c r="I398" i="13"/>
  <c r="M398" i="13"/>
  <c r="H310" i="13"/>
  <c r="L310" i="13"/>
  <c r="I310" i="13"/>
  <c r="M310" i="13"/>
  <c r="G251" i="13"/>
  <c r="F251" i="13"/>
  <c r="J251" i="13"/>
  <c r="N251" i="13"/>
  <c r="K251" i="13"/>
  <c r="F192" i="13"/>
  <c r="J107" i="13"/>
  <c r="N107" i="13"/>
  <c r="G107" i="13"/>
  <c r="K107" i="13"/>
  <c r="O107" i="13"/>
  <c r="H107" i="13"/>
  <c r="L107" i="13"/>
  <c r="E107" i="13"/>
  <c r="I107" i="13"/>
  <c r="M107" i="13"/>
  <c r="F107" i="13"/>
  <c r="H42" i="13"/>
  <c r="E42" i="13"/>
  <c r="I42" i="13"/>
  <c r="M42" i="13"/>
  <c r="L42" i="13"/>
  <c r="G42" i="13"/>
  <c r="O42" i="13"/>
  <c r="K42" i="13"/>
  <c r="F42" i="13"/>
  <c r="J42" i="13"/>
  <c r="N42" i="13"/>
  <c r="F5" i="13"/>
  <c r="J5" i="13"/>
  <c r="N5" i="13"/>
  <c r="H5" i="13"/>
  <c r="E251" i="13"/>
  <c r="E310" i="13"/>
  <c r="D428" i="13"/>
  <c r="D425" i="13"/>
  <c r="C425" i="13" s="1"/>
  <c r="D423" i="13"/>
  <c r="C423" i="13" s="1"/>
  <c r="D420" i="13"/>
  <c r="C420" i="13" s="1"/>
  <c r="D417" i="13"/>
  <c r="C417" i="13" s="1"/>
  <c r="D408" i="13"/>
  <c r="D399" i="13"/>
  <c r="D394" i="13"/>
  <c r="C394" i="13" s="1"/>
  <c r="D388" i="13"/>
  <c r="C388" i="13" s="1"/>
  <c r="D381" i="13"/>
  <c r="D376" i="13"/>
  <c r="C376" i="13" s="1"/>
  <c r="D373" i="13"/>
  <c r="C373" i="13" s="1"/>
  <c r="D363" i="13"/>
  <c r="C363" i="13" s="1"/>
  <c r="D353" i="13"/>
  <c r="C353" i="13" s="1"/>
  <c r="D346" i="13"/>
  <c r="C346" i="13" s="1"/>
  <c r="D336" i="13"/>
  <c r="C336" i="13" s="1"/>
  <c r="D333" i="13"/>
  <c r="C333" i="13" s="1"/>
  <c r="D329" i="13"/>
  <c r="C329" i="13" s="1"/>
  <c r="D320" i="13"/>
  <c r="D311" i="13"/>
  <c r="D300" i="13"/>
  <c r="D295" i="13"/>
  <c r="D285" i="13"/>
  <c r="C285" i="13" s="1"/>
  <c r="D276" i="13"/>
  <c r="D274" i="13"/>
  <c r="D267" i="13"/>
  <c r="D264" i="13"/>
  <c r="D259" i="13"/>
  <c r="D252" i="13"/>
  <c r="D247" i="13"/>
  <c r="C247" i="13" s="1"/>
  <c r="D241" i="13"/>
  <c r="C241" i="13" s="1"/>
  <c r="D239" i="13"/>
  <c r="C239" i="13" s="1"/>
  <c r="D232" i="13"/>
  <c r="C232" i="13" s="1"/>
  <c r="D228" i="13"/>
  <c r="D219" i="13"/>
  <c r="D209" i="13"/>
  <c r="C209" i="13" s="1"/>
  <c r="D203" i="13"/>
  <c r="C203" i="13" s="1"/>
  <c r="D193" i="13"/>
  <c r="D182" i="13"/>
  <c r="D176" i="13"/>
  <c r="D166" i="13"/>
  <c r="D158" i="13"/>
  <c r="D148" i="13"/>
  <c r="D138" i="13"/>
  <c r="D128" i="13"/>
  <c r="D118" i="13"/>
  <c r="D108" i="13"/>
  <c r="D97" i="13"/>
  <c r="D93" i="13"/>
  <c r="D87" i="13"/>
  <c r="D84" i="13"/>
  <c r="D76" i="13"/>
  <c r="D66" i="13"/>
  <c r="D56" i="13"/>
  <c r="C56" i="13" s="1"/>
  <c r="D52" i="13"/>
  <c r="D43" i="13"/>
  <c r="D39" i="13"/>
  <c r="C39" i="13" s="1"/>
  <c r="D37" i="13"/>
  <c r="C37" i="13" s="1"/>
  <c r="D30" i="13"/>
  <c r="D25" i="13"/>
  <c r="D16" i="13"/>
  <c r="D11" i="13"/>
  <c r="D6" i="13"/>
  <c r="C6" i="13" s="1"/>
  <c r="C251" i="13" l="1"/>
  <c r="C5" i="13"/>
  <c r="C42" i="13"/>
  <c r="C310" i="13"/>
  <c r="N430" i="13"/>
  <c r="O430" i="13"/>
  <c r="G430" i="13"/>
  <c r="K430" i="13"/>
  <c r="M430" i="13"/>
  <c r="F430" i="13"/>
  <c r="L430" i="13"/>
  <c r="E430" i="13"/>
  <c r="I430" i="13"/>
  <c r="H430" i="13"/>
  <c r="J430" i="13"/>
  <c r="D251" i="13"/>
  <c r="C193" i="13"/>
  <c r="D192" i="13"/>
  <c r="D380" i="13"/>
  <c r="C380" i="13" s="1"/>
  <c r="C381" i="13"/>
  <c r="D107" i="13"/>
  <c r="D398" i="13"/>
  <c r="D310" i="13"/>
  <c r="D5" i="13"/>
  <c r="D42" i="13"/>
  <c r="D332" i="13"/>
  <c r="C332" i="13" s="1"/>
  <c r="C192" i="13" l="1"/>
  <c r="C430" i="13" s="1"/>
  <c r="D430" i="13"/>
</calcChain>
</file>

<file path=xl/comments1.xml><?xml version="1.0" encoding="utf-8"?>
<comments xmlns="http://schemas.openxmlformats.org/spreadsheetml/2006/main">
  <authors>
    <author>laura.uribe</author>
  </authors>
  <commentList>
    <comment ref="A1" authorId="0" shapeId="0">
      <text>
        <r>
          <rPr>
            <b/>
            <sz val="11"/>
            <color indexed="81"/>
            <rFont val="Tahoma"/>
            <family val="2"/>
          </rPr>
          <t>Etapa de la planeación vinculado con los objetivos del  Plan Municipal de Desarrollo (PMD)</t>
        </r>
        <r>
          <rPr>
            <sz val="10"/>
            <color indexed="81"/>
            <rFont val="Tahoma"/>
            <family val="2"/>
          </rPr>
          <t xml:space="preserve">
</t>
        </r>
      </text>
    </comment>
  </commentList>
</comments>
</file>

<file path=xl/comments2.xml><?xml version="1.0" encoding="utf-8"?>
<comments xmlns="http://schemas.openxmlformats.org/spreadsheetml/2006/main">
  <authors>
    <author>laura.uribe</author>
  </authors>
  <commentList>
    <comment ref="B1" authorId="0" shapeId="0">
      <text>
        <r>
          <rPr>
            <sz val="10"/>
            <color indexed="81"/>
            <rFont val="Tahoma"/>
            <family val="2"/>
          </rPr>
          <t xml:space="preserve">Etapa de la planeación que está vinculada con el Programa Operativo Anual (POA).
Problemática y prioridades plasmadas en el (Plan Municipal de Desarrollo) PMD y que podrían modificarlo
  </t>
        </r>
      </text>
    </comment>
    <comment ref="C5" authorId="0" shapeId="0">
      <text>
        <r>
          <rPr>
            <sz val="10"/>
            <color indexed="81"/>
            <rFont val="Tahoma"/>
            <family val="2"/>
          </rPr>
          <t xml:space="preserve">* Resume la situación problemática en forma clara y breve.
* Se formula como un hecho negativo, o como una situación que debe ser revertida.
* Define la problación afectada o el área de enfoque.
* Hace una referencia cuantitativa que permite una verificación.
</t>
        </r>
      </text>
    </comment>
  </commentList>
</comments>
</file>

<file path=xl/comments3.xml><?xml version="1.0" encoding="utf-8"?>
<comments xmlns="http://schemas.openxmlformats.org/spreadsheetml/2006/main">
  <authors>
    <author>laura.uribe</author>
  </authors>
  <commentList>
    <comment ref="B1" authorId="0" shapeId="0">
      <text>
        <r>
          <rPr>
            <sz val="10"/>
            <color indexed="81"/>
            <rFont val="Tahoma"/>
            <family val="2"/>
          </rPr>
          <t xml:space="preserve">Art.61.- Además de la información prevista en las respectivas leyes en materia financiera, fiscal y </t>
        </r>
        <r>
          <rPr>
            <b/>
            <u/>
            <sz val="10"/>
            <color indexed="81"/>
            <rFont val="Tahoma"/>
            <family val="2"/>
          </rPr>
          <t>presupuestaria y la información señalada en los arts. 46 a 48 de esta Ley</t>
        </r>
        <r>
          <rPr>
            <sz val="10"/>
            <color indexed="81"/>
            <rFont val="Tahoma"/>
            <family val="2"/>
          </rPr>
          <t xml:space="preserve"> la Federación….., los municipios,…. Incluirán en sus respectivas leyes de ingresos y presupuesto de egresos....... la información siguiente:</t>
        </r>
        <r>
          <rPr>
            <sz val="10"/>
            <color indexed="81"/>
            <rFont val="Tahoma"/>
            <family val="2"/>
          </rPr>
          <t xml:space="preserve">
II.- Presupuesto de Egresos: a) Las prioridades del gasto, </t>
        </r>
        <r>
          <rPr>
            <b/>
            <u/>
            <sz val="10"/>
            <color indexed="81"/>
            <rFont val="Tahoma"/>
            <family val="2"/>
          </rPr>
          <t>los programas y proyectos</t>
        </r>
        <r>
          <rPr>
            <sz val="10"/>
            <color indexed="81"/>
            <rFont val="Tahoma"/>
            <family val="2"/>
          </rPr>
          <t xml:space="preserve">.......
b) </t>
        </r>
        <r>
          <rPr>
            <b/>
            <u/>
            <sz val="10"/>
            <color indexed="81"/>
            <rFont val="Tahoma"/>
            <family val="2"/>
          </rPr>
          <t xml:space="preserve">El listado de programas así como sus indicadores estratégicos y de gestión aprobados.
Último párrafo:
</t>
        </r>
        <r>
          <rPr>
            <sz val="10"/>
            <color indexed="81"/>
            <rFont val="Tahoma"/>
            <family val="2"/>
          </rPr>
          <t xml:space="preserve">El consejo establecerá las normas, metodologías, </t>
        </r>
        <r>
          <rPr>
            <b/>
            <u/>
            <sz val="10"/>
            <color indexed="81"/>
            <rFont val="Tahoma"/>
            <family val="2"/>
          </rPr>
          <t xml:space="preserve">clasificadores </t>
        </r>
        <r>
          <rPr>
            <sz val="10"/>
            <color indexed="81"/>
            <rFont val="Tahoma"/>
            <family val="2"/>
          </rPr>
          <t xml:space="preserve"> y los formatos, con la estructura y contenido de la información...</t>
        </r>
      </text>
    </comment>
    <comment ref="B5" authorId="0" shapeId="0">
      <text>
        <r>
          <rPr>
            <sz val="10"/>
            <color indexed="81"/>
            <rFont val="Tahoma"/>
            <family val="2"/>
          </rPr>
          <t xml:space="preserve">1. Eficacia
2. Eficiencia
3. Calidad
4. Economía
</t>
        </r>
      </text>
    </comment>
    <comment ref="I5" authorId="0" shapeId="0">
      <text>
        <r>
          <rPr>
            <sz val="10"/>
            <color indexed="81"/>
            <rFont val="Tahoma"/>
            <family val="2"/>
          </rPr>
          <t>Qué se pretende medir del objetivo al que está asociado.
Ayuda a entender la utilidad, finalidad o uso del indicador. 
Utilizar términos sencillos
En la definición qué se pretende medir.</t>
        </r>
      </text>
    </comment>
    <comment ref="U5" authorId="0" shapeId="0">
      <text>
        <r>
          <rPr>
            <b/>
            <sz val="10"/>
            <color indexed="81"/>
            <rFont val="Tahoma"/>
            <family val="2"/>
          </rPr>
          <t>Forma en que se relacionan las variables establecidad para el indicador.
Utilizar símbolos matemáticos no palabras para la expresiones aritméticas.
 El nombre del indicador no debe reflejar una acción.</t>
        </r>
      </text>
    </comment>
    <comment ref="AF5" authorId="0" shapeId="0">
      <text>
        <r>
          <rPr>
            <b/>
            <sz val="10"/>
            <color indexed="81"/>
            <rFont val="Tahoma"/>
            <family val="2"/>
          </rPr>
          <t>Hace referencia a la dirección que debe tener el comportamiento del indicador, para identificar si es positivo o negativo y puede tener sentido descendente o ascendente.</t>
        </r>
        <r>
          <rPr>
            <sz val="10"/>
            <color indexed="81"/>
            <rFont val="Tahoma"/>
            <family val="2"/>
          </rPr>
          <t xml:space="preserve">
</t>
        </r>
      </text>
    </comment>
    <comment ref="AM5" authorId="0" shapeId="0">
      <text>
        <r>
          <rPr>
            <b/>
            <sz val="10"/>
            <color indexed="81"/>
            <rFont val="Tahoma"/>
            <family val="2"/>
          </rPr>
          <t>Periodicidad en el tiempo con que se realiza la medición del indicador</t>
        </r>
        <r>
          <rPr>
            <sz val="10"/>
            <color indexed="81"/>
            <rFont val="Tahoma"/>
            <family val="2"/>
          </rPr>
          <t xml:space="preserve">
</t>
        </r>
      </text>
    </comment>
    <comment ref="AT5" authorId="0" shapeId="0">
      <text>
        <r>
          <rPr>
            <b/>
            <sz val="10"/>
            <color indexed="81"/>
            <rFont val="Tahoma"/>
            <family val="2"/>
          </rPr>
          <t>Forma en que se quiere expresar el resultado de la medición al aplicar el indicador.</t>
        </r>
        <r>
          <rPr>
            <sz val="10"/>
            <color indexed="81"/>
            <rFont val="Tahoma"/>
            <family val="2"/>
          </rPr>
          <t xml:space="preserve">
</t>
        </r>
      </text>
    </comment>
    <comment ref="CD5" authorId="0" shapeId="0">
      <text>
        <r>
          <rPr>
            <b/>
            <sz val="10"/>
            <color indexed="81"/>
            <rFont val="Tahoma"/>
            <family val="2"/>
          </rPr>
          <t xml:space="preserve">Para dar seguimiento, realizar una evaluación adecuada; deberán establecerlose los parámetros de semaforización que </t>
        </r>
        <r>
          <rPr>
            <b/>
            <u/>
            <sz val="10"/>
            <color indexed="81"/>
            <rFont val="Tahoma"/>
            <family val="2"/>
          </rPr>
          <t>indiquen si el cumplimiento del indicador fue adecuado o esperado.</t>
        </r>
        <r>
          <rPr>
            <sz val="10"/>
            <color indexed="81"/>
            <rFont val="Tahoma"/>
            <family val="2"/>
          </rPr>
          <t xml:space="preserve">
</t>
        </r>
      </text>
    </comment>
    <comment ref="CD6" authorId="0" shapeId="0">
      <text>
        <r>
          <rPr>
            <sz val="10"/>
            <color indexed="81"/>
            <rFont val="Tahoma"/>
            <family val="2"/>
          </rPr>
          <t xml:space="preserve">
</t>
        </r>
        <r>
          <rPr>
            <b/>
            <sz val="10"/>
            <color indexed="81"/>
            <rFont val="Tahoma"/>
            <family val="2"/>
          </rPr>
          <t>ACEPTABLE</t>
        </r>
        <r>
          <rPr>
            <sz val="10"/>
            <color indexed="81"/>
            <rFont val="Tahoma"/>
            <family val="2"/>
          </rPr>
          <t xml:space="preserve">
</t>
        </r>
      </text>
    </comment>
    <comment ref="CM6" authorId="0" shapeId="0">
      <text>
        <r>
          <rPr>
            <b/>
            <sz val="10"/>
            <color indexed="81"/>
            <rFont val="Tahoma"/>
            <family val="2"/>
          </rPr>
          <t>CON RIESGO</t>
        </r>
        <r>
          <rPr>
            <sz val="10"/>
            <color indexed="81"/>
            <rFont val="Tahoma"/>
            <family val="2"/>
          </rPr>
          <t xml:space="preserve">
</t>
        </r>
      </text>
    </comment>
    <comment ref="CV6" authorId="0" shapeId="0">
      <text>
        <r>
          <rPr>
            <sz val="10"/>
            <color indexed="81"/>
            <rFont val="Tahoma"/>
            <family val="2"/>
          </rPr>
          <t xml:space="preserve">
</t>
        </r>
        <r>
          <rPr>
            <b/>
            <sz val="10"/>
            <color indexed="81"/>
            <rFont val="Tahoma"/>
            <family val="2"/>
          </rPr>
          <t>CRÍTICO</t>
        </r>
        <r>
          <rPr>
            <sz val="10"/>
            <color indexed="81"/>
            <rFont val="Tahoma"/>
            <family val="2"/>
          </rPr>
          <t xml:space="preserve">
</t>
        </r>
      </text>
    </comment>
  </commentList>
</comments>
</file>

<file path=xl/comments4.xml><?xml version="1.0" encoding="utf-8"?>
<comments xmlns="http://schemas.openxmlformats.org/spreadsheetml/2006/main">
  <authors>
    <author>laura.uribe</author>
  </authors>
  <commentList>
    <comment ref="A1" authorId="0" shapeId="0">
      <text>
        <r>
          <rPr>
            <b/>
            <sz val="11"/>
            <color indexed="81"/>
            <rFont val="Tahoma"/>
            <family val="2"/>
          </rPr>
          <t>CLASIFICACION PROGRAMÁTICA CONAC.- (acuerdo del 8 de Ago.2013) vigencia a partir de la elaboración del presupuesto de egresos 2014 (Primero Transitorio)</t>
        </r>
      </text>
    </comment>
  </commentList>
</comments>
</file>

<file path=xl/comments5.xml><?xml version="1.0" encoding="utf-8"?>
<comments xmlns="http://schemas.openxmlformats.org/spreadsheetml/2006/main">
  <authors>
    <author>pedro.monarrez</author>
  </authors>
  <commentList>
    <comment ref="B5" authorId="0"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0"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0"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0"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0"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0"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0"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0"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0"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0"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0"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0"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0"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0"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0"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0"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0"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0"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0"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0"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0"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0"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0"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0"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0"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0"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0"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0"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0"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0"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0"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0"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0"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0"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0"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0"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0"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0"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0"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0"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0"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0"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0"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0"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0"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0"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0"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0"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0"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0"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0"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0"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0"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0"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0"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0"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0"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0"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0"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0"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0"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0"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0"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0"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0"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0" shapeId="0">
      <text>
        <r>
          <rPr>
            <b/>
            <sz val="12"/>
            <color indexed="81"/>
            <rFont val="Arial"/>
            <family val="2"/>
          </rPr>
          <t>Asignaciones destinadas a la adquisición de madera y sus derivados.</t>
        </r>
        <r>
          <rPr>
            <sz val="12"/>
            <color indexed="81"/>
            <rFont val="Arial"/>
            <family val="2"/>
          </rPr>
          <t xml:space="preserve">
</t>
        </r>
      </text>
    </comment>
    <comment ref="B71" authorId="0" shapeId="0">
      <text>
        <r>
          <rPr>
            <b/>
            <sz val="12"/>
            <color indexed="81"/>
            <rFont val="Arial"/>
            <family val="2"/>
          </rPr>
          <t>Asignaciones destinadas a la adquisición de vidrio plano, templado, inastillable y otros vidrios laminados; espejos; envases y artículos de vidrio y fibra de vidrio.</t>
        </r>
      </text>
    </comment>
    <comment ref="B72" authorId="0"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0"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0"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0"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0"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0"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0"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0"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0"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0"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0"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0"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0"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0"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0"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0"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0"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0"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0"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0"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0"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0"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0"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0"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0"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0"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0"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0"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0"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0"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0"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0"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0"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0"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0"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0"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0"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0"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0"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0"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0"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0"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0"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0"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0"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0"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0"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0" shapeId="0">
      <text>
        <r>
          <rPr>
            <b/>
            <sz val="12"/>
            <color indexed="81"/>
            <rFont val="Arial"/>
            <family val="2"/>
          </rPr>
          <t>Asignaciones destinadas a cubrir el alquiler de terrenos.</t>
        </r>
      </text>
    </comment>
    <comment ref="B120" authorId="0"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0"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0"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0"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0"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0"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0"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0"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0"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0"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0"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0"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0"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0"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0"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0"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0"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0"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0"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0"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0"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0"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0"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0"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0"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0"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0"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0"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0"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0"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0"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0"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0"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0"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0"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0"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0"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0"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0"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0"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0"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0"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0"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0"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0"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0"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0"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0"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0"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0"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0"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0"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0"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0"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0"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0"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0"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0"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0"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0"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0"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0"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0"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0"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0"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0"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0"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0"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0"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0"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0"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0"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0"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0"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0"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0"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0"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0"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0"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0"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0"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0"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0"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0"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0"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0"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0"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0"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0"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0"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0"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0"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0"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0"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0"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0"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0"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0"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0"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0"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0"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0"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0" shapeId="0">
      <text>
        <r>
          <rPr>
            <b/>
            <sz val="12"/>
            <color indexed="81"/>
            <rFont val="Arial"/>
            <family val="2"/>
          </rPr>
          <t>Asignaciones destinadas para la atención de gastos corrientes de establecimientos de enseñanza.</t>
        </r>
      </text>
    </comment>
    <comment ref="B223" authorId="0"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0"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0" shapeId="0">
      <text>
        <r>
          <rPr>
            <b/>
            <sz val="12"/>
            <color indexed="81"/>
            <rFont val="Arial"/>
            <family val="2"/>
          </rPr>
          <t>Asignaciones destinadas a promover el cooperativismo.</t>
        </r>
        <r>
          <rPr>
            <sz val="12"/>
            <color indexed="81"/>
            <rFont val="Arial"/>
            <family val="2"/>
          </rPr>
          <t xml:space="preserve">
</t>
        </r>
      </text>
    </comment>
    <comment ref="B226" authorId="0"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0"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0"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0"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0"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0"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0"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0"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0"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0"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0"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0"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0"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0"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0"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0"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0"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0"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0"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0"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0"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0"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0"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0"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0"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0"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0"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0"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0"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0"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0"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0"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0"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0"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0"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0"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0"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0"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0"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0"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0"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0"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0"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0"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0"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0"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0"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0"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0"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0"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0"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0"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0"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0"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0"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0"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0"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0"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0"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0"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0"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0"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0"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0" shapeId="0">
      <text>
        <r>
          <rPr>
            <b/>
            <sz val="12"/>
            <color indexed="81"/>
            <rFont val="Arial"/>
            <family val="2"/>
          </rPr>
          <t>Asignaciones destinadas a la adquisición de ovinos y caprinos.</t>
        </r>
        <r>
          <rPr>
            <sz val="12"/>
            <color indexed="81"/>
            <rFont val="Arial"/>
            <family val="2"/>
          </rPr>
          <t xml:space="preserve">
</t>
        </r>
      </text>
    </comment>
    <comment ref="B290" authorId="0"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0"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0"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0"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0"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0"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0"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0"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0"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0"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0"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0"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0"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0"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0"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0"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0"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0" shapeId="0">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0"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0"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0"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0"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0"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0"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0"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0"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0"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0"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0"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0"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0"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0"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0"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0"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0"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0"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0"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0"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0"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0"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0"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0"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0"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0"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0"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0"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0"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0"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0"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0"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0"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0"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0"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0"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0"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0"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0"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0"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0"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0"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0"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0"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0"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0"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0"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0"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0"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0"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0"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0"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0"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0"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0"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0"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0"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0"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0"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0"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0"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0"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0"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0" shapeId="0">
      <text>
        <r>
          <rPr>
            <b/>
            <sz val="12"/>
            <color indexed="81"/>
            <rFont val="Arial"/>
            <family val="2"/>
          </rPr>
          <t>Asignaciones a fideicomisos de municipios con fines de política económica.</t>
        </r>
        <r>
          <rPr>
            <sz val="12"/>
            <color indexed="81"/>
            <rFont val="Arial"/>
            <family val="2"/>
          </rPr>
          <t xml:space="preserve">
</t>
        </r>
      </text>
    </comment>
    <comment ref="B372" authorId="0"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0"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0" shapeId="0">
      <text>
        <r>
          <rPr>
            <b/>
            <sz val="12"/>
            <color indexed="81"/>
            <rFont val="Arial"/>
            <family val="2"/>
          </rPr>
          <t>Asignaciones destinadas a colocaciones a largo plazo en moneda nacional.</t>
        </r>
        <r>
          <rPr>
            <sz val="12"/>
            <color indexed="81"/>
            <rFont val="Arial"/>
            <family val="2"/>
          </rPr>
          <t xml:space="preserve">
</t>
        </r>
      </text>
    </comment>
    <comment ref="B375" authorId="0"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0"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0"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0"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0"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0"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0"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0"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0"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0"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0"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0"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0" shapeId="0">
      <text>
        <r>
          <rPr>
            <b/>
            <sz val="12"/>
            <color indexed="81"/>
            <rFont val="Arial"/>
            <family val="2"/>
          </rPr>
          <t xml:space="preserve">Asignaciones destinadas a cubrir los incentivos derivados de convenios de colaboración administrativa  que se celebren con otros órdenes de gobierno.
</t>
        </r>
      </text>
    </comment>
    <comment ref="B388" authorId="0"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0"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0"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0"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0"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0"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0"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0"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0"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0"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0"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0"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0"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0"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0"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0"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0"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0"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0"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0"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0"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0"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0"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0"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0"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0"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0"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0"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0"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0"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0"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0"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0"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0"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0"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0"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0"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0"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0"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0"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0"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0"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<sst xmlns="http://schemas.openxmlformats.org/spreadsheetml/2006/main" count="493" uniqueCount="485">
  <si>
    <t>No.</t>
  </si>
  <si>
    <t>Derechos</t>
  </si>
  <si>
    <t>DESCRIPCIÓN</t>
  </si>
  <si>
    <t>PARTICIPACIONES Y APORTACIONES</t>
  </si>
  <si>
    <t>SERVICIOS PERSONALES</t>
  </si>
  <si>
    <t>MATERIALES Y SUMINISTROS</t>
  </si>
  <si>
    <t>SERVICIOS GENERALES</t>
  </si>
  <si>
    <t>INVERSIÓN PÚBLICA</t>
  </si>
  <si>
    <t>INVERSIONES FINANCIERAS Y OTRAS PROVISIONES</t>
  </si>
  <si>
    <t>ENERO</t>
  </si>
  <si>
    <t>FEBRERO</t>
  </si>
  <si>
    <t>MARZO</t>
  </si>
  <si>
    <t>ABRIL</t>
  </si>
  <si>
    <t>MAYO</t>
  </si>
  <si>
    <t>JUNIO</t>
  </si>
  <si>
    <t>JULIO</t>
  </si>
  <si>
    <t>AGOSTO</t>
  </si>
  <si>
    <t>SEPTIEMBRE</t>
  </si>
  <si>
    <t>OCTUBRE</t>
  </si>
  <si>
    <t>NOVIEMBRE</t>
  </si>
  <si>
    <t>DICIEMBRE</t>
  </si>
  <si>
    <t>Indemnizaciones</t>
  </si>
  <si>
    <t>PARTICIPACIONES</t>
  </si>
  <si>
    <t>APORTACIONES</t>
  </si>
  <si>
    <t>CONVENIOS</t>
  </si>
  <si>
    <t>TRANSFERENCIAS INTERNAS Y ASIGNACIONES AL SECTOR PÚBLICO</t>
  </si>
  <si>
    <t>SUBSIDIOS Y SUBVENCIONES</t>
  </si>
  <si>
    <t>AYUDAS SOCIALES</t>
  </si>
  <si>
    <t>PENSIONES Y JUBILACIONES</t>
  </si>
  <si>
    <t>COG</t>
  </si>
  <si>
    <t>ANUAL</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</si>
  <si>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</si>
  <si>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</si>
  <si>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</si>
  <si>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</si>
  <si>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</si>
  <si>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</si>
  <si>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</si>
  <si>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</si>
  <si>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</si>
  <si>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</si>
  <si>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</si>
  <si>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</si>
  <si>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</si>
  <si>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</si>
  <si>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</si>
  <si>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</si>
  <si>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</si>
  <si>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</si>
  <si>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</si>
  <si>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</si>
  <si>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</si>
  <si>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</si>
  <si>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</si>
  <si>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</si>
  <si>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</si>
  <si>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</si>
  <si>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</si>
  <si>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</si>
  <si>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</si>
  <si>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</si>
  <si>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</si>
  <si>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</si>
  <si>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</si>
  <si>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</si>
  <si>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</si>
  <si>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</si>
  <si>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</si>
  <si>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</si>
  <si>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</si>
  <si>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</si>
  <si>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</si>
  <si>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</si>
  <si>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</si>
  <si>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</si>
  <si>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</si>
  <si>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</si>
  <si>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</si>
  <si>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</si>
  <si>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</si>
  <si>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</si>
  <si>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</si>
  <si>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</si>
  <si>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</si>
  <si>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</si>
  <si>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</si>
  <si>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</si>
  <si>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</si>
  <si>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</si>
  <si>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</si>
  <si>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</si>
  <si>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</si>
  <si>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</si>
  <si>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</si>
  <si>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</si>
  <si>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</si>
  <si>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</si>
  <si>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</si>
  <si>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</si>
  <si>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</si>
  <si>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</si>
  <si>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</si>
  <si>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</si>
  <si>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</si>
  <si>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</si>
  <si>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</si>
  <si>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</si>
  <si>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</si>
  <si>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</si>
  <si>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</si>
  <si>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</si>
  <si>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</si>
  <si>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</si>
  <si>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</si>
  <si>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</si>
  <si>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</si>
  <si>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</si>
  <si>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</si>
  <si>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</si>
  <si>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</si>
  <si>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</si>
  <si>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</si>
  <si>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</si>
  <si>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</si>
  <si>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</si>
  <si>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</si>
  <si>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</si>
  <si>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</si>
  <si>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</si>
  <si>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</si>
  <si>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</si>
  <si>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</si>
  <si>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</si>
  <si>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</si>
  <si>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</si>
  <si>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</si>
  <si>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</si>
  <si>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</si>
  <si>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</si>
  <si>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</si>
  <si>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</si>
  <si>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</si>
  <si>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</si>
  <si>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</si>
  <si>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</si>
  <si>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</si>
  <si>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</si>
  <si>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</si>
  <si>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</si>
  <si>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</si>
  <si>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</si>
  <si>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</si>
  <si>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</si>
  <si>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</si>
  <si>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</si>
  <si>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</si>
  <si>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</si>
  <si>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</si>
  <si>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</si>
  <si>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</si>
  <si>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</si>
  <si>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</si>
  <si>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</si>
  <si>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</si>
  <si>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</si>
  <si>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</si>
  <si>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</si>
  <si>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</si>
  <si>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</si>
  <si>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</si>
  <si>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</si>
  <si>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</si>
  <si>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</si>
  <si>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</si>
  <si>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</si>
  <si>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</si>
  <si>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</si>
  <si>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</si>
  <si>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</si>
  <si>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</si>
  <si>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</si>
  <si>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</si>
  <si>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</si>
  <si>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</si>
  <si>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</si>
  <si>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</si>
  <si>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</si>
  <si>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</si>
  <si>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</si>
  <si>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</si>
  <si>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</si>
  <si>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</si>
  <si>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</si>
  <si>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</si>
  <si>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</si>
  <si>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</si>
  <si>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</si>
  <si>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</si>
  <si>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</si>
  <si>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</si>
  <si>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</si>
  <si>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</si>
  <si>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</si>
  <si>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</si>
  <si>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</si>
  <si>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</si>
  <si>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</si>
  <si>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</si>
  <si>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</si>
  <si>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</si>
  <si>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</si>
  <si>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</si>
  <si>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</si>
  <si>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</si>
  <si>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</si>
  <si>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</si>
  <si>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</si>
  <si>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</si>
  <si>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</si>
  <si>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</si>
  <si>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</si>
  <si>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</si>
  <si>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</si>
  <si>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</si>
  <si>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</si>
  <si>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</si>
  <si>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</si>
  <si>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</si>
  <si>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</si>
  <si>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</si>
  <si>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</si>
  <si>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</si>
  <si>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</si>
  <si>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</si>
  <si>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</si>
  <si>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</si>
  <si>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</si>
  <si>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</si>
  <si>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</si>
  <si>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</si>
  <si>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</si>
  <si>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</si>
  <si>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</si>
  <si>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</si>
  <si>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</si>
  <si>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</si>
  <si>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</si>
  <si>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</si>
  <si>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</si>
  <si>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</si>
  <si>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</si>
  <si>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</si>
  <si>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</si>
  <si>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</si>
  <si>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</si>
  <si>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</si>
  <si>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</si>
  <si>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</si>
  <si>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</si>
  <si>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</si>
  <si>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</si>
  <si>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</si>
  <si>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</si>
  <si>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</si>
  <si>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</si>
  <si>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</si>
  <si>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</si>
  <si>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</si>
  <si>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</si>
  <si>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</si>
  <si>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</si>
  <si>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</si>
  <si>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</si>
  <si>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</si>
  <si>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</si>
  <si>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</si>
  <si>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</si>
  <si>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</si>
  <si>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</si>
  <si>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</si>
  <si>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</si>
  <si>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</si>
  <si>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</si>
  <si>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</si>
  <si>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</si>
  <si>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</si>
  <si>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</si>
  <si>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</si>
  <si>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</si>
  <si>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</si>
  <si>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</si>
  <si>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</si>
  <si>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</si>
  <si>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</si>
  <si>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</si>
  <si>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</si>
  <si>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</si>
  <si>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</si>
  <si>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</si>
  <si>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</si>
  <si>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</si>
  <si>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</si>
  <si>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</si>
  <si>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</si>
  <si>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</si>
  <si>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</si>
  <si>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</si>
  <si>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</si>
  <si>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</si>
  <si>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</si>
  <si>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</si>
  <si>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</si>
  <si>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</si>
  <si>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</si>
  <si>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</si>
  <si>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</si>
  <si>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</si>
  <si>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</si>
  <si>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</si>
  <si>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</si>
  <si>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</si>
  <si>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</si>
  <si>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</si>
  <si>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</si>
  <si>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</si>
  <si>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</si>
  <si>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</si>
  <si>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</si>
  <si>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</si>
  <si>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</si>
  <si>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</si>
  <si>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</si>
  <si>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</si>
  <si>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</si>
  <si>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</si>
  <si>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</si>
  <si>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</si>
  <si>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</si>
  <si>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</si>
  <si>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</si>
  <si>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</si>
  <si>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</si>
  <si>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</si>
  <si>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</si>
  <si>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</si>
  <si>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</si>
  <si>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</si>
  <si>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</si>
  <si>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</si>
  <si>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</si>
  <si>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</si>
  <si>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</si>
  <si>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</si>
  <si>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</si>
  <si>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</si>
  <si>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</si>
  <si>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</si>
  <si>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</si>
  <si>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</si>
  <si>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</si>
  <si>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</si>
  <si>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</si>
  <si>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</si>
  <si>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</si>
  <si>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</si>
  <si>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</si>
  <si>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</si>
  <si>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</si>
  <si>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</si>
  <si>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</si>
  <si>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</si>
  <si>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</si>
  <si>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</si>
  <si>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</si>
  <si>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</si>
  <si>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</si>
  <si>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</si>
  <si>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</si>
  <si>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</si>
  <si>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</si>
  <si>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</si>
  <si>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</si>
  <si>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</si>
  <si>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</si>
  <si>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</si>
  <si>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</si>
  <si>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</si>
  <si>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</si>
  <si>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</si>
  <si>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</si>
  <si>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</si>
  <si>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</si>
  <si>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</si>
  <si>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</si>
  <si>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</si>
  <si>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</si>
  <si>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</si>
  <si>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</si>
  <si>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</si>
  <si>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</si>
  <si>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</si>
  <si>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</si>
  <si>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</si>
  <si>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</si>
  <si>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</si>
  <si>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</si>
  <si>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</si>
  <si>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</si>
  <si>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</si>
  <si>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</si>
  <si>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</si>
  <si>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</si>
  <si>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</si>
  <si>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</si>
  <si>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</si>
  <si>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</si>
  <si>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</si>
  <si>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</si>
  <si>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</si>
  <si>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</si>
  <si>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</si>
  <si>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</si>
  <si>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</si>
  <si>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</si>
  <si>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</si>
  <si>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</si>
  <si>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</si>
  <si>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</si>
  <si>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</si>
  <si>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</si>
  <si>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</si>
  <si>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</si>
  <si>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</si>
  <si>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</si>
  <si>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</si>
  <si>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</si>
  <si>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</si>
  <si>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</si>
  <si>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</si>
  <si>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 xml:space="preserve">Objetivos del Plan Municipal de Desarrollo </t>
  </si>
  <si>
    <t xml:space="preserve">INDICADORES DE DESEMPEÑO </t>
  </si>
  <si>
    <t>Línea base</t>
  </si>
  <si>
    <t>Valor</t>
  </si>
  <si>
    <t>Año</t>
  </si>
  <si>
    <t>Metas</t>
  </si>
  <si>
    <t>del Ciclo</t>
  </si>
  <si>
    <t>Verde</t>
  </si>
  <si>
    <t>Amarillo</t>
  </si>
  <si>
    <t>Rojo</t>
  </si>
  <si>
    <t>Dimensión  a medir</t>
  </si>
  <si>
    <t>Nombre del indicador y definición</t>
  </si>
  <si>
    <t>Método de cálculo</t>
  </si>
  <si>
    <t>Sentido del indicador</t>
  </si>
  <si>
    <t>Frecuencia de medición</t>
  </si>
  <si>
    <t>Unidad de medida</t>
  </si>
  <si>
    <t>Semaforización</t>
  </si>
  <si>
    <t>del Año 2015</t>
  </si>
  <si>
    <t xml:space="preserve">Eficacia 
</t>
  </si>
  <si>
    <t xml:space="preserve">
Eficiencia
</t>
  </si>
  <si>
    <t>Objetivo:</t>
  </si>
  <si>
    <t>PROGRAMACIÓN</t>
  </si>
  <si>
    <t>Programa presupuestario:</t>
  </si>
  <si>
    <t>Desagregación programa:</t>
  </si>
  <si>
    <t>Sub-programa (s)</t>
  </si>
  <si>
    <t>Resúmen narrativo:</t>
  </si>
  <si>
    <t xml:space="preserve">Indicador y definición: </t>
  </si>
  <si>
    <t>Sentido del indicador:</t>
  </si>
  <si>
    <t>Medios.</t>
  </si>
  <si>
    <t>Método de cálculo:</t>
  </si>
  <si>
    <t>Frecuencia de medición:</t>
  </si>
  <si>
    <t>Unidad de medida:</t>
  </si>
  <si>
    <t>Unidad(es) ejecutora (s) del Gasto</t>
  </si>
  <si>
    <t>PRESUPUESTO ESTIMADO</t>
  </si>
  <si>
    <t>Materiales y suministros</t>
  </si>
  <si>
    <t>Servicios personales</t>
  </si>
  <si>
    <t>Servicios generales</t>
  </si>
  <si>
    <t>Transferencias, asignaciones, subsidios y otras ayudas</t>
  </si>
  <si>
    <t>Bienes muebles, inmuebles e intangibles</t>
  </si>
  <si>
    <t>Inversión pública</t>
  </si>
  <si>
    <t>Inversiones financieras y otras provisiones</t>
  </si>
  <si>
    <t>Deuda pública</t>
  </si>
  <si>
    <t>Importe total presupuestado</t>
  </si>
  <si>
    <t xml:space="preserve">Compromisos del Plan Municipal de Desarrollo y asuntos críticos de atención </t>
  </si>
  <si>
    <t>Entidad Pública:  MUNICIPIO DE MASCOTA JALISCO</t>
  </si>
  <si>
    <t>Calendario de Egresos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</si>
</sst>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00"/>
    <numFmt numFmtId="165" formatCode="_-[$€]* #,##0.00_-;\-[$€]* #,##0.00_-;_-[$€]* &quot;-&quot;??_-;_-@_-"/>
    <numFmt numFmtId="166" formatCode="_-&quot;$&quot;* #,##0_-;\-&quot;$&quot;* #,##0_-;_-&quot;$&quot;* &quot;-&quot;??_-;_-@_-"/>
    <numFmt numFmtId="167" formatCode="_-* #,##0_-;\-* #,##0_-;_-* &quot;-&quot;??_-;_-@_-"/>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name val="Arial"/>
      <family val="2"/>
    </font>
    <font>
      <b/>
      <sz val="18"/>
      <color theme="0"/>
      <name val="Calibri"/>
      <family val="2"/>
      <scheme val="minor"/>
    </font>
    <font>
      <b/>
      <sz val="16"/>
      <color theme="0"/>
      <name val="Calibri"/>
      <family val="2"/>
      <scheme val="minor"/>
    </font>
    <font>
      <b/>
      <sz val="14"/>
      <color theme="1"/>
      <name val="Calibri"/>
      <family val="2"/>
      <scheme val="minor"/>
    </font>
    <font>
      <sz val="10"/>
      <color indexed="81"/>
      <name val="Tahoma"/>
      <family val="2"/>
    </font>
    <font>
      <b/>
      <i/>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color indexed="81"/>
      <name val="Tahoma"/>
      <family val="2"/>
    </font>
    <font>
      <b/>
      <sz val="10"/>
      <color theme="0"/>
      <name val="Calibri"/>
      <family val="2"/>
      <scheme val="minor"/>
    </font>
    <font>
      <b/>
      <sz val="10"/>
      <name val="Calibri"/>
      <family val="2"/>
      <scheme val="minor"/>
    </font>
    <font>
      <sz val="10"/>
      <name val="Calibri"/>
      <family val="2"/>
      <scheme val="minor"/>
    </font>
    <font>
      <b/>
      <sz val="12"/>
      <color indexed="81"/>
      <name val="Arial"/>
      <family val="2"/>
    </font>
    <font>
      <sz val="8"/>
      <color indexed="81"/>
      <name val="Tahoma"/>
      <family val="2"/>
    </font>
    <font>
      <b/>
      <sz val="12"/>
      <name val="Calibri"/>
      <family val="2"/>
      <scheme val="minor"/>
    </font>
    <font>
      <b/>
      <i/>
      <sz val="11"/>
      <color theme="0"/>
      <name val="Calibri"/>
      <family val="2"/>
      <scheme val="minor"/>
    </font>
    <font>
      <b/>
      <sz val="11"/>
      <name val="Calibri"/>
      <family val="2"/>
      <scheme val="minor"/>
    </font>
    <font>
      <sz val="11"/>
      <name val="Calibri"/>
      <family val="2"/>
      <scheme val="minor"/>
    </font>
    <font>
      <b/>
      <sz val="11"/>
      <color indexed="8"/>
      <name val="Calibri"/>
      <family val="2"/>
    </font>
    <font>
      <sz val="11"/>
      <color indexed="8"/>
      <name val="Calibri"/>
      <family val="2"/>
    </font>
    <font>
      <sz val="12"/>
      <color indexed="81"/>
      <name val="Arial"/>
      <family val="2"/>
    </font>
    <font>
      <sz val="8"/>
      <color indexed="81"/>
      <name val="Arial"/>
      <family val="2"/>
    </font>
    <font>
      <b/>
      <sz val="11"/>
      <color indexed="81"/>
      <name val="Tahoma"/>
      <family val="2"/>
    </font>
    <font>
      <b/>
      <i/>
      <sz val="11"/>
      <color theme="1"/>
      <name val="Calibri"/>
      <family val="2"/>
      <scheme val="minor"/>
    </font>
    <font>
      <b/>
      <sz val="8"/>
      <color indexed="81"/>
      <name val="Arial"/>
      <family val="2"/>
    </font>
    <font>
      <sz val="10"/>
      <color rgb="FFFF0000"/>
      <name val="Calibri"/>
      <family val="2"/>
      <scheme val="minor"/>
    </font>
    <font>
      <b/>
      <sz val="16"/>
      <color theme="1"/>
      <name val="Calibri"/>
      <family val="2"/>
      <scheme val="minor"/>
    </font>
    <font>
      <b/>
      <sz val="20"/>
      <color theme="1"/>
      <name val="Calibri"/>
      <family val="2"/>
      <scheme val="minor"/>
    </font>
    <font>
      <sz val="9"/>
      <color theme="1"/>
      <name val="Calibri"/>
      <family val="2"/>
      <scheme val="minor"/>
    </font>
    <font>
      <sz val="11"/>
      <color indexed="9"/>
      <name val="Calibri"/>
      <family val="2"/>
    </font>
    <font>
      <b/>
      <sz val="18"/>
      <color indexed="62"/>
      <name val="Cambria"/>
      <family val="2"/>
    </font>
    <font>
      <b/>
      <u/>
      <sz val="10"/>
      <color indexed="81"/>
      <name val="Tahoma"/>
      <family val="2"/>
    </font>
    <font>
      <sz val="14"/>
      <color theme="1"/>
      <name val="Calibri"/>
      <family val="2"/>
      <scheme val="minor"/>
    </font>
    <font>
      <sz val="10"/>
      <name val="Arial"/>
      <family val="2"/>
    </font>
  </fonts>
  <fills count="21">
    <fill>
      <patternFill patternType="none"/>
    </fill>
    <fill>
      <patternFill patternType="gray125"/>
    </fill>
    <fill>
      <patternFill patternType="solid">
        <fgColor rgb="FF00736F"/>
        <bgColor indexed="64"/>
      </patternFill>
    </fill>
    <fill>
      <patternFill patternType="solid">
        <fgColor rgb="FF00A79D"/>
        <bgColor indexed="64"/>
      </patternFill>
    </fill>
    <fill>
      <patternFill patternType="solid">
        <fgColor rgb="FFFFF2D4"/>
        <bgColor indexed="64"/>
      </patternFill>
    </fill>
    <fill>
      <patternFill patternType="solid">
        <fgColor theme="9" tint="0.39997558519241921"/>
        <bgColor indexed="64"/>
      </patternFill>
    </fill>
    <fill>
      <patternFill patternType="solid">
        <fgColor rgb="FFFFE6CB"/>
        <bgColor indexed="64"/>
      </patternFill>
    </fill>
    <fill>
      <patternFill patternType="solid">
        <fgColor theme="2" tint="-9.9978637043366805E-2"/>
        <bgColor indexed="64"/>
      </patternFill>
    </fill>
    <fill>
      <patternFill patternType="solid">
        <fgColor theme="2" tint="-0.49998474074526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FFD597"/>
        <bgColor indexed="64"/>
      </patternFill>
    </fill>
  </fills>
  <borders count="5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theme="4" tint="0.79989013336588644"/>
      </right>
      <top style="thin">
        <color theme="4" tint="0.79989013336588644"/>
      </top>
      <bottom/>
      <diagonal/>
    </border>
    <border>
      <left/>
      <right style="thin">
        <color theme="4" tint="0.79989013336588644"/>
      </right>
      <top/>
      <bottom style="thin">
        <color theme="4" tint="0.7998901333658864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thin">
        <color theme="4" tint="0.79989013336588644"/>
      </bottom>
      <diagonal/>
    </border>
    <border>
      <left/>
      <right style="double">
        <color auto="1"/>
      </right>
      <top/>
      <bottom style="thin">
        <color theme="4" tint="0.79989013336588644"/>
      </bottom>
      <diagonal/>
    </border>
    <border>
      <left style="double">
        <color auto="1"/>
      </left>
      <right style="thin">
        <color theme="4" tint="0.79992065187536243"/>
      </right>
      <top style="thin">
        <color theme="4" tint="0.79989013336588644"/>
      </top>
      <bottom/>
      <diagonal/>
    </border>
    <border>
      <left style="thin">
        <color theme="4" tint="0.79992065187536243"/>
      </left>
      <right style="double">
        <color auto="1"/>
      </right>
      <top style="thin">
        <color theme="4" tint="0.79989013336588644"/>
      </top>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indexed="64"/>
      </top>
      <bottom/>
      <diagonal/>
    </border>
    <border>
      <left/>
      <right style="double">
        <color auto="1"/>
      </right>
      <top/>
      <bottom style="thin">
        <color indexed="64"/>
      </bottom>
      <diagonal/>
    </border>
    <border>
      <left style="thin">
        <color theme="4" tint="0.79992065187536243"/>
      </left>
      <right style="thin">
        <color theme="4" tint="0.79992065187536243"/>
      </right>
      <top style="thin">
        <color theme="4" tint="0.79992065187536243"/>
      </top>
      <bottom style="thin">
        <color theme="4" tint="0.79992065187536243"/>
      </bottom>
      <diagonal/>
    </border>
    <border>
      <left style="thin">
        <color theme="4" tint="0.79992065187536243"/>
      </left>
      <right style="thin">
        <color theme="4" tint="0.79992065187536243"/>
      </right>
      <top/>
      <bottom style="thin">
        <color theme="4" tint="0.79992065187536243"/>
      </bottom>
      <diagonal/>
    </border>
    <border>
      <left style="thin">
        <color theme="4" tint="0.79992065187536243"/>
      </left>
      <right style="thin">
        <color theme="4" tint="0.79989013336588644"/>
      </right>
      <top style="thin">
        <color theme="4" tint="0.79989013336588644"/>
      </top>
      <bottom style="thin">
        <color theme="4" tint="0.79989013336588644"/>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0"/>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thin">
        <color theme="4" tint="0.79989013336588644"/>
      </left>
      <right/>
      <top/>
      <bottom style="thin">
        <color theme="4" tint="0.79989013336588644"/>
      </bottom>
      <diagonal/>
    </border>
    <border>
      <left style="thin">
        <color theme="4" tint="0.79992065187536243"/>
      </left>
      <right style="thin">
        <color theme="4" tint="0.79992065187536243"/>
      </right>
      <top style="thin">
        <color theme="4" tint="0.79989013336588644"/>
      </top>
      <bottom style="thin">
        <color theme="4" tint="0.79989013336588644"/>
      </bottom>
      <diagonal/>
    </border>
    <border>
      <left style="thin">
        <color theme="4" tint="0.79989013336588644"/>
      </left>
      <right/>
      <top style="thin">
        <color theme="4" tint="0.79992065187536243"/>
      </top>
      <bottom style="thin">
        <color theme="4" tint="0.79989013336588644"/>
      </bottom>
      <diagonal/>
    </border>
    <border>
      <left/>
      <right style="thin">
        <color theme="4" tint="0.79989013336588644"/>
      </right>
      <top style="thin">
        <color theme="4" tint="0.79992065187536243"/>
      </top>
      <bottom style="thin">
        <color theme="4" tint="0.79989013336588644"/>
      </bottom>
      <diagonal/>
    </border>
    <border>
      <left style="double">
        <color indexed="64"/>
      </left>
      <right/>
      <top style="thin">
        <color indexed="64"/>
      </top>
      <bottom style="thin">
        <color indexed="64"/>
      </bottom>
      <diagonal/>
    </border>
    <border>
      <left/>
      <right/>
      <top/>
      <bottom style="thin">
        <color theme="4" tint="0.79989013336588644"/>
      </bottom>
      <diagonal/>
    </border>
    <border>
      <left style="double">
        <color auto="1"/>
      </left>
      <right/>
      <top/>
      <bottom style="thin">
        <color indexed="64"/>
      </bottom>
      <diagonal/>
    </border>
    <border>
      <left style="double">
        <color auto="1"/>
      </left>
      <right/>
      <top style="thin">
        <color indexed="64"/>
      </top>
      <bottom/>
      <diagonal/>
    </border>
    <border>
      <left/>
      <right style="double">
        <color auto="1"/>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auto="1"/>
      </bottom>
      <diagonal/>
    </border>
    <border>
      <left style="thin">
        <color indexed="64"/>
      </left>
      <right/>
      <top/>
      <bottom style="double">
        <color auto="1"/>
      </bottom>
      <diagonal/>
    </border>
    <border>
      <left/>
      <right style="double">
        <color auto="1"/>
      </right>
      <top/>
      <bottom style="double">
        <color auto="1"/>
      </bottom>
      <diagonal/>
    </border>
  </borders>
  <cellStyleXfs count="30">
    <xf numFmtId="0" fontId="0" fillId="0" borderId="0"/>
    <xf numFmtId="44" fontId="1" fillId="0" borderId="0" applyFont="0" applyFill="0" applyBorder="0" applyAlignment="0" applyProtection="0"/>
    <xf numFmtId="0" fontId="1"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43" fontId="1" fillId="0" borderId="0" applyFont="0" applyFill="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3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5" fillId="16"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35" fillId="15"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35" fillId="15" borderId="0" applyNumberFormat="0" applyBorder="0" applyAlignment="0" applyProtection="0"/>
    <xf numFmtId="0" fontId="25" fillId="18" borderId="0" applyNumberFormat="0" applyBorder="0" applyAlignment="0" applyProtection="0"/>
    <xf numFmtId="0" fontId="25" fillId="12" borderId="0" applyNumberFormat="0" applyBorder="0" applyAlignment="0" applyProtection="0"/>
    <xf numFmtId="0" fontId="3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35" fillId="19" borderId="0" applyNumberFormat="0" applyBorder="0" applyAlignment="0" applyProtection="0"/>
    <xf numFmtId="0" fontId="36" fillId="0" borderId="0" applyNumberFormat="0" applyFill="0" applyBorder="0" applyAlignment="0" applyProtection="0"/>
    <xf numFmtId="0" fontId="39" fillId="0" borderId="0"/>
  </cellStyleXfs>
  <cellXfs count="283">
    <xf numFmtId="0" fontId="0" fillId="0" borderId="0" xfId="0"/>
    <xf numFmtId="0" fontId="7" fillId="3" borderId="18" xfId="0" applyFont="1" applyFill="1" applyBorder="1" applyAlignment="1">
      <alignment horizontal="center" vertical="center"/>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wrapText="1"/>
    </xf>
    <xf numFmtId="0" fontId="0" fillId="0" borderId="0" xfId="0" applyFill="1"/>
    <xf numFmtId="0" fontId="4" fillId="0" borderId="0" xfId="0" applyFont="1"/>
    <xf numFmtId="0" fontId="12" fillId="0" borderId="0" xfId="0" applyFont="1"/>
    <xf numFmtId="0" fontId="3" fillId="0" borderId="0" xfId="0" applyFont="1" applyAlignment="1">
      <alignment horizontal="center" vertical="center" wrapText="1"/>
    </xf>
    <xf numFmtId="0" fontId="15" fillId="3" borderId="36" xfId="0" applyFont="1" applyFill="1" applyBorder="1" applyAlignment="1">
      <alignment horizontal="center" vertical="center"/>
    </xf>
    <xf numFmtId="0" fontId="15" fillId="3" borderId="36" xfId="0" applyFont="1" applyFill="1" applyBorder="1" applyAlignment="1">
      <alignment vertical="center" wrapText="1"/>
    </xf>
    <xf numFmtId="41" fontId="15" fillId="3" borderId="36" xfId="0" applyNumberFormat="1" applyFont="1" applyFill="1" applyBorder="1" applyAlignment="1">
      <alignment horizontal="right" vertical="center"/>
    </xf>
    <xf numFmtId="0" fontId="13" fillId="4" borderId="30" xfId="0" applyFont="1" applyFill="1" applyBorder="1" applyAlignment="1">
      <alignment horizontal="center" vertical="center"/>
    </xf>
    <xf numFmtId="0" fontId="13" fillId="4" borderId="30" xfId="0" applyFont="1" applyFill="1" applyBorder="1" applyAlignment="1">
      <alignment vertical="center" wrapText="1"/>
    </xf>
    <xf numFmtId="41" fontId="13" fillId="4" borderId="30" xfId="0" applyNumberFormat="1" applyFont="1" applyFill="1" applyBorder="1" applyAlignment="1">
      <alignment horizontal="right" vertical="center"/>
    </xf>
    <xf numFmtId="0" fontId="12" fillId="0" borderId="29" xfId="0" applyFont="1" applyFill="1" applyBorder="1" applyAlignment="1">
      <alignment horizontal="center" vertical="center"/>
    </xf>
    <xf numFmtId="0" fontId="12" fillId="0" borderId="0" xfId="0" applyFont="1" applyAlignment="1">
      <alignment vertical="center"/>
    </xf>
    <xf numFmtId="41" fontId="12" fillId="0" borderId="29" xfId="0" applyNumberFormat="1" applyFont="1" applyBorder="1" applyAlignment="1" applyProtection="1">
      <alignment horizontal="right" vertical="center"/>
    </xf>
    <xf numFmtId="0" fontId="12" fillId="0" borderId="29" xfId="0" applyFont="1" applyFill="1" applyBorder="1" applyAlignment="1">
      <alignment vertical="center" wrapText="1"/>
    </xf>
    <xf numFmtId="41" fontId="12" fillId="0" borderId="29" xfId="0" applyNumberFormat="1" applyFont="1" applyBorder="1" applyAlignment="1" applyProtection="1">
      <alignment horizontal="right" vertical="center"/>
      <protection locked="0"/>
    </xf>
    <xf numFmtId="0" fontId="13" fillId="4" borderId="29" xfId="0" applyFont="1" applyFill="1" applyBorder="1" applyAlignment="1">
      <alignment horizontal="center" vertical="center"/>
    </xf>
    <xf numFmtId="0" fontId="13" fillId="4" borderId="29" xfId="0" applyFont="1" applyFill="1" applyBorder="1" applyAlignment="1">
      <alignment vertical="center" wrapText="1"/>
    </xf>
    <xf numFmtId="41" fontId="13" fillId="4" borderId="29" xfId="0" applyNumberFormat="1" applyFont="1" applyFill="1" applyBorder="1" applyAlignment="1">
      <alignment horizontal="right" vertical="center"/>
    </xf>
    <xf numFmtId="0" fontId="13" fillId="0" borderId="0" xfId="0" applyFont="1"/>
    <xf numFmtId="0" fontId="16" fillId="4" borderId="29" xfId="0" applyFont="1" applyFill="1" applyBorder="1" applyAlignment="1">
      <alignment vertical="center" wrapText="1"/>
    </xf>
    <xf numFmtId="0" fontId="16" fillId="4" borderId="29"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29" xfId="0" applyFont="1" applyFill="1" applyBorder="1" applyAlignment="1">
      <alignment vertical="center" wrapText="1"/>
    </xf>
    <xf numFmtId="41" fontId="15" fillId="3" borderId="29" xfId="0" applyNumberFormat="1" applyFont="1" applyFill="1" applyBorder="1" applyAlignment="1">
      <alignment horizontal="right" vertical="center"/>
    </xf>
    <xf numFmtId="41" fontId="13" fillId="0" borderId="29" xfId="0" applyNumberFormat="1" applyFont="1" applyBorder="1" applyAlignment="1" applyProtection="1">
      <alignment horizontal="right" vertical="center"/>
      <protection locked="0"/>
    </xf>
    <xf numFmtId="0" fontId="17" fillId="0" borderId="29" xfId="0" applyFont="1" applyFill="1" applyBorder="1" applyAlignment="1">
      <alignment vertical="center" wrapText="1"/>
    </xf>
    <xf numFmtId="0" fontId="12" fillId="4" borderId="29" xfId="0" applyFont="1" applyFill="1" applyBorder="1" applyAlignment="1">
      <alignment vertical="center" wrapText="1"/>
    </xf>
    <xf numFmtId="41" fontId="12" fillId="4" borderId="29" xfId="0" applyNumberFormat="1" applyFont="1" applyFill="1" applyBorder="1" applyAlignment="1" applyProtection="1">
      <alignment horizontal="right" vertical="center"/>
    </xf>
    <xf numFmtId="0" fontId="13" fillId="7" borderId="29" xfId="0" applyFont="1" applyFill="1" applyBorder="1" applyAlignment="1">
      <alignment horizontal="center" vertical="center"/>
    </xf>
    <xf numFmtId="0" fontId="12" fillId="4" borderId="29"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9" xfId="0" applyFont="1" applyFill="1" applyBorder="1" applyAlignment="1">
      <alignment vertical="center" wrapText="1"/>
    </xf>
    <xf numFmtId="0" fontId="3" fillId="4" borderId="29" xfId="0" applyFont="1" applyFill="1" applyBorder="1" applyAlignment="1">
      <alignment horizontal="center" vertical="center"/>
    </xf>
    <xf numFmtId="0" fontId="3" fillId="4" borderId="29" xfId="0" applyFont="1" applyFill="1" applyBorder="1" applyAlignment="1">
      <alignment vertical="center" wrapText="1"/>
    </xf>
    <xf numFmtId="0" fontId="2" fillId="3" borderId="29" xfId="0" applyFont="1" applyFill="1" applyBorder="1" applyAlignment="1">
      <alignment horizontal="center" vertical="center"/>
    </xf>
    <xf numFmtId="0" fontId="2" fillId="3" borderId="29" xfId="0" applyFont="1" applyFill="1" applyBorder="1" applyAlignment="1">
      <alignment vertical="center" wrapText="1"/>
    </xf>
    <xf numFmtId="0" fontId="22" fillId="4" borderId="29" xfId="0" applyFont="1" applyFill="1" applyBorder="1" applyAlignment="1">
      <alignment horizontal="center" vertical="center"/>
    </xf>
    <xf numFmtId="0" fontId="22" fillId="4" borderId="29" xfId="0" applyFont="1" applyFill="1" applyBorder="1" applyAlignment="1">
      <alignment vertical="center" wrapText="1"/>
    </xf>
    <xf numFmtId="0" fontId="29" fillId="8" borderId="37" xfId="0" applyFont="1" applyFill="1" applyBorder="1" applyAlignment="1">
      <alignment vertical="center"/>
    </xf>
    <xf numFmtId="0" fontId="21" fillId="8" borderId="38" xfId="0" applyFont="1" applyFill="1" applyBorder="1" applyAlignment="1">
      <alignment horizontal="right" vertical="center"/>
    </xf>
    <xf numFmtId="41" fontId="21" fillId="8" borderId="38" xfId="0" applyNumberFormat="1" applyFont="1" applyFill="1" applyBorder="1" applyAlignment="1">
      <alignment horizontal="center" vertical="center"/>
    </xf>
    <xf numFmtId="0" fontId="10" fillId="0" borderId="0" xfId="0" applyFont="1" applyAlignment="1">
      <alignment vertical="center"/>
    </xf>
    <xf numFmtId="0" fontId="0" fillId="0" borderId="0" xfId="0" applyFont="1" applyFill="1" applyBorder="1"/>
    <xf numFmtId="41" fontId="12" fillId="0" borderId="0" xfId="0" applyNumberFormat="1" applyFont="1" applyAlignment="1">
      <alignment horizontal="right" vertical="center"/>
    </xf>
    <xf numFmtId="0" fontId="13" fillId="4" borderId="29" xfId="0" applyFont="1" applyFill="1" applyBorder="1" applyAlignment="1">
      <alignment horizontal="left" vertical="center" wrapText="1"/>
    </xf>
    <xf numFmtId="0" fontId="4" fillId="4" borderId="21" xfId="0" applyNumberFormat="1" applyFont="1" applyFill="1" applyBorder="1" applyAlignment="1">
      <alignment horizontal="justify" vertical="top" wrapText="1"/>
    </xf>
    <xf numFmtId="0" fontId="4" fillId="4" borderId="23" xfId="0" applyNumberFormat="1" applyFont="1" applyFill="1" applyBorder="1" applyAlignment="1">
      <alignment horizontal="justify" vertical="top" wrapText="1"/>
    </xf>
    <xf numFmtId="41" fontId="12" fillId="5" borderId="29" xfId="0" applyNumberFormat="1" applyFont="1" applyFill="1" applyBorder="1" applyAlignment="1" applyProtection="1">
      <alignment horizontal="right" vertical="center"/>
    </xf>
    <xf numFmtId="0" fontId="12" fillId="5" borderId="0" xfId="0" applyFont="1" applyFill="1"/>
    <xf numFmtId="0" fontId="12" fillId="5" borderId="29" xfId="0" applyFont="1" applyFill="1" applyBorder="1" applyAlignment="1">
      <alignment vertical="center" wrapText="1"/>
    </xf>
    <xf numFmtId="41" fontId="31" fillId="5" borderId="29" xfId="0" applyNumberFormat="1" applyFont="1" applyFill="1" applyBorder="1" applyAlignment="1" applyProtection="1">
      <alignment horizontal="right" vertical="center"/>
    </xf>
    <xf numFmtId="41" fontId="12" fillId="0" borderId="29" xfId="0" applyNumberFormat="1" applyFont="1" applyFill="1" applyBorder="1" applyAlignment="1" applyProtection="1">
      <alignment horizontal="right" vertical="center"/>
    </xf>
    <xf numFmtId="41" fontId="13" fillId="4" borderId="29" xfId="0" applyNumberFormat="1" applyFont="1" applyFill="1" applyBorder="1" applyAlignment="1" applyProtection="1">
      <alignment horizontal="right" vertical="center"/>
    </xf>
    <xf numFmtId="41" fontId="15" fillId="3" borderId="36" xfId="0" applyNumberFormat="1" applyFont="1" applyFill="1" applyBorder="1" applyAlignment="1" applyProtection="1">
      <alignment horizontal="right" vertical="center"/>
    </xf>
    <xf numFmtId="41" fontId="13" fillId="4" borderId="30" xfId="0" applyNumberFormat="1" applyFont="1" applyFill="1" applyBorder="1" applyAlignment="1" applyProtection="1">
      <alignment horizontal="right" vertical="center"/>
    </xf>
    <xf numFmtId="41" fontId="15" fillId="3" borderId="29" xfId="0" applyNumberFormat="1" applyFont="1" applyFill="1" applyBorder="1" applyAlignment="1" applyProtection="1">
      <alignment horizontal="right" vertical="center"/>
    </xf>
    <xf numFmtId="41" fontId="21" fillId="8" borderId="38" xfId="0" applyNumberFormat="1" applyFont="1" applyFill="1" applyBorder="1" applyAlignment="1" applyProtection="1">
      <alignment horizontal="center" vertical="center"/>
    </xf>
    <xf numFmtId="0" fontId="8" fillId="4" borderId="20" xfId="0" applyFont="1" applyFill="1" applyBorder="1" applyAlignment="1">
      <alignment horizontal="center" vertical="center"/>
    </xf>
    <xf numFmtId="0" fontId="8" fillId="4" borderId="22" xfId="0" applyFont="1" applyFill="1" applyBorder="1" applyAlignment="1">
      <alignment horizontal="center" vertical="center"/>
    </xf>
    <xf numFmtId="0" fontId="12" fillId="0" borderId="29" xfId="0" applyFont="1" applyFill="1" applyBorder="1" applyAlignment="1">
      <alignment vertical="top" wrapText="1"/>
    </xf>
    <xf numFmtId="49" fontId="4" fillId="4" borderId="3" xfId="0" applyNumberFormat="1" applyFont="1" applyFill="1" applyBorder="1" applyAlignment="1">
      <alignment horizontal="justify" vertical="justify" wrapText="1"/>
    </xf>
    <xf numFmtId="0" fontId="4" fillId="4" borderId="21" xfId="0" applyNumberFormat="1" applyFont="1" applyFill="1" applyBorder="1" applyAlignment="1">
      <alignment horizontal="justify" vertical="justify" wrapText="1"/>
    </xf>
    <xf numFmtId="167" fontId="34" fillId="0" borderId="0" xfId="6" applyNumberFormat="1" applyFont="1" applyFill="1" applyBorder="1" applyAlignment="1" applyProtection="1">
      <alignment horizontal="left" vertical="top"/>
      <protection locked="0"/>
    </xf>
    <xf numFmtId="41" fontId="12" fillId="0" borderId="29" xfId="0" applyNumberFormat="1" applyFont="1" applyFill="1" applyBorder="1" applyAlignment="1" applyProtection="1">
      <alignment horizontal="right" vertical="center"/>
      <protection locked="0"/>
    </xf>
    <xf numFmtId="0" fontId="0" fillId="0" borderId="0" xfId="0" applyBorder="1"/>
    <xf numFmtId="0" fontId="6" fillId="0" borderId="0" xfId="0" applyFont="1" applyFill="1" applyBorder="1" applyAlignment="1">
      <alignment horizontal="center" vertical="center"/>
    </xf>
    <xf numFmtId="0" fontId="0" fillId="0" borderId="25" xfId="0" applyBorder="1"/>
    <xf numFmtId="0" fontId="0" fillId="0" borderId="26" xfId="0" applyBorder="1"/>
    <xf numFmtId="0" fontId="4" fillId="0" borderId="0" xfId="0" applyFont="1" applyBorder="1"/>
    <xf numFmtId="0" fontId="0" fillId="0" borderId="0" xfId="0" applyBorder="1" applyAlignment="1">
      <alignment horizontal="left"/>
    </xf>
    <xf numFmtId="0" fontId="38" fillId="0" borderId="0" xfId="0" applyFont="1" applyFill="1" applyAlignment="1"/>
    <xf numFmtId="0" fontId="7" fillId="3" borderId="25" xfId="0" applyFont="1" applyFill="1" applyBorder="1" applyAlignment="1">
      <alignment vertical="center"/>
    </xf>
    <xf numFmtId="0" fontId="7" fillId="3" borderId="0" xfId="0" applyFont="1" applyFill="1" applyBorder="1" applyAlignment="1">
      <alignment vertical="center"/>
    </xf>
    <xf numFmtId="0" fontId="7" fillId="3" borderId="26" xfId="0" applyFont="1" applyFill="1" applyBorder="1" applyAlignment="1">
      <alignment vertical="center"/>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26" xfId="0" applyBorder="1" applyAlignment="1" applyProtection="1">
      <alignment vertical="top" wrapText="1"/>
      <protection locked="0"/>
    </xf>
    <xf numFmtId="0" fontId="38" fillId="20" borderId="5" xfId="0" applyFont="1" applyFill="1" applyBorder="1" applyAlignment="1">
      <alignment vertical="center" wrapText="1"/>
    </xf>
    <xf numFmtId="0" fontId="38" fillId="20" borderId="1" xfId="0" applyFont="1" applyFill="1" applyBorder="1" applyAlignment="1"/>
    <xf numFmtId="0" fontId="38" fillId="20" borderId="8" xfId="0" applyFont="1" applyFill="1" applyBorder="1" applyAlignment="1">
      <alignment vertical="center" wrapText="1"/>
    </xf>
    <xf numFmtId="166" fontId="12" fillId="0" borderId="0" xfId="1" applyNumberFormat="1" applyFont="1" applyBorder="1" applyAlignment="1" applyProtection="1">
      <alignment vertical="center"/>
      <protection locked="0"/>
    </xf>
    <xf numFmtId="166" fontId="12" fillId="0" borderId="26" xfId="1" applyNumberFormat="1" applyFont="1" applyBorder="1" applyAlignment="1" applyProtection="1">
      <alignment vertical="center"/>
      <protection locked="0"/>
    </xf>
    <xf numFmtId="0" fontId="0" fillId="0" borderId="25" xfId="0" applyBorder="1" applyAlignment="1" applyProtection="1">
      <protection locked="0"/>
    </xf>
    <xf numFmtId="0" fontId="0" fillId="0" borderId="0" xfId="0" applyBorder="1" applyAlignment="1" applyProtection="1">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8" fillId="20" borderId="5" xfId="0" applyFont="1" applyFill="1" applyBorder="1" applyAlignment="1"/>
    <xf numFmtId="0" fontId="38" fillId="20" borderId="6" xfId="0" applyFont="1" applyFill="1" applyBorder="1" applyAlignment="1"/>
    <xf numFmtId="0" fontId="38" fillId="20" borderId="0" xfId="0" applyFont="1" applyFill="1" applyBorder="1" applyAlignment="1">
      <alignment horizontal="left" vertical="top" wrapText="1"/>
    </xf>
    <xf numFmtId="0" fontId="38" fillId="20" borderId="5" xfId="0" applyFont="1" applyFill="1" applyBorder="1" applyAlignment="1">
      <alignment vertical="top" wrapText="1"/>
    </xf>
    <xf numFmtId="0" fontId="38" fillId="20" borderId="7" xfId="0" applyFont="1" applyFill="1" applyBorder="1" applyAlignment="1">
      <alignment vertical="top"/>
    </xf>
    <xf numFmtId="0" fontId="8" fillId="20" borderId="4" xfId="0" applyFont="1" applyFill="1" applyBorder="1" applyAlignment="1">
      <alignment vertical="top"/>
    </xf>
    <xf numFmtId="0" fontId="8" fillId="20" borderId="4" xfId="0" applyFont="1" applyFill="1" applyBorder="1" applyAlignment="1"/>
    <xf numFmtId="0" fontId="8" fillId="20" borderId="5" xfId="0" applyFont="1" applyFill="1" applyBorder="1" applyAlignment="1">
      <alignment vertical="top" wrapText="1"/>
    </xf>
    <xf numFmtId="0" fontId="38" fillId="20" borderId="8" xfId="0" applyFont="1" applyFill="1" applyBorder="1" applyAlignment="1">
      <alignment horizontal="left" vertical="top" wrapText="1"/>
    </xf>
    <xf numFmtId="0" fontId="8" fillId="0" borderId="5" xfId="0" applyFont="1" applyBorder="1" applyAlignment="1" applyProtection="1">
      <alignment vertical="top"/>
      <protection locked="0"/>
    </xf>
    <xf numFmtId="0" fontId="8" fillId="0" borderId="10" xfId="0" applyFont="1" applyBorder="1" applyAlignment="1" applyProtection="1">
      <alignment vertical="top"/>
      <protection locked="0"/>
    </xf>
    <xf numFmtId="0" fontId="0" fillId="20" borderId="5" xfId="0" applyFont="1" applyFill="1" applyBorder="1" applyAlignment="1">
      <alignment vertical="top" wrapText="1"/>
    </xf>
    <xf numFmtId="0" fontId="0" fillId="20" borderId="6" xfId="0" applyFont="1" applyFill="1" applyBorder="1" applyAlignment="1">
      <alignment vertical="top" wrapText="1"/>
    </xf>
    <xf numFmtId="0" fontId="8" fillId="20" borderId="5" xfId="0" applyFont="1" applyFill="1" applyBorder="1" applyAlignment="1">
      <alignment vertical="top"/>
    </xf>
    <xf numFmtId="0" fontId="8" fillId="20" borderId="0" xfId="0" applyFont="1" applyFill="1" applyBorder="1" applyAlignment="1">
      <alignment horizontal="left" vertical="top" wrapText="1"/>
    </xf>
    <xf numFmtId="0" fontId="38" fillId="0" borderId="0" xfId="0" applyFont="1" applyBorder="1" applyAlignment="1" applyProtection="1">
      <alignment vertical="top" wrapText="1"/>
      <protection locked="0"/>
    </xf>
    <xf numFmtId="0" fontId="8" fillId="20" borderId="5" xfId="0" applyFont="1" applyFill="1" applyBorder="1" applyAlignment="1">
      <alignment vertical="center"/>
    </xf>
    <xf numFmtId="166" fontId="8" fillId="0" borderId="10" xfId="1" applyNumberFormat="1" applyFont="1" applyBorder="1" applyAlignment="1" applyProtection="1">
      <alignment vertical="center"/>
      <protection locked="0"/>
    </xf>
    <xf numFmtId="166" fontId="13" fillId="0" borderId="0" xfId="1" applyNumberFormat="1" applyFont="1" applyFill="1" applyBorder="1" applyAlignment="1" applyProtection="1"/>
    <xf numFmtId="0" fontId="8" fillId="20" borderId="42" xfId="0" applyFont="1" applyFill="1" applyBorder="1" applyAlignment="1">
      <alignment vertical="top"/>
    </xf>
    <xf numFmtId="0" fontId="38" fillId="20" borderId="27" xfId="0" applyFont="1" applyFill="1" applyBorder="1" applyAlignment="1"/>
    <xf numFmtId="0" fontId="8" fillId="20" borderId="39" xfId="0" applyFont="1" applyFill="1" applyBorder="1" applyAlignment="1">
      <alignment vertical="top"/>
    </xf>
    <xf numFmtId="0" fontId="8" fillId="0" borderId="42" xfId="0" applyFont="1" applyBorder="1" applyAlignment="1" applyProtection="1">
      <alignment vertical="top"/>
      <protection locked="0"/>
    </xf>
    <xf numFmtId="0" fontId="8" fillId="20" borderId="42" xfId="0" applyFont="1" applyFill="1" applyBorder="1" applyAlignment="1">
      <alignment vertical="center"/>
    </xf>
    <xf numFmtId="0" fontId="38" fillId="20" borderId="27" xfId="0" applyFont="1" applyFill="1" applyBorder="1" applyAlignment="1">
      <alignment vertical="top" wrapText="1"/>
    </xf>
    <xf numFmtId="0" fontId="38" fillId="20" borderId="41" xfId="0" applyFont="1" applyFill="1" applyBorder="1" applyAlignment="1">
      <alignment vertical="center"/>
    </xf>
    <xf numFmtId="0" fontId="38" fillId="20" borderId="26" xfId="0" applyFont="1" applyFill="1" applyBorder="1" applyAlignment="1">
      <alignment horizontal="left" vertical="top" wrapText="1"/>
    </xf>
    <xf numFmtId="0" fontId="38" fillId="20" borderId="28" xfId="0" applyFont="1" applyFill="1" applyBorder="1" applyAlignment="1">
      <alignment horizontal="left" vertical="top" wrapText="1"/>
    </xf>
    <xf numFmtId="0" fontId="20" fillId="0" borderId="20" xfId="0" applyFont="1" applyBorder="1" applyAlignment="1" applyProtection="1">
      <alignment vertical="top"/>
      <protection locked="0"/>
    </xf>
    <xf numFmtId="0" fontId="20" fillId="0" borderId="20" xfId="0" applyFont="1" applyBorder="1" applyAlignment="1" applyProtection="1">
      <protection locked="0"/>
    </xf>
    <xf numFmtId="0" fontId="11" fillId="0" borderId="20" xfId="0" applyFont="1" applyFill="1" applyBorder="1" applyAlignment="1"/>
    <xf numFmtId="0" fontId="22" fillId="0" borderId="22" xfId="0" applyFont="1" applyFill="1" applyBorder="1" applyAlignment="1" applyProtection="1">
      <protection locked="0"/>
    </xf>
    <xf numFmtId="0" fontId="12" fillId="0" borderId="44" xfId="0" applyFont="1" applyBorder="1"/>
    <xf numFmtId="0" fontId="12" fillId="0" borderId="48" xfId="0" applyFont="1" applyBorder="1"/>
    <xf numFmtId="0" fontId="12" fillId="0" borderId="49" xfId="0" applyFont="1" applyBorder="1"/>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0" fillId="0" borderId="4" xfId="0"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9" fontId="0" fillId="0" borderId="4" xfId="0" applyNumberFormat="1"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 xfId="0"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4" xfId="0" applyBorder="1" applyAlignment="1">
      <alignment horizontal="left" wrapText="1"/>
    </xf>
    <xf numFmtId="0" fontId="0" fillId="0" borderId="5" xfId="0" applyFont="1" applyBorder="1" applyAlignment="1">
      <alignment horizontal="left" wrapText="1"/>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4" xfId="0"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xf numFmtId="0" fontId="0" fillId="0" borderId="9" xfId="0" applyFont="1" applyBorder="1" applyAlignment="1">
      <alignment horizontal="left" vertical="top"/>
    </xf>
    <xf numFmtId="0" fontId="0" fillId="0" borderId="4" xfId="0" applyFont="1" applyBorder="1" applyAlignment="1">
      <alignment horizontal="left" wrapText="1"/>
    </xf>
    <xf numFmtId="0" fontId="0" fillId="0" borderId="4" xfId="0" applyFont="1" applyBorder="1" applyAlignment="1">
      <alignment horizontal="left" vertical="top" wrapText="1"/>
    </xf>
    <xf numFmtId="0" fontId="0" fillId="0" borderId="25"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6" xfId="0" applyBorder="1" applyAlignment="1" applyProtection="1">
      <alignment horizontal="center"/>
      <protection locked="0"/>
    </xf>
    <xf numFmtId="0" fontId="0" fillId="20" borderId="5" xfId="0" applyFont="1" applyFill="1" applyBorder="1" applyAlignment="1">
      <alignment horizontal="left" vertical="top" wrapText="1"/>
    </xf>
    <xf numFmtId="0" fontId="0" fillId="20" borderId="6" xfId="0" applyFont="1" applyFill="1" applyBorder="1" applyAlignment="1">
      <alignment horizontal="left" vertical="top" wrapText="1"/>
    </xf>
    <xf numFmtId="0" fontId="0" fillId="20" borderId="8" xfId="0" applyFont="1" applyFill="1" applyBorder="1" applyAlignment="1">
      <alignment horizontal="left" vertical="top" wrapText="1"/>
    </xf>
    <xf numFmtId="0" fontId="0" fillId="20" borderId="9" xfId="0" applyFont="1" applyFill="1" applyBorder="1" applyAlignment="1">
      <alignment horizontal="left" vertical="top" wrapText="1"/>
    </xf>
    <xf numFmtId="0" fontId="38" fillId="20" borderId="8" xfId="0" applyFont="1" applyFill="1" applyBorder="1" applyAlignment="1">
      <alignment horizontal="left" vertical="top" wrapText="1"/>
    </xf>
    <xf numFmtId="0" fontId="38" fillId="20" borderId="28" xfId="0" applyFont="1" applyFill="1" applyBorder="1" applyAlignment="1">
      <alignment horizontal="left" vertical="top" wrapText="1"/>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38" fillId="20" borderId="41" xfId="0" applyFont="1" applyFill="1" applyBorder="1" applyAlignment="1">
      <alignment horizontal="left" vertical="top" wrapText="1"/>
    </xf>
    <xf numFmtId="0" fontId="38" fillId="20" borderId="9" xfId="0" applyFont="1" applyFill="1" applyBorder="1" applyAlignment="1">
      <alignment horizontal="left" vertical="top" wrapText="1"/>
    </xf>
    <xf numFmtId="0" fontId="38" fillId="20" borderId="7" xfId="0" applyFont="1" applyFill="1" applyBorder="1" applyAlignment="1">
      <alignment horizontal="left" wrapText="1"/>
    </xf>
    <xf numFmtId="0" fontId="38" fillId="20" borderId="8" xfId="0" applyFont="1" applyFill="1" applyBorder="1" applyAlignment="1">
      <alignment horizontal="left" wrapText="1"/>
    </xf>
    <xf numFmtId="0" fontId="38" fillId="20" borderId="28" xfId="0" applyFont="1" applyFill="1" applyBorder="1" applyAlignment="1">
      <alignment horizontal="left" wrapText="1"/>
    </xf>
    <xf numFmtId="0" fontId="38" fillId="20" borderId="1" xfId="0" applyFont="1" applyFill="1" applyBorder="1" applyAlignment="1">
      <alignment horizontal="left" vertical="top" wrapText="1"/>
    </xf>
    <xf numFmtId="0" fontId="38" fillId="20" borderId="43" xfId="0" applyFont="1" applyFill="1" applyBorder="1" applyAlignment="1">
      <alignment horizontal="left" vertical="top" wrapText="1"/>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20" borderId="0" xfId="0" applyFont="1" applyFill="1" applyBorder="1" applyAlignment="1">
      <alignment horizontal="center" vertical="top" wrapText="1"/>
    </xf>
    <xf numFmtId="0" fontId="0" fillId="20" borderId="11" xfId="0" applyFont="1" applyFill="1" applyBorder="1" applyAlignment="1">
      <alignment horizontal="center" vertical="top" wrapText="1"/>
    </xf>
    <xf numFmtId="0" fontId="0" fillId="20" borderId="8" xfId="0" applyFont="1" applyFill="1" applyBorder="1" applyAlignment="1">
      <alignment horizontal="center" vertical="top" wrapText="1"/>
    </xf>
    <xf numFmtId="0" fontId="0" fillId="20" borderId="9" xfId="0" applyFont="1" applyFill="1" applyBorder="1" applyAlignment="1">
      <alignment horizontal="center" vertical="top" wrapText="1"/>
    </xf>
    <xf numFmtId="0" fontId="8" fillId="20" borderId="25" xfId="0" applyFont="1" applyFill="1" applyBorder="1" applyAlignment="1">
      <alignment horizontal="left" vertical="center" wrapText="1"/>
    </xf>
    <xf numFmtId="0" fontId="8" fillId="20" borderId="0" xfId="0" applyFont="1" applyFill="1" applyBorder="1" applyAlignment="1">
      <alignment horizontal="left" vertical="center" wrapText="1"/>
    </xf>
    <xf numFmtId="0" fontId="8" fillId="20" borderId="11" xfId="0" applyFont="1" applyFill="1" applyBorder="1" applyAlignment="1">
      <alignment horizontal="left" vertical="center" wrapText="1"/>
    </xf>
    <xf numFmtId="0" fontId="8" fillId="20" borderId="41" xfId="0" applyFont="1" applyFill="1" applyBorder="1" applyAlignment="1">
      <alignment horizontal="left" vertical="center" wrapText="1"/>
    </xf>
    <xf numFmtId="0" fontId="8" fillId="20" borderId="8" xfId="0" applyFont="1" applyFill="1" applyBorder="1" applyAlignment="1">
      <alignment horizontal="left" vertical="center" wrapText="1"/>
    </xf>
    <xf numFmtId="0" fontId="8" fillId="20" borderId="9" xfId="0" applyFont="1" applyFill="1" applyBorder="1" applyAlignment="1">
      <alignment horizontal="left" vertical="center" wrapText="1"/>
    </xf>
    <xf numFmtId="0" fontId="38" fillId="20" borderId="5" xfId="0" applyFont="1" applyFill="1" applyBorder="1" applyAlignment="1">
      <alignment horizontal="left" vertical="center" wrapText="1"/>
    </xf>
    <xf numFmtId="0" fontId="38" fillId="20" borderId="6" xfId="0" applyFont="1" applyFill="1" applyBorder="1" applyAlignment="1">
      <alignment horizontal="left" vertical="center" wrapText="1"/>
    </xf>
    <xf numFmtId="0" fontId="23" fillId="0" borderId="3" xfId="0" applyFont="1" applyBorder="1" applyAlignment="1" applyProtection="1">
      <alignment horizontal="left" wrapText="1"/>
      <protection locked="0"/>
    </xf>
    <xf numFmtId="44" fontId="13" fillId="0" borderId="8" xfId="1" applyFont="1" applyBorder="1" applyAlignment="1" applyProtection="1">
      <alignment horizontal="center" vertical="center"/>
      <protection locked="0"/>
    </xf>
    <xf numFmtId="44" fontId="13" fillId="0" borderId="28" xfId="1" applyFont="1" applyBorder="1" applyAlignment="1" applyProtection="1">
      <alignment horizontal="center" vertical="center"/>
      <protection locked="0"/>
    </xf>
    <xf numFmtId="166" fontId="8" fillId="6" borderId="4" xfId="1" applyNumberFormat="1" applyFont="1" applyFill="1" applyBorder="1" applyAlignment="1" applyProtection="1">
      <alignment horizontal="center" vertical="center"/>
      <protection locked="0"/>
    </xf>
    <xf numFmtId="166" fontId="8" fillId="6" borderId="5" xfId="1" applyNumberFormat="1" applyFont="1" applyFill="1" applyBorder="1" applyAlignment="1" applyProtection="1">
      <alignment horizontal="center" vertical="center"/>
      <protection locked="0"/>
    </xf>
    <xf numFmtId="166" fontId="8" fillId="6" borderId="27" xfId="1" applyNumberFormat="1" applyFont="1" applyFill="1" applyBorder="1" applyAlignment="1" applyProtection="1">
      <alignment horizontal="center" vertical="center"/>
      <protection locked="0"/>
    </xf>
    <xf numFmtId="0" fontId="8" fillId="6" borderId="39" xfId="0" applyFont="1" applyFill="1" applyBorder="1" applyAlignment="1" applyProtection="1">
      <alignment horizontal="center"/>
      <protection locked="0"/>
    </xf>
    <xf numFmtId="0" fontId="8" fillId="6" borderId="1" xfId="0" applyFont="1" applyFill="1" applyBorder="1" applyAlignment="1" applyProtection="1">
      <alignment horizontal="center"/>
      <protection locked="0"/>
    </xf>
    <xf numFmtId="0" fontId="8" fillId="6" borderId="2" xfId="0" applyFont="1" applyFill="1" applyBorder="1" applyAlignment="1" applyProtection="1">
      <alignment horizontal="center"/>
      <protection locked="0"/>
    </xf>
    <xf numFmtId="0" fontId="0" fillId="0" borderId="47" xfId="0"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166" fontId="8" fillId="6" borderId="10" xfId="1" applyNumberFormat="1" applyFont="1" applyFill="1" applyBorder="1" applyAlignment="1" applyProtection="1">
      <alignment horizontal="right"/>
    </xf>
    <xf numFmtId="166" fontId="8" fillId="6" borderId="0" xfId="1" applyNumberFormat="1" applyFont="1" applyFill="1" applyBorder="1" applyAlignment="1" applyProtection="1">
      <alignment horizontal="right"/>
    </xf>
    <xf numFmtId="166" fontId="13" fillId="6" borderId="5" xfId="1" applyNumberFormat="1" applyFont="1" applyFill="1" applyBorder="1" applyAlignment="1" applyProtection="1">
      <alignment horizontal="left"/>
    </xf>
    <xf numFmtId="166" fontId="13" fillId="6" borderId="27" xfId="1" applyNumberFormat="1" applyFont="1" applyFill="1" applyBorder="1" applyAlignment="1" applyProtection="1">
      <alignment horizontal="left"/>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2" fillId="2" borderId="33" xfId="0" applyNumberFormat="1" applyFont="1" applyFill="1" applyBorder="1" applyAlignment="1">
      <alignment horizontal="center" vertical="center" wrapText="1"/>
    </xf>
    <xf numFmtId="41" fontId="2" fillId="2" borderId="34" xfId="0" applyNumberFormat="1" applyFont="1" applyFill="1" applyBorder="1" applyAlignment="1">
      <alignment horizontal="center" vertical="center" wrapText="1"/>
    </xf>
    <xf numFmtId="41" fontId="2" fillId="2" borderId="35" xfId="0" applyNumberFormat="1" applyFont="1" applyFill="1" applyBorder="1" applyAlignment="1">
      <alignment horizontal="center" vertical="center" wrapText="1"/>
    </xf>
    <xf numFmtId="41" fontId="2" fillId="2" borderId="12" xfId="0" applyNumberFormat="1" applyFont="1" applyFill="1" applyBorder="1" applyAlignment="1">
      <alignment horizontal="center" vertical="center" wrapText="1"/>
    </xf>
    <xf numFmtId="41" fontId="2" fillId="2" borderId="13" xfId="0" applyNumberFormat="1" applyFont="1" applyFill="1" applyBorder="1" applyAlignment="1">
      <alignment horizontal="center"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2" fillId="0" borderId="40" xfId="0" applyFont="1" applyFill="1" applyBorder="1" applyAlignment="1">
      <alignment horizontal="left"/>
    </xf>
    <xf numFmtId="41" fontId="2" fillId="2" borderId="32" xfId="0" applyNumberFormat="1" applyFont="1" applyFill="1" applyBorder="1" applyAlignment="1">
      <alignment horizontal="center" vertical="center" wrapText="1"/>
    </xf>
  </cellXfs>
  <cellStyles count="30">
    <cellStyle name="Énfasis 1" xfId="7"/>
    <cellStyle name="Énfasis 2" xfId="8"/>
    <cellStyle name="Énfasis 3" xfId="9"/>
    <cellStyle name="Énfasis1 - 20%" xfId="10"/>
    <cellStyle name="Énfasis1 - 40%" xfId="11"/>
    <cellStyle name="Énfasis1 - 60%" xfId="12"/>
    <cellStyle name="Énfasis2 - 20%" xfId="13"/>
    <cellStyle name="Énfasis2 - 40%" xfId="14"/>
    <cellStyle name="Énfasis2 - 60%" xfId="15"/>
    <cellStyle name="Énfasis3 - 20%" xfId="16"/>
    <cellStyle name="Énfasis3 - 40%" xfId="17"/>
    <cellStyle name="Énfasis3 - 60%" xfId="18"/>
    <cellStyle name="Énfasis4 - 20%" xfId="19"/>
    <cellStyle name="Énfasis4 - 40%" xfId="20"/>
    <cellStyle name="Énfasis4 - 60%" xfId="21"/>
    <cellStyle name="Énfasis5 - 20%" xfId="22"/>
    <cellStyle name="Énfasis5 - 40%" xfId="23"/>
    <cellStyle name="Énfasis5 - 60%" xfId="24"/>
    <cellStyle name="Énfasis6 - 20%" xfId="25"/>
    <cellStyle name="Énfasis6 - 40%" xfId="26"/>
    <cellStyle name="Énfasis6 - 60%" xfId="27"/>
    <cellStyle name="Euro" xfId="3"/>
    <cellStyle name="Millares" xfId="6" builtinId="3"/>
    <cellStyle name="Moneda" xfId="1" builtinId="4"/>
    <cellStyle name="Normal" xfId="0" builtinId="0"/>
    <cellStyle name="Normal 2" xfId="4"/>
    <cellStyle name="Normal 3" xfId="2"/>
    <cellStyle name="Normal 4" xfId="29"/>
    <cellStyle name="Porcentual 2" xfId="5"/>
    <cellStyle name="Título de hoja" xfId="28"/>
  </cellStyles>
  <dxfs count="0"/>
  <tableStyles count="0" defaultTableStyle="TableStyleMedium9" defaultPivotStyle="PivotStyleLight16"/>
  <colors>
    <mruColors>
      <color rgb="FFFFF2D4"/>
      <color rgb="FF00736F"/>
      <color rgb="FFFFE6CB"/>
      <color rgb="FF00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A15517"/>
  </sheetPr>
  <dimension ref="A1:B14"/>
  <sheetViews>
    <sheetView showGridLines="0" showRuler="0" zoomScale="90" zoomScaleNormal="90" workbookViewId="0">
      <selection activeCell="B5" sqref="B5"/>
    </sheetView>
  </sheetViews>
  <sheetFormatPr baseColWidth="10" defaultRowHeight="15" x14ac:dyDescent="0.25"/>
  <cols>
    <col min="1" max="1" width="7.28515625" customWidth="1"/>
    <col min="2" max="2" width="110.85546875" customWidth="1"/>
  </cols>
  <sheetData>
    <row r="1" spans="1:2" ht="23.25" customHeight="1" thickTop="1" x14ac:dyDescent="0.25">
      <c r="A1" s="127" t="s">
        <v>439</v>
      </c>
      <c r="B1" s="128"/>
    </row>
    <row r="2" spans="1:2" ht="18" customHeight="1" x14ac:dyDescent="0.25">
      <c r="A2" s="129"/>
      <c r="B2" s="130"/>
    </row>
    <row r="3" spans="1:2" ht="21" customHeight="1" x14ac:dyDescent="0.25">
      <c r="A3" s="1"/>
      <c r="B3" s="2" t="s">
        <v>483</v>
      </c>
    </row>
    <row r="4" spans="1:2" ht="21" x14ac:dyDescent="0.25">
      <c r="A4" s="1" t="s">
        <v>0</v>
      </c>
      <c r="B4" s="3" t="s">
        <v>2</v>
      </c>
    </row>
    <row r="5" spans="1:2" ht="33" customHeight="1" x14ac:dyDescent="0.25">
      <c r="A5" s="61">
        <v>1</v>
      </c>
      <c r="B5" s="64"/>
    </row>
    <row r="6" spans="1:2" ht="33" customHeight="1" x14ac:dyDescent="0.25">
      <c r="A6" s="61">
        <v>2</v>
      </c>
      <c r="B6" s="64"/>
    </row>
    <row r="7" spans="1:2" ht="33" customHeight="1" x14ac:dyDescent="0.25">
      <c r="A7" s="61">
        <v>3</v>
      </c>
      <c r="B7" s="64"/>
    </row>
    <row r="8" spans="1:2" ht="33" customHeight="1" x14ac:dyDescent="0.25">
      <c r="A8" s="61">
        <v>4</v>
      </c>
      <c r="B8" s="64"/>
    </row>
    <row r="9" spans="1:2" ht="33" customHeight="1" x14ac:dyDescent="0.25">
      <c r="A9" s="61">
        <v>5</v>
      </c>
      <c r="B9" s="64"/>
    </row>
    <row r="10" spans="1:2" ht="33" customHeight="1" x14ac:dyDescent="0.25">
      <c r="A10" s="61">
        <v>6</v>
      </c>
      <c r="B10" s="49"/>
    </row>
    <row r="11" spans="1:2" ht="33" customHeight="1" x14ac:dyDescent="0.25">
      <c r="A11" s="61">
        <v>7</v>
      </c>
      <c r="B11" s="49"/>
    </row>
    <row r="12" spans="1:2" ht="33" customHeight="1" x14ac:dyDescent="0.25">
      <c r="A12" s="61">
        <v>8</v>
      </c>
      <c r="B12" s="49"/>
    </row>
    <row r="13" spans="1:2" ht="33" customHeight="1" x14ac:dyDescent="0.25">
      <c r="A13" s="61">
        <v>9</v>
      </c>
      <c r="B13" s="49"/>
    </row>
    <row r="14" spans="1:2" ht="33" customHeight="1" x14ac:dyDescent="0.25">
      <c r="A14" s="61">
        <v>10</v>
      </c>
      <c r="B14" s="49"/>
    </row>
  </sheetData>
  <mergeCells count="1">
    <mergeCell ref="A1:B2"/>
  </mergeCells>
  <printOptions horizontalCentered="1"/>
  <pageMargins left="0.70866141732283472" right="0.70866141732283472" top="0.74803149606299213" bottom="0.74803149606299213" header="0.31496062992125984" footer="0.31496062992125984"/>
  <pageSetup orientation="landscape" r:id="rId1"/>
  <headerFooter>
    <oddHeader xml:space="preserve">&amp;C
</oddHeader>
    <oddFooter>&amp;R&amp;8Página &amp;P de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A15517"/>
  </sheetPr>
  <dimension ref="B1:C16"/>
  <sheetViews>
    <sheetView showGridLines="0" showRuler="0" zoomScale="90" zoomScaleNormal="90" workbookViewId="0">
      <selection activeCell="C11" sqref="C11"/>
    </sheetView>
  </sheetViews>
  <sheetFormatPr baseColWidth="10" defaultRowHeight="15" x14ac:dyDescent="0.25"/>
  <cols>
    <col min="1" max="1" width="3.140625" customWidth="1"/>
    <col min="2" max="2" width="7.28515625" customWidth="1"/>
    <col min="3" max="3" width="110.85546875" customWidth="1"/>
  </cols>
  <sheetData>
    <row r="1" spans="2:3" ht="23.25" customHeight="1" thickTop="1" x14ac:dyDescent="0.25">
      <c r="B1" s="127" t="s">
        <v>482</v>
      </c>
      <c r="C1" s="128"/>
    </row>
    <row r="2" spans="2:3" ht="18" customHeight="1" x14ac:dyDescent="0.25">
      <c r="B2" s="129"/>
      <c r="C2" s="130"/>
    </row>
    <row r="3" spans="2:3" ht="21" x14ac:dyDescent="0.25">
      <c r="B3" s="1"/>
      <c r="C3" s="2" t="str">
        <f>'Objetivos PMD'!$B$3</f>
        <v>Entidad Pública:  MUNICIPIO DE MASCOTA JALISCO</v>
      </c>
    </row>
    <row r="4" spans="2:3" ht="21" x14ac:dyDescent="0.25">
      <c r="B4" s="1" t="s">
        <v>0</v>
      </c>
      <c r="C4" s="3" t="s">
        <v>2</v>
      </c>
    </row>
    <row r="5" spans="2:3" ht="34.5" customHeight="1" x14ac:dyDescent="0.25">
      <c r="B5" s="61">
        <v>1</v>
      </c>
      <c r="C5" s="65"/>
    </row>
    <row r="6" spans="2:3" ht="34.5" customHeight="1" x14ac:dyDescent="0.25">
      <c r="B6" s="61">
        <v>2</v>
      </c>
      <c r="C6" s="49"/>
    </row>
    <row r="7" spans="2:3" ht="34.5" customHeight="1" x14ac:dyDescent="0.25">
      <c r="B7" s="61">
        <v>3</v>
      </c>
      <c r="C7" s="49"/>
    </row>
    <row r="8" spans="2:3" ht="34.5" customHeight="1" x14ac:dyDescent="0.25">
      <c r="B8" s="61">
        <v>4</v>
      </c>
      <c r="C8" s="49"/>
    </row>
    <row r="9" spans="2:3" ht="34.5" customHeight="1" x14ac:dyDescent="0.25">
      <c r="B9" s="61">
        <v>5</v>
      </c>
      <c r="C9" s="49"/>
    </row>
    <row r="10" spans="2:3" ht="34.5" customHeight="1" x14ac:dyDescent="0.25">
      <c r="B10" s="61">
        <v>6</v>
      </c>
      <c r="C10" s="49"/>
    </row>
    <row r="11" spans="2:3" ht="34.5" customHeight="1" x14ac:dyDescent="0.25">
      <c r="B11" s="61">
        <v>7</v>
      </c>
      <c r="C11" s="49"/>
    </row>
    <row r="12" spans="2:3" ht="34.5" customHeight="1" x14ac:dyDescent="0.25">
      <c r="B12" s="61">
        <v>8</v>
      </c>
      <c r="C12" s="49"/>
    </row>
    <row r="13" spans="2:3" ht="34.5" customHeight="1" x14ac:dyDescent="0.25">
      <c r="B13" s="61">
        <v>9</v>
      </c>
      <c r="C13" s="49"/>
    </row>
    <row r="14" spans="2:3" ht="34.5" customHeight="1" x14ac:dyDescent="0.25">
      <c r="B14" s="61">
        <v>10</v>
      </c>
      <c r="C14" s="49"/>
    </row>
    <row r="15" spans="2:3" ht="34.5" customHeight="1" thickBot="1" x14ac:dyDescent="0.3">
      <c r="B15" s="62">
        <v>11</v>
      </c>
      <c r="C15" s="50"/>
    </row>
    <row r="16" spans="2:3" ht="15.75" thickTop="1" x14ac:dyDescent="0.25"/>
  </sheetData>
  <mergeCells count="1">
    <mergeCell ref="B1:C2"/>
  </mergeCells>
  <printOptions horizontalCentered="1"/>
  <pageMargins left="0.70866141732283472" right="0.70866141732283472" top="0.59055118110236227" bottom="0.39370078740157483" header="0.31496062992125984" footer="0.31496062992125984"/>
  <pageSetup scale="90" orientation="landscape" r:id="rId1"/>
  <headerFooter>
    <oddFooter>&amp;R&amp;8Página &amp;P de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C14"/>
  <sheetViews>
    <sheetView showGridLines="0" topLeftCell="X1" workbookViewId="0">
      <selection activeCell="CV9" sqref="CV9:DC10"/>
    </sheetView>
  </sheetViews>
  <sheetFormatPr baseColWidth="10" defaultRowHeight="15" x14ac:dyDescent="0.25"/>
  <cols>
    <col min="1" max="1" width="1.42578125" customWidth="1"/>
    <col min="2" max="19" width="1.7109375" customWidth="1"/>
    <col min="20" max="20" width="1.42578125" customWidth="1"/>
    <col min="21" max="36" width="1.7109375" customWidth="1"/>
    <col min="37" max="37" width="3" customWidth="1"/>
    <col min="38" max="118" width="1.7109375" customWidth="1"/>
    <col min="270" max="270" width="1.42578125" customWidth="1"/>
    <col min="271" max="340" width="1.7109375" customWidth="1"/>
    <col min="526" max="526" width="1.42578125" customWidth="1"/>
    <col min="527" max="596" width="1.7109375" customWidth="1"/>
    <col min="782" max="782" width="1.42578125" customWidth="1"/>
    <col min="783" max="852" width="1.7109375" customWidth="1"/>
    <col min="1038" max="1038" width="1.42578125" customWidth="1"/>
    <col min="1039" max="1108" width="1.7109375" customWidth="1"/>
    <col min="1294" max="1294" width="1.42578125" customWidth="1"/>
    <col min="1295" max="1364" width="1.7109375" customWidth="1"/>
    <col min="1550" max="1550" width="1.42578125" customWidth="1"/>
    <col min="1551" max="1620" width="1.7109375" customWidth="1"/>
    <col min="1806" max="1806" width="1.42578125" customWidth="1"/>
    <col min="1807" max="1876" width="1.7109375" customWidth="1"/>
    <col min="2062" max="2062" width="1.42578125" customWidth="1"/>
    <col min="2063" max="2132" width="1.7109375" customWidth="1"/>
    <col min="2318" max="2318" width="1.42578125" customWidth="1"/>
    <col min="2319" max="2388" width="1.7109375" customWidth="1"/>
    <col min="2574" max="2574" width="1.42578125" customWidth="1"/>
    <col min="2575" max="2644" width="1.7109375" customWidth="1"/>
    <col min="2830" max="2830" width="1.42578125" customWidth="1"/>
    <col min="2831" max="2900" width="1.7109375" customWidth="1"/>
    <col min="3086" max="3086" width="1.42578125" customWidth="1"/>
    <col min="3087" max="3156" width="1.7109375" customWidth="1"/>
    <col min="3342" max="3342" width="1.42578125" customWidth="1"/>
    <col min="3343" max="3412" width="1.7109375" customWidth="1"/>
    <col min="3598" max="3598" width="1.42578125" customWidth="1"/>
    <col min="3599" max="3668" width="1.7109375" customWidth="1"/>
    <col min="3854" max="3854" width="1.42578125" customWidth="1"/>
    <col min="3855" max="3924" width="1.7109375" customWidth="1"/>
    <col min="4110" max="4110" width="1.42578125" customWidth="1"/>
    <col min="4111" max="4180" width="1.7109375" customWidth="1"/>
    <col min="4366" max="4366" width="1.42578125" customWidth="1"/>
    <col min="4367" max="4436" width="1.7109375" customWidth="1"/>
    <col min="4622" max="4622" width="1.42578125" customWidth="1"/>
    <col min="4623" max="4692" width="1.7109375" customWidth="1"/>
    <col min="4878" max="4878" width="1.42578125" customWidth="1"/>
    <col min="4879" max="4948" width="1.7109375" customWidth="1"/>
    <col min="5134" max="5134" width="1.42578125" customWidth="1"/>
    <col min="5135" max="5204" width="1.7109375" customWidth="1"/>
    <col min="5390" max="5390" width="1.42578125" customWidth="1"/>
    <col min="5391" max="5460" width="1.7109375" customWidth="1"/>
    <col min="5646" max="5646" width="1.42578125" customWidth="1"/>
    <col min="5647" max="5716" width="1.7109375" customWidth="1"/>
    <col min="5902" max="5902" width="1.42578125" customWidth="1"/>
    <col min="5903" max="5972" width="1.7109375" customWidth="1"/>
    <col min="6158" max="6158" width="1.42578125" customWidth="1"/>
    <col min="6159" max="6228" width="1.7109375" customWidth="1"/>
    <col min="6414" max="6414" width="1.42578125" customWidth="1"/>
    <col min="6415" max="6484" width="1.7109375" customWidth="1"/>
    <col min="6670" max="6670" width="1.42578125" customWidth="1"/>
    <col min="6671" max="6740" width="1.7109375" customWidth="1"/>
    <col min="6926" max="6926" width="1.42578125" customWidth="1"/>
    <col min="6927" max="6996" width="1.7109375" customWidth="1"/>
    <col min="7182" max="7182" width="1.42578125" customWidth="1"/>
    <col min="7183" max="7252" width="1.7109375" customWidth="1"/>
    <col min="7438" max="7438" width="1.42578125" customWidth="1"/>
    <col min="7439" max="7508" width="1.7109375" customWidth="1"/>
    <col min="7694" max="7694" width="1.42578125" customWidth="1"/>
    <col min="7695" max="7764" width="1.7109375" customWidth="1"/>
    <col min="7950" max="7950" width="1.42578125" customWidth="1"/>
    <col min="7951" max="8020" width="1.7109375" customWidth="1"/>
    <col min="8206" max="8206" width="1.42578125" customWidth="1"/>
    <col min="8207" max="8276" width="1.7109375" customWidth="1"/>
    <col min="8462" max="8462" width="1.42578125" customWidth="1"/>
    <col min="8463" max="8532" width="1.7109375" customWidth="1"/>
    <col min="8718" max="8718" width="1.42578125" customWidth="1"/>
    <col min="8719" max="8788" width="1.7109375" customWidth="1"/>
    <col min="8974" max="8974" width="1.42578125" customWidth="1"/>
    <col min="8975" max="9044" width="1.7109375" customWidth="1"/>
    <col min="9230" max="9230" width="1.42578125" customWidth="1"/>
    <col min="9231" max="9300" width="1.7109375" customWidth="1"/>
    <col min="9486" max="9486" width="1.42578125" customWidth="1"/>
    <col min="9487" max="9556" width="1.7109375" customWidth="1"/>
    <col min="9742" max="9742" width="1.42578125" customWidth="1"/>
    <col min="9743" max="9812" width="1.7109375" customWidth="1"/>
    <col min="9998" max="9998" width="1.42578125" customWidth="1"/>
    <col min="9999" max="10068" width="1.7109375" customWidth="1"/>
    <col min="10254" max="10254" width="1.42578125" customWidth="1"/>
    <col min="10255" max="10324" width="1.7109375" customWidth="1"/>
    <col min="10510" max="10510" width="1.42578125" customWidth="1"/>
    <col min="10511" max="10580" width="1.7109375" customWidth="1"/>
    <col min="10766" max="10766" width="1.42578125" customWidth="1"/>
    <col min="10767" max="10836" width="1.7109375" customWidth="1"/>
    <col min="11022" max="11022" width="1.42578125" customWidth="1"/>
    <col min="11023" max="11092" width="1.7109375" customWidth="1"/>
    <col min="11278" max="11278" width="1.42578125" customWidth="1"/>
    <col min="11279" max="11348" width="1.7109375" customWidth="1"/>
    <col min="11534" max="11534" width="1.42578125" customWidth="1"/>
    <col min="11535" max="11604" width="1.7109375" customWidth="1"/>
    <col min="11790" max="11790" width="1.42578125" customWidth="1"/>
    <col min="11791" max="11860" width="1.7109375" customWidth="1"/>
    <col min="12046" max="12046" width="1.42578125" customWidth="1"/>
    <col min="12047" max="12116" width="1.7109375" customWidth="1"/>
    <col min="12302" max="12302" width="1.42578125" customWidth="1"/>
    <col min="12303" max="12372" width="1.7109375" customWidth="1"/>
    <col min="12558" max="12558" width="1.42578125" customWidth="1"/>
    <col min="12559" max="12628" width="1.7109375" customWidth="1"/>
    <col min="12814" max="12814" width="1.42578125" customWidth="1"/>
    <col min="12815" max="12884" width="1.7109375" customWidth="1"/>
    <col min="13070" max="13070" width="1.42578125" customWidth="1"/>
    <col min="13071" max="13140" width="1.7109375" customWidth="1"/>
    <col min="13326" max="13326" width="1.42578125" customWidth="1"/>
    <col min="13327" max="13396" width="1.7109375" customWidth="1"/>
    <col min="13582" max="13582" width="1.42578125" customWidth="1"/>
    <col min="13583" max="13652" width="1.7109375" customWidth="1"/>
    <col min="13838" max="13838" width="1.42578125" customWidth="1"/>
    <col min="13839" max="13908" width="1.7109375" customWidth="1"/>
    <col min="14094" max="14094" width="1.42578125" customWidth="1"/>
    <col min="14095" max="14164" width="1.7109375" customWidth="1"/>
    <col min="14350" max="14350" width="1.42578125" customWidth="1"/>
    <col min="14351" max="14420" width="1.7109375" customWidth="1"/>
    <col min="14606" max="14606" width="1.42578125" customWidth="1"/>
    <col min="14607" max="14676" width="1.7109375" customWidth="1"/>
    <col min="14862" max="14862" width="1.42578125" customWidth="1"/>
    <col min="14863" max="14932" width="1.7109375" customWidth="1"/>
    <col min="15118" max="15118" width="1.42578125" customWidth="1"/>
    <col min="15119" max="15188" width="1.7109375" customWidth="1"/>
    <col min="15374" max="15374" width="1.42578125" customWidth="1"/>
    <col min="15375" max="15444" width="1.7109375" customWidth="1"/>
    <col min="15630" max="15630" width="1.42578125" customWidth="1"/>
    <col min="15631" max="15700" width="1.7109375" customWidth="1"/>
    <col min="15886" max="15886" width="1.42578125" customWidth="1"/>
    <col min="15887" max="15956" width="1.7109375" customWidth="1"/>
    <col min="16142" max="16142" width="1.42578125" customWidth="1"/>
    <col min="16143" max="16212" width="1.7109375" customWidth="1"/>
  </cols>
  <sheetData>
    <row r="1" spans="2:107" ht="15" customHeight="1" x14ac:dyDescent="0.25">
      <c r="B1" s="131" t="s">
        <v>440</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3"/>
    </row>
    <row r="2" spans="2:107" ht="15" customHeight="1" x14ac:dyDescent="0.25">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6"/>
    </row>
    <row r="3" spans="2:107" ht="15" customHeight="1" x14ac:dyDescent="0.25">
      <c r="B3" s="140" t="str">
        <f>'Objetivos PMD'!B3</f>
        <v>Entidad Pública:  MUNICIPIO DE MASCOTA JALISCO</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90"/>
      <c r="CE3" s="90"/>
      <c r="CF3" s="90"/>
      <c r="CG3" s="90"/>
      <c r="CH3" s="90"/>
      <c r="CI3" s="90"/>
      <c r="CJ3" s="90"/>
      <c r="CK3" s="90"/>
      <c r="CL3" s="90"/>
      <c r="CM3" s="90"/>
      <c r="CN3" s="90"/>
      <c r="CO3" s="90"/>
      <c r="CP3" s="90"/>
      <c r="CQ3" s="90"/>
      <c r="CR3" s="90"/>
      <c r="CS3" s="90"/>
      <c r="CT3" s="90"/>
      <c r="CU3" s="90"/>
      <c r="CV3" s="90"/>
      <c r="CW3" s="90"/>
      <c r="CX3" s="90"/>
      <c r="CY3" s="90"/>
      <c r="CZ3" s="90"/>
      <c r="DA3" s="91"/>
    </row>
    <row r="4" spans="2:107" s="4" customFormat="1" ht="15" customHeight="1" x14ac:dyDescent="0.25">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row>
    <row r="5" spans="2:107" x14ac:dyDescent="0.25">
      <c r="B5" s="137" t="s">
        <v>449</v>
      </c>
      <c r="C5" s="137"/>
      <c r="D5" s="137"/>
      <c r="E5" s="137"/>
      <c r="F5" s="137"/>
      <c r="G5" s="137"/>
      <c r="H5" s="137"/>
      <c r="I5" s="137" t="s">
        <v>450</v>
      </c>
      <c r="J5" s="137"/>
      <c r="K5" s="137"/>
      <c r="L5" s="137"/>
      <c r="M5" s="137"/>
      <c r="N5" s="137"/>
      <c r="O5" s="137"/>
      <c r="P5" s="137"/>
      <c r="Q5" s="137"/>
      <c r="R5" s="137"/>
      <c r="S5" s="137"/>
      <c r="T5" s="137"/>
      <c r="U5" s="138" t="s">
        <v>451</v>
      </c>
      <c r="V5" s="138"/>
      <c r="W5" s="138"/>
      <c r="X5" s="138"/>
      <c r="Y5" s="138"/>
      <c r="Z5" s="138"/>
      <c r="AA5" s="138"/>
      <c r="AB5" s="138"/>
      <c r="AC5" s="138"/>
      <c r="AD5" s="138"/>
      <c r="AE5" s="138"/>
      <c r="AF5" s="137" t="s">
        <v>452</v>
      </c>
      <c r="AG5" s="137"/>
      <c r="AH5" s="137"/>
      <c r="AI5" s="137"/>
      <c r="AJ5" s="137"/>
      <c r="AK5" s="137"/>
      <c r="AL5" s="137"/>
      <c r="AM5" s="137" t="s">
        <v>453</v>
      </c>
      <c r="AN5" s="137"/>
      <c r="AO5" s="137"/>
      <c r="AP5" s="137"/>
      <c r="AQ5" s="137"/>
      <c r="AR5" s="137"/>
      <c r="AS5" s="137"/>
      <c r="AT5" s="137" t="s">
        <v>454</v>
      </c>
      <c r="AU5" s="137"/>
      <c r="AV5" s="137"/>
      <c r="AW5" s="137"/>
      <c r="AX5" s="137"/>
      <c r="AY5" s="137"/>
      <c r="AZ5" s="139" t="s">
        <v>441</v>
      </c>
      <c r="BA5" s="139"/>
      <c r="BB5" s="139"/>
      <c r="BC5" s="139"/>
      <c r="BD5" s="139"/>
      <c r="BE5" s="139"/>
      <c r="BF5" s="139"/>
      <c r="BG5" s="139"/>
      <c r="BH5" s="139"/>
      <c r="BI5" s="139"/>
      <c r="BJ5" s="139"/>
      <c r="BK5" s="139"/>
      <c r="BL5" s="139" t="s">
        <v>444</v>
      </c>
      <c r="BM5" s="139"/>
      <c r="BN5" s="139"/>
      <c r="BO5" s="139"/>
      <c r="BP5" s="139"/>
      <c r="BQ5" s="139"/>
      <c r="BR5" s="139"/>
      <c r="BS5" s="139"/>
      <c r="BT5" s="139"/>
      <c r="BU5" s="139"/>
      <c r="BV5" s="139"/>
      <c r="BW5" s="139"/>
      <c r="BX5" s="139"/>
      <c r="BY5" s="139"/>
      <c r="BZ5" s="139"/>
      <c r="CA5" s="139"/>
      <c r="CB5" s="139"/>
      <c r="CC5" s="139"/>
      <c r="CD5" s="139" t="s">
        <v>455</v>
      </c>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row>
    <row r="6" spans="2:107" x14ac:dyDescent="0.25">
      <c r="B6" s="137"/>
      <c r="C6" s="137"/>
      <c r="D6" s="137"/>
      <c r="E6" s="137"/>
      <c r="F6" s="137"/>
      <c r="G6" s="137"/>
      <c r="H6" s="137"/>
      <c r="I6" s="137"/>
      <c r="J6" s="137"/>
      <c r="K6" s="137"/>
      <c r="L6" s="137"/>
      <c r="M6" s="137"/>
      <c r="N6" s="137"/>
      <c r="O6" s="137"/>
      <c r="P6" s="137"/>
      <c r="Q6" s="137"/>
      <c r="R6" s="137"/>
      <c r="S6" s="137"/>
      <c r="T6" s="137"/>
      <c r="U6" s="138"/>
      <c r="V6" s="138"/>
      <c r="W6" s="138"/>
      <c r="X6" s="138"/>
      <c r="Y6" s="138"/>
      <c r="Z6" s="138"/>
      <c r="AA6" s="138"/>
      <c r="AB6" s="138"/>
      <c r="AC6" s="138"/>
      <c r="AD6" s="138"/>
      <c r="AE6" s="138"/>
      <c r="AF6" s="137"/>
      <c r="AG6" s="137"/>
      <c r="AH6" s="137"/>
      <c r="AI6" s="137"/>
      <c r="AJ6" s="137"/>
      <c r="AK6" s="137"/>
      <c r="AL6" s="137"/>
      <c r="AM6" s="137"/>
      <c r="AN6" s="137"/>
      <c r="AO6" s="137"/>
      <c r="AP6" s="137"/>
      <c r="AQ6" s="137"/>
      <c r="AR6" s="137"/>
      <c r="AS6" s="137"/>
      <c r="AT6" s="137"/>
      <c r="AU6" s="137"/>
      <c r="AV6" s="137"/>
      <c r="AW6" s="137"/>
      <c r="AX6" s="137"/>
      <c r="AY6" s="137"/>
      <c r="AZ6" s="139" t="s">
        <v>442</v>
      </c>
      <c r="BA6" s="139"/>
      <c r="BB6" s="139"/>
      <c r="BC6" s="139"/>
      <c r="BD6" s="139"/>
      <c r="BE6" s="139"/>
      <c r="BF6" s="139"/>
      <c r="BG6" s="139"/>
      <c r="BH6" s="139" t="s">
        <v>443</v>
      </c>
      <c r="BI6" s="139"/>
      <c r="BJ6" s="139"/>
      <c r="BK6" s="139"/>
      <c r="BL6" s="139" t="s">
        <v>445</v>
      </c>
      <c r="BM6" s="139"/>
      <c r="BN6" s="139"/>
      <c r="BO6" s="139"/>
      <c r="BP6" s="139"/>
      <c r="BQ6" s="139"/>
      <c r="BR6" s="139"/>
      <c r="BS6" s="139"/>
      <c r="BT6" s="139"/>
      <c r="BU6" s="139" t="s">
        <v>456</v>
      </c>
      <c r="BV6" s="139"/>
      <c r="BW6" s="139"/>
      <c r="BX6" s="139"/>
      <c r="BY6" s="139"/>
      <c r="BZ6" s="139"/>
      <c r="CA6" s="139"/>
      <c r="CB6" s="139"/>
      <c r="CC6" s="139"/>
      <c r="CD6" s="139" t="s">
        <v>446</v>
      </c>
      <c r="CE6" s="139"/>
      <c r="CF6" s="139"/>
      <c r="CG6" s="139"/>
      <c r="CH6" s="139"/>
      <c r="CI6" s="139"/>
      <c r="CJ6" s="139"/>
      <c r="CK6" s="139"/>
      <c r="CL6" s="139"/>
      <c r="CM6" s="139" t="s">
        <v>447</v>
      </c>
      <c r="CN6" s="139"/>
      <c r="CO6" s="139"/>
      <c r="CP6" s="139"/>
      <c r="CQ6" s="139"/>
      <c r="CR6" s="139"/>
      <c r="CS6" s="139"/>
      <c r="CT6" s="139"/>
      <c r="CU6" s="139"/>
      <c r="CV6" s="139" t="s">
        <v>448</v>
      </c>
      <c r="CW6" s="139"/>
      <c r="CX6" s="139"/>
      <c r="CY6" s="139"/>
      <c r="CZ6" s="139"/>
      <c r="DA6" s="139"/>
      <c r="DB6" s="139"/>
      <c r="DC6" s="139"/>
    </row>
    <row r="7" spans="2:107" ht="58.5" customHeight="1" x14ac:dyDescent="0.25">
      <c r="B7" s="142" t="s">
        <v>457</v>
      </c>
      <c r="C7" s="143"/>
      <c r="D7" s="143"/>
      <c r="E7" s="143"/>
      <c r="F7" s="143"/>
      <c r="G7" s="143"/>
      <c r="H7" s="144"/>
      <c r="I7" s="148"/>
      <c r="J7" s="143"/>
      <c r="K7" s="143"/>
      <c r="L7" s="143"/>
      <c r="M7" s="143"/>
      <c r="N7" s="143"/>
      <c r="O7" s="143"/>
      <c r="P7" s="143"/>
      <c r="Q7" s="143"/>
      <c r="R7" s="143"/>
      <c r="S7" s="143"/>
      <c r="T7" s="144"/>
      <c r="U7" s="142"/>
      <c r="V7" s="143"/>
      <c r="W7" s="143"/>
      <c r="X7" s="143"/>
      <c r="Y7" s="143"/>
      <c r="Z7" s="143"/>
      <c r="AA7" s="143"/>
      <c r="AB7" s="143"/>
      <c r="AC7" s="143"/>
      <c r="AD7" s="143"/>
      <c r="AE7" s="144"/>
      <c r="AF7" s="149"/>
      <c r="AG7" s="150"/>
      <c r="AH7" s="150"/>
      <c r="AI7" s="150"/>
      <c r="AJ7" s="150"/>
      <c r="AK7" s="150"/>
      <c r="AL7" s="151"/>
      <c r="AM7" s="142"/>
      <c r="AN7" s="143"/>
      <c r="AO7" s="143"/>
      <c r="AP7" s="143"/>
      <c r="AQ7" s="143"/>
      <c r="AR7" s="143"/>
      <c r="AS7" s="144"/>
      <c r="AT7" s="142"/>
      <c r="AU7" s="143"/>
      <c r="AV7" s="143"/>
      <c r="AW7" s="143"/>
      <c r="AX7" s="143"/>
      <c r="AY7" s="144"/>
      <c r="AZ7" s="161"/>
      <c r="BA7" s="156"/>
      <c r="BB7" s="156"/>
      <c r="BC7" s="156"/>
      <c r="BD7" s="156"/>
      <c r="BE7" s="156"/>
      <c r="BF7" s="156"/>
      <c r="BG7" s="157"/>
      <c r="BH7" s="155"/>
      <c r="BI7" s="156"/>
      <c r="BJ7" s="156"/>
      <c r="BK7" s="157"/>
      <c r="BL7" s="161"/>
      <c r="BM7" s="156"/>
      <c r="BN7" s="156"/>
      <c r="BO7" s="156"/>
      <c r="BP7" s="156"/>
      <c r="BQ7" s="156"/>
      <c r="BR7" s="156"/>
      <c r="BS7" s="156"/>
      <c r="BT7" s="157"/>
      <c r="BU7" s="161"/>
      <c r="BV7" s="156"/>
      <c r="BW7" s="156"/>
      <c r="BX7" s="156"/>
      <c r="BY7" s="156"/>
      <c r="BZ7" s="156"/>
      <c r="CA7" s="156"/>
      <c r="CB7" s="156"/>
      <c r="CC7" s="157"/>
      <c r="CD7" s="161"/>
      <c r="CE7" s="162"/>
      <c r="CF7" s="162"/>
      <c r="CG7" s="162"/>
      <c r="CH7" s="162"/>
      <c r="CI7" s="162"/>
      <c r="CJ7" s="162"/>
      <c r="CK7" s="162"/>
      <c r="CL7" s="163"/>
      <c r="CM7" s="161"/>
      <c r="CN7" s="162"/>
      <c r="CO7" s="162"/>
      <c r="CP7" s="162"/>
      <c r="CQ7" s="162"/>
      <c r="CR7" s="162"/>
      <c r="CS7" s="162"/>
      <c r="CT7" s="162"/>
      <c r="CU7" s="163"/>
      <c r="CV7" s="161"/>
      <c r="CW7" s="162"/>
      <c r="CX7" s="162"/>
      <c r="CY7" s="162"/>
      <c r="CZ7" s="162"/>
      <c r="DA7" s="162"/>
      <c r="DB7" s="162"/>
      <c r="DC7" s="163"/>
    </row>
    <row r="8" spans="2:107" ht="75" customHeight="1" x14ac:dyDescent="0.25">
      <c r="B8" s="145"/>
      <c r="C8" s="146"/>
      <c r="D8" s="146"/>
      <c r="E8" s="146"/>
      <c r="F8" s="146"/>
      <c r="G8" s="146"/>
      <c r="H8" s="147"/>
      <c r="I8" s="145"/>
      <c r="J8" s="146"/>
      <c r="K8" s="146"/>
      <c r="L8" s="146"/>
      <c r="M8" s="146"/>
      <c r="N8" s="146"/>
      <c r="O8" s="146"/>
      <c r="P8" s="146"/>
      <c r="Q8" s="146"/>
      <c r="R8" s="146"/>
      <c r="S8" s="146"/>
      <c r="T8" s="147"/>
      <c r="U8" s="145"/>
      <c r="V8" s="146"/>
      <c r="W8" s="146"/>
      <c r="X8" s="146"/>
      <c r="Y8" s="146"/>
      <c r="Z8" s="146"/>
      <c r="AA8" s="146"/>
      <c r="AB8" s="146"/>
      <c r="AC8" s="146"/>
      <c r="AD8" s="146"/>
      <c r="AE8" s="147"/>
      <c r="AF8" s="152"/>
      <c r="AG8" s="153"/>
      <c r="AH8" s="153"/>
      <c r="AI8" s="153"/>
      <c r="AJ8" s="153"/>
      <c r="AK8" s="153"/>
      <c r="AL8" s="154"/>
      <c r="AM8" s="145"/>
      <c r="AN8" s="146"/>
      <c r="AO8" s="146"/>
      <c r="AP8" s="146"/>
      <c r="AQ8" s="146"/>
      <c r="AR8" s="146"/>
      <c r="AS8" s="147"/>
      <c r="AT8" s="145"/>
      <c r="AU8" s="146"/>
      <c r="AV8" s="146"/>
      <c r="AW8" s="146"/>
      <c r="AX8" s="146"/>
      <c r="AY8" s="147"/>
      <c r="AZ8" s="158"/>
      <c r="BA8" s="159"/>
      <c r="BB8" s="159"/>
      <c r="BC8" s="159"/>
      <c r="BD8" s="159"/>
      <c r="BE8" s="159"/>
      <c r="BF8" s="159"/>
      <c r="BG8" s="160"/>
      <c r="BH8" s="158"/>
      <c r="BI8" s="159"/>
      <c r="BJ8" s="159"/>
      <c r="BK8" s="160"/>
      <c r="BL8" s="158"/>
      <c r="BM8" s="159"/>
      <c r="BN8" s="159"/>
      <c r="BO8" s="159"/>
      <c r="BP8" s="159"/>
      <c r="BQ8" s="159"/>
      <c r="BR8" s="159"/>
      <c r="BS8" s="159"/>
      <c r="BT8" s="160"/>
      <c r="BU8" s="158"/>
      <c r="BV8" s="159"/>
      <c r="BW8" s="159"/>
      <c r="BX8" s="159"/>
      <c r="BY8" s="159"/>
      <c r="BZ8" s="159"/>
      <c r="CA8" s="159"/>
      <c r="CB8" s="159"/>
      <c r="CC8" s="160"/>
      <c r="CD8" s="164"/>
      <c r="CE8" s="165"/>
      <c r="CF8" s="165"/>
      <c r="CG8" s="165"/>
      <c r="CH8" s="165"/>
      <c r="CI8" s="165"/>
      <c r="CJ8" s="165"/>
      <c r="CK8" s="165"/>
      <c r="CL8" s="166"/>
      <c r="CM8" s="164"/>
      <c r="CN8" s="165"/>
      <c r="CO8" s="165"/>
      <c r="CP8" s="165"/>
      <c r="CQ8" s="165"/>
      <c r="CR8" s="165"/>
      <c r="CS8" s="165"/>
      <c r="CT8" s="165"/>
      <c r="CU8" s="166"/>
      <c r="CV8" s="164"/>
      <c r="CW8" s="165"/>
      <c r="CX8" s="165"/>
      <c r="CY8" s="165"/>
      <c r="CZ8" s="165"/>
      <c r="DA8" s="165"/>
      <c r="DB8" s="165"/>
      <c r="DC8" s="166"/>
    </row>
    <row r="9" spans="2:107" ht="94.5" customHeight="1" x14ac:dyDescent="0.25">
      <c r="B9" s="148" t="s">
        <v>458</v>
      </c>
      <c r="C9" s="143"/>
      <c r="D9" s="143"/>
      <c r="E9" s="143"/>
      <c r="F9" s="143"/>
      <c r="G9" s="143"/>
      <c r="H9" s="144"/>
      <c r="I9" s="167"/>
      <c r="J9" s="168"/>
      <c r="K9" s="168"/>
      <c r="L9" s="168"/>
      <c r="M9" s="168"/>
      <c r="N9" s="168"/>
      <c r="O9" s="168"/>
      <c r="P9" s="168"/>
      <c r="Q9" s="168"/>
      <c r="R9" s="168"/>
      <c r="S9" s="168"/>
      <c r="T9" s="169"/>
      <c r="U9" s="173"/>
      <c r="V9" s="174"/>
      <c r="W9" s="174"/>
      <c r="X9" s="174"/>
      <c r="Y9" s="174"/>
      <c r="Z9" s="174"/>
      <c r="AA9" s="174"/>
      <c r="AB9" s="174"/>
      <c r="AC9" s="174"/>
      <c r="AD9" s="174"/>
      <c r="AE9" s="175"/>
      <c r="AF9" s="179"/>
      <c r="AG9" s="180"/>
      <c r="AH9" s="180"/>
      <c r="AI9" s="180"/>
      <c r="AJ9" s="180"/>
      <c r="AK9" s="180"/>
      <c r="AL9" s="181"/>
      <c r="AM9" s="142"/>
      <c r="AN9" s="143"/>
      <c r="AO9" s="143"/>
      <c r="AP9" s="143"/>
      <c r="AQ9" s="143"/>
      <c r="AR9" s="143"/>
      <c r="AS9" s="144"/>
      <c r="AT9" s="142"/>
      <c r="AU9" s="143"/>
      <c r="AV9" s="143"/>
      <c r="AW9" s="143"/>
      <c r="AX9" s="143"/>
      <c r="AY9" s="144"/>
      <c r="AZ9" s="161"/>
      <c r="BA9" s="156"/>
      <c r="BB9" s="156"/>
      <c r="BC9" s="156"/>
      <c r="BD9" s="156"/>
      <c r="BE9" s="156"/>
      <c r="BF9" s="156"/>
      <c r="BG9" s="157"/>
      <c r="BH9" s="155"/>
      <c r="BI9" s="156"/>
      <c r="BJ9" s="156"/>
      <c r="BK9" s="157"/>
      <c r="BL9" s="161"/>
      <c r="BM9" s="156"/>
      <c r="BN9" s="156"/>
      <c r="BO9" s="156"/>
      <c r="BP9" s="156"/>
      <c r="BQ9" s="156"/>
      <c r="BR9" s="156"/>
      <c r="BS9" s="156"/>
      <c r="BT9" s="157"/>
      <c r="BU9" s="161"/>
      <c r="BV9" s="156"/>
      <c r="BW9" s="156"/>
      <c r="BX9" s="156"/>
      <c r="BY9" s="156"/>
      <c r="BZ9" s="156"/>
      <c r="CA9" s="156"/>
      <c r="CB9" s="156"/>
      <c r="CC9" s="157"/>
      <c r="CD9" s="161"/>
      <c r="CE9" s="156"/>
      <c r="CF9" s="156"/>
      <c r="CG9" s="156"/>
      <c r="CH9" s="156"/>
      <c r="CI9" s="156"/>
      <c r="CJ9" s="156"/>
      <c r="CK9" s="156"/>
      <c r="CL9" s="157"/>
      <c r="CM9" s="161"/>
      <c r="CN9" s="156"/>
      <c r="CO9" s="156"/>
      <c r="CP9" s="156"/>
      <c r="CQ9" s="156"/>
      <c r="CR9" s="156"/>
      <c r="CS9" s="156"/>
      <c r="CT9" s="156"/>
      <c r="CU9" s="157"/>
      <c r="CV9" s="161"/>
      <c r="CW9" s="156"/>
      <c r="CX9" s="156"/>
      <c r="CY9" s="156"/>
      <c r="CZ9" s="156"/>
      <c r="DA9" s="156"/>
      <c r="DB9" s="156"/>
      <c r="DC9" s="157"/>
    </row>
    <row r="10" spans="2:107" ht="111" customHeight="1" x14ac:dyDescent="0.25">
      <c r="B10" s="145"/>
      <c r="C10" s="146"/>
      <c r="D10" s="146"/>
      <c r="E10" s="146"/>
      <c r="F10" s="146"/>
      <c r="G10" s="146"/>
      <c r="H10" s="147"/>
      <c r="I10" s="170"/>
      <c r="J10" s="171"/>
      <c r="K10" s="171"/>
      <c r="L10" s="171"/>
      <c r="M10" s="171"/>
      <c r="N10" s="171"/>
      <c r="O10" s="171"/>
      <c r="P10" s="171"/>
      <c r="Q10" s="171"/>
      <c r="R10" s="171"/>
      <c r="S10" s="171"/>
      <c r="T10" s="172"/>
      <c r="U10" s="176"/>
      <c r="V10" s="177"/>
      <c r="W10" s="177"/>
      <c r="X10" s="177"/>
      <c r="Y10" s="177"/>
      <c r="Z10" s="177"/>
      <c r="AA10" s="177"/>
      <c r="AB10" s="177"/>
      <c r="AC10" s="177"/>
      <c r="AD10" s="177"/>
      <c r="AE10" s="178"/>
      <c r="AF10" s="182"/>
      <c r="AG10" s="183"/>
      <c r="AH10" s="183"/>
      <c r="AI10" s="183"/>
      <c r="AJ10" s="183"/>
      <c r="AK10" s="183"/>
      <c r="AL10" s="184"/>
      <c r="AM10" s="145"/>
      <c r="AN10" s="146"/>
      <c r="AO10" s="146"/>
      <c r="AP10" s="146"/>
      <c r="AQ10" s="146"/>
      <c r="AR10" s="146"/>
      <c r="AS10" s="147"/>
      <c r="AT10" s="145"/>
      <c r="AU10" s="146"/>
      <c r="AV10" s="146"/>
      <c r="AW10" s="146"/>
      <c r="AX10" s="146"/>
      <c r="AY10" s="147"/>
      <c r="AZ10" s="158"/>
      <c r="BA10" s="159"/>
      <c r="BB10" s="159"/>
      <c r="BC10" s="159"/>
      <c r="BD10" s="159"/>
      <c r="BE10" s="159"/>
      <c r="BF10" s="159"/>
      <c r="BG10" s="160"/>
      <c r="BH10" s="158"/>
      <c r="BI10" s="159"/>
      <c r="BJ10" s="159"/>
      <c r="BK10" s="160"/>
      <c r="BL10" s="158"/>
      <c r="BM10" s="159"/>
      <c r="BN10" s="159"/>
      <c r="BO10" s="159"/>
      <c r="BP10" s="159"/>
      <c r="BQ10" s="159"/>
      <c r="BR10" s="159"/>
      <c r="BS10" s="159"/>
      <c r="BT10" s="160"/>
      <c r="BU10" s="158"/>
      <c r="BV10" s="159"/>
      <c r="BW10" s="159"/>
      <c r="BX10" s="159"/>
      <c r="BY10" s="159"/>
      <c r="BZ10" s="159"/>
      <c r="CA10" s="159"/>
      <c r="CB10" s="159"/>
      <c r="CC10" s="160"/>
      <c r="CD10" s="158"/>
      <c r="CE10" s="159"/>
      <c r="CF10" s="159"/>
      <c r="CG10" s="159"/>
      <c r="CH10" s="159"/>
      <c r="CI10" s="159"/>
      <c r="CJ10" s="159"/>
      <c r="CK10" s="159"/>
      <c r="CL10" s="160"/>
      <c r="CM10" s="158"/>
      <c r="CN10" s="159"/>
      <c r="CO10" s="159"/>
      <c r="CP10" s="159"/>
      <c r="CQ10" s="159"/>
      <c r="CR10" s="159"/>
      <c r="CS10" s="159"/>
      <c r="CT10" s="159"/>
      <c r="CU10" s="160"/>
      <c r="CV10" s="158"/>
      <c r="CW10" s="159"/>
      <c r="CX10" s="159"/>
      <c r="CY10" s="159"/>
      <c r="CZ10" s="159"/>
      <c r="DA10" s="159"/>
      <c r="DB10" s="159"/>
      <c r="DC10" s="160"/>
    </row>
    <row r="11" spans="2:107" ht="30" customHeight="1" x14ac:dyDescent="0.25">
      <c r="B11" s="191"/>
      <c r="C11" s="192"/>
      <c r="D11" s="192"/>
      <c r="E11" s="192"/>
      <c r="F11" s="192"/>
      <c r="G11" s="192"/>
      <c r="H11" s="193"/>
      <c r="I11" s="191"/>
      <c r="J11" s="192"/>
      <c r="K11" s="192"/>
      <c r="L11" s="192"/>
      <c r="M11" s="192"/>
      <c r="N11" s="192"/>
      <c r="O11" s="192"/>
      <c r="P11" s="192"/>
      <c r="Q11" s="192"/>
      <c r="R11" s="192"/>
      <c r="S11" s="192"/>
      <c r="T11" s="193"/>
      <c r="U11" s="197"/>
      <c r="V11" s="198"/>
      <c r="W11" s="198"/>
      <c r="X11" s="198"/>
      <c r="Y11" s="198"/>
      <c r="Z11" s="198"/>
      <c r="AA11" s="198"/>
      <c r="AB11" s="198"/>
      <c r="AC11" s="198"/>
      <c r="AD11" s="198"/>
      <c r="AE11" s="199"/>
      <c r="AF11" s="203"/>
      <c r="AG11" s="204"/>
      <c r="AH11" s="204"/>
      <c r="AI11" s="204"/>
      <c r="AJ11" s="204"/>
      <c r="AK11" s="204"/>
      <c r="AL11" s="205"/>
      <c r="AM11" s="209"/>
      <c r="AN11" s="174"/>
      <c r="AO11" s="174"/>
      <c r="AP11" s="174"/>
      <c r="AQ11" s="174"/>
      <c r="AR11" s="174"/>
      <c r="AS11" s="175"/>
      <c r="AT11" s="210"/>
      <c r="AU11" s="168"/>
      <c r="AV11" s="168"/>
      <c r="AW11" s="168"/>
      <c r="AX11" s="168"/>
      <c r="AY11" s="169"/>
      <c r="AZ11" s="185"/>
      <c r="BA11" s="186"/>
      <c r="BB11" s="186"/>
      <c r="BC11" s="186"/>
      <c r="BD11" s="186"/>
      <c r="BE11" s="186"/>
      <c r="BF11" s="186"/>
      <c r="BG11" s="187"/>
      <c r="BH11" s="185"/>
      <c r="BI11" s="186"/>
      <c r="BJ11" s="186"/>
      <c r="BK11" s="187"/>
      <c r="BL11" s="185"/>
      <c r="BM11" s="186"/>
      <c r="BN11" s="186"/>
      <c r="BO11" s="186"/>
      <c r="BP11" s="186"/>
      <c r="BQ11" s="186"/>
      <c r="BR11" s="186"/>
      <c r="BS11" s="186"/>
      <c r="BT11" s="187"/>
      <c r="BU11" s="185"/>
      <c r="BV11" s="186"/>
      <c r="BW11" s="186"/>
      <c r="BX11" s="186"/>
      <c r="BY11" s="186"/>
      <c r="BZ11" s="186"/>
      <c r="CA11" s="186"/>
      <c r="CB11" s="186"/>
      <c r="CC11" s="187"/>
      <c r="CD11" s="185"/>
      <c r="CE11" s="186"/>
      <c r="CF11" s="186"/>
      <c r="CG11" s="186"/>
      <c r="CH11" s="186"/>
      <c r="CI11" s="186"/>
      <c r="CJ11" s="186"/>
      <c r="CK11" s="186"/>
      <c r="CL11" s="187"/>
      <c r="CM11" s="185"/>
      <c r="CN11" s="186"/>
      <c r="CO11" s="186"/>
      <c r="CP11" s="186"/>
      <c r="CQ11" s="186"/>
      <c r="CR11" s="186"/>
      <c r="CS11" s="186"/>
      <c r="CT11" s="186"/>
      <c r="CU11" s="187"/>
      <c r="CV11" s="185"/>
      <c r="CW11" s="186"/>
      <c r="CX11" s="186"/>
      <c r="CY11" s="186"/>
      <c r="CZ11" s="186"/>
      <c r="DA11" s="186"/>
      <c r="DB11" s="186"/>
      <c r="DC11" s="187"/>
    </row>
    <row r="12" spans="2:107" ht="30" customHeight="1" x14ac:dyDescent="0.25">
      <c r="B12" s="194"/>
      <c r="C12" s="195"/>
      <c r="D12" s="195"/>
      <c r="E12" s="195"/>
      <c r="F12" s="195"/>
      <c r="G12" s="195"/>
      <c r="H12" s="196"/>
      <c r="I12" s="194"/>
      <c r="J12" s="195"/>
      <c r="K12" s="195"/>
      <c r="L12" s="195"/>
      <c r="M12" s="195"/>
      <c r="N12" s="195"/>
      <c r="O12" s="195"/>
      <c r="P12" s="195"/>
      <c r="Q12" s="195"/>
      <c r="R12" s="195"/>
      <c r="S12" s="195"/>
      <c r="T12" s="196"/>
      <c r="U12" s="200"/>
      <c r="V12" s="201"/>
      <c r="W12" s="201"/>
      <c r="X12" s="201"/>
      <c r="Y12" s="201"/>
      <c r="Z12" s="201"/>
      <c r="AA12" s="201"/>
      <c r="AB12" s="201"/>
      <c r="AC12" s="201"/>
      <c r="AD12" s="201"/>
      <c r="AE12" s="202"/>
      <c r="AF12" s="206"/>
      <c r="AG12" s="207"/>
      <c r="AH12" s="207"/>
      <c r="AI12" s="207"/>
      <c r="AJ12" s="207"/>
      <c r="AK12" s="207"/>
      <c r="AL12" s="208"/>
      <c r="AM12" s="176"/>
      <c r="AN12" s="177"/>
      <c r="AO12" s="177"/>
      <c r="AP12" s="177"/>
      <c r="AQ12" s="177"/>
      <c r="AR12" s="177"/>
      <c r="AS12" s="178"/>
      <c r="AT12" s="170"/>
      <c r="AU12" s="171"/>
      <c r="AV12" s="171"/>
      <c r="AW12" s="171"/>
      <c r="AX12" s="171"/>
      <c r="AY12" s="172"/>
      <c r="AZ12" s="188"/>
      <c r="BA12" s="189"/>
      <c r="BB12" s="189"/>
      <c r="BC12" s="189"/>
      <c r="BD12" s="189"/>
      <c r="BE12" s="189"/>
      <c r="BF12" s="189"/>
      <c r="BG12" s="190"/>
      <c r="BH12" s="188"/>
      <c r="BI12" s="189"/>
      <c r="BJ12" s="189"/>
      <c r="BK12" s="190"/>
      <c r="BL12" s="188"/>
      <c r="BM12" s="189"/>
      <c r="BN12" s="189"/>
      <c r="BO12" s="189"/>
      <c r="BP12" s="189"/>
      <c r="BQ12" s="189"/>
      <c r="BR12" s="189"/>
      <c r="BS12" s="189"/>
      <c r="BT12" s="190"/>
      <c r="BU12" s="188"/>
      <c r="BV12" s="189"/>
      <c r="BW12" s="189"/>
      <c r="BX12" s="189"/>
      <c r="BY12" s="189"/>
      <c r="BZ12" s="189"/>
      <c r="CA12" s="189"/>
      <c r="CB12" s="189"/>
      <c r="CC12" s="190"/>
      <c r="CD12" s="188"/>
      <c r="CE12" s="189"/>
      <c r="CF12" s="189"/>
      <c r="CG12" s="189"/>
      <c r="CH12" s="189"/>
      <c r="CI12" s="189"/>
      <c r="CJ12" s="189"/>
      <c r="CK12" s="189"/>
      <c r="CL12" s="190"/>
      <c r="CM12" s="188"/>
      <c r="CN12" s="189"/>
      <c r="CO12" s="189"/>
      <c r="CP12" s="189"/>
      <c r="CQ12" s="189"/>
      <c r="CR12" s="189"/>
      <c r="CS12" s="189"/>
      <c r="CT12" s="189"/>
      <c r="CU12" s="190"/>
      <c r="CV12" s="188"/>
      <c r="CW12" s="189"/>
      <c r="CX12" s="189"/>
      <c r="CY12" s="189"/>
      <c r="CZ12" s="189"/>
      <c r="DA12" s="189"/>
      <c r="DB12" s="189"/>
      <c r="DC12" s="190"/>
    </row>
    <row r="13" spans="2:107" ht="30" customHeight="1" x14ac:dyDescent="0.25">
      <c r="B13" s="191"/>
      <c r="C13" s="192"/>
      <c r="D13" s="192"/>
      <c r="E13" s="192"/>
      <c r="F13" s="192"/>
      <c r="G13" s="192"/>
      <c r="H13" s="193"/>
      <c r="I13" s="191"/>
      <c r="J13" s="192"/>
      <c r="K13" s="192"/>
      <c r="L13" s="192"/>
      <c r="M13" s="192"/>
      <c r="N13" s="192"/>
      <c r="O13" s="192"/>
      <c r="P13" s="192"/>
      <c r="Q13" s="192"/>
      <c r="R13" s="192"/>
      <c r="S13" s="192"/>
      <c r="T13" s="193"/>
      <c r="U13" s="197"/>
      <c r="V13" s="198"/>
      <c r="W13" s="198"/>
      <c r="X13" s="198"/>
      <c r="Y13" s="198"/>
      <c r="Z13" s="198"/>
      <c r="AA13" s="198"/>
      <c r="AB13" s="198"/>
      <c r="AC13" s="198"/>
      <c r="AD13" s="198"/>
      <c r="AE13" s="199"/>
      <c r="AF13" s="203"/>
      <c r="AG13" s="204"/>
      <c r="AH13" s="204"/>
      <c r="AI13" s="204"/>
      <c r="AJ13" s="204"/>
      <c r="AK13" s="204"/>
      <c r="AL13" s="205"/>
      <c r="AM13" s="209"/>
      <c r="AN13" s="174"/>
      <c r="AO13" s="174"/>
      <c r="AP13" s="174"/>
      <c r="AQ13" s="174"/>
      <c r="AR13" s="174"/>
      <c r="AS13" s="175"/>
      <c r="AT13" s="210"/>
      <c r="AU13" s="168"/>
      <c r="AV13" s="168"/>
      <c r="AW13" s="168"/>
      <c r="AX13" s="168"/>
      <c r="AY13" s="169"/>
      <c r="AZ13" s="185"/>
      <c r="BA13" s="186"/>
      <c r="BB13" s="186"/>
      <c r="BC13" s="186"/>
      <c r="BD13" s="186"/>
      <c r="BE13" s="186"/>
      <c r="BF13" s="186"/>
      <c r="BG13" s="187"/>
      <c r="BH13" s="185"/>
      <c r="BI13" s="186"/>
      <c r="BJ13" s="186"/>
      <c r="BK13" s="187"/>
      <c r="BL13" s="185"/>
      <c r="BM13" s="186"/>
      <c r="BN13" s="186"/>
      <c r="BO13" s="186"/>
      <c r="BP13" s="186"/>
      <c r="BQ13" s="186"/>
      <c r="BR13" s="186"/>
      <c r="BS13" s="186"/>
      <c r="BT13" s="187"/>
      <c r="BU13" s="185"/>
      <c r="BV13" s="186"/>
      <c r="BW13" s="186"/>
      <c r="BX13" s="186"/>
      <c r="BY13" s="186"/>
      <c r="BZ13" s="186"/>
      <c r="CA13" s="186"/>
      <c r="CB13" s="186"/>
      <c r="CC13" s="187"/>
      <c r="CD13" s="185"/>
      <c r="CE13" s="186"/>
      <c r="CF13" s="186"/>
      <c r="CG13" s="186"/>
      <c r="CH13" s="186"/>
      <c r="CI13" s="186"/>
      <c r="CJ13" s="186"/>
      <c r="CK13" s="186"/>
      <c r="CL13" s="187"/>
      <c r="CM13" s="185"/>
      <c r="CN13" s="186"/>
      <c r="CO13" s="186"/>
      <c r="CP13" s="186"/>
      <c r="CQ13" s="186"/>
      <c r="CR13" s="186"/>
      <c r="CS13" s="186"/>
      <c r="CT13" s="186"/>
      <c r="CU13" s="187"/>
      <c r="CV13" s="185"/>
      <c r="CW13" s="186"/>
      <c r="CX13" s="186"/>
      <c r="CY13" s="186"/>
      <c r="CZ13" s="186"/>
      <c r="DA13" s="186"/>
      <c r="DB13" s="186"/>
      <c r="DC13" s="187"/>
    </row>
    <row r="14" spans="2:107" ht="30" customHeight="1" x14ac:dyDescent="0.25">
      <c r="B14" s="194"/>
      <c r="C14" s="195"/>
      <c r="D14" s="195"/>
      <c r="E14" s="195"/>
      <c r="F14" s="195"/>
      <c r="G14" s="195"/>
      <c r="H14" s="196"/>
      <c r="I14" s="194"/>
      <c r="J14" s="195"/>
      <c r="K14" s="195"/>
      <c r="L14" s="195"/>
      <c r="M14" s="195"/>
      <c r="N14" s="195"/>
      <c r="O14" s="195"/>
      <c r="P14" s="195"/>
      <c r="Q14" s="195"/>
      <c r="R14" s="195"/>
      <c r="S14" s="195"/>
      <c r="T14" s="196"/>
      <c r="U14" s="200"/>
      <c r="V14" s="201"/>
      <c r="W14" s="201"/>
      <c r="X14" s="201"/>
      <c r="Y14" s="201"/>
      <c r="Z14" s="201"/>
      <c r="AA14" s="201"/>
      <c r="AB14" s="201"/>
      <c r="AC14" s="201"/>
      <c r="AD14" s="201"/>
      <c r="AE14" s="202"/>
      <c r="AF14" s="206"/>
      <c r="AG14" s="207"/>
      <c r="AH14" s="207"/>
      <c r="AI14" s="207"/>
      <c r="AJ14" s="207"/>
      <c r="AK14" s="207"/>
      <c r="AL14" s="208"/>
      <c r="AM14" s="176"/>
      <c r="AN14" s="177"/>
      <c r="AO14" s="177"/>
      <c r="AP14" s="177"/>
      <c r="AQ14" s="177"/>
      <c r="AR14" s="177"/>
      <c r="AS14" s="178"/>
      <c r="AT14" s="170"/>
      <c r="AU14" s="171"/>
      <c r="AV14" s="171"/>
      <c r="AW14" s="171"/>
      <c r="AX14" s="171"/>
      <c r="AY14" s="172"/>
      <c r="AZ14" s="188"/>
      <c r="BA14" s="189"/>
      <c r="BB14" s="189"/>
      <c r="BC14" s="189"/>
      <c r="BD14" s="189"/>
      <c r="BE14" s="189"/>
      <c r="BF14" s="189"/>
      <c r="BG14" s="190"/>
      <c r="BH14" s="188"/>
      <c r="BI14" s="189"/>
      <c r="BJ14" s="189"/>
      <c r="BK14" s="190"/>
      <c r="BL14" s="188"/>
      <c r="BM14" s="189"/>
      <c r="BN14" s="189"/>
      <c r="BO14" s="189"/>
      <c r="BP14" s="189"/>
      <c r="BQ14" s="189"/>
      <c r="BR14" s="189"/>
      <c r="BS14" s="189"/>
      <c r="BT14" s="190"/>
      <c r="BU14" s="188"/>
      <c r="BV14" s="189"/>
      <c r="BW14" s="189"/>
      <c r="BX14" s="189"/>
      <c r="BY14" s="189"/>
      <c r="BZ14" s="189"/>
      <c r="CA14" s="189"/>
      <c r="CB14" s="189"/>
      <c r="CC14" s="190"/>
      <c r="CD14" s="188"/>
      <c r="CE14" s="189"/>
      <c r="CF14" s="189"/>
      <c r="CG14" s="189"/>
      <c r="CH14" s="189"/>
      <c r="CI14" s="189"/>
      <c r="CJ14" s="189"/>
      <c r="CK14" s="189"/>
      <c r="CL14" s="190"/>
      <c r="CM14" s="188"/>
      <c r="CN14" s="189"/>
      <c r="CO14" s="189"/>
      <c r="CP14" s="189"/>
      <c r="CQ14" s="189"/>
      <c r="CR14" s="189"/>
      <c r="CS14" s="189"/>
      <c r="CT14" s="189"/>
      <c r="CU14" s="190"/>
      <c r="CV14" s="188"/>
      <c r="CW14" s="189"/>
      <c r="CX14" s="189"/>
      <c r="CY14" s="189"/>
      <c r="CZ14" s="189"/>
      <c r="DA14" s="189"/>
      <c r="DB14" s="189"/>
      <c r="DC14" s="190"/>
    </row>
  </sheetData>
  <mergeCells count="70">
    <mergeCell ref="CV11:DC12"/>
    <mergeCell ref="B13:H14"/>
    <mergeCell ref="I13:T14"/>
    <mergeCell ref="U13:AE14"/>
    <mergeCell ref="AF13:AL14"/>
    <mergeCell ref="AM13:AS14"/>
    <mergeCell ref="AT13:AY14"/>
    <mergeCell ref="CV13:DC14"/>
    <mergeCell ref="AZ13:BG14"/>
    <mergeCell ref="BH13:BK14"/>
    <mergeCell ref="BL13:BT14"/>
    <mergeCell ref="BU13:CC14"/>
    <mergeCell ref="CD13:CL14"/>
    <mergeCell ref="CM13:CU14"/>
    <mergeCell ref="AT11:AY12"/>
    <mergeCell ref="AZ11:BG12"/>
    <mergeCell ref="AZ9:BG10"/>
    <mergeCell ref="BH9:BK10"/>
    <mergeCell ref="BL9:BT10"/>
    <mergeCell ref="BH11:BK12"/>
    <mergeCell ref="BL11:BT12"/>
    <mergeCell ref="BU11:CC12"/>
    <mergeCell ref="CD11:CL12"/>
    <mergeCell ref="CM11:CU12"/>
    <mergeCell ref="B11:H12"/>
    <mergeCell ref="I11:T12"/>
    <mergeCell ref="U11:AE12"/>
    <mergeCell ref="AF11:AL12"/>
    <mergeCell ref="AM11:AS12"/>
    <mergeCell ref="BU7:CC8"/>
    <mergeCell ref="CD7:CL8"/>
    <mergeCell ref="CM7:CU8"/>
    <mergeCell ref="CV7:DC8"/>
    <mergeCell ref="B9:H10"/>
    <mergeCell ref="I9:T10"/>
    <mergeCell ref="U9:AE10"/>
    <mergeCell ref="AF9:AL10"/>
    <mergeCell ref="AM9:AS10"/>
    <mergeCell ref="AT9:AY10"/>
    <mergeCell ref="CV9:DC10"/>
    <mergeCell ref="BU9:CC10"/>
    <mergeCell ref="CD9:CL10"/>
    <mergeCell ref="CM9:CU10"/>
    <mergeCell ref="AT7:AY8"/>
    <mergeCell ref="AZ7:BG8"/>
    <mergeCell ref="BH7:BK8"/>
    <mergeCell ref="BL7:BT8"/>
    <mergeCell ref="AZ6:BG6"/>
    <mergeCell ref="BH6:BK6"/>
    <mergeCell ref="BL6:BT6"/>
    <mergeCell ref="B7:H8"/>
    <mergeCell ref="I7:T8"/>
    <mergeCell ref="U7:AE8"/>
    <mergeCell ref="AF7:AL8"/>
    <mergeCell ref="AM7:AS8"/>
    <mergeCell ref="B1:DA2"/>
    <mergeCell ref="B5:H6"/>
    <mergeCell ref="I5:T6"/>
    <mergeCell ref="U5:AE6"/>
    <mergeCell ref="AF5:AL6"/>
    <mergeCell ref="AM5:AS6"/>
    <mergeCell ref="AT5:AY6"/>
    <mergeCell ref="AZ5:BK5"/>
    <mergeCell ref="BL5:CC5"/>
    <mergeCell ref="CD5:DC5"/>
    <mergeCell ref="CV6:DC6"/>
    <mergeCell ref="BU6:CC6"/>
    <mergeCell ref="CD6:CL6"/>
    <mergeCell ref="CM6:CU6"/>
    <mergeCell ref="B3:CC3"/>
  </mergeCells>
  <pageMargins left="0.43" right="0.31496062992125984" top="0.74803149606299213" bottom="0.74803149606299213" header="0.31496062992125984" footer="0.31496062992125984"/>
  <pageSetup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15517"/>
  </sheetPr>
  <dimension ref="A1:CD35"/>
  <sheetViews>
    <sheetView showGridLines="0" showRuler="0" zoomScalePageLayoutView="90" workbookViewId="0">
      <selection sqref="A1:CC2"/>
    </sheetView>
  </sheetViews>
  <sheetFormatPr baseColWidth="10" defaultRowHeight="15" x14ac:dyDescent="0.25"/>
  <cols>
    <col min="1" max="2" width="3.28515625" customWidth="1"/>
    <col min="3" max="11" width="1.7109375" customWidth="1"/>
    <col min="12" max="12" width="2.85546875" customWidth="1"/>
    <col min="13" max="13" width="1.7109375" customWidth="1"/>
    <col min="14" max="14" width="2.140625" customWidth="1"/>
    <col min="15" max="24" width="1.7109375" customWidth="1"/>
    <col min="25" max="25" width="0.140625" customWidth="1"/>
    <col min="26" max="26" width="1.7109375" customWidth="1"/>
    <col min="27" max="27" width="0.7109375" customWidth="1"/>
    <col min="28" max="96" width="1.7109375" customWidth="1"/>
  </cols>
  <sheetData>
    <row r="1" spans="1:81" ht="15" customHeight="1" thickTop="1" x14ac:dyDescent="0.25">
      <c r="A1" s="226" t="s">
        <v>460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8"/>
    </row>
    <row r="2" spans="1:81" ht="15" customHeight="1" x14ac:dyDescent="0.25">
      <c r="A2" s="229"/>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230"/>
    </row>
    <row r="3" spans="1:81" ht="27.75" customHeight="1" x14ac:dyDescent="0.25">
      <c r="A3" s="75" t="str">
        <f>'Objetivos PMD'!B3</f>
        <v>Entidad Pública:  MUNICIPIO DE MASCOTA JALISCO</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7"/>
    </row>
    <row r="4" spans="1:81" ht="6" customHeight="1" x14ac:dyDescent="0.25">
      <c r="A4" s="70"/>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71"/>
    </row>
    <row r="5" spans="1:81" s="5" customFormat="1" ht="18.75" x14ac:dyDescent="0.3">
      <c r="A5" s="111" t="s">
        <v>461</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3"/>
      <c r="AL5" s="72"/>
      <c r="AM5" s="98" t="s">
        <v>462</v>
      </c>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112"/>
    </row>
    <row r="6" spans="1:81" s="5" customFormat="1" ht="35.25" customHeight="1" x14ac:dyDescent="0.3">
      <c r="A6" s="231"/>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32"/>
      <c r="AL6" s="72"/>
      <c r="AM6" s="233"/>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5"/>
    </row>
    <row r="7" spans="1:81" ht="6" customHeight="1" x14ac:dyDescent="0.25">
      <c r="A7" s="70"/>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73"/>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71"/>
    </row>
    <row r="8" spans="1:81" ht="38.25" customHeight="1" x14ac:dyDescent="0.3">
      <c r="A8" s="113" t="s">
        <v>463</v>
      </c>
      <c r="B8" s="84"/>
      <c r="C8" s="84"/>
      <c r="D8" s="84"/>
      <c r="E8" s="84"/>
      <c r="F8" s="84"/>
      <c r="G8" s="84"/>
      <c r="H8" s="84"/>
      <c r="I8" s="84"/>
      <c r="J8" s="84"/>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c r="BT8" s="236"/>
      <c r="BU8" s="236"/>
      <c r="BV8" s="236"/>
      <c r="BW8" s="236"/>
      <c r="BX8" s="236"/>
      <c r="BY8" s="236"/>
      <c r="BZ8" s="236"/>
      <c r="CA8" s="236"/>
      <c r="CB8" s="236"/>
      <c r="CC8" s="237"/>
    </row>
    <row r="9" spans="1:81" ht="18.75" x14ac:dyDescent="0.25">
      <c r="A9" s="114" t="s">
        <v>464</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9"/>
      <c r="AM9" s="101" t="s">
        <v>459</v>
      </c>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81"/>
    </row>
    <row r="10" spans="1:81" x14ac:dyDescent="0.25">
      <c r="A10" s="211"/>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3"/>
      <c r="AM10" s="238"/>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40"/>
    </row>
    <row r="11" spans="1:81" x14ac:dyDescent="0.25">
      <c r="A11" s="211"/>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3"/>
      <c r="AM11" s="238"/>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40"/>
    </row>
    <row r="12" spans="1:81" x14ac:dyDescent="0.25">
      <c r="A12" s="211"/>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3"/>
      <c r="AM12" s="238"/>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40"/>
    </row>
    <row r="13" spans="1:81" ht="18.75" x14ac:dyDescent="0.25">
      <c r="A13" s="211"/>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c r="AM13" s="102" t="s">
        <v>467</v>
      </c>
      <c r="AN13" s="107"/>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2"/>
    </row>
    <row r="14" spans="1:81" x14ac:dyDescent="0.25">
      <c r="A14" s="21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3"/>
      <c r="AM14" s="238"/>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40"/>
    </row>
    <row r="15" spans="1:81" x14ac:dyDescent="0.25">
      <c r="A15" s="214"/>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c r="AM15" s="241"/>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3"/>
    </row>
    <row r="16" spans="1:81" ht="6" customHeight="1" x14ac:dyDescent="0.25">
      <c r="A16" s="70"/>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71"/>
    </row>
    <row r="17" spans="1:82" ht="18.75" x14ac:dyDescent="0.3">
      <c r="A17" s="115" t="s">
        <v>465</v>
      </c>
      <c r="B17" s="83"/>
      <c r="C17" s="83"/>
      <c r="D17" s="83"/>
      <c r="E17" s="83"/>
      <c r="F17" s="83"/>
      <c r="G17" s="83"/>
      <c r="H17" s="83"/>
      <c r="I17" s="83"/>
      <c r="J17" s="83"/>
      <c r="K17" s="83"/>
      <c r="L17" s="83"/>
      <c r="M17" s="83"/>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1"/>
      <c r="BK17" s="97" t="s">
        <v>466</v>
      </c>
      <c r="BL17" s="99"/>
      <c r="BM17" s="95"/>
      <c r="BN17" s="95"/>
      <c r="BO17" s="95"/>
      <c r="BP17" s="95"/>
      <c r="BQ17" s="95"/>
      <c r="BR17" s="95"/>
      <c r="BS17" s="95"/>
      <c r="BT17" s="95"/>
      <c r="BU17" s="95"/>
      <c r="BV17" s="95"/>
      <c r="BW17" s="95"/>
      <c r="BX17" s="95"/>
      <c r="BY17" s="95"/>
      <c r="BZ17" s="95"/>
      <c r="CA17" s="95"/>
      <c r="CB17" s="95"/>
      <c r="CC17" s="116"/>
      <c r="CD17" s="74"/>
    </row>
    <row r="18" spans="1:82" ht="18.75" x14ac:dyDescent="0.3">
      <c r="A18" s="117"/>
      <c r="B18" s="85"/>
      <c r="C18" s="85"/>
      <c r="D18" s="85"/>
      <c r="E18" s="85"/>
      <c r="F18" s="85"/>
      <c r="G18" s="85"/>
      <c r="H18" s="85"/>
      <c r="I18" s="85"/>
      <c r="J18" s="85"/>
      <c r="K18" s="85"/>
      <c r="L18" s="85"/>
      <c r="M18" s="85"/>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3"/>
      <c r="BK18" s="96"/>
      <c r="BL18" s="224"/>
      <c r="BM18" s="224"/>
      <c r="BN18" s="224"/>
      <c r="BO18" s="224"/>
      <c r="BP18" s="224"/>
      <c r="BQ18" s="224"/>
      <c r="BR18" s="224"/>
      <c r="BS18" s="224"/>
      <c r="BT18" s="224"/>
      <c r="BU18" s="224"/>
      <c r="BV18" s="224"/>
      <c r="BW18" s="224"/>
      <c r="BX18" s="224"/>
      <c r="BY18" s="224"/>
      <c r="BZ18" s="224"/>
      <c r="CA18" s="224"/>
      <c r="CB18" s="224"/>
      <c r="CC18" s="225"/>
      <c r="CD18" s="74"/>
    </row>
    <row r="19" spans="1:82" ht="5.25" customHeight="1" x14ac:dyDescent="0.25">
      <c r="A19" s="217"/>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9"/>
    </row>
    <row r="20" spans="1:82" ht="18.75" customHeight="1" x14ac:dyDescent="0.3">
      <c r="A20" s="115" t="s">
        <v>468</v>
      </c>
      <c r="B20" s="83"/>
      <c r="C20" s="83"/>
      <c r="D20" s="83"/>
      <c r="E20" s="83"/>
      <c r="F20" s="83"/>
      <c r="G20" s="83"/>
      <c r="H20" s="83"/>
      <c r="I20" s="83"/>
      <c r="J20" s="83"/>
      <c r="K20" s="83"/>
      <c r="L20" s="83"/>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5"/>
      <c r="AX20" s="108" t="s">
        <v>470</v>
      </c>
      <c r="AY20" s="103"/>
      <c r="AZ20" s="103"/>
      <c r="BA20" s="103"/>
      <c r="BB20" s="103"/>
      <c r="BC20" s="103"/>
      <c r="BD20" s="103"/>
      <c r="BE20" s="103"/>
      <c r="BF20" s="103"/>
      <c r="BG20" s="103"/>
      <c r="BH20" s="103"/>
      <c r="BI20" s="103"/>
      <c r="BJ20" s="104"/>
      <c r="BK20" s="105" t="s">
        <v>469</v>
      </c>
      <c r="BL20" s="99"/>
      <c r="BM20" s="95"/>
      <c r="BN20" s="95"/>
      <c r="BO20" s="95"/>
      <c r="BP20" s="95"/>
      <c r="BQ20" s="95"/>
      <c r="BR20" s="95"/>
      <c r="BS20" s="95"/>
      <c r="BT20" s="95"/>
      <c r="BU20" s="95"/>
      <c r="BV20" s="95"/>
      <c r="BW20" s="95"/>
      <c r="BX20" s="95"/>
      <c r="BY20" s="95"/>
      <c r="BZ20" s="95"/>
      <c r="CA20" s="95"/>
      <c r="CB20" s="95"/>
      <c r="CC20" s="116"/>
      <c r="CD20" s="74"/>
    </row>
    <row r="21" spans="1:82" ht="18.75" customHeight="1" x14ac:dyDescent="0.3">
      <c r="A21" s="248"/>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50"/>
      <c r="AX21" s="244"/>
      <c r="AY21" s="244"/>
      <c r="AZ21" s="244"/>
      <c r="BA21" s="244"/>
      <c r="BB21" s="244"/>
      <c r="BC21" s="244"/>
      <c r="BD21" s="244"/>
      <c r="BE21" s="244"/>
      <c r="BF21" s="244"/>
      <c r="BG21" s="244"/>
      <c r="BH21" s="244"/>
      <c r="BI21" s="244"/>
      <c r="BJ21" s="245"/>
      <c r="BK21" s="106"/>
      <c r="BL21" s="106"/>
      <c r="BM21" s="94"/>
      <c r="BN21" s="94"/>
      <c r="BO21" s="94"/>
      <c r="BP21" s="94"/>
      <c r="BQ21" s="94"/>
      <c r="BR21" s="94"/>
      <c r="BS21" s="94"/>
      <c r="BT21" s="94"/>
      <c r="BU21" s="94"/>
      <c r="BV21" s="94"/>
      <c r="BW21" s="94"/>
      <c r="BX21" s="94"/>
      <c r="BY21" s="94"/>
      <c r="BZ21" s="94"/>
      <c r="CA21" s="94"/>
      <c r="CB21" s="94"/>
      <c r="CC21" s="118"/>
      <c r="CD21" s="74"/>
    </row>
    <row r="22" spans="1:82" ht="21" customHeight="1" x14ac:dyDescent="0.25">
      <c r="A22" s="251"/>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3"/>
      <c r="AX22" s="246"/>
      <c r="AY22" s="246"/>
      <c r="AZ22" s="246"/>
      <c r="BA22" s="246"/>
      <c r="BB22" s="246"/>
      <c r="BC22" s="246"/>
      <c r="BD22" s="246"/>
      <c r="BE22" s="246"/>
      <c r="BF22" s="246"/>
      <c r="BG22" s="246"/>
      <c r="BH22" s="246"/>
      <c r="BI22" s="246"/>
      <c r="BJ22" s="247"/>
      <c r="BK22" s="100"/>
      <c r="BL22" s="100"/>
      <c r="BM22" s="100"/>
      <c r="BN22" s="100"/>
      <c r="BO22" s="100"/>
      <c r="BP22" s="100"/>
      <c r="BQ22" s="100"/>
      <c r="BR22" s="100"/>
      <c r="BS22" s="100"/>
      <c r="BT22" s="100"/>
      <c r="BU22" s="100"/>
      <c r="BV22" s="100"/>
      <c r="BW22" s="100"/>
      <c r="BX22" s="100"/>
      <c r="BY22" s="100"/>
      <c r="BZ22" s="100"/>
      <c r="CA22" s="100"/>
      <c r="CB22" s="100"/>
      <c r="CC22" s="119"/>
    </row>
    <row r="23" spans="1:82" ht="3" customHeight="1" x14ac:dyDescent="0.25">
      <c r="A23" s="88"/>
      <c r="B23" s="89"/>
      <c r="C23" s="89"/>
      <c r="D23" s="89"/>
      <c r="E23" s="89"/>
      <c r="F23" s="89"/>
      <c r="G23" s="89"/>
      <c r="H23" s="89"/>
      <c r="I23" s="89"/>
      <c r="J23" s="89"/>
      <c r="K23" s="89"/>
      <c r="L23" s="89"/>
      <c r="M23" s="89"/>
      <c r="N23" s="89"/>
      <c r="O23" s="89"/>
      <c r="P23" s="89"/>
      <c r="Q23" s="89"/>
      <c r="R23" s="89"/>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7"/>
    </row>
    <row r="24" spans="1:82" ht="18" customHeight="1" x14ac:dyDescent="0.3">
      <c r="A24" s="262" t="s">
        <v>471</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4"/>
      <c r="AG24" s="86"/>
      <c r="AH24" s="259" t="s">
        <v>472</v>
      </c>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1"/>
    </row>
    <row r="25" spans="1:82" ht="17.100000000000001" customHeight="1" x14ac:dyDescent="0.25">
      <c r="A25" s="120">
        <v>1</v>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86"/>
      <c r="AH25" s="109" t="s">
        <v>474</v>
      </c>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257">
        <v>0</v>
      </c>
      <c r="BQ25" s="257"/>
      <c r="BR25" s="257"/>
      <c r="BS25" s="257"/>
      <c r="BT25" s="257"/>
      <c r="BU25" s="257"/>
      <c r="BV25" s="257"/>
      <c r="BW25" s="257"/>
      <c r="BX25" s="257"/>
      <c r="BY25" s="257"/>
      <c r="BZ25" s="257"/>
      <c r="CA25" s="257"/>
      <c r="CB25" s="257"/>
      <c r="CC25" s="258"/>
    </row>
    <row r="26" spans="1:82" ht="17.100000000000001" customHeight="1" x14ac:dyDescent="0.25">
      <c r="A26" s="121">
        <v>2</v>
      </c>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86"/>
      <c r="AH26" s="109" t="s">
        <v>473</v>
      </c>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257">
        <v>0</v>
      </c>
      <c r="BQ26" s="257"/>
      <c r="BR26" s="257"/>
      <c r="BS26" s="257"/>
      <c r="BT26" s="257"/>
      <c r="BU26" s="257"/>
      <c r="BV26" s="257"/>
      <c r="BW26" s="257"/>
      <c r="BX26" s="257"/>
      <c r="BY26" s="257"/>
      <c r="BZ26" s="257"/>
      <c r="CA26" s="257"/>
      <c r="CB26" s="257"/>
      <c r="CC26" s="258"/>
    </row>
    <row r="27" spans="1:82" ht="17.100000000000001" customHeight="1" x14ac:dyDescent="0.25">
      <c r="A27" s="121">
        <v>3</v>
      </c>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86"/>
      <c r="AH27" s="109" t="s">
        <v>475</v>
      </c>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257">
        <v>0</v>
      </c>
      <c r="BQ27" s="257"/>
      <c r="BR27" s="257"/>
      <c r="BS27" s="257"/>
      <c r="BT27" s="257"/>
      <c r="BU27" s="257"/>
      <c r="BV27" s="257"/>
      <c r="BW27" s="257"/>
      <c r="BX27" s="257"/>
      <c r="BY27" s="257"/>
      <c r="BZ27" s="257"/>
      <c r="CA27" s="257"/>
      <c r="CB27" s="257"/>
      <c r="CC27" s="258"/>
    </row>
    <row r="28" spans="1:82" ht="17.100000000000001" customHeight="1" x14ac:dyDescent="0.25">
      <c r="A28" s="121">
        <v>4</v>
      </c>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86"/>
      <c r="AH28" s="109" t="s">
        <v>476</v>
      </c>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257">
        <v>0</v>
      </c>
      <c r="BQ28" s="257"/>
      <c r="BR28" s="257"/>
      <c r="BS28" s="257"/>
      <c r="BT28" s="257"/>
      <c r="BU28" s="257"/>
      <c r="BV28" s="257"/>
      <c r="BW28" s="257"/>
      <c r="BX28" s="257"/>
      <c r="BY28" s="257"/>
      <c r="BZ28" s="257"/>
      <c r="CA28" s="257"/>
      <c r="CB28" s="257"/>
      <c r="CC28" s="258"/>
    </row>
    <row r="29" spans="1:82" ht="17.100000000000001" customHeight="1" x14ac:dyDescent="0.25">
      <c r="A29" s="121">
        <v>5</v>
      </c>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86"/>
      <c r="AH29" s="109" t="s">
        <v>477</v>
      </c>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257">
        <v>0</v>
      </c>
      <c r="BQ29" s="257"/>
      <c r="BR29" s="257"/>
      <c r="BS29" s="257"/>
      <c r="BT29" s="257"/>
      <c r="BU29" s="257"/>
      <c r="BV29" s="257"/>
      <c r="BW29" s="257"/>
      <c r="BX29" s="257"/>
      <c r="BY29" s="257"/>
      <c r="BZ29" s="257"/>
      <c r="CA29" s="257"/>
      <c r="CB29" s="257"/>
      <c r="CC29" s="258"/>
    </row>
    <row r="30" spans="1:82" ht="17.100000000000001" customHeight="1" x14ac:dyDescent="0.25">
      <c r="A30" s="121">
        <v>6</v>
      </c>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86"/>
      <c r="AH30" s="109" t="s">
        <v>478</v>
      </c>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257">
        <v>0</v>
      </c>
      <c r="BQ30" s="257"/>
      <c r="BR30" s="257"/>
      <c r="BS30" s="257"/>
      <c r="BT30" s="257"/>
      <c r="BU30" s="257"/>
      <c r="BV30" s="257"/>
      <c r="BW30" s="257"/>
      <c r="BX30" s="257"/>
      <c r="BY30" s="257"/>
      <c r="BZ30" s="257"/>
      <c r="CA30" s="257"/>
      <c r="CB30" s="257"/>
      <c r="CC30" s="258"/>
    </row>
    <row r="31" spans="1:82" ht="17.100000000000001" customHeight="1" x14ac:dyDescent="0.25">
      <c r="A31" s="121">
        <v>7</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86"/>
      <c r="AH31" s="109" t="s">
        <v>479</v>
      </c>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257">
        <v>0</v>
      </c>
      <c r="BQ31" s="257"/>
      <c r="BR31" s="257"/>
      <c r="BS31" s="257"/>
      <c r="BT31" s="257"/>
      <c r="BU31" s="257"/>
      <c r="BV31" s="257"/>
      <c r="BW31" s="257"/>
      <c r="BX31" s="257"/>
      <c r="BY31" s="257"/>
      <c r="BZ31" s="257"/>
      <c r="CA31" s="257"/>
      <c r="CB31" s="257"/>
      <c r="CC31" s="258"/>
    </row>
    <row r="32" spans="1:82" ht="17.100000000000001" customHeight="1" x14ac:dyDescent="0.25">
      <c r="A32" s="121">
        <v>8</v>
      </c>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86"/>
      <c r="AH32" s="109" t="s">
        <v>480</v>
      </c>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257">
        <v>0</v>
      </c>
      <c r="BQ32" s="257"/>
      <c r="BR32" s="257"/>
      <c r="BS32" s="257"/>
      <c r="BT32" s="257"/>
      <c r="BU32" s="257"/>
      <c r="BV32" s="257"/>
      <c r="BW32" s="257"/>
      <c r="BX32" s="257"/>
      <c r="BY32" s="257"/>
      <c r="BZ32" s="257"/>
      <c r="CA32" s="257"/>
      <c r="CB32" s="257"/>
      <c r="CC32" s="258"/>
    </row>
    <row r="33" spans="1:81" ht="17.100000000000001" customHeight="1" x14ac:dyDescent="0.3">
      <c r="A33" s="122">
        <v>9</v>
      </c>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110"/>
      <c r="AH33" s="268" t="s">
        <v>481</v>
      </c>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70">
        <f>SUM(BU19:CC32)</f>
        <v>0</v>
      </c>
      <c r="BQ33" s="270"/>
      <c r="BR33" s="270"/>
      <c r="BS33" s="270"/>
      <c r="BT33" s="270"/>
      <c r="BU33" s="270"/>
      <c r="BV33" s="270"/>
      <c r="BW33" s="270"/>
      <c r="BX33" s="270"/>
      <c r="BY33" s="270"/>
      <c r="BZ33" s="270"/>
      <c r="CA33" s="270"/>
      <c r="CB33" s="270"/>
      <c r="CC33" s="271"/>
    </row>
    <row r="34" spans="1:81" ht="17.100000000000001" customHeight="1" thickBot="1" x14ac:dyDescent="0.3">
      <c r="A34" s="123">
        <v>10</v>
      </c>
      <c r="B34" s="26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7"/>
      <c r="AG34" s="124"/>
      <c r="AH34" s="125"/>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6"/>
    </row>
    <row r="35" spans="1:81" ht="15.75" thickTop="1" x14ac:dyDescent="0.25">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sheetData>
  <mergeCells count="35">
    <mergeCell ref="B29:AF29"/>
    <mergeCell ref="B30:AF30"/>
    <mergeCell ref="BP29:CC29"/>
    <mergeCell ref="BP30:CC30"/>
    <mergeCell ref="B34:AF34"/>
    <mergeCell ref="AH33:BO33"/>
    <mergeCell ref="BP33:CC33"/>
    <mergeCell ref="B31:AF31"/>
    <mergeCell ref="B32:AF32"/>
    <mergeCell ref="BP31:CC31"/>
    <mergeCell ref="BP32:CC32"/>
    <mergeCell ref="B33:AF33"/>
    <mergeCell ref="AX21:BJ22"/>
    <mergeCell ref="A21:AW22"/>
    <mergeCell ref="M20:AW20"/>
    <mergeCell ref="B28:AF28"/>
    <mergeCell ref="BP28:CC28"/>
    <mergeCell ref="BP27:CC27"/>
    <mergeCell ref="B27:AF27"/>
    <mergeCell ref="B25:AF25"/>
    <mergeCell ref="B26:AF26"/>
    <mergeCell ref="AH24:CC24"/>
    <mergeCell ref="BP25:CC25"/>
    <mergeCell ref="BP26:CC26"/>
    <mergeCell ref="A24:AF24"/>
    <mergeCell ref="A10:AL15"/>
    <mergeCell ref="A19:CC19"/>
    <mergeCell ref="N17:BJ18"/>
    <mergeCell ref="BL18:CC18"/>
    <mergeCell ref="A1:CC2"/>
    <mergeCell ref="A6:AK6"/>
    <mergeCell ref="AM6:CC6"/>
    <mergeCell ref="K8:CC8"/>
    <mergeCell ref="AM10:CC12"/>
    <mergeCell ref="AM14:CC15"/>
  </mergeCells>
  <pageMargins left="0.55118110236220474" right="0.35433070866141736" top="0.47244094488188981" bottom="0.39370078740157483" header="0.31496062992125984" footer="0.31496062992125984"/>
  <pageSetup scale="90" orientation="landscape" r:id="rId1"/>
  <headerFooter>
    <oddFooter>&amp;R&amp;8Página &amp;P de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rgb="FF00B050"/>
  </sheetPr>
  <dimension ref="A1:AD430"/>
  <sheetViews>
    <sheetView tabSelected="1" zoomScale="90" zoomScaleNormal="90" zoomScalePageLayoutView="90" workbookViewId="0">
      <selection sqref="A1:O1"/>
    </sheetView>
  </sheetViews>
  <sheetFormatPr baseColWidth="10" defaultColWidth="0" defaultRowHeight="15" customHeight="1" x14ac:dyDescent="0.25"/>
  <cols>
    <col min="1" max="1" width="6.85546875" style="46" customWidth="1"/>
    <col min="2" max="2" width="43.140625" style="46" customWidth="1"/>
    <col min="3" max="7" width="15" style="47" customWidth="1"/>
    <col min="8" max="8" width="16.85546875" style="47" customWidth="1"/>
    <col min="9" max="13" width="15" style="47" customWidth="1"/>
    <col min="14" max="14" width="16.85546875" style="47" customWidth="1"/>
    <col min="15" max="15" width="15" style="47" customWidth="1"/>
    <col min="16" max="16" width="11.42578125" hidden="1" customWidth="1"/>
    <col min="17" max="30" width="0" hidden="1" customWidth="1"/>
    <col min="31" max="16384" width="11.42578125" hidden="1"/>
  </cols>
  <sheetData>
    <row r="1" spans="1:16" ht="37.5" customHeight="1" x14ac:dyDescent="0.25">
      <c r="A1" s="279" t="s">
        <v>484</v>
      </c>
      <c r="B1" s="280"/>
      <c r="C1" s="280"/>
      <c r="D1" s="280"/>
      <c r="E1" s="280"/>
      <c r="F1" s="280"/>
      <c r="G1" s="280"/>
      <c r="H1" s="280"/>
      <c r="I1" s="280"/>
      <c r="J1" s="280"/>
      <c r="K1" s="280"/>
      <c r="L1" s="280"/>
      <c r="M1" s="280"/>
      <c r="N1" s="280"/>
      <c r="O1" s="280"/>
    </row>
    <row r="2" spans="1:16" ht="27.75" customHeight="1" x14ac:dyDescent="0.35">
      <c r="A2" s="281" t="str">
        <f>'Objetivos PMD'!$B$3</f>
        <v>Entidad Pública:  MUNICIPIO DE MASCOTA JALISCO</v>
      </c>
      <c r="B2" s="281"/>
      <c r="C2" s="281"/>
      <c r="D2" s="281"/>
      <c r="E2" s="281"/>
      <c r="F2" s="281"/>
      <c r="G2" s="281"/>
      <c r="H2" s="281"/>
      <c r="I2" s="281"/>
      <c r="J2" s="281"/>
      <c r="K2" s="281"/>
      <c r="L2" s="281"/>
      <c r="M2" s="281"/>
      <c r="N2" s="281"/>
      <c r="O2" s="281"/>
    </row>
    <row r="3" spans="1:16" s="7" customFormat="1" ht="21" customHeight="1" x14ac:dyDescent="0.25">
      <c r="A3" s="272" t="s">
        <v>29</v>
      </c>
      <c r="B3" s="273" t="s">
        <v>2</v>
      </c>
      <c r="C3" s="274" t="s">
        <v>30</v>
      </c>
      <c r="D3" s="275" t="s">
        <v>9</v>
      </c>
      <c r="E3" s="277" t="s">
        <v>10</v>
      </c>
      <c r="F3" s="275" t="s">
        <v>11</v>
      </c>
      <c r="G3" s="277" t="s">
        <v>12</v>
      </c>
      <c r="H3" s="282" t="s">
        <v>13</v>
      </c>
      <c r="I3" s="282" t="s">
        <v>14</v>
      </c>
      <c r="J3" s="275" t="s">
        <v>15</v>
      </c>
      <c r="K3" s="277" t="s">
        <v>16</v>
      </c>
      <c r="L3" s="275" t="s">
        <v>17</v>
      </c>
      <c r="M3" s="277" t="s">
        <v>18</v>
      </c>
      <c r="N3" s="282" t="s">
        <v>19</v>
      </c>
      <c r="O3" s="282" t="s">
        <v>20</v>
      </c>
    </row>
    <row r="4" spans="1:16" s="7" customFormat="1" ht="22.5" customHeight="1" x14ac:dyDescent="0.25">
      <c r="A4" s="272"/>
      <c r="B4" s="273"/>
      <c r="C4" s="274"/>
      <c r="D4" s="276"/>
      <c r="E4" s="278"/>
      <c r="F4" s="276"/>
      <c r="G4" s="278"/>
      <c r="H4" s="282"/>
      <c r="I4" s="282"/>
      <c r="J4" s="276"/>
      <c r="K4" s="278"/>
      <c r="L4" s="276"/>
      <c r="M4" s="278"/>
      <c r="N4" s="282"/>
      <c r="O4" s="282"/>
    </row>
    <row r="5" spans="1:16" s="6" customFormat="1" ht="25.5" customHeight="1" x14ac:dyDescent="0.2">
      <c r="A5" s="8">
        <v>1000</v>
      </c>
      <c r="B5" s="9" t="s">
        <v>4</v>
      </c>
      <c r="C5" s="57">
        <f>+C11+C16+C25+C30+C37+C6</f>
        <v>35117971</v>
      </c>
      <c r="D5" s="10">
        <f t="shared" ref="D5" si="0">D6+D11+D16+D25+D30+D37+D39</f>
        <v>2440659</v>
      </c>
      <c r="E5" s="10">
        <f t="shared" ref="E5:O5" si="1">E6+E11+E16+E25+E30+E37+E39</f>
        <v>2440658</v>
      </c>
      <c r="F5" s="10">
        <f t="shared" si="1"/>
        <v>2440658</v>
      </c>
      <c r="G5" s="10">
        <f t="shared" si="1"/>
        <v>2440658</v>
      </c>
      <c r="H5" s="10">
        <f t="shared" si="1"/>
        <v>2440658</v>
      </c>
      <c r="I5" s="10">
        <f t="shared" si="1"/>
        <v>2701012</v>
      </c>
      <c r="J5" s="10">
        <f t="shared" si="1"/>
        <v>2440660</v>
      </c>
      <c r="K5" s="10">
        <f t="shared" si="1"/>
        <v>4440659</v>
      </c>
      <c r="L5" s="10">
        <f t="shared" si="1"/>
        <v>2440661</v>
      </c>
      <c r="M5" s="10">
        <f t="shared" si="1"/>
        <v>2440661</v>
      </c>
      <c r="N5" s="10">
        <f t="shared" si="1"/>
        <v>2440661</v>
      </c>
      <c r="O5" s="10">
        <f t="shared" si="1"/>
        <v>6010366</v>
      </c>
    </row>
    <row r="6" spans="1:16" s="6" customFormat="1" ht="25.5" customHeight="1" x14ac:dyDescent="0.2">
      <c r="A6" s="11">
        <v>1100</v>
      </c>
      <c r="B6" s="12" t="s">
        <v>31</v>
      </c>
      <c r="C6" s="58">
        <f t="shared" ref="C6:C75" si="2">SUM(D6:O6)</f>
        <v>26035427</v>
      </c>
      <c r="D6" s="13">
        <f t="shared" ref="D6" si="3">SUM(D7:D10)</f>
        <v>2169620</v>
      </c>
      <c r="E6" s="13">
        <f t="shared" ref="E6:O6" si="4">SUM(E7:E10)</f>
        <v>2169619</v>
      </c>
      <c r="F6" s="13">
        <f t="shared" si="4"/>
        <v>2169619</v>
      </c>
      <c r="G6" s="13">
        <f t="shared" si="4"/>
        <v>2169619</v>
      </c>
      <c r="H6" s="13">
        <f t="shared" si="4"/>
        <v>2169619</v>
      </c>
      <c r="I6" s="13">
        <f t="shared" si="4"/>
        <v>2169619</v>
      </c>
      <c r="J6" s="13">
        <f t="shared" si="4"/>
        <v>2169619</v>
      </c>
      <c r="K6" s="13">
        <f t="shared" si="4"/>
        <v>2169619</v>
      </c>
      <c r="L6" s="13">
        <f t="shared" si="4"/>
        <v>2169619</v>
      </c>
      <c r="M6" s="13">
        <f t="shared" si="4"/>
        <v>2169619</v>
      </c>
      <c r="N6" s="13">
        <f t="shared" si="4"/>
        <v>2169618</v>
      </c>
      <c r="O6" s="13">
        <f t="shared" si="4"/>
        <v>2169618</v>
      </c>
      <c r="P6" s="6">
        <v>1</v>
      </c>
    </row>
    <row r="7" spans="1:16" s="6" customFormat="1" ht="25.5" customHeight="1" x14ac:dyDescent="0.2">
      <c r="A7" s="14">
        <v>111</v>
      </c>
      <c r="B7" s="15" t="s">
        <v>32</v>
      </c>
      <c r="C7" s="16">
        <f t="shared" si="2"/>
        <v>1467574</v>
      </c>
      <c r="D7" s="18">
        <v>122298</v>
      </c>
      <c r="E7" s="18">
        <v>122298</v>
      </c>
      <c r="F7" s="18">
        <v>122298</v>
      </c>
      <c r="G7" s="18">
        <v>122298</v>
      </c>
      <c r="H7" s="18">
        <v>122298</v>
      </c>
      <c r="I7" s="18">
        <v>122298</v>
      </c>
      <c r="J7" s="18">
        <v>122298</v>
      </c>
      <c r="K7" s="18">
        <v>122298</v>
      </c>
      <c r="L7" s="18">
        <v>122298</v>
      </c>
      <c r="M7" s="18">
        <v>122298</v>
      </c>
      <c r="N7" s="18">
        <v>122297</v>
      </c>
      <c r="O7" s="18">
        <v>122297</v>
      </c>
    </row>
    <row r="8" spans="1:16" s="6" customFormat="1" ht="25.5" customHeight="1" x14ac:dyDescent="0.2">
      <c r="A8" s="14">
        <v>112</v>
      </c>
      <c r="B8" s="17" t="s">
        <v>33</v>
      </c>
      <c r="C8" s="16">
        <f t="shared" si="2"/>
        <v>0</v>
      </c>
      <c r="D8" s="18"/>
      <c r="E8" s="18"/>
      <c r="F8" s="18"/>
      <c r="G8" s="18"/>
      <c r="H8" s="18"/>
      <c r="I8" s="18"/>
      <c r="J8" s="18"/>
      <c r="K8" s="18"/>
      <c r="L8" s="18"/>
      <c r="M8" s="18"/>
      <c r="N8" s="18"/>
      <c r="O8" s="18"/>
    </row>
    <row r="9" spans="1:16" s="6" customFormat="1" ht="25.5" customHeight="1" x14ac:dyDescent="0.2">
      <c r="A9" s="14">
        <v>113</v>
      </c>
      <c r="B9" s="17" t="s">
        <v>34</v>
      </c>
      <c r="C9" s="16">
        <f t="shared" si="2"/>
        <v>24567853</v>
      </c>
      <c r="D9" s="18">
        <v>2047322</v>
      </c>
      <c r="E9" s="18">
        <v>2047321</v>
      </c>
      <c r="F9" s="18">
        <v>2047321</v>
      </c>
      <c r="G9" s="18">
        <v>2047321</v>
      </c>
      <c r="H9" s="18">
        <v>2047321</v>
      </c>
      <c r="I9" s="18">
        <v>2047321</v>
      </c>
      <c r="J9" s="18">
        <v>2047321</v>
      </c>
      <c r="K9" s="18">
        <v>2047321</v>
      </c>
      <c r="L9" s="18">
        <v>2047321</v>
      </c>
      <c r="M9" s="18">
        <v>2047321</v>
      </c>
      <c r="N9" s="18">
        <v>2047321</v>
      </c>
      <c r="O9" s="18">
        <v>2047321</v>
      </c>
    </row>
    <row r="10" spans="1:16" s="6" customFormat="1" ht="25.5" customHeight="1" x14ac:dyDescent="0.2">
      <c r="A10" s="14">
        <v>114</v>
      </c>
      <c r="B10" s="17" t="s">
        <v>35</v>
      </c>
      <c r="C10" s="16">
        <f t="shared" si="2"/>
        <v>0</v>
      </c>
      <c r="D10" s="18"/>
      <c r="E10" s="18"/>
      <c r="F10" s="18"/>
      <c r="G10" s="18"/>
      <c r="H10" s="18"/>
      <c r="I10" s="18"/>
      <c r="J10" s="18"/>
      <c r="K10" s="18"/>
      <c r="L10" s="18"/>
      <c r="M10" s="18"/>
      <c r="N10" s="18"/>
      <c r="O10" s="18"/>
      <c r="P10" s="6">
        <v>101</v>
      </c>
    </row>
    <row r="11" spans="1:16" s="6" customFormat="1" ht="25.5" customHeight="1" x14ac:dyDescent="0.2">
      <c r="A11" s="19">
        <v>1200</v>
      </c>
      <c r="B11" s="20" t="s">
        <v>36</v>
      </c>
      <c r="C11" s="56">
        <f>SUM(C12:C15)</f>
        <v>1995378</v>
      </c>
      <c r="D11" s="21">
        <f t="shared" ref="D11" si="5">SUM(D12:D15)</f>
        <v>166281</v>
      </c>
      <c r="E11" s="21">
        <f t="shared" ref="E11:O11" si="6">SUM(E12:E15)</f>
        <v>166281</v>
      </c>
      <c r="F11" s="21">
        <f t="shared" si="6"/>
        <v>166281</v>
      </c>
      <c r="G11" s="21">
        <f t="shared" si="6"/>
        <v>166281</v>
      </c>
      <c r="H11" s="21">
        <f t="shared" si="6"/>
        <v>166281</v>
      </c>
      <c r="I11" s="21">
        <f t="shared" si="6"/>
        <v>166281</v>
      </c>
      <c r="J11" s="21">
        <f t="shared" si="6"/>
        <v>166282</v>
      </c>
      <c r="K11" s="21">
        <f t="shared" si="6"/>
        <v>166282</v>
      </c>
      <c r="L11" s="21">
        <f t="shared" si="6"/>
        <v>166282</v>
      </c>
      <c r="M11" s="21">
        <f t="shared" si="6"/>
        <v>166282</v>
      </c>
      <c r="N11" s="21">
        <f t="shared" si="6"/>
        <v>166282</v>
      </c>
      <c r="O11" s="21">
        <f t="shared" si="6"/>
        <v>166282</v>
      </c>
      <c r="P11" s="6">
        <v>102</v>
      </c>
    </row>
    <row r="12" spans="1:16" s="6" customFormat="1" ht="25.5" customHeight="1" x14ac:dyDescent="0.2">
      <c r="A12" s="14">
        <v>121</v>
      </c>
      <c r="B12" s="17" t="s">
        <v>37</v>
      </c>
      <c r="C12" s="16">
        <f t="shared" si="2"/>
        <v>0</v>
      </c>
      <c r="D12" s="18"/>
      <c r="E12" s="18"/>
      <c r="F12" s="18"/>
      <c r="G12" s="18"/>
      <c r="H12" s="18"/>
      <c r="I12" s="18"/>
      <c r="J12" s="18"/>
      <c r="K12" s="18"/>
      <c r="L12" s="18"/>
      <c r="M12" s="18"/>
      <c r="N12" s="18"/>
      <c r="O12" s="18"/>
    </row>
    <row r="13" spans="1:16" s="6" customFormat="1" ht="25.5" customHeight="1" x14ac:dyDescent="0.2">
      <c r="A13" s="14">
        <v>122</v>
      </c>
      <c r="B13" s="17" t="s">
        <v>38</v>
      </c>
      <c r="C13" s="16">
        <f t="shared" si="2"/>
        <v>1995378</v>
      </c>
      <c r="D13" s="18">
        <v>166281</v>
      </c>
      <c r="E13" s="18">
        <v>166281</v>
      </c>
      <c r="F13" s="18">
        <v>166281</v>
      </c>
      <c r="G13" s="18">
        <v>166281</v>
      </c>
      <c r="H13" s="18">
        <v>166281</v>
      </c>
      <c r="I13" s="18">
        <v>166281</v>
      </c>
      <c r="J13" s="18">
        <v>166282</v>
      </c>
      <c r="K13" s="18">
        <v>166282</v>
      </c>
      <c r="L13" s="18">
        <v>166282</v>
      </c>
      <c r="M13" s="18">
        <v>166282</v>
      </c>
      <c r="N13" s="18">
        <v>166282</v>
      </c>
      <c r="O13" s="18">
        <v>166282</v>
      </c>
    </row>
    <row r="14" spans="1:16" s="6" customFormat="1" ht="25.5" customHeight="1" x14ac:dyDescent="0.2">
      <c r="A14" s="14">
        <v>123</v>
      </c>
      <c r="B14" s="17" t="s">
        <v>39</v>
      </c>
      <c r="C14" s="16">
        <f t="shared" si="2"/>
        <v>0</v>
      </c>
      <c r="D14" s="18"/>
      <c r="E14" s="18"/>
      <c r="F14" s="18"/>
      <c r="G14" s="18"/>
      <c r="H14" s="18"/>
      <c r="I14" s="18"/>
      <c r="J14" s="18"/>
      <c r="K14" s="18"/>
      <c r="L14" s="18"/>
      <c r="M14" s="18"/>
      <c r="N14" s="18"/>
      <c r="O14" s="18"/>
    </row>
    <row r="15" spans="1:16" s="6" customFormat="1" ht="39" customHeight="1" x14ac:dyDescent="0.2">
      <c r="A15" s="14">
        <v>124</v>
      </c>
      <c r="B15" s="17" t="s">
        <v>40</v>
      </c>
      <c r="C15" s="16">
        <f t="shared" si="2"/>
        <v>0</v>
      </c>
      <c r="D15" s="18"/>
      <c r="E15" s="18"/>
      <c r="F15" s="18"/>
      <c r="G15" s="18"/>
      <c r="H15" s="18"/>
      <c r="I15" s="18"/>
      <c r="J15" s="18"/>
      <c r="K15" s="18"/>
      <c r="L15" s="18"/>
      <c r="M15" s="18"/>
      <c r="N15" s="18"/>
      <c r="O15" s="18"/>
    </row>
    <row r="16" spans="1:16" s="6" customFormat="1" ht="25.5" customHeight="1" x14ac:dyDescent="0.2">
      <c r="A16" s="19">
        <v>1300</v>
      </c>
      <c r="B16" s="20" t="s">
        <v>41</v>
      </c>
      <c r="C16" s="56">
        <f>SUM(C17:C24)</f>
        <v>3912559</v>
      </c>
      <c r="D16" s="21">
        <f t="shared" ref="D16" si="7">SUM(D17:D24)</f>
        <v>6875</v>
      </c>
      <c r="E16" s="21">
        <f t="shared" ref="E16:O16" si="8">SUM(E17:E24)</f>
        <v>6875</v>
      </c>
      <c r="F16" s="21">
        <f t="shared" si="8"/>
        <v>6875</v>
      </c>
      <c r="G16" s="21">
        <f t="shared" si="8"/>
        <v>6875</v>
      </c>
      <c r="H16" s="21">
        <f t="shared" si="8"/>
        <v>6875</v>
      </c>
      <c r="I16" s="21">
        <f t="shared" si="8"/>
        <v>267229</v>
      </c>
      <c r="J16" s="21">
        <f t="shared" si="8"/>
        <v>6875</v>
      </c>
      <c r="K16" s="21">
        <f t="shared" si="8"/>
        <v>6875</v>
      </c>
      <c r="L16" s="21">
        <f t="shared" si="8"/>
        <v>6875</v>
      </c>
      <c r="M16" s="21">
        <f t="shared" si="8"/>
        <v>6875</v>
      </c>
      <c r="N16" s="21">
        <f t="shared" si="8"/>
        <v>6875</v>
      </c>
      <c r="O16" s="21">
        <f t="shared" si="8"/>
        <v>3576580</v>
      </c>
      <c r="P16" s="6">
        <v>199</v>
      </c>
    </row>
    <row r="17" spans="1:16" s="6" customFormat="1" ht="25.5" customHeight="1" x14ac:dyDescent="0.2">
      <c r="A17" s="14">
        <v>131</v>
      </c>
      <c r="B17" s="17" t="s">
        <v>42</v>
      </c>
      <c r="C17" s="16">
        <f t="shared" si="2"/>
        <v>0</v>
      </c>
      <c r="D17" s="18"/>
      <c r="E17" s="18"/>
      <c r="F17" s="18"/>
      <c r="G17" s="18"/>
      <c r="H17" s="18"/>
      <c r="I17" s="18"/>
      <c r="J17" s="18"/>
      <c r="K17" s="18"/>
      <c r="L17" s="18"/>
      <c r="M17" s="18"/>
      <c r="N17" s="18"/>
      <c r="O17" s="18"/>
    </row>
    <row r="18" spans="1:16" s="6" customFormat="1" ht="25.5" customHeight="1" x14ac:dyDescent="0.2">
      <c r="A18" s="14">
        <v>132</v>
      </c>
      <c r="B18" s="17" t="s">
        <v>43</v>
      </c>
      <c r="C18" s="16">
        <f t="shared" si="2"/>
        <v>3830059</v>
      </c>
      <c r="D18" s="18"/>
      <c r="E18" s="18"/>
      <c r="F18" s="18"/>
      <c r="G18" s="18"/>
      <c r="H18" s="18"/>
      <c r="I18" s="18">
        <v>260354</v>
      </c>
      <c r="J18" s="18"/>
      <c r="K18" s="18"/>
      <c r="L18" s="18"/>
      <c r="M18" s="18"/>
      <c r="N18" s="18"/>
      <c r="O18" s="18">
        <v>3569705</v>
      </c>
      <c r="P18" s="22" t="s">
        <v>44</v>
      </c>
    </row>
    <row r="19" spans="1:16" s="6" customFormat="1" ht="25.5" customHeight="1" x14ac:dyDescent="0.2">
      <c r="A19" s="14">
        <v>133</v>
      </c>
      <c r="B19" s="17" t="s">
        <v>45</v>
      </c>
      <c r="C19" s="16">
        <f t="shared" si="2"/>
        <v>0</v>
      </c>
      <c r="D19" s="18"/>
      <c r="E19" s="18"/>
      <c r="F19" s="18"/>
      <c r="G19" s="18"/>
      <c r="H19" s="18"/>
      <c r="I19" s="18"/>
      <c r="J19" s="18"/>
      <c r="K19" s="18"/>
      <c r="L19" s="18"/>
      <c r="M19" s="18"/>
      <c r="N19" s="18"/>
      <c r="O19" s="18"/>
      <c r="P19" s="6">
        <v>201</v>
      </c>
    </row>
    <row r="20" spans="1:16" s="6" customFormat="1" ht="25.5" customHeight="1" x14ac:dyDescent="0.2">
      <c r="A20" s="14">
        <v>134</v>
      </c>
      <c r="B20" s="17" t="s">
        <v>46</v>
      </c>
      <c r="C20" s="16">
        <f t="shared" si="2"/>
        <v>82500</v>
      </c>
      <c r="D20" s="18">
        <v>6875</v>
      </c>
      <c r="E20" s="18">
        <v>6875</v>
      </c>
      <c r="F20" s="18">
        <v>6875</v>
      </c>
      <c r="G20" s="18">
        <v>6875</v>
      </c>
      <c r="H20" s="18">
        <v>6875</v>
      </c>
      <c r="I20" s="18">
        <v>6875</v>
      </c>
      <c r="J20" s="18">
        <v>6875</v>
      </c>
      <c r="K20" s="18">
        <v>6875</v>
      </c>
      <c r="L20" s="18">
        <v>6875</v>
      </c>
      <c r="M20" s="18">
        <v>6875</v>
      </c>
      <c r="N20" s="18">
        <v>6875</v>
      </c>
      <c r="O20" s="18">
        <v>6875</v>
      </c>
      <c r="P20" s="6">
        <v>203</v>
      </c>
    </row>
    <row r="21" spans="1:16" s="6" customFormat="1" ht="25.5" customHeight="1" x14ac:dyDescent="0.2">
      <c r="A21" s="14">
        <v>135</v>
      </c>
      <c r="B21" s="17" t="s">
        <v>47</v>
      </c>
      <c r="C21" s="16">
        <f t="shared" si="2"/>
        <v>0</v>
      </c>
      <c r="D21" s="18"/>
      <c r="E21" s="18"/>
      <c r="F21" s="18"/>
      <c r="G21" s="18"/>
      <c r="H21" s="18"/>
      <c r="I21" s="18"/>
      <c r="J21" s="18"/>
      <c r="K21" s="18"/>
      <c r="L21" s="18"/>
      <c r="M21" s="18"/>
      <c r="N21" s="18"/>
      <c r="O21" s="18"/>
      <c r="P21" s="6">
        <v>205</v>
      </c>
    </row>
    <row r="22" spans="1:16" s="6" customFormat="1" ht="27.75" customHeight="1" x14ac:dyDescent="0.2">
      <c r="A22" s="14">
        <v>136</v>
      </c>
      <c r="B22" s="63" t="s">
        <v>48</v>
      </c>
      <c r="C22" s="16">
        <f t="shared" si="2"/>
        <v>0</v>
      </c>
      <c r="D22" s="18"/>
      <c r="E22" s="18"/>
      <c r="F22" s="18"/>
      <c r="G22" s="18"/>
      <c r="H22" s="18"/>
      <c r="I22" s="18"/>
      <c r="J22" s="18"/>
      <c r="K22" s="18"/>
      <c r="L22" s="18"/>
      <c r="M22" s="18"/>
      <c r="N22" s="18"/>
      <c r="O22" s="18"/>
      <c r="P22" s="6">
        <v>207</v>
      </c>
    </row>
    <row r="23" spans="1:16" s="6" customFormat="1" ht="25.5" customHeight="1" x14ac:dyDescent="0.2">
      <c r="A23" s="14">
        <v>137</v>
      </c>
      <c r="B23" s="17" t="s">
        <v>49</v>
      </c>
      <c r="C23" s="16">
        <f t="shared" si="2"/>
        <v>0</v>
      </c>
      <c r="D23" s="18"/>
      <c r="E23" s="18"/>
      <c r="F23" s="18"/>
      <c r="G23" s="18"/>
      <c r="H23" s="18"/>
      <c r="I23" s="18"/>
      <c r="J23" s="18"/>
      <c r="K23" s="18"/>
      <c r="L23" s="18"/>
      <c r="M23" s="18"/>
      <c r="N23" s="18"/>
      <c r="O23" s="18"/>
      <c r="P23" s="6">
        <v>209</v>
      </c>
    </row>
    <row r="24" spans="1:16" s="6" customFormat="1" ht="25.5" x14ac:dyDescent="0.2">
      <c r="A24" s="14">
        <v>138</v>
      </c>
      <c r="B24" s="17" t="s">
        <v>50</v>
      </c>
      <c r="C24" s="16">
        <f t="shared" si="2"/>
        <v>0</v>
      </c>
      <c r="D24" s="18"/>
      <c r="E24" s="18"/>
      <c r="F24" s="18"/>
      <c r="G24" s="18"/>
      <c r="H24" s="18"/>
      <c r="I24" s="18"/>
      <c r="J24" s="18"/>
      <c r="K24" s="18"/>
      <c r="L24" s="18"/>
      <c r="M24" s="18"/>
      <c r="N24" s="18"/>
      <c r="O24" s="18"/>
      <c r="P24" s="6">
        <v>211</v>
      </c>
    </row>
    <row r="25" spans="1:16" s="6" customFormat="1" ht="25.5" customHeight="1" x14ac:dyDescent="0.2">
      <c r="A25" s="19">
        <v>1400</v>
      </c>
      <c r="B25" s="20" t="s">
        <v>51</v>
      </c>
      <c r="C25" s="56">
        <f>SUM(C26:C29)</f>
        <v>1174608</v>
      </c>
      <c r="D25" s="21">
        <f t="shared" ref="D25" si="9">SUM(D26:D29)</f>
        <v>97883</v>
      </c>
      <c r="E25" s="21">
        <f t="shared" ref="E25:O25" si="10">SUM(E26:E29)</f>
        <v>97883</v>
      </c>
      <c r="F25" s="21">
        <f t="shared" si="10"/>
        <v>97883</v>
      </c>
      <c r="G25" s="21">
        <f t="shared" si="10"/>
        <v>97883</v>
      </c>
      <c r="H25" s="21">
        <f t="shared" si="10"/>
        <v>97883</v>
      </c>
      <c r="I25" s="21">
        <f t="shared" si="10"/>
        <v>97883</v>
      </c>
      <c r="J25" s="21">
        <f t="shared" si="10"/>
        <v>97884</v>
      </c>
      <c r="K25" s="21">
        <f t="shared" si="10"/>
        <v>97884</v>
      </c>
      <c r="L25" s="21">
        <f t="shared" si="10"/>
        <v>97885</v>
      </c>
      <c r="M25" s="21">
        <f t="shared" si="10"/>
        <v>97885</v>
      </c>
      <c r="N25" s="21">
        <f t="shared" si="10"/>
        <v>97886</v>
      </c>
      <c r="O25" s="21">
        <f t="shared" si="10"/>
        <v>97886</v>
      </c>
      <c r="P25" s="6">
        <v>213</v>
      </c>
    </row>
    <row r="26" spans="1:16" s="6" customFormat="1" ht="25.5" customHeight="1" x14ac:dyDescent="0.2">
      <c r="A26" s="14">
        <v>141</v>
      </c>
      <c r="B26" s="17" t="s">
        <v>52</v>
      </c>
      <c r="C26" s="16">
        <f t="shared" si="2"/>
        <v>287438</v>
      </c>
      <c r="D26" s="18">
        <v>23953</v>
      </c>
      <c r="E26" s="18">
        <v>23953</v>
      </c>
      <c r="F26" s="18">
        <v>23953</v>
      </c>
      <c r="G26" s="18">
        <v>23953</v>
      </c>
      <c r="H26" s="18">
        <v>23953</v>
      </c>
      <c r="I26" s="18">
        <v>23953</v>
      </c>
      <c r="J26" s="18">
        <v>23953</v>
      </c>
      <c r="K26" s="18">
        <v>23953</v>
      </c>
      <c r="L26" s="18">
        <v>23953</v>
      </c>
      <c r="M26" s="18">
        <v>23953</v>
      </c>
      <c r="N26" s="18">
        <v>23954</v>
      </c>
      <c r="O26" s="18">
        <v>23954</v>
      </c>
    </row>
    <row r="27" spans="1:16" s="6" customFormat="1" ht="25.5" customHeight="1" x14ac:dyDescent="0.2">
      <c r="A27" s="14">
        <v>142</v>
      </c>
      <c r="B27" s="17" t="s">
        <v>53</v>
      </c>
      <c r="C27" s="16">
        <f t="shared" si="2"/>
        <v>51328</v>
      </c>
      <c r="D27" s="18">
        <v>4277</v>
      </c>
      <c r="E27" s="18">
        <v>4277</v>
      </c>
      <c r="F27" s="18">
        <v>4277</v>
      </c>
      <c r="G27" s="18">
        <v>4277</v>
      </c>
      <c r="H27" s="18">
        <v>4277</v>
      </c>
      <c r="I27" s="18">
        <v>4277</v>
      </c>
      <c r="J27" s="18">
        <v>4277</v>
      </c>
      <c r="K27" s="18">
        <v>4277</v>
      </c>
      <c r="L27" s="18">
        <v>4278</v>
      </c>
      <c r="M27" s="18">
        <v>4278</v>
      </c>
      <c r="N27" s="18">
        <v>4278</v>
      </c>
      <c r="O27" s="18">
        <v>4278</v>
      </c>
    </row>
    <row r="28" spans="1:16" s="6" customFormat="1" ht="25.5" customHeight="1" x14ac:dyDescent="0.2">
      <c r="A28" s="14">
        <v>143</v>
      </c>
      <c r="B28" s="17" t="s">
        <v>54</v>
      </c>
      <c r="C28" s="16">
        <f t="shared" si="2"/>
        <v>835842</v>
      </c>
      <c r="D28" s="18">
        <v>69653</v>
      </c>
      <c r="E28" s="18">
        <v>69653</v>
      </c>
      <c r="F28" s="18">
        <v>69653</v>
      </c>
      <c r="G28" s="18">
        <v>69653</v>
      </c>
      <c r="H28" s="18">
        <v>69653</v>
      </c>
      <c r="I28" s="18">
        <v>69653</v>
      </c>
      <c r="J28" s="18">
        <v>69654</v>
      </c>
      <c r="K28" s="18">
        <v>69654</v>
      </c>
      <c r="L28" s="18">
        <v>69654</v>
      </c>
      <c r="M28" s="18">
        <v>69654</v>
      </c>
      <c r="N28" s="18">
        <v>69654</v>
      </c>
      <c r="O28" s="18">
        <v>69654</v>
      </c>
    </row>
    <row r="29" spans="1:16" s="6" customFormat="1" ht="25.5" customHeight="1" x14ac:dyDescent="0.2">
      <c r="A29" s="14">
        <v>144</v>
      </c>
      <c r="B29" s="17" t="s">
        <v>55</v>
      </c>
      <c r="C29" s="16">
        <f t="shared" si="2"/>
        <v>0</v>
      </c>
      <c r="D29" s="18"/>
      <c r="E29" s="18"/>
      <c r="F29" s="18"/>
      <c r="G29" s="18"/>
      <c r="H29" s="18"/>
      <c r="I29" s="18"/>
      <c r="J29" s="18"/>
      <c r="K29" s="18"/>
      <c r="L29" s="18"/>
      <c r="M29" s="18"/>
      <c r="N29" s="18"/>
      <c r="O29" s="18"/>
    </row>
    <row r="30" spans="1:16" s="6" customFormat="1" ht="25.5" customHeight="1" x14ac:dyDescent="0.2">
      <c r="A30" s="19">
        <v>1500</v>
      </c>
      <c r="B30" s="20" t="s">
        <v>56</v>
      </c>
      <c r="C30" s="56">
        <f>SUM(C31:C36)</f>
        <v>1999999</v>
      </c>
      <c r="D30" s="21">
        <f t="shared" ref="D30" si="11">SUM(D31:D36)</f>
        <v>0</v>
      </c>
      <c r="E30" s="21">
        <f t="shared" ref="E30:O30" si="12">SUM(E31:E36)</f>
        <v>0</v>
      </c>
      <c r="F30" s="21">
        <f t="shared" si="12"/>
        <v>0</v>
      </c>
      <c r="G30" s="21">
        <f t="shared" si="12"/>
        <v>0</v>
      </c>
      <c r="H30" s="21">
        <f t="shared" si="12"/>
        <v>0</v>
      </c>
      <c r="I30" s="21">
        <f t="shared" si="12"/>
        <v>0</v>
      </c>
      <c r="J30" s="21">
        <f t="shared" si="12"/>
        <v>0</v>
      </c>
      <c r="K30" s="21">
        <f t="shared" si="12"/>
        <v>1999999</v>
      </c>
      <c r="L30" s="21">
        <f t="shared" si="12"/>
        <v>0</v>
      </c>
      <c r="M30" s="21">
        <f t="shared" si="12"/>
        <v>0</v>
      </c>
      <c r="N30" s="21">
        <f t="shared" si="12"/>
        <v>0</v>
      </c>
      <c r="O30" s="21">
        <f t="shared" si="12"/>
        <v>0</v>
      </c>
      <c r="P30" s="6">
        <v>223</v>
      </c>
    </row>
    <row r="31" spans="1:16" s="6" customFormat="1" ht="25.5" customHeight="1" x14ac:dyDescent="0.2">
      <c r="A31" s="14">
        <v>151</v>
      </c>
      <c r="B31" s="17" t="s">
        <v>57</v>
      </c>
      <c r="C31" s="16">
        <f t="shared" si="2"/>
        <v>0</v>
      </c>
      <c r="D31" s="18"/>
      <c r="E31" s="18"/>
      <c r="F31" s="18"/>
      <c r="G31" s="18"/>
      <c r="H31" s="18"/>
      <c r="I31" s="18"/>
      <c r="J31" s="18"/>
      <c r="K31" s="18"/>
      <c r="L31" s="18"/>
      <c r="M31" s="18"/>
      <c r="N31" s="18"/>
      <c r="O31" s="18"/>
      <c r="P31" s="6">
        <v>225</v>
      </c>
    </row>
    <row r="32" spans="1:16" s="6" customFormat="1" ht="25.5" customHeight="1" x14ac:dyDescent="0.2">
      <c r="A32" s="14">
        <v>152</v>
      </c>
      <c r="B32" s="17" t="s">
        <v>21</v>
      </c>
      <c r="C32" s="16">
        <f t="shared" si="2"/>
        <v>1999999</v>
      </c>
      <c r="D32" s="18"/>
      <c r="E32" s="18"/>
      <c r="F32" s="18"/>
      <c r="G32" s="18"/>
      <c r="H32" s="18"/>
      <c r="I32" s="18"/>
      <c r="J32" s="18"/>
      <c r="K32" s="18">
        <v>1999999</v>
      </c>
      <c r="L32" s="18"/>
      <c r="M32" s="18"/>
      <c r="N32" s="18"/>
      <c r="O32" s="18"/>
      <c r="P32" s="6">
        <v>227</v>
      </c>
    </row>
    <row r="33" spans="1:16" s="6" customFormat="1" ht="25.5" customHeight="1" x14ac:dyDescent="0.2">
      <c r="A33" s="14">
        <v>153</v>
      </c>
      <c r="B33" s="17" t="s">
        <v>58</v>
      </c>
      <c r="C33" s="16">
        <f t="shared" si="2"/>
        <v>0</v>
      </c>
      <c r="D33" s="18"/>
      <c r="E33" s="18"/>
      <c r="F33" s="18"/>
      <c r="G33" s="18"/>
      <c r="H33" s="18"/>
      <c r="I33" s="18"/>
      <c r="J33" s="18"/>
      <c r="K33" s="18"/>
      <c r="L33" s="18"/>
      <c r="M33" s="18"/>
      <c r="N33" s="18"/>
      <c r="O33" s="18"/>
      <c r="P33" s="6">
        <v>229</v>
      </c>
    </row>
    <row r="34" spans="1:16" s="6" customFormat="1" ht="25.5" customHeight="1" x14ac:dyDescent="0.2">
      <c r="A34" s="14">
        <v>154</v>
      </c>
      <c r="B34" s="17" t="s">
        <v>59</v>
      </c>
      <c r="C34" s="16">
        <f t="shared" si="2"/>
        <v>0</v>
      </c>
      <c r="D34" s="18"/>
      <c r="E34" s="18"/>
      <c r="F34" s="18"/>
      <c r="G34" s="18"/>
      <c r="H34" s="18"/>
      <c r="I34" s="18"/>
      <c r="J34" s="18"/>
      <c r="K34" s="18"/>
      <c r="L34" s="18"/>
      <c r="M34" s="18"/>
      <c r="N34" s="18"/>
      <c r="O34" s="18"/>
      <c r="P34" s="22" t="s">
        <v>60</v>
      </c>
    </row>
    <row r="35" spans="1:16" s="6" customFormat="1" ht="25.5" customHeight="1" x14ac:dyDescent="0.2">
      <c r="A35" s="14">
        <v>155</v>
      </c>
      <c r="B35" s="17" t="s">
        <v>61</v>
      </c>
      <c r="C35" s="16">
        <f t="shared" si="2"/>
        <v>0</v>
      </c>
      <c r="D35" s="18"/>
      <c r="E35" s="18"/>
      <c r="F35" s="18"/>
      <c r="G35" s="18"/>
      <c r="H35" s="18"/>
      <c r="I35" s="18"/>
      <c r="J35" s="18"/>
      <c r="K35" s="18"/>
      <c r="L35" s="18"/>
      <c r="M35" s="18"/>
      <c r="N35" s="18"/>
      <c r="O35" s="18"/>
      <c r="P35" s="6">
        <v>202</v>
      </c>
    </row>
    <row r="36" spans="1:16" s="6" customFormat="1" ht="25.5" customHeight="1" x14ac:dyDescent="0.2">
      <c r="A36" s="14">
        <v>159</v>
      </c>
      <c r="B36" s="17" t="s">
        <v>62</v>
      </c>
      <c r="C36" s="16">
        <f t="shared" si="2"/>
        <v>0</v>
      </c>
      <c r="D36" s="18"/>
      <c r="E36" s="18"/>
      <c r="F36" s="18"/>
      <c r="G36" s="18"/>
      <c r="H36" s="18"/>
      <c r="I36" s="18"/>
      <c r="J36" s="18"/>
      <c r="K36" s="18"/>
      <c r="L36" s="18"/>
      <c r="M36" s="18"/>
      <c r="N36" s="18"/>
      <c r="O36" s="18"/>
      <c r="P36" s="6">
        <v>204</v>
      </c>
    </row>
    <row r="37" spans="1:16" s="6" customFormat="1" ht="25.5" customHeight="1" x14ac:dyDescent="0.2">
      <c r="A37" s="19">
        <v>1600</v>
      </c>
      <c r="B37" s="23" t="s">
        <v>63</v>
      </c>
      <c r="C37" s="56">
        <f t="shared" si="2"/>
        <v>0</v>
      </c>
      <c r="D37" s="21">
        <f t="shared" ref="D37:O37" si="13">SUM(D38)</f>
        <v>0</v>
      </c>
      <c r="E37" s="21">
        <f t="shared" si="13"/>
        <v>0</v>
      </c>
      <c r="F37" s="21">
        <f t="shared" si="13"/>
        <v>0</v>
      </c>
      <c r="G37" s="21">
        <f t="shared" si="13"/>
        <v>0</v>
      </c>
      <c r="H37" s="21">
        <f t="shared" si="13"/>
        <v>0</v>
      </c>
      <c r="I37" s="21">
        <f t="shared" si="13"/>
        <v>0</v>
      </c>
      <c r="J37" s="21">
        <f t="shared" si="13"/>
        <v>0</v>
      </c>
      <c r="K37" s="21">
        <f t="shared" si="13"/>
        <v>0</v>
      </c>
      <c r="L37" s="21">
        <f t="shared" si="13"/>
        <v>0</v>
      </c>
      <c r="M37" s="21">
        <f t="shared" si="13"/>
        <v>0</v>
      </c>
      <c r="N37" s="21">
        <f t="shared" si="13"/>
        <v>0</v>
      </c>
      <c r="O37" s="21">
        <f t="shared" si="13"/>
        <v>0</v>
      </c>
      <c r="P37" s="6">
        <v>206</v>
      </c>
    </row>
    <row r="38" spans="1:16" s="6" customFormat="1" ht="25.5" x14ac:dyDescent="0.2">
      <c r="A38" s="14">
        <v>161</v>
      </c>
      <c r="B38" s="17" t="s">
        <v>64</v>
      </c>
      <c r="C38" s="16">
        <f t="shared" si="2"/>
        <v>0</v>
      </c>
      <c r="D38" s="18"/>
      <c r="E38" s="18"/>
      <c r="F38" s="18"/>
      <c r="G38" s="18"/>
      <c r="H38" s="18"/>
      <c r="I38" s="18"/>
      <c r="J38" s="18"/>
      <c r="K38" s="18"/>
      <c r="L38" s="18"/>
      <c r="M38" s="18"/>
      <c r="N38" s="18"/>
      <c r="O38" s="18"/>
      <c r="P38" s="6">
        <v>208</v>
      </c>
    </row>
    <row r="39" spans="1:16" s="6" customFormat="1" ht="25.5" customHeight="1" x14ac:dyDescent="0.2">
      <c r="A39" s="24">
        <v>1700</v>
      </c>
      <c r="B39" s="20" t="s">
        <v>65</v>
      </c>
      <c r="C39" s="56">
        <f t="shared" si="2"/>
        <v>0</v>
      </c>
      <c r="D39" s="21">
        <f t="shared" ref="D39" si="14">SUM(D40:D41)</f>
        <v>0</v>
      </c>
      <c r="E39" s="21">
        <f t="shared" ref="E39:O39" si="15">SUM(E40:E41)</f>
        <v>0</v>
      </c>
      <c r="F39" s="21">
        <f t="shared" si="15"/>
        <v>0</v>
      </c>
      <c r="G39" s="21">
        <f t="shared" si="15"/>
        <v>0</v>
      </c>
      <c r="H39" s="21">
        <f t="shared" si="15"/>
        <v>0</v>
      </c>
      <c r="I39" s="21">
        <f t="shared" si="15"/>
        <v>0</v>
      </c>
      <c r="J39" s="21">
        <f t="shared" si="15"/>
        <v>0</v>
      </c>
      <c r="K39" s="21">
        <f t="shared" si="15"/>
        <v>0</v>
      </c>
      <c r="L39" s="21">
        <f t="shared" si="15"/>
        <v>0</v>
      </c>
      <c r="M39" s="21">
        <f t="shared" si="15"/>
        <v>0</v>
      </c>
      <c r="N39" s="21">
        <f t="shared" si="15"/>
        <v>0</v>
      </c>
      <c r="O39" s="21">
        <f t="shared" si="15"/>
        <v>0</v>
      </c>
      <c r="P39" s="6">
        <v>210</v>
      </c>
    </row>
    <row r="40" spans="1:16" s="6" customFormat="1" ht="25.5" customHeight="1" x14ac:dyDescent="0.2">
      <c r="A40" s="14">
        <v>171</v>
      </c>
      <c r="B40" s="17" t="s">
        <v>66</v>
      </c>
      <c r="C40" s="16">
        <f t="shared" si="2"/>
        <v>0</v>
      </c>
      <c r="D40" s="18"/>
      <c r="E40" s="18"/>
      <c r="F40" s="18"/>
      <c r="G40" s="18"/>
      <c r="H40" s="18"/>
      <c r="I40" s="18"/>
      <c r="J40" s="18"/>
      <c r="K40" s="18"/>
      <c r="L40" s="18"/>
      <c r="M40" s="18"/>
      <c r="N40" s="18"/>
      <c r="O40" s="18"/>
      <c r="P40" s="6">
        <v>212</v>
      </c>
    </row>
    <row r="41" spans="1:16" s="6" customFormat="1" ht="25.5" customHeight="1" x14ac:dyDescent="0.2">
      <c r="A41" s="14">
        <v>172</v>
      </c>
      <c r="B41" s="17" t="s">
        <v>67</v>
      </c>
      <c r="C41" s="16">
        <f t="shared" si="2"/>
        <v>0</v>
      </c>
      <c r="D41" s="18"/>
      <c r="E41" s="18"/>
      <c r="F41" s="18"/>
      <c r="G41" s="18"/>
      <c r="H41" s="18"/>
      <c r="I41" s="18"/>
      <c r="J41" s="18"/>
      <c r="K41" s="18"/>
      <c r="L41" s="18"/>
      <c r="M41" s="18"/>
      <c r="N41" s="18"/>
      <c r="O41" s="18"/>
      <c r="P41" s="6">
        <v>214</v>
      </c>
    </row>
    <row r="42" spans="1:16" s="6" customFormat="1" ht="25.5" customHeight="1" x14ac:dyDescent="0.2">
      <c r="A42" s="25">
        <v>2000</v>
      </c>
      <c r="B42" s="26" t="s">
        <v>5</v>
      </c>
      <c r="C42" s="59">
        <f>+C43+C52+C66+C76+C84+C87+C93+C97+C56</f>
        <v>12200443</v>
      </c>
      <c r="D42" s="27">
        <f t="shared" ref="D42" si="16">D43+D52+D56+D66+D76+D84+D87+D93+D97</f>
        <v>1089700</v>
      </c>
      <c r="E42" s="27">
        <f t="shared" ref="E42:O42" si="17">E43+E52+E56+E66+E76+E84+E87+E93+E97</f>
        <v>901950</v>
      </c>
      <c r="F42" s="27">
        <f t="shared" si="17"/>
        <v>1070700</v>
      </c>
      <c r="G42" s="27">
        <f t="shared" si="17"/>
        <v>972850</v>
      </c>
      <c r="H42" s="27">
        <f t="shared" si="17"/>
        <v>995700</v>
      </c>
      <c r="I42" s="27">
        <f t="shared" si="17"/>
        <v>984264</v>
      </c>
      <c r="J42" s="27">
        <f t="shared" si="17"/>
        <v>970550</v>
      </c>
      <c r="K42" s="27">
        <f t="shared" si="17"/>
        <v>935850</v>
      </c>
      <c r="L42" s="27">
        <f t="shared" si="17"/>
        <v>1228190</v>
      </c>
      <c r="M42" s="27">
        <f t="shared" si="17"/>
        <v>905050</v>
      </c>
      <c r="N42" s="27">
        <f t="shared" si="17"/>
        <v>1041590</v>
      </c>
      <c r="O42" s="27">
        <f t="shared" si="17"/>
        <v>1104049</v>
      </c>
      <c r="P42" s="6">
        <v>216</v>
      </c>
    </row>
    <row r="43" spans="1:16" s="6" customFormat="1" ht="25.5" x14ac:dyDescent="0.2">
      <c r="A43" s="19">
        <v>2100</v>
      </c>
      <c r="B43" s="20" t="s">
        <v>68</v>
      </c>
      <c r="C43" s="56">
        <f>SUM(C44:C51)</f>
        <v>1407788</v>
      </c>
      <c r="D43" s="21">
        <f t="shared" ref="D43" si="18">SUM(D44:D51)</f>
        <v>185000</v>
      </c>
      <c r="E43" s="21">
        <f t="shared" ref="E43:O43" si="19">SUM(E44:E51)</f>
        <v>67000</v>
      </c>
      <c r="F43" s="21">
        <f t="shared" si="19"/>
        <v>106550</v>
      </c>
      <c r="G43" s="21">
        <f t="shared" si="19"/>
        <v>122000</v>
      </c>
      <c r="H43" s="21">
        <f t="shared" si="19"/>
        <v>83000</v>
      </c>
      <c r="I43" s="21">
        <f t="shared" si="19"/>
        <v>144314</v>
      </c>
      <c r="J43" s="21">
        <f t="shared" si="19"/>
        <v>132000</v>
      </c>
      <c r="K43" s="21">
        <f t="shared" si="19"/>
        <v>59000</v>
      </c>
      <c r="L43" s="21">
        <f t="shared" si="19"/>
        <v>155550</v>
      </c>
      <c r="M43" s="21">
        <f t="shared" si="19"/>
        <v>73000</v>
      </c>
      <c r="N43" s="21">
        <f t="shared" si="19"/>
        <v>62000</v>
      </c>
      <c r="O43" s="21">
        <f t="shared" si="19"/>
        <v>218374</v>
      </c>
      <c r="P43" s="6">
        <v>224</v>
      </c>
    </row>
    <row r="44" spans="1:16" s="6" customFormat="1" ht="25.5" customHeight="1" x14ac:dyDescent="0.2">
      <c r="A44" s="14">
        <v>211</v>
      </c>
      <c r="B44" s="17" t="s">
        <v>69</v>
      </c>
      <c r="C44" s="16">
        <f t="shared" si="2"/>
        <v>437059</v>
      </c>
      <c r="D44" s="18">
        <v>36000</v>
      </c>
      <c r="E44" s="18">
        <v>28000</v>
      </c>
      <c r="F44" s="18">
        <v>21000</v>
      </c>
      <c r="G44" s="18">
        <v>29000</v>
      </c>
      <c r="H44" s="18">
        <v>37000</v>
      </c>
      <c r="I44" s="18">
        <v>32000</v>
      </c>
      <c r="J44" s="18">
        <v>37000</v>
      </c>
      <c r="K44" s="18">
        <v>31000</v>
      </c>
      <c r="L44" s="18">
        <v>67000</v>
      </c>
      <c r="M44" s="18">
        <v>31000</v>
      </c>
      <c r="N44" s="18">
        <v>28000</v>
      </c>
      <c r="O44" s="18">
        <v>60059</v>
      </c>
      <c r="P44" s="6">
        <v>226</v>
      </c>
    </row>
    <row r="45" spans="1:16" s="6" customFormat="1" ht="25.5" customHeight="1" x14ac:dyDescent="0.2">
      <c r="A45" s="14">
        <v>212</v>
      </c>
      <c r="B45" s="17" t="s">
        <v>70</v>
      </c>
      <c r="C45" s="16">
        <f t="shared" si="2"/>
        <v>267964</v>
      </c>
      <c r="D45" s="18">
        <v>28000</v>
      </c>
      <c r="E45" s="18">
        <v>21000</v>
      </c>
      <c r="F45" s="18">
        <v>17000</v>
      </c>
      <c r="G45" s="18">
        <v>26000</v>
      </c>
      <c r="H45" s="18">
        <v>25000</v>
      </c>
      <c r="I45" s="18">
        <v>28000</v>
      </c>
      <c r="J45" s="18">
        <v>28000</v>
      </c>
      <c r="K45" s="18">
        <v>14000</v>
      </c>
      <c r="L45" s="18">
        <v>17000</v>
      </c>
      <c r="M45" s="18">
        <v>21000</v>
      </c>
      <c r="N45" s="18">
        <v>17000</v>
      </c>
      <c r="O45" s="18">
        <v>25964</v>
      </c>
      <c r="P45" s="6">
        <v>228</v>
      </c>
    </row>
    <row r="46" spans="1:16" s="6" customFormat="1" ht="25.5" customHeight="1" x14ac:dyDescent="0.2">
      <c r="A46" s="14">
        <v>213</v>
      </c>
      <c r="B46" s="17" t="s">
        <v>71</v>
      </c>
      <c r="C46" s="16">
        <f t="shared" si="2"/>
        <v>5764</v>
      </c>
      <c r="D46" s="18"/>
      <c r="E46" s="18"/>
      <c r="F46" s="18"/>
      <c r="G46" s="18"/>
      <c r="H46" s="18"/>
      <c r="I46" s="18">
        <v>5764</v>
      </c>
      <c r="J46" s="18"/>
      <c r="K46" s="18"/>
      <c r="L46" s="18"/>
      <c r="M46" s="18"/>
      <c r="N46" s="18"/>
      <c r="O46" s="18"/>
      <c r="P46" s="6">
        <v>230</v>
      </c>
    </row>
    <row r="47" spans="1:16" s="6" customFormat="1" ht="25.5" x14ac:dyDescent="0.2">
      <c r="A47" s="14">
        <v>214</v>
      </c>
      <c r="B47" s="17" t="s">
        <v>72</v>
      </c>
      <c r="C47" s="16">
        <f t="shared" si="2"/>
        <v>96000</v>
      </c>
      <c r="D47" s="18"/>
      <c r="E47" s="18"/>
      <c r="F47" s="18">
        <v>24000</v>
      </c>
      <c r="G47" s="18"/>
      <c r="H47" s="18"/>
      <c r="I47" s="18">
        <v>24000</v>
      </c>
      <c r="J47" s="18"/>
      <c r="K47" s="18"/>
      <c r="L47" s="18">
        <v>24000</v>
      </c>
      <c r="M47" s="18"/>
      <c r="N47" s="18"/>
      <c r="O47" s="18">
        <v>24000</v>
      </c>
    </row>
    <row r="48" spans="1:16" s="6" customFormat="1" ht="25.5" customHeight="1" x14ac:dyDescent="0.2">
      <c r="A48" s="14">
        <v>215</v>
      </c>
      <c r="B48" s="17" t="s">
        <v>73</v>
      </c>
      <c r="C48" s="16">
        <f t="shared" si="2"/>
        <v>122200</v>
      </c>
      <c r="D48" s="18"/>
      <c r="E48" s="18"/>
      <c r="F48" s="18">
        <v>30550</v>
      </c>
      <c r="G48" s="18"/>
      <c r="H48" s="18"/>
      <c r="I48" s="18">
        <v>30550</v>
      </c>
      <c r="J48" s="18"/>
      <c r="K48" s="18"/>
      <c r="L48" s="18">
        <v>30550</v>
      </c>
      <c r="M48" s="18"/>
      <c r="N48" s="18"/>
      <c r="O48" s="18">
        <v>30550</v>
      </c>
      <c r="P48" s="6">
        <v>301</v>
      </c>
    </row>
    <row r="49" spans="1:16" s="6" customFormat="1" ht="25.5" customHeight="1" x14ac:dyDescent="0.2">
      <c r="A49" s="14">
        <v>216</v>
      </c>
      <c r="B49" s="17" t="s">
        <v>74</v>
      </c>
      <c r="C49" s="16">
        <f t="shared" si="2"/>
        <v>228801</v>
      </c>
      <c r="D49" s="18">
        <v>21000</v>
      </c>
      <c r="E49" s="18">
        <v>18000</v>
      </c>
      <c r="F49" s="18">
        <v>14000</v>
      </c>
      <c r="G49" s="18">
        <v>17000</v>
      </c>
      <c r="H49" s="18">
        <v>21000</v>
      </c>
      <c r="I49" s="18">
        <v>24000</v>
      </c>
      <c r="J49" s="18">
        <v>17000</v>
      </c>
      <c r="K49" s="18">
        <v>14000</v>
      </c>
      <c r="L49" s="18">
        <v>17000</v>
      </c>
      <c r="M49" s="18">
        <v>21000</v>
      </c>
      <c r="N49" s="18">
        <v>17000</v>
      </c>
      <c r="O49" s="18">
        <v>27801</v>
      </c>
      <c r="P49" s="6">
        <v>302</v>
      </c>
    </row>
    <row r="50" spans="1:16" s="6" customFormat="1" ht="25.5" customHeight="1" x14ac:dyDescent="0.2">
      <c r="A50" s="14">
        <v>217</v>
      </c>
      <c r="B50" s="17" t="s">
        <v>75</v>
      </c>
      <c r="C50" s="16">
        <f t="shared" si="2"/>
        <v>5000</v>
      </c>
      <c r="D50" s="18"/>
      <c r="E50" s="18"/>
      <c r="F50" s="18"/>
      <c r="G50" s="18">
        <v>5000</v>
      </c>
      <c r="H50" s="18"/>
      <c r="I50" s="18"/>
      <c r="J50" s="18"/>
      <c r="K50" s="18"/>
      <c r="L50" s="18"/>
      <c r="M50" s="18"/>
      <c r="N50" s="18"/>
      <c r="O50" s="18"/>
      <c r="P50" s="6">
        <v>303</v>
      </c>
    </row>
    <row r="51" spans="1:16" s="6" customFormat="1" ht="25.5" x14ac:dyDescent="0.2">
      <c r="A51" s="14">
        <v>218</v>
      </c>
      <c r="B51" s="17" t="s">
        <v>76</v>
      </c>
      <c r="C51" s="16">
        <f t="shared" si="2"/>
        <v>245000</v>
      </c>
      <c r="D51" s="18">
        <v>100000</v>
      </c>
      <c r="E51" s="18"/>
      <c r="F51" s="18"/>
      <c r="G51" s="18">
        <v>45000</v>
      </c>
      <c r="H51" s="18"/>
      <c r="I51" s="18"/>
      <c r="J51" s="18">
        <v>50000</v>
      </c>
      <c r="K51" s="18"/>
      <c r="L51" s="18"/>
      <c r="M51" s="18"/>
      <c r="N51" s="18"/>
      <c r="O51" s="18">
        <v>50000</v>
      </c>
      <c r="P51" s="6">
        <v>304</v>
      </c>
    </row>
    <row r="52" spans="1:16" s="6" customFormat="1" ht="25.5" customHeight="1" x14ac:dyDescent="0.2">
      <c r="A52" s="19">
        <v>2200</v>
      </c>
      <c r="B52" s="20" t="s">
        <v>77</v>
      </c>
      <c r="C52" s="56">
        <f>SUM(C53:C55)</f>
        <v>1092830</v>
      </c>
      <c r="D52" s="21">
        <f t="shared" ref="D52" si="20">SUM(D53:D55)</f>
        <v>88600</v>
      </c>
      <c r="E52" s="21">
        <f t="shared" ref="E52:O52" si="21">SUM(E53:E55)</f>
        <v>76600</v>
      </c>
      <c r="F52" s="21">
        <f t="shared" si="21"/>
        <v>82600</v>
      </c>
      <c r="G52" s="21">
        <f t="shared" si="21"/>
        <v>77600</v>
      </c>
      <c r="H52" s="21">
        <f t="shared" si="21"/>
        <v>120600</v>
      </c>
      <c r="I52" s="21">
        <f t="shared" si="21"/>
        <v>77600</v>
      </c>
      <c r="J52" s="21">
        <f t="shared" si="21"/>
        <v>88600</v>
      </c>
      <c r="K52" s="21">
        <f t="shared" si="21"/>
        <v>82600</v>
      </c>
      <c r="L52" s="21">
        <f t="shared" si="21"/>
        <v>96600</v>
      </c>
      <c r="M52" s="21">
        <f t="shared" si="21"/>
        <v>86600</v>
      </c>
      <c r="N52" s="21">
        <f t="shared" si="21"/>
        <v>92600</v>
      </c>
      <c r="O52" s="21">
        <f t="shared" si="21"/>
        <v>122230</v>
      </c>
      <c r="P52" s="6">
        <v>305</v>
      </c>
    </row>
    <row r="53" spans="1:16" s="6" customFormat="1" ht="25.5" customHeight="1" x14ac:dyDescent="0.2">
      <c r="A53" s="14">
        <v>221</v>
      </c>
      <c r="B53" s="17" t="s">
        <v>78</v>
      </c>
      <c r="C53" s="16">
        <f t="shared" si="2"/>
        <v>1083330</v>
      </c>
      <c r="D53" s="18">
        <v>88000</v>
      </c>
      <c r="E53" s="18">
        <v>76000</v>
      </c>
      <c r="F53" s="18">
        <v>82000</v>
      </c>
      <c r="G53" s="18">
        <v>77000</v>
      </c>
      <c r="H53" s="18">
        <v>120000</v>
      </c>
      <c r="I53" s="18">
        <v>77000</v>
      </c>
      <c r="J53" s="18">
        <v>88000</v>
      </c>
      <c r="K53" s="18">
        <v>82000</v>
      </c>
      <c r="L53" s="18">
        <v>96000</v>
      </c>
      <c r="M53" s="18">
        <v>86000</v>
      </c>
      <c r="N53" s="18">
        <v>92000</v>
      </c>
      <c r="O53" s="18">
        <v>119330</v>
      </c>
      <c r="P53" s="6">
        <v>306</v>
      </c>
    </row>
    <row r="54" spans="1:16" s="6" customFormat="1" ht="25.5" customHeight="1" x14ac:dyDescent="0.2">
      <c r="A54" s="14">
        <v>222</v>
      </c>
      <c r="B54" s="17" t="s">
        <v>79</v>
      </c>
      <c r="C54" s="16">
        <f t="shared" si="2"/>
        <v>0</v>
      </c>
      <c r="D54" s="18"/>
      <c r="E54" s="18"/>
      <c r="F54" s="18"/>
      <c r="G54" s="18"/>
      <c r="H54" s="18"/>
      <c r="I54" s="18"/>
      <c r="J54" s="18"/>
      <c r="K54" s="18"/>
      <c r="L54" s="18"/>
      <c r="M54" s="18"/>
      <c r="N54" s="18"/>
      <c r="O54" s="18"/>
      <c r="P54" s="6">
        <v>307</v>
      </c>
    </row>
    <row r="55" spans="1:16" s="6" customFormat="1" ht="25.5" customHeight="1" x14ac:dyDescent="0.2">
      <c r="A55" s="14">
        <v>223</v>
      </c>
      <c r="B55" s="17" t="s">
        <v>80</v>
      </c>
      <c r="C55" s="16">
        <f t="shared" si="2"/>
        <v>9500</v>
      </c>
      <c r="D55" s="18">
        <v>600</v>
      </c>
      <c r="E55" s="18">
        <v>600</v>
      </c>
      <c r="F55" s="18">
        <v>600</v>
      </c>
      <c r="G55" s="18">
        <v>600</v>
      </c>
      <c r="H55" s="18">
        <v>600</v>
      </c>
      <c r="I55" s="18">
        <v>600</v>
      </c>
      <c r="J55" s="18">
        <v>600</v>
      </c>
      <c r="K55" s="18">
        <v>600</v>
      </c>
      <c r="L55" s="18">
        <v>600</v>
      </c>
      <c r="M55" s="18">
        <v>600</v>
      </c>
      <c r="N55" s="18">
        <v>600</v>
      </c>
      <c r="O55" s="18">
        <v>2900</v>
      </c>
      <c r="P55" s="6">
        <v>308</v>
      </c>
    </row>
    <row r="56" spans="1:16" s="6" customFormat="1" ht="25.5" x14ac:dyDescent="0.2">
      <c r="A56" s="19">
        <v>2300</v>
      </c>
      <c r="B56" s="20" t="s">
        <v>81</v>
      </c>
      <c r="C56" s="56">
        <f t="shared" si="2"/>
        <v>0</v>
      </c>
      <c r="D56" s="21">
        <f t="shared" ref="D56" si="22">SUM(D57:D65)</f>
        <v>0</v>
      </c>
      <c r="E56" s="21">
        <f t="shared" ref="E56:O56" si="23">SUM(E57:E65)</f>
        <v>0</v>
      </c>
      <c r="F56" s="21">
        <f t="shared" si="23"/>
        <v>0</v>
      </c>
      <c r="G56" s="21">
        <f t="shared" si="23"/>
        <v>0</v>
      </c>
      <c r="H56" s="21">
        <f t="shared" si="23"/>
        <v>0</v>
      </c>
      <c r="I56" s="21">
        <f t="shared" si="23"/>
        <v>0</v>
      </c>
      <c r="J56" s="21">
        <f t="shared" si="23"/>
        <v>0</v>
      </c>
      <c r="K56" s="21">
        <f t="shared" si="23"/>
        <v>0</v>
      </c>
      <c r="L56" s="21">
        <f t="shared" si="23"/>
        <v>0</v>
      </c>
      <c r="M56" s="21">
        <f t="shared" si="23"/>
        <v>0</v>
      </c>
      <c r="N56" s="21">
        <f t="shared" si="23"/>
        <v>0</v>
      </c>
      <c r="O56" s="21">
        <f t="shared" si="23"/>
        <v>0</v>
      </c>
      <c r="P56" s="6">
        <v>309</v>
      </c>
    </row>
    <row r="57" spans="1:16" s="6" customFormat="1" ht="25.5" x14ac:dyDescent="0.2">
      <c r="A57" s="14">
        <v>231</v>
      </c>
      <c r="B57" s="17" t="s">
        <v>82</v>
      </c>
      <c r="C57" s="16">
        <f t="shared" si="2"/>
        <v>0</v>
      </c>
      <c r="D57" s="18"/>
      <c r="E57" s="18"/>
      <c r="F57" s="18"/>
      <c r="G57" s="18"/>
      <c r="H57" s="18"/>
      <c r="I57" s="18"/>
      <c r="J57" s="18"/>
      <c r="K57" s="18"/>
      <c r="L57" s="18"/>
      <c r="M57" s="18"/>
      <c r="N57" s="18"/>
      <c r="O57" s="18"/>
      <c r="P57" s="6">
        <v>310</v>
      </c>
    </row>
    <row r="58" spans="1:16" s="6" customFormat="1" ht="25.5" customHeight="1" x14ac:dyDescent="0.2">
      <c r="A58" s="14">
        <v>232</v>
      </c>
      <c r="B58" s="17" t="s">
        <v>83</v>
      </c>
      <c r="C58" s="16">
        <f t="shared" si="2"/>
        <v>0</v>
      </c>
      <c r="D58" s="18"/>
      <c r="E58" s="18"/>
      <c r="F58" s="18"/>
      <c r="G58" s="18"/>
      <c r="H58" s="18"/>
      <c r="I58" s="18"/>
      <c r="J58" s="18"/>
      <c r="K58" s="18"/>
      <c r="L58" s="18"/>
      <c r="M58" s="18"/>
      <c r="N58" s="18"/>
      <c r="O58" s="18"/>
      <c r="P58" s="6">
        <v>311</v>
      </c>
    </row>
    <row r="59" spans="1:16" s="6" customFormat="1" ht="25.5" x14ac:dyDescent="0.2">
      <c r="A59" s="14">
        <v>233</v>
      </c>
      <c r="B59" s="17" t="s">
        <v>84</v>
      </c>
      <c r="C59" s="16">
        <f t="shared" si="2"/>
        <v>0</v>
      </c>
      <c r="D59" s="18"/>
      <c r="E59" s="18"/>
      <c r="F59" s="18"/>
      <c r="G59" s="18"/>
      <c r="H59" s="18"/>
      <c r="I59" s="18"/>
      <c r="J59" s="18"/>
      <c r="K59" s="18"/>
      <c r="L59" s="18"/>
      <c r="M59" s="18"/>
      <c r="N59" s="18"/>
      <c r="O59" s="18"/>
      <c r="P59" s="6">
        <v>312</v>
      </c>
    </row>
    <row r="60" spans="1:16" s="6" customFormat="1" ht="28.5" customHeight="1" x14ac:dyDescent="0.2">
      <c r="A60" s="14">
        <v>234</v>
      </c>
      <c r="B60" s="63" t="s">
        <v>85</v>
      </c>
      <c r="C60" s="16"/>
      <c r="D60" s="18"/>
      <c r="E60" s="18"/>
      <c r="F60" s="18"/>
      <c r="G60" s="18"/>
      <c r="H60" s="18"/>
      <c r="I60" s="18"/>
      <c r="J60" s="18"/>
      <c r="K60" s="18"/>
      <c r="L60" s="18"/>
      <c r="M60" s="18"/>
      <c r="N60" s="18"/>
      <c r="O60" s="18"/>
      <c r="P60" s="6">
        <v>313</v>
      </c>
    </row>
    <row r="61" spans="1:16" s="6" customFormat="1" ht="25.5" x14ac:dyDescent="0.2">
      <c r="A61" s="14">
        <v>235</v>
      </c>
      <c r="B61" s="17" t="s">
        <v>86</v>
      </c>
      <c r="C61" s="16">
        <f t="shared" si="2"/>
        <v>0</v>
      </c>
      <c r="D61" s="18"/>
      <c r="E61" s="18"/>
      <c r="F61" s="18"/>
      <c r="G61" s="18"/>
      <c r="H61" s="18"/>
      <c r="I61" s="18"/>
      <c r="J61" s="18"/>
      <c r="K61" s="18"/>
      <c r="L61" s="18"/>
      <c r="M61" s="18"/>
      <c r="N61" s="18"/>
      <c r="O61" s="18"/>
      <c r="P61" s="6">
        <v>314</v>
      </c>
    </row>
    <row r="62" spans="1:16" s="6" customFormat="1" ht="25.5" x14ac:dyDescent="0.2">
      <c r="A62" s="14">
        <v>236</v>
      </c>
      <c r="B62" s="17" t="s">
        <v>87</v>
      </c>
      <c r="C62" s="16">
        <f t="shared" si="2"/>
        <v>0</v>
      </c>
      <c r="D62" s="18"/>
      <c r="E62" s="18"/>
      <c r="F62" s="18"/>
      <c r="G62" s="18"/>
      <c r="H62" s="18"/>
      <c r="I62" s="18"/>
      <c r="J62" s="18"/>
      <c r="K62" s="18"/>
      <c r="L62" s="18"/>
      <c r="M62" s="18"/>
      <c r="N62" s="18"/>
      <c r="O62" s="18"/>
      <c r="P62" s="6">
        <v>315</v>
      </c>
    </row>
    <row r="63" spans="1:16" s="6" customFormat="1" ht="25.5" x14ac:dyDescent="0.2">
      <c r="A63" s="14">
        <v>237</v>
      </c>
      <c r="B63" s="17" t="s">
        <v>88</v>
      </c>
      <c r="C63" s="16">
        <f t="shared" si="2"/>
        <v>0</v>
      </c>
      <c r="D63" s="18"/>
      <c r="E63" s="18"/>
      <c r="F63" s="18"/>
      <c r="G63" s="18"/>
      <c r="H63" s="18"/>
      <c r="I63" s="18"/>
      <c r="J63" s="18"/>
      <c r="K63" s="18"/>
      <c r="L63" s="18"/>
      <c r="M63" s="18"/>
      <c r="N63" s="18"/>
      <c r="O63" s="18"/>
      <c r="P63" s="6">
        <v>316</v>
      </c>
    </row>
    <row r="64" spans="1:16" s="6" customFormat="1" ht="25.5" customHeight="1" x14ac:dyDescent="0.2">
      <c r="A64" s="14">
        <v>238</v>
      </c>
      <c r="B64" s="17" t="s">
        <v>89</v>
      </c>
      <c r="C64" s="16">
        <f t="shared" si="2"/>
        <v>0</v>
      </c>
      <c r="D64" s="18"/>
      <c r="E64" s="18"/>
      <c r="F64" s="18"/>
      <c r="G64" s="18"/>
      <c r="H64" s="18"/>
      <c r="I64" s="18"/>
      <c r="J64" s="18"/>
      <c r="K64" s="18"/>
      <c r="L64" s="18"/>
      <c r="M64" s="18"/>
      <c r="N64" s="18"/>
      <c r="O64" s="18"/>
      <c r="P64" s="6">
        <v>317</v>
      </c>
    </row>
    <row r="65" spans="1:16" s="6" customFormat="1" ht="25.5" customHeight="1" x14ac:dyDescent="0.2">
      <c r="A65" s="14">
        <v>239</v>
      </c>
      <c r="B65" s="17" t="s">
        <v>90</v>
      </c>
      <c r="C65" s="16">
        <f t="shared" si="2"/>
        <v>0</v>
      </c>
      <c r="D65" s="18"/>
      <c r="E65" s="18"/>
      <c r="F65" s="18"/>
      <c r="G65" s="18"/>
      <c r="H65" s="18"/>
      <c r="I65" s="18"/>
      <c r="J65" s="18"/>
      <c r="K65" s="18"/>
      <c r="L65" s="18"/>
      <c r="M65" s="18"/>
      <c r="N65" s="18"/>
      <c r="O65" s="18"/>
      <c r="P65" s="6">
        <v>399</v>
      </c>
    </row>
    <row r="66" spans="1:16" s="6" customFormat="1" ht="25.5" x14ac:dyDescent="0.2">
      <c r="A66" s="19">
        <v>2400</v>
      </c>
      <c r="B66" s="48" t="s">
        <v>91</v>
      </c>
      <c r="C66" s="56">
        <f>SUM(C67:C75)</f>
        <v>1923525</v>
      </c>
      <c r="D66" s="21">
        <f t="shared" ref="D66" si="24">SUM(D67:D75)</f>
        <v>211150</v>
      </c>
      <c r="E66" s="21">
        <f t="shared" ref="E66:O66" si="25">SUM(E67:E75)</f>
        <v>149900</v>
      </c>
      <c r="F66" s="21">
        <f t="shared" si="25"/>
        <v>155900</v>
      </c>
      <c r="G66" s="21">
        <f t="shared" si="25"/>
        <v>157000</v>
      </c>
      <c r="H66" s="21">
        <f t="shared" si="25"/>
        <v>186150</v>
      </c>
      <c r="I66" s="21">
        <f t="shared" si="25"/>
        <v>152900</v>
      </c>
      <c r="J66" s="21">
        <f t="shared" si="25"/>
        <v>152400</v>
      </c>
      <c r="K66" s="21">
        <f t="shared" si="25"/>
        <v>135900</v>
      </c>
      <c r="L66" s="21">
        <f t="shared" si="25"/>
        <v>190450</v>
      </c>
      <c r="M66" s="21">
        <f t="shared" si="25"/>
        <v>146000</v>
      </c>
      <c r="N66" s="21">
        <f t="shared" si="25"/>
        <v>119400</v>
      </c>
      <c r="O66" s="21">
        <f t="shared" si="25"/>
        <v>166375</v>
      </c>
    </row>
    <row r="67" spans="1:16" s="6" customFormat="1" ht="25.5" customHeight="1" x14ac:dyDescent="0.2">
      <c r="A67" s="14">
        <v>241</v>
      </c>
      <c r="B67" s="17" t="s">
        <v>92</v>
      </c>
      <c r="C67" s="16">
        <f t="shared" si="2"/>
        <v>133000</v>
      </c>
      <c r="D67" s="18">
        <v>33250</v>
      </c>
      <c r="E67" s="18"/>
      <c r="F67" s="18"/>
      <c r="G67" s="18"/>
      <c r="H67" s="18">
        <v>33250</v>
      </c>
      <c r="I67" s="18"/>
      <c r="J67" s="18"/>
      <c r="K67" s="18"/>
      <c r="L67" s="18">
        <v>33250</v>
      </c>
      <c r="M67" s="18"/>
      <c r="N67" s="18"/>
      <c r="O67" s="18">
        <v>33250</v>
      </c>
      <c r="P67" s="6">
        <v>401</v>
      </c>
    </row>
    <row r="68" spans="1:16" s="6" customFormat="1" ht="25.5" customHeight="1" x14ac:dyDescent="0.2">
      <c r="A68" s="14">
        <v>242</v>
      </c>
      <c r="B68" s="17" t="s">
        <v>93</v>
      </c>
      <c r="C68" s="16">
        <f t="shared" si="2"/>
        <v>253000</v>
      </c>
      <c r="D68" s="18">
        <v>26000</v>
      </c>
      <c r="E68" s="18">
        <v>38000</v>
      </c>
      <c r="F68" s="18">
        <v>17000</v>
      </c>
      <c r="G68" s="18">
        <v>21000</v>
      </c>
      <c r="H68" s="18">
        <v>27000</v>
      </c>
      <c r="I68" s="18">
        <v>18000</v>
      </c>
      <c r="J68" s="18">
        <v>26000</v>
      </c>
      <c r="K68" s="18">
        <v>12000</v>
      </c>
      <c r="L68" s="18">
        <v>21000</v>
      </c>
      <c r="M68" s="18">
        <v>11000</v>
      </c>
      <c r="N68" s="18">
        <v>18000</v>
      </c>
      <c r="O68" s="18">
        <v>18000</v>
      </c>
      <c r="P68" s="6">
        <v>402</v>
      </c>
    </row>
    <row r="69" spans="1:16" s="6" customFormat="1" ht="25.5" customHeight="1" x14ac:dyDescent="0.2">
      <c r="A69" s="14">
        <v>243</v>
      </c>
      <c r="B69" s="17" t="s">
        <v>94</v>
      </c>
      <c r="C69" s="16">
        <f t="shared" si="2"/>
        <v>35000</v>
      </c>
      <c r="D69" s="18">
        <v>2900</v>
      </c>
      <c r="E69" s="18">
        <v>2900</v>
      </c>
      <c r="F69" s="18">
        <v>2900</v>
      </c>
      <c r="G69" s="18">
        <v>2900</v>
      </c>
      <c r="H69" s="18">
        <v>2900</v>
      </c>
      <c r="I69" s="18">
        <v>2900</v>
      </c>
      <c r="J69" s="18">
        <v>2900</v>
      </c>
      <c r="K69" s="18">
        <v>2900</v>
      </c>
      <c r="L69" s="18">
        <v>2900</v>
      </c>
      <c r="M69" s="18">
        <v>2900</v>
      </c>
      <c r="N69" s="18">
        <v>2900</v>
      </c>
      <c r="O69" s="18">
        <v>3100</v>
      </c>
      <c r="P69" s="6">
        <v>403</v>
      </c>
    </row>
    <row r="70" spans="1:16" s="6" customFormat="1" ht="25.5" customHeight="1" x14ac:dyDescent="0.2">
      <c r="A70" s="14">
        <v>244</v>
      </c>
      <c r="B70" s="17" t="s">
        <v>95</v>
      </c>
      <c r="C70" s="16">
        <f t="shared" si="2"/>
        <v>90000</v>
      </c>
      <c r="D70" s="18">
        <v>15000</v>
      </c>
      <c r="E70" s="18">
        <v>5000</v>
      </c>
      <c r="F70" s="18">
        <v>18000</v>
      </c>
      <c r="G70" s="18">
        <v>7000</v>
      </c>
      <c r="H70" s="18">
        <v>15000</v>
      </c>
      <c r="I70" s="18">
        <v>6000</v>
      </c>
      <c r="J70" s="18">
        <v>4000</v>
      </c>
      <c r="K70" s="18">
        <v>11000</v>
      </c>
      <c r="L70" s="18">
        <v>4000</v>
      </c>
      <c r="M70" s="18">
        <v>5000</v>
      </c>
      <c r="N70" s="18"/>
      <c r="O70" s="18"/>
      <c r="P70" s="6">
        <v>404</v>
      </c>
    </row>
    <row r="71" spans="1:16" s="6" customFormat="1" ht="25.5" customHeight="1" x14ac:dyDescent="0.2">
      <c r="A71" s="14">
        <v>245</v>
      </c>
      <c r="B71" s="17" t="s">
        <v>96</v>
      </c>
      <c r="C71" s="16">
        <f t="shared" si="2"/>
        <v>20000</v>
      </c>
      <c r="D71" s="18">
        <v>2000</v>
      </c>
      <c r="E71" s="18">
        <v>1000</v>
      </c>
      <c r="F71" s="18">
        <v>2000</v>
      </c>
      <c r="G71" s="18">
        <v>500</v>
      </c>
      <c r="H71" s="18">
        <v>4000</v>
      </c>
      <c r="I71" s="18">
        <v>2000</v>
      </c>
      <c r="J71" s="18">
        <v>1500</v>
      </c>
      <c r="K71" s="18">
        <v>2000</v>
      </c>
      <c r="L71" s="18">
        <v>1500</v>
      </c>
      <c r="M71" s="18">
        <v>1500</v>
      </c>
      <c r="N71" s="18">
        <v>1500</v>
      </c>
      <c r="O71" s="18">
        <v>500</v>
      </c>
      <c r="P71" s="6">
        <v>405</v>
      </c>
    </row>
    <row r="72" spans="1:16" s="6" customFormat="1" ht="25.5" customHeight="1" x14ac:dyDescent="0.2">
      <c r="A72" s="14">
        <v>246</v>
      </c>
      <c r="B72" s="17" t="s">
        <v>97</v>
      </c>
      <c r="C72" s="16">
        <f t="shared" si="2"/>
        <v>421203</v>
      </c>
      <c r="D72" s="18">
        <v>35000</v>
      </c>
      <c r="E72" s="18">
        <v>35000</v>
      </c>
      <c r="F72" s="18">
        <v>35000</v>
      </c>
      <c r="G72" s="18">
        <v>35000</v>
      </c>
      <c r="H72" s="18">
        <v>35000</v>
      </c>
      <c r="I72" s="18">
        <v>35000</v>
      </c>
      <c r="J72" s="18">
        <v>35000</v>
      </c>
      <c r="K72" s="18">
        <v>35000</v>
      </c>
      <c r="L72" s="18">
        <v>35000</v>
      </c>
      <c r="M72" s="18">
        <v>35000</v>
      </c>
      <c r="N72" s="18">
        <v>35000</v>
      </c>
      <c r="O72" s="18">
        <v>36203</v>
      </c>
      <c r="P72" s="6">
        <v>406</v>
      </c>
    </row>
    <row r="73" spans="1:16" s="6" customFormat="1" ht="25.5" customHeight="1" x14ac:dyDescent="0.2">
      <c r="A73" s="14">
        <v>247</v>
      </c>
      <c r="B73" s="17" t="s">
        <v>98</v>
      </c>
      <c r="C73" s="16">
        <f t="shared" si="2"/>
        <v>404322</v>
      </c>
      <c r="D73" s="18">
        <v>33000</v>
      </c>
      <c r="E73" s="18">
        <v>37000</v>
      </c>
      <c r="F73" s="18">
        <v>28000</v>
      </c>
      <c r="G73" s="18">
        <v>35000</v>
      </c>
      <c r="H73" s="18">
        <v>26000</v>
      </c>
      <c r="I73" s="18">
        <v>29000</v>
      </c>
      <c r="J73" s="18">
        <v>31000</v>
      </c>
      <c r="K73" s="18">
        <v>19000</v>
      </c>
      <c r="L73" s="18">
        <v>45000</v>
      </c>
      <c r="M73" s="18">
        <v>38000</v>
      </c>
      <c r="N73" s="18">
        <v>33000</v>
      </c>
      <c r="O73" s="18">
        <v>50322</v>
      </c>
      <c r="P73" s="6">
        <v>407</v>
      </c>
    </row>
    <row r="74" spans="1:16" s="6" customFormat="1" ht="25.5" customHeight="1" x14ac:dyDescent="0.2">
      <c r="A74" s="14">
        <v>248</v>
      </c>
      <c r="B74" s="17" t="s">
        <v>99</v>
      </c>
      <c r="C74" s="16">
        <f t="shared" si="2"/>
        <v>62000</v>
      </c>
      <c r="D74" s="18">
        <v>4000</v>
      </c>
      <c r="E74" s="18">
        <v>1000</v>
      </c>
      <c r="F74" s="18">
        <v>11000</v>
      </c>
      <c r="G74" s="18">
        <v>600</v>
      </c>
      <c r="H74" s="18">
        <v>8000</v>
      </c>
      <c r="I74" s="18">
        <v>15000</v>
      </c>
      <c r="J74" s="18">
        <v>2000</v>
      </c>
      <c r="K74" s="18">
        <v>14000</v>
      </c>
      <c r="L74" s="18">
        <v>800</v>
      </c>
      <c r="M74" s="18">
        <v>600</v>
      </c>
      <c r="N74" s="18">
        <v>4000</v>
      </c>
      <c r="O74" s="18">
        <v>1000</v>
      </c>
      <c r="P74" s="6">
        <v>499</v>
      </c>
    </row>
    <row r="75" spans="1:16" s="6" customFormat="1" ht="25.5" customHeight="1" x14ac:dyDescent="0.2">
      <c r="A75" s="14">
        <v>249</v>
      </c>
      <c r="B75" s="17" t="s">
        <v>100</v>
      </c>
      <c r="C75" s="16">
        <f t="shared" si="2"/>
        <v>505000</v>
      </c>
      <c r="D75" s="18">
        <v>60000</v>
      </c>
      <c r="E75" s="18">
        <v>30000</v>
      </c>
      <c r="F75" s="18">
        <v>42000</v>
      </c>
      <c r="G75" s="18">
        <v>55000</v>
      </c>
      <c r="H75" s="18">
        <v>35000</v>
      </c>
      <c r="I75" s="18">
        <v>45000</v>
      </c>
      <c r="J75" s="18">
        <v>50000</v>
      </c>
      <c r="K75" s="18">
        <v>40000</v>
      </c>
      <c r="L75" s="18">
        <v>47000</v>
      </c>
      <c r="M75" s="18">
        <v>52000</v>
      </c>
      <c r="N75" s="18">
        <v>25000</v>
      </c>
      <c r="O75" s="18">
        <v>24000</v>
      </c>
    </row>
    <row r="76" spans="1:16" s="6" customFormat="1" ht="25.5" customHeight="1" x14ac:dyDescent="0.2">
      <c r="A76" s="19">
        <v>2500</v>
      </c>
      <c r="B76" s="20" t="s">
        <v>101</v>
      </c>
      <c r="C76" s="56">
        <f>SUM(C77:C83)</f>
        <v>2000000</v>
      </c>
      <c r="D76" s="21">
        <f t="shared" ref="D76" si="26">SUM(D77:D83)</f>
        <v>166600</v>
      </c>
      <c r="E76" s="21">
        <f t="shared" ref="E76:O76" si="27">SUM(E77:E83)</f>
        <v>166600</v>
      </c>
      <c r="F76" s="21">
        <f t="shared" si="27"/>
        <v>166600</v>
      </c>
      <c r="G76" s="21">
        <f t="shared" si="27"/>
        <v>166600</v>
      </c>
      <c r="H76" s="21">
        <f t="shared" si="27"/>
        <v>166600</v>
      </c>
      <c r="I76" s="21">
        <f t="shared" si="27"/>
        <v>166600</v>
      </c>
      <c r="J76" s="21">
        <f t="shared" si="27"/>
        <v>166600</v>
      </c>
      <c r="K76" s="21">
        <f t="shared" si="27"/>
        <v>166600</v>
      </c>
      <c r="L76" s="21">
        <f t="shared" si="27"/>
        <v>166600</v>
      </c>
      <c r="M76" s="21">
        <f t="shared" si="27"/>
        <v>166600</v>
      </c>
      <c r="N76" s="21">
        <f t="shared" si="27"/>
        <v>166600</v>
      </c>
      <c r="O76" s="21">
        <f t="shared" si="27"/>
        <v>167400</v>
      </c>
      <c r="P76" s="6">
        <v>501</v>
      </c>
    </row>
    <row r="77" spans="1:16" s="6" customFormat="1" ht="25.5" customHeight="1" x14ac:dyDescent="0.2">
      <c r="A77" s="14">
        <v>251</v>
      </c>
      <c r="B77" s="17" t="s">
        <v>102</v>
      </c>
      <c r="C77" s="16">
        <f t="shared" ref="C77:C82" si="28">SUM(D77:O77)</f>
        <v>0</v>
      </c>
      <c r="D77" s="18"/>
      <c r="E77" s="18"/>
      <c r="F77" s="18"/>
      <c r="G77" s="18"/>
      <c r="H77" s="18"/>
      <c r="I77" s="18"/>
      <c r="J77" s="18"/>
      <c r="K77" s="18"/>
      <c r="L77" s="18"/>
      <c r="M77" s="18"/>
      <c r="N77" s="18"/>
      <c r="O77" s="18"/>
      <c r="P77" s="6">
        <v>502</v>
      </c>
    </row>
    <row r="78" spans="1:16" s="6" customFormat="1" ht="25.5" customHeight="1" x14ac:dyDescent="0.2">
      <c r="A78" s="14">
        <v>252</v>
      </c>
      <c r="B78" s="17" t="s">
        <v>103</v>
      </c>
      <c r="C78" s="16">
        <f t="shared" ref="C78:C80" si="29">SUM(D78:O78)</f>
        <v>95200</v>
      </c>
      <c r="D78" s="18">
        <v>7900</v>
      </c>
      <c r="E78" s="18">
        <v>7900</v>
      </c>
      <c r="F78" s="18">
        <v>7900</v>
      </c>
      <c r="G78" s="18">
        <v>7900</v>
      </c>
      <c r="H78" s="18">
        <v>7900</v>
      </c>
      <c r="I78" s="18">
        <v>7900</v>
      </c>
      <c r="J78" s="18">
        <v>7900</v>
      </c>
      <c r="K78" s="18">
        <v>7900</v>
      </c>
      <c r="L78" s="18">
        <v>7900</v>
      </c>
      <c r="M78" s="18">
        <v>7900</v>
      </c>
      <c r="N78" s="18">
        <v>7900</v>
      </c>
      <c r="O78" s="18">
        <v>8300</v>
      </c>
      <c r="P78" s="6">
        <v>503</v>
      </c>
    </row>
    <row r="79" spans="1:16" s="6" customFormat="1" ht="25.5" customHeight="1" x14ac:dyDescent="0.2">
      <c r="A79" s="14">
        <v>253</v>
      </c>
      <c r="B79" s="17" t="s">
        <v>104</v>
      </c>
      <c r="C79" s="16">
        <f t="shared" si="29"/>
        <v>1904800</v>
      </c>
      <c r="D79" s="18">
        <v>158700</v>
      </c>
      <c r="E79" s="18">
        <v>158700</v>
      </c>
      <c r="F79" s="18">
        <v>158700</v>
      </c>
      <c r="G79" s="18">
        <v>158700</v>
      </c>
      <c r="H79" s="18">
        <v>158700</v>
      </c>
      <c r="I79" s="18">
        <v>158700</v>
      </c>
      <c r="J79" s="18">
        <v>158700</v>
      </c>
      <c r="K79" s="18">
        <v>158700</v>
      </c>
      <c r="L79" s="18">
        <v>158700</v>
      </c>
      <c r="M79" s="18">
        <v>158700</v>
      </c>
      <c r="N79" s="18">
        <v>158700</v>
      </c>
      <c r="O79" s="18">
        <v>159100</v>
      </c>
      <c r="P79" s="6">
        <v>599</v>
      </c>
    </row>
    <row r="80" spans="1:16" s="6" customFormat="1" ht="25.5" customHeight="1" x14ac:dyDescent="0.2">
      <c r="A80" s="14">
        <v>254</v>
      </c>
      <c r="B80" s="17" t="s">
        <v>105</v>
      </c>
      <c r="C80" s="16">
        <f t="shared" si="29"/>
        <v>0</v>
      </c>
      <c r="D80" s="18"/>
      <c r="E80" s="18"/>
      <c r="F80" s="18"/>
      <c r="G80" s="18"/>
      <c r="H80" s="18"/>
      <c r="I80" s="18"/>
      <c r="J80" s="18"/>
      <c r="K80" s="18"/>
      <c r="L80" s="18"/>
      <c r="M80" s="18"/>
      <c r="N80" s="18"/>
      <c r="O80" s="18"/>
    </row>
    <row r="81" spans="1:16" s="6" customFormat="1" ht="25.5" customHeight="1" x14ac:dyDescent="0.2">
      <c r="A81" s="14">
        <v>255</v>
      </c>
      <c r="B81" s="17" t="s">
        <v>106</v>
      </c>
      <c r="C81" s="16">
        <f t="shared" si="28"/>
        <v>0</v>
      </c>
      <c r="D81" s="18"/>
      <c r="E81" s="18"/>
      <c r="F81" s="18"/>
      <c r="G81" s="18"/>
      <c r="H81" s="18"/>
      <c r="I81" s="18"/>
      <c r="J81" s="18"/>
      <c r="K81" s="18"/>
      <c r="L81" s="18"/>
      <c r="M81" s="18"/>
      <c r="N81" s="18"/>
      <c r="O81" s="18"/>
      <c r="P81" s="6">
        <v>901</v>
      </c>
    </row>
    <row r="82" spans="1:16" s="6" customFormat="1" ht="25.5" customHeight="1" x14ac:dyDescent="0.2">
      <c r="A82" s="14">
        <v>256</v>
      </c>
      <c r="B82" s="17" t="s">
        <v>107</v>
      </c>
      <c r="C82" s="16">
        <f t="shared" si="28"/>
        <v>0</v>
      </c>
      <c r="D82" s="18"/>
      <c r="E82" s="18"/>
      <c r="F82" s="18"/>
      <c r="G82" s="18"/>
      <c r="H82" s="18"/>
      <c r="I82" s="18"/>
      <c r="J82" s="18"/>
      <c r="K82" s="18"/>
      <c r="L82" s="18"/>
      <c r="M82" s="18"/>
      <c r="N82" s="18"/>
      <c r="O82" s="18"/>
      <c r="P82" s="6">
        <v>902</v>
      </c>
    </row>
    <row r="83" spans="1:16" s="6" customFormat="1" ht="25.5" customHeight="1" x14ac:dyDescent="0.2">
      <c r="A83" s="14">
        <v>259</v>
      </c>
      <c r="B83" s="17" t="s">
        <v>108</v>
      </c>
      <c r="C83" s="16">
        <f t="shared" ref="C83" si="30">SUM(D83:O83)</f>
        <v>0</v>
      </c>
      <c r="D83" s="18"/>
      <c r="E83" s="18"/>
      <c r="F83" s="18"/>
      <c r="G83" s="18"/>
      <c r="H83" s="18"/>
      <c r="I83" s="18"/>
      <c r="J83" s="18"/>
      <c r="K83" s="18"/>
      <c r="L83" s="18"/>
      <c r="M83" s="18"/>
      <c r="N83" s="18"/>
      <c r="O83" s="18"/>
      <c r="P83" s="6">
        <v>903</v>
      </c>
    </row>
    <row r="84" spans="1:16" s="6" customFormat="1" ht="25.5" customHeight="1" x14ac:dyDescent="0.2">
      <c r="A84" s="19">
        <v>2600</v>
      </c>
      <c r="B84" s="20" t="s">
        <v>109</v>
      </c>
      <c r="C84" s="56">
        <f>SUM(C85:C86)</f>
        <v>3500000</v>
      </c>
      <c r="D84" s="21">
        <f t="shared" ref="D84" si="31">SUM(D85:D86)</f>
        <v>290000</v>
      </c>
      <c r="E84" s="21">
        <f t="shared" ref="E84:O84" si="32">SUM(E85:E86)</f>
        <v>290000</v>
      </c>
      <c r="F84" s="21">
        <f t="shared" si="32"/>
        <v>290000</v>
      </c>
      <c r="G84" s="21">
        <f t="shared" si="32"/>
        <v>290000</v>
      </c>
      <c r="H84" s="21">
        <f t="shared" si="32"/>
        <v>290000</v>
      </c>
      <c r="I84" s="21">
        <f t="shared" si="32"/>
        <v>290000</v>
      </c>
      <c r="J84" s="21">
        <f t="shared" si="32"/>
        <v>290000</v>
      </c>
      <c r="K84" s="21">
        <f t="shared" si="32"/>
        <v>320000</v>
      </c>
      <c r="L84" s="21">
        <f t="shared" si="32"/>
        <v>290000</v>
      </c>
      <c r="M84" s="21">
        <f t="shared" si="32"/>
        <v>290000</v>
      </c>
      <c r="N84" s="21">
        <f t="shared" si="32"/>
        <v>290000</v>
      </c>
      <c r="O84" s="21">
        <f t="shared" si="32"/>
        <v>280000</v>
      </c>
      <c r="P84" s="6">
        <v>904</v>
      </c>
    </row>
    <row r="85" spans="1:16" s="6" customFormat="1" ht="25.5" customHeight="1" x14ac:dyDescent="0.2">
      <c r="A85" s="14">
        <v>261</v>
      </c>
      <c r="B85" s="17" t="s">
        <v>110</v>
      </c>
      <c r="C85" s="16">
        <f t="shared" ref="C85" si="33">SUM(D85:O85)</f>
        <v>3500000</v>
      </c>
      <c r="D85" s="18">
        <v>290000</v>
      </c>
      <c r="E85" s="18">
        <v>290000</v>
      </c>
      <c r="F85" s="18">
        <v>290000</v>
      </c>
      <c r="G85" s="18">
        <v>290000</v>
      </c>
      <c r="H85" s="18">
        <v>290000</v>
      </c>
      <c r="I85" s="18">
        <v>290000</v>
      </c>
      <c r="J85" s="18">
        <v>290000</v>
      </c>
      <c r="K85" s="18">
        <v>320000</v>
      </c>
      <c r="L85" s="18">
        <v>290000</v>
      </c>
      <c r="M85" s="18">
        <v>290000</v>
      </c>
      <c r="N85" s="18">
        <v>290000</v>
      </c>
      <c r="O85" s="18">
        <v>280000</v>
      </c>
      <c r="P85" s="6">
        <v>999</v>
      </c>
    </row>
    <row r="86" spans="1:16" s="6" customFormat="1" ht="25.5" customHeight="1" x14ac:dyDescent="0.2">
      <c r="A86" s="14">
        <v>262</v>
      </c>
      <c r="B86" s="17" t="s">
        <v>111</v>
      </c>
      <c r="C86" s="16">
        <f t="shared" ref="C86" si="34">SUM(D86:O86)</f>
        <v>0</v>
      </c>
      <c r="D86" s="18"/>
      <c r="E86" s="18"/>
      <c r="F86" s="18"/>
      <c r="G86" s="18"/>
      <c r="H86" s="18"/>
      <c r="I86" s="18"/>
      <c r="J86" s="18"/>
      <c r="K86" s="18"/>
      <c r="L86" s="18"/>
      <c r="M86" s="18"/>
      <c r="N86" s="18"/>
      <c r="O86" s="18"/>
    </row>
    <row r="87" spans="1:16" s="6" customFormat="1" ht="25.5" x14ac:dyDescent="0.2">
      <c r="A87" s="19">
        <v>2700</v>
      </c>
      <c r="B87" s="20" t="s">
        <v>112</v>
      </c>
      <c r="C87" s="56">
        <f>SUM(C88:C92)</f>
        <v>490280</v>
      </c>
      <c r="D87" s="21">
        <f t="shared" ref="D87" si="35">SUM(D88:D92)</f>
        <v>0</v>
      </c>
      <c r="E87" s="21">
        <f t="shared" ref="E87:O87" si="36">SUM(E88:E92)</f>
        <v>0</v>
      </c>
      <c r="F87" s="21">
        <f t="shared" si="36"/>
        <v>125000</v>
      </c>
      <c r="G87" s="21">
        <f t="shared" si="36"/>
        <v>17000</v>
      </c>
      <c r="H87" s="21">
        <f t="shared" si="36"/>
        <v>0</v>
      </c>
      <c r="I87" s="21">
        <f t="shared" si="36"/>
        <v>0</v>
      </c>
      <c r="J87" s="21">
        <f t="shared" si="36"/>
        <v>0</v>
      </c>
      <c r="K87" s="21">
        <f t="shared" si="36"/>
        <v>17000</v>
      </c>
      <c r="L87" s="21">
        <f t="shared" si="36"/>
        <v>179640</v>
      </c>
      <c r="M87" s="21">
        <f t="shared" si="36"/>
        <v>0</v>
      </c>
      <c r="N87" s="21">
        <f t="shared" si="36"/>
        <v>134640</v>
      </c>
      <c r="O87" s="21">
        <f t="shared" si="36"/>
        <v>17000</v>
      </c>
    </row>
    <row r="88" spans="1:16" s="6" customFormat="1" ht="25.5" customHeight="1" x14ac:dyDescent="0.2">
      <c r="A88" s="14">
        <v>271</v>
      </c>
      <c r="B88" s="17" t="s">
        <v>113</v>
      </c>
      <c r="C88" s="16">
        <f t="shared" ref="C88:C91" si="37">SUM(D88:O88)</f>
        <v>269280</v>
      </c>
      <c r="D88" s="18"/>
      <c r="E88" s="18"/>
      <c r="F88" s="18"/>
      <c r="G88" s="18"/>
      <c r="H88" s="18"/>
      <c r="I88" s="18"/>
      <c r="J88" s="18"/>
      <c r="K88" s="18"/>
      <c r="L88" s="18">
        <v>134640</v>
      </c>
      <c r="M88" s="18"/>
      <c r="N88" s="18">
        <v>134640</v>
      </c>
      <c r="O88" s="18"/>
    </row>
    <row r="89" spans="1:16" s="6" customFormat="1" ht="25.5" customHeight="1" x14ac:dyDescent="0.2">
      <c r="A89" s="14">
        <v>272</v>
      </c>
      <c r="B89" s="17" t="s">
        <v>114</v>
      </c>
      <c r="C89" s="16">
        <f t="shared" si="37"/>
        <v>125000</v>
      </c>
      <c r="D89" s="18"/>
      <c r="E89" s="18"/>
      <c r="F89" s="18">
        <v>125000</v>
      </c>
      <c r="G89" s="18"/>
      <c r="H89" s="18"/>
      <c r="I89" s="18"/>
      <c r="J89" s="18"/>
      <c r="K89" s="18"/>
      <c r="L89" s="18"/>
      <c r="M89" s="18"/>
      <c r="N89" s="18"/>
      <c r="O89" s="18"/>
    </row>
    <row r="90" spans="1:16" s="6" customFormat="1" ht="25.5" customHeight="1" x14ac:dyDescent="0.2">
      <c r="A90" s="14">
        <v>273</v>
      </c>
      <c r="B90" s="17" t="s">
        <v>115</v>
      </c>
      <c r="C90" s="16">
        <f t="shared" si="37"/>
        <v>51000</v>
      </c>
      <c r="D90" s="18"/>
      <c r="E90" s="18"/>
      <c r="F90" s="18"/>
      <c r="G90" s="18">
        <v>17000</v>
      </c>
      <c r="H90" s="18"/>
      <c r="I90" s="18"/>
      <c r="J90" s="18"/>
      <c r="K90" s="18">
        <v>17000</v>
      </c>
      <c r="L90" s="18"/>
      <c r="M90" s="18"/>
      <c r="N90" s="18"/>
      <c r="O90" s="18">
        <v>17000</v>
      </c>
    </row>
    <row r="91" spans="1:16" s="6" customFormat="1" ht="25.5" customHeight="1" x14ac:dyDescent="0.2">
      <c r="A91" s="14">
        <v>274</v>
      </c>
      <c r="B91" s="17" t="s">
        <v>116</v>
      </c>
      <c r="C91" s="16">
        <f t="shared" si="37"/>
        <v>40000</v>
      </c>
      <c r="D91" s="18"/>
      <c r="E91" s="18"/>
      <c r="F91" s="18"/>
      <c r="G91" s="18"/>
      <c r="H91" s="18"/>
      <c r="I91" s="18"/>
      <c r="J91" s="18"/>
      <c r="K91" s="18"/>
      <c r="L91" s="18">
        <v>40000</v>
      </c>
      <c r="M91" s="18"/>
      <c r="N91" s="18"/>
      <c r="O91" s="18"/>
    </row>
    <row r="92" spans="1:16" s="6" customFormat="1" ht="25.5" customHeight="1" x14ac:dyDescent="0.2">
      <c r="A92" s="14">
        <v>275</v>
      </c>
      <c r="B92" s="17" t="s">
        <v>117</v>
      </c>
      <c r="C92" s="16">
        <f t="shared" ref="C92" si="38">SUM(D92:O92)</f>
        <v>5000</v>
      </c>
      <c r="D92" s="18"/>
      <c r="E92" s="18"/>
      <c r="F92" s="18"/>
      <c r="G92" s="18"/>
      <c r="H92" s="18"/>
      <c r="I92" s="18"/>
      <c r="J92" s="18"/>
      <c r="K92" s="18"/>
      <c r="L92" s="18">
        <v>5000</v>
      </c>
      <c r="M92" s="18"/>
      <c r="N92" s="18"/>
      <c r="O92" s="18"/>
    </row>
    <row r="93" spans="1:16" s="6" customFormat="1" ht="25.5" customHeight="1" x14ac:dyDescent="0.2">
      <c r="A93" s="19">
        <v>2800</v>
      </c>
      <c r="B93" s="20" t="s">
        <v>118</v>
      </c>
      <c r="C93" s="56">
        <f>SUM(C94:C96)</f>
        <v>0</v>
      </c>
      <c r="D93" s="21">
        <f t="shared" ref="D93" si="39">SUM(D94:D96)</f>
        <v>0</v>
      </c>
      <c r="E93" s="21">
        <f t="shared" ref="E93:O93" si="40">SUM(E94:E96)</f>
        <v>0</v>
      </c>
      <c r="F93" s="21">
        <f t="shared" si="40"/>
        <v>0</v>
      </c>
      <c r="G93" s="21">
        <f t="shared" si="40"/>
        <v>0</v>
      </c>
      <c r="H93" s="21">
        <f t="shared" si="40"/>
        <v>0</v>
      </c>
      <c r="I93" s="21">
        <f t="shared" si="40"/>
        <v>0</v>
      </c>
      <c r="J93" s="21">
        <f t="shared" si="40"/>
        <v>0</v>
      </c>
      <c r="K93" s="21">
        <f t="shared" si="40"/>
        <v>0</v>
      </c>
      <c r="L93" s="21">
        <f t="shared" si="40"/>
        <v>0</v>
      </c>
      <c r="M93" s="21">
        <f t="shared" si="40"/>
        <v>0</v>
      </c>
      <c r="N93" s="21">
        <f t="shared" si="40"/>
        <v>0</v>
      </c>
      <c r="O93" s="21">
        <f t="shared" si="40"/>
        <v>0</v>
      </c>
    </row>
    <row r="94" spans="1:16" s="6" customFormat="1" ht="25.5" customHeight="1" x14ac:dyDescent="0.2">
      <c r="A94" s="14">
        <v>281</v>
      </c>
      <c r="B94" s="17" t="s">
        <v>119</v>
      </c>
      <c r="C94" s="16">
        <f t="shared" ref="C94:C106" si="41">SUM(D94:O94)</f>
        <v>0</v>
      </c>
      <c r="D94" s="18"/>
      <c r="E94" s="18"/>
      <c r="F94" s="18"/>
      <c r="G94" s="18"/>
      <c r="H94" s="18"/>
      <c r="I94" s="18"/>
      <c r="J94" s="18"/>
      <c r="K94" s="18"/>
      <c r="L94" s="18"/>
      <c r="M94" s="18"/>
      <c r="N94" s="18"/>
      <c r="O94" s="18"/>
    </row>
    <row r="95" spans="1:16" s="6" customFormat="1" ht="25.5" customHeight="1" x14ac:dyDescent="0.2">
      <c r="A95" s="14">
        <v>282</v>
      </c>
      <c r="B95" s="17" t="s">
        <v>120</v>
      </c>
      <c r="C95" s="16">
        <f t="shared" ref="C95" si="42">SUM(D95:O95)</f>
        <v>0</v>
      </c>
      <c r="D95" s="18"/>
      <c r="E95" s="18"/>
      <c r="F95" s="18"/>
      <c r="G95" s="18"/>
      <c r="H95" s="18"/>
      <c r="I95" s="18"/>
      <c r="J95" s="18"/>
      <c r="K95" s="18"/>
      <c r="L95" s="18"/>
      <c r="M95" s="18"/>
      <c r="N95" s="18"/>
      <c r="O95" s="18"/>
    </row>
    <row r="96" spans="1:16" s="6" customFormat="1" ht="25.5" customHeight="1" x14ac:dyDescent="0.2">
      <c r="A96" s="14">
        <v>283</v>
      </c>
      <c r="B96" s="17" t="s">
        <v>121</v>
      </c>
      <c r="C96" s="16">
        <f t="shared" si="41"/>
        <v>0</v>
      </c>
      <c r="D96" s="18"/>
      <c r="E96" s="18"/>
      <c r="F96" s="18"/>
      <c r="G96" s="18"/>
      <c r="H96" s="18"/>
      <c r="I96" s="18"/>
      <c r="J96" s="18"/>
      <c r="K96" s="18"/>
      <c r="L96" s="18"/>
      <c r="M96" s="18"/>
      <c r="N96" s="18"/>
      <c r="O96" s="18"/>
    </row>
    <row r="97" spans="1:15" s="6" customFormat="1" ht="25.5" customHeight="1" x14ac:dyDescent="0.2">
      <c r="A97" s="19">
        <v>2900</v>
      </c>
      <c r="B97" s="20" t="s">
        <v>122</v>
      </c>
      <c r="C97" s="56">
        <f>SUM(C98:C106)</f>
        <v>1786020</v>
      </c>
      <c r="D97" s="21">
        <f t="shared" ref="D97" si="43">SUM(D98:D106)</f>
        <v>148350</v>
      </c>
      <c r="E97" s="21">
        <f t="shared" ref="E97:O97" si="44">SUM(E98:E106)</f>
        <v>151850</v>
      </c>
      <c r="F97" s="21">
        <f t="shared" si="44"/>
        <v>144050</v>
      </c>
      <c r="G97" s="21">
        <f t="shared" si="44"/>
        <v>142650</v>
      </c>
      <c r="H97" s="21">
        <f t="shared" si="44"/>
        <v>149350</v>
      </c>
      <c r="I97" s="21">
        <f t="shared" si="44"/>
        <v>152850</v>
      </c>
      <c r="J97" s="21">
        <f t="shared" si="44"/>
        <v>140950</v>
      </c>
      <c r="K97" s="21">
        <f t="shared" si="44"/>
        <v>154750</v>
      </c>
      <c r="L97" s="21">
        <f t="shared" si="44"/>
        <v>149350</v>
      </c>
      <c r="M97" s="21">
        <f t="shared" si="44"/>
        <v>142850</v>
      </c>
      <c r="N97" s="21">
        <f t="shared" si="44"/>
        <v>176350</v>
      </c>
      <c r="O97" s="21">
        <f t="shared" si="44"/>
        <v>132670</v>
      </c>
    </row>
    <row r="98" spans="1:15" s="6" customFormat="1" ht="25.5" customHeight="1" x14ac:dyDescent="0.2">
      <c r="A98" s="14">
        <v>291</v>
      </c>
      <c r="B98" s="17" t="s">
        <v>123</v>
      </c>
      <c r="C98" s="16">
        <f t="shared" si="41"/>
        <v>166200</v>
      </c>
      <c r="D98" s="18">
        <v>13850</v>
      </c>
      <c r="E98" s="18">
        <v>13850</v>
      </c>
      <c r="F98" s="18">
        <v>13850</v>
      </c>
      <c r="G98" s="18">
        <v>13850</v>
      </c>
      <c r="H98" s="18">
        <v>13850</v>
      </c>
      <c r="I98" s="18">
        <v>13850</v>
      </c>
      <c r="J98" s="18">
        <v>13850</v>
      </c>
      <c r="K98" s="18">
        <v>13850</v>
      </c>
      <c r="L98" s="18">
        <v>13850</v>
      </c>
      <c r="M98" s="18">
        <v>13850</v>
      </c>
      <c r="N98" s="18">
        <v>13850</v>
      </c>
      <c r="O98" s="18">
        <v>13850</v>
      </c>
    </row>
    <row r="99" spans="1:15" s="6" customFormat="1" ht="25.5" customHeight="1" x14ac:dyDescent="0.2">
      <c r="A99" s="14">
        <v>292</v>
      </c>
      <c r="B99" s="17" t="s">
        <v>124</v>
      </c>
      <c r="C99" s="16">
        <f t="shared" si="41"/>
        <v>0</v>
      </c>
      <c r="D99" s="18"/>
      <c r="E99" s="18"/>
      <c r="F99" s="18"/>
      <c r="G99" s="18"/>
      <c r="H99" s="18"/>
      <c r="I99" s="18"/>
      <c r="J99" s="18"/>
      <c r="K99" s="18"/>
      <c r="L99" s="18"/>
      <c r="M99" s="18"/>
      <c r="N99" s="18"/>
      <c r="O99" s="18"/>
    </row>
    <row r="100" spans="1:15" s="6" customFormat="1" ht="25.5" x14ac:dyDescent="0.2">
      <c r="A100" s="14">
        <v>293</v>
      </c>
      <c r="B100" s="17" t="s">
        <v>125</v>
      </c>
      <c r="C100" s="16">
        <f t="shared" si="41"/>
        <v>20000</v>
      </c>
      <c r="D100" s="18">
        <v>1500</v>
      </c>
      <c r="E100" s="18">
        <v>2000</v>
      </c>
      <c r="F100" s="18">
        <v>1200</v>
      </c>
      <c r="G100" s="18">
        <v>1800</v>
      </c>
      <c r="H100" s="18">
        <v>1500</v>
      </c>
      <c r="I100" s="18">
        <v>2000</v>
      </c>
      <c r="J100" s="18">
        <v>1100</v>
      </c>
      <c r="K100" s="18">
        <v>1900</v>
      </c>
      <c r="L100" s="18">
        <v>1500</v>
      </c>
      <c r="M100" s="18">
        <v>2000</v>
      </c>
      <c r="N100" s="18">
        <v>1500</v>
      </c>
      <c r="O100" s="18">
        <v>2000</v>
      </c>
    </row>
    <row r="101" spans="1:15" s="6" customFormat="1" ht="30.75" customHeight="1" x14ac:dyDescent="0.2">
      <c r="A101" s="14">
        <v>294</v>
      </c>
      <c r="B101" s="17" t="s">
        <v>126</v>
      </c>
      <c r="C101" s="16">
        <f t="shared" si="41"/>
        <v>36517</v>
      </c>
      <c r="D101" s="18">
        <v>3000</v>
      </c>
      <c r="E101" s="18">
        <v>3000</v>
      </c>
      <c r="F101" s="18">
        <v>3000</v>
      </c>
      <c r="G101" s="18">
        <v>3000</v>
      </c>
      <c r="H101" s="18">
        <v>3000</v>
      </c>
      <c r="I101" s="18">
        <v>3000</v>
      </c>
      <c r="J101" s="18">
        <v>3000</v>
      </c>
      <c r="K101" s="18">
        <v>3000</v>
      </c>
      <c r="L101" s="18">
        <v>3000</v>
      </c>
      <c r="M101" s="18">
        <v>3000</v>
      </c>
      <c r="N101" s="18">
        <v>3000</v>
      </c>
      <c r="O101" s="18">
        <v>3517</v>
      </c>
    </row>
    <row r="102" spans="1:15" s="6" customFormat="1" ht="25.5" x14ac:dyDescent="0.2">
      <c r="A102" s="14">
        <v>295</v>
      </c>
      <c r="B102" s="17" t="s">
        <v>127</v>
      </c>
      <c r="C102" s="16">
        <f t="shared" si="41"/>
        <v>0</v>
      </c>
      <c r="D102" s="18"/>
      <c r="E102" s="18"/>
      <c r="F102" s="18"/>
      <c r="G102" s="18"/>
      <c r="H102" s="18"/>
      <c r="I102" s="18"/>
      <c r="J102" s="18"/>
      <c r="K102" s="18"/>
      <c r="L102" s="18"/>
      <c r="M102" s="18"/>
      <c r="N102" s="18"/>
      <c r="O102" s="18"/>
    </row>
    <row r="103" spans="1:15" s="6" customFormat="1" ht="25.5" x14ac:dyDescent="0.2">
      <c r="A103" s="14">
        <v>296</v>
      </c>
      <c r="B103" s="17" t="s">
        <v>128</v>
      </c>
      <c r="C103" s="16">
        <f t="shared" si="41"/>
        <v>1130000</v>
      </c>
      <c r="D103" s="18">
        <v>95000</v>
      </c>
      <c r="E103" s="18">
        <v>95000</v>
      </c>
      <c r="F103" s="18">
        <v>95000</v>
      </c>
      <c r="G103" s="18">
        <v>95000</v>
      </c>
      <c r="H103" s="18">
        <v>95000</v>
      </c>
      <c r="I103" s="18">
        <v>95000</v>
      </c>
      <c r="J103" s="18">
        <v>95000</v>
      </c>
      <c r="K103" s="18">
        <v>95000</v>
      </c>
      <c r="L103" s="18">
        <v>95000</v>
      </c>
      <c r="M103" s="18">
        <v>95000</v>
      </c>
      <c r="N103" s="18">
        <v>95000</v>
      </c>
      <c r="O103" s="18">
        <v>85000</v>
      </c>
    </row>
    <row r="104" spans="1:15" s="6" customFormat="1" ht="25.5" x14ac:dyDescent="0.2">
      <c r="A104" s="14">
        <v>297</v>
      </c>
      <c r="B104" s="17" t="s">
        <v>129</v>
      </c>
      <c r="C104" s="16">
        <f t="shared" si="41"/>
        <v>0</v>
      </c>
      <c r="D104" s="18"/>
      <c r="E104" s="18"/>
      <c r="F104" s="18"/>
      <c r="G104" s="18"/>
      <c r="H104" s="18"/>
      <c r="I104" s="18"/>
      <c r="J104" s="18"/>
      <c r="K104" s="18"/>
      <c r="L104" s="18"/>
      <c r="M104" s="18"/>
      <c r="N104" s="18"/>
      <c r="O104" s="18"/>
    </row>
    <row r="105" spans="1:15" s="6" customFormat="1" ht="25.5" x14ac:dyDescent="0.2">
      <c r="A105" s="14">
        <v>298</v>
      </c>
      <c r="B105" s="17" t="s">
        <v>130</v>
      </c>
      <c r="C105" s="16">
        <f t="shared" si="41"/>
        <v>433303</v>
      </c>
      <c r="D105" s="18">
        <v>35000</v>
      </c>
      <c r="E105" s="18">
        <v>38000</v>
      </c>
      <c r="F105" s="18">
        <v>31000</v>
      </c>
      <c r="G105" s="18">
        <v>29000</v>
      </c>
      <c r="H105" s="18">
        <v>36000</v>
      </c>
      <c r="I105" s="18">
        <v>39000</v>
      </c>
      <c r="J105" s="18">
        <v>28000</v>
      </c>
      <c r="K105" s="18">
        <v>41000</v>
      </c>
      <c r="L105" s="18">
        <v>36000</v>
      </c>
      <c r="M105" s="18">
        <v>29000</v>
      </c>
      <c r="N105" s="18">
        <v>63000</v>
      </c>
      <c r="O105" s="18">
        <v>28303</v>
      </c>
    </row>
    <row r="106" spans="1:15" s="6" customFormat="1" ht="25.5" customHeight="1" x14ac:dyDescent="0.2">
      <c r="A106" s="14">
        <v>299</v>
      </c>
      <c r="B106" s="17" t="s">
        <v>131</v>
      </c>
      <c r="C106" s="16">
        <f t="shared" si="41"/>
        <v>0</v>
      </c>
      <c r="D106" s="18"/>
      <c r="E106" s="18"/>
      <c r="F106" s="18"/>
      <c r="G106" s="18"/>
      <c r="H106" s="18"/>
      <c r="I106" s="18"/>
      <c r="J106" s="18"/>
      <c r="K106" s="18"/>
      <c r="L106" s="18"/>
      <c r="M106" s="18"/>
      <c r="N106" s="18"/>
      <c r="O106" s="18"/>
    </row>
    <row r="107" spans="1:15" s="6" customFormat="1" ht="25.5" customHeight="1" x14ac:dyDescent="0.2">
      <c r="A107" s="25">
        <v>3000</v>
      </c>
      <c r="B107" s="26" t="s">
        <v>6</v>
      </c>
      <c r="C107" s="59">
        <f>+C108+C118+C128+C138+C148+C158+C166+C176+C182</f>
        <v>8862309</v>
      </c>
      <c r="D107" s="27">
        <f t="shared" ref="D107" si="45">D108+D118+D128+D138+D148+D158+D166+D176+D182</f>
        <v>688913</v>
      </c>
      <c r="E107" s="27">
        <f t="shared" ref="E107:O107" si="46">E108+E118+E128+E138+E148+E158+E166+E176+E182</f>
        <v>1093338</v>
      </c>
      <c r="F107" s="27">
        <f t="shared" si="46"/>
        <v>622223</v>
      </c>
      <c r="G107" s="27">
        <f t="shared" si="46"/>
        <v>749413</v>
      </c>
      <c r="H107" s="27">
        <f t="shared" si="46"/>
        <v>583773</v>
      </c>
      <c r="I107" s="27">
        <f t="shared" si="46"/>
        <v>1074652</v>
      </c>
      <c r="J107" s="27">
        <f t="shared" si="46"/>
        <v>719613</v>
      </c>
      <c r="K107" s="27">
        <f t="shared" si="46"/>
        <v>608663</v>
      </c>
      <c r="L107" s="27">
        <f t="shared" si="46"/>
        <v>764386</v>
      </c>
      <c r="M107" s="27">
        <f t="shared" si="46"/>
        <v>695853</v>
      </c>
      <c r="N107" s="27">
        <f t="shared" si="46"/>
        <v>584363</v>
      </c>
      <c r="O107" s="27">
        <f t="shared" si="46"/>
        <v>677119</v>
      </c>
    </row>
    <row r="108" spans="1:15" s="6" customFormat="1" ht="25.5" customHeight="1" x14ac:dyDescent="0.2">
      <c r="A108" s="19">
        <v>3100</v>
      </c>
      <c r="B108" s="20" t="s">
        <v>132</v>
      </c>
      <c r="C108" s="56">
        <f>SUM(C109:C117)</f>
        <v>2847682</v>
      </c>
      <c r="D108" s="21">
        <f t="shared" ref="D108" si="47">SUM(D109:D117)</f>
        <v>238700</v>
      </c>
      <c r="E108" s="21">
        <f t="shared" ref="E108:O108" si="48">SUM(E109:E117)</f>
        <v>236200</v>
      </c>
      <c r="F108" s="21">
        <f t="shared" si="48"/>
        <v>236200</v>
      </c>
      <c r="G108" s="21">
        <f t="shared" si="48"/>
        <v>246200</v>
      </c>
      <c r="H108" s="21">
        <f t="shared" si="48"/>
        <v>236200</v>
      </c>
      <c r="I108" s="21">
        <f t="shared" si="48"/>
        <v>236200</v>
      </c>
      <c r="J108" s="21">
        <f t="shared" si="48"/>
        <v>236200</v>
      </c>
      <c r="K108" s="21">
        <f t="shared" si="48"/>
        <v>236200</v>
      </c>
      <c r="L108" s="21">
        <f t="shared" si="48"/>
        <v>236700</v>
      </c>
      <c r="M108" s="21">
        <f t="shared" si="48"/>
        <v>236200</v>
      </c>
      <c r="N108" s="21">
        <f t="shared" si="48"/>
        <v>236700</v>
      </c>
      <c r="O108" s="21">
        <f t="shared" si="48"/>
        <v>235982</v>
      </c>
    </row>
    <row r="109" spans="1:15" s="6" customFormat="1" ht="25.5" customHeight="1" x14ac:dyDescent="0.2">
      <c r="A109" s="14">
        <v>311</v>
      </c>
      <c r="B109" s="17" t="s">
        <v>133</v>
      </c>
      <c r="C109" s="16">
        <f t="shared" ref="C109:C116" si="49">SUM(D109:O109)</f>
        <v>2524877</v>
      </c>
      <c r="D109" s="18">
        <v>210400</v>
      </c>
      <c r="E109" s="18">
        <v>210400</v>
      </c>
      <c r="F109" s="18">
        <v>210400</v>
      </c>
      <c r="G109" s="18">
        <v>210400</v>
      </c>
      <c r="H109" s="18">
        <v>210400</v>
      </c>
      <c r="I109" s="18">
        <v>210400</v>
      </c>
      <c r="J109" s="18">
        <v>210400</v>
      </c>
      <c r="K109" s="18">
        <v>210400</v>
      </c>
      <c r="L109" s="18">
        <v>210400</v>
      </c>
      <c r="M109" s="18">
        <v>210400</v>
      </c>
      <c r="N109" s="18">
        <v>210400</v>
      </c>
      <c r="O109" s="18">
        <v>210477</v>
      </c>
    </row>
    <row r="110" spans="1:15" s="6" customFormat="1" ht="25.5" customHeight="1" x14ac:dyDescent="0.2">
      <c r="A110" s="14">
        <v>312</v>
      </c>
      <c r="B110" s="17" t="s">
        <v>134</v>
      </c>
      <c r="C110" s="16">
        <f t="shared" si="49"/>
        <v>60000</v>
      </c>
      <c r="D110" s="18">
        <v>5000</v>
      </c>
      <c r="E110" s="18">
        <v>5000</v>
      </c>
      <c r="F110" s="18">
        <v>5000</v>
      </c>
      <c r="G110" s="18">
        <v>5000</v>
      </c>
      <c r="H110" s="18">
        <v>5000</v>
      </c>
      <c r="I110" s="18">
        <v>5000</v>
      </c>
      <c r="J110" s="18">
        <v>5000</v>
      </c>
      <c r="K110" s="18">
        <v>5000</v>
      </c>
      <c r="L110" s="18">
        <v>5000</v>
      </c>
      <c r="M110" s="18">
        <v>5000</v>
      </c>
      <c r="N110" s="18">
        <v>5000</v>
      </c>
      <c r="O110" s="18">
        <v>5000</v>
      </c>
    </row>
    <row r="111" spans="1:15" s="6" customFormat="1" ht="25.5" customHeight="1" x14ac:dyDescent="0.2">
      <c r="A111" s="14">
        <v>313</v>
      </c>
      <c r="B111" s="17" t="s">
        <v>135</v>
      </c>
      <c r="C111" s="16">
        <f t="shared" si="49"/>
        <v>31000</v>
      </c>
      <c r="D111" s="18">
        <v>2500</v>
      </c>
      <c r="E111" s="18">
        <v>2500</v>
      </c>
      <c r="F111" s="18">
        <v>2500</v>
      </c>
      <c r="G111" s="18">
        <v>2500</v>
      </c>
      <c r="H111" s="18">
        <v>2500</v>
      </c>
      <c r="I111" s="18">
        <v>2500</v>
      </c>
      <c r="J111" s="18">
        <v>2500</v>
      </c>
      <c r="K111" s="18">
        <v>2500</v>
      </c>
      <c r="L111" s="18">
        <v>3000</v>
      </c>
      <c r="M111" s="18">
        <v>2500</v>
      </c>
      <c r="N111" s="18">
        <v>3000</v>
      </c>
      <c r="O111" s="18">
        <v>2500</v>
      </c>
    </row>
    <row r="112" spans="1:15" s="6" customFormat="1" ht="25.5" customHeight="1" x14ac:dyDescent="0.2">
      <c r="A112" s="14">
        <v>314</v>
      </c>
      <c r="B112" s="17" t="s">
        <v>136</v>
      </c>
      <c r="C112" s="16">
        <f t="shared" si="49"/>
        <v>113600</v>
      </c>
      <c r="D112" s="18">
        <v>9500</v>
      </c>
      <c r="E112" s="18">
        <v>9500</v>
      </c>
      <c r="F112" s="18">
        <v>9500</v>
      </c>
      <c r="G112" s="18">
        <v>9500</v>
      </c>
      <c r="H112" s="18">
        <v>9500</v>
      </c>
      <c r="I112" s="18">
        <v>9500</v>
      </c>
      <c r="J112" s="18">
        <v>9500</v>
      </c>
      <c r="K112" s="18">
        <v>9500</v>
      </c>
      <c r="L112" s="18">
        <v>9500</v>
      </c>
      <c r="M112" s="18">
        <v>9500</v>
      </c>
      <c r="N112" s="18">
        <v>9500</v>
      </c>
      <c r="O112" s="18">
        <v>9100</v>
      </c>
    </row>
    <row r="113" spans="1:15" s="6" customFormat="1" ht="25.5" customHeight="1" x14ac:dyDescent="0.2">
      <c r="A113" s="14">
        <v>315</v>
      </c>
      <c r="B113" s="17" t="s">
        <v>137</v>
      </c>
      <c r="C113" s="16">
        <f t="shared" si="49"/>
        <v>92265</v>
      </c>
      <c r="D113" s="18">
        <v>7680</v>
      </c>
      <c r="E113" s="18">
        <v>7680</v>
      </c>
      <c r="F113" s="18">
        <v>7680</v>
      </c>
      <c r="G113" s="18">
        <v>7680</v>
      </c>
      <c r="H113" s="18">
        <v>7680</v>
      </c>
      <c r="I113" s="18">
        <v>7680</v>
      </c>
      <c r="J113" s="18">
        <v>7680</v>
      </c>
      <c r="K113" s="18">
        <v>7680</v>
      </c>
      <c r="L113" s="18">
        <v>7680</v>
      </c>
      <c r="M113" s="18">
        <v>7680</v>
      </c>
      <c r="N113" s="18">
        <v>7680</v>
      </c>
      <c r="O113" s="18">
        <v>7785</v>
      </c>
    </row>
    <row r="114" spans="1:15" s="6" customFormat="1" ht="25.5" customHeight="1" x14ac:dyDescent="0.2">
      <c r="A114" s="14">
        <v>316</v>
      </c>
      <c r="B114" s="17" t="s">
        <v>138</v>
      </c>
      <c r="C114" s="16">
        <f t="shared" si="49"/>
        <v>10000</v>
      </c>
      <c r="D114" s="18"/>
      <c r="E114" s="18"/>
      <c r="F114" s="18"/>
      <c r="G114" s="18">
        <v>10000</v>
      </c>
      <c r="H114" s="18"/>
      <c r="I114" s="18"/>
      <c r="J114" s="18"/>
      <c r="K114" s="18"/>
      <c r="L114" s="18"/>
      <c r="M114" s="18"/>
      <c r="N114" s="18"/>
      <c r="O114" s="18"/>
    </row>
    <row r="115" spans="1:15" s="6" customFormat="1" ht="25.5" x14ac:dyDescent="0.2">
      <c r="A115" s="14">
        <v>317</v>
      </c>
      <c r="B115" s="17" t="s">
        <v>139</v>
      </c>
      <c r="C115" s="16">
        <f t="shared" si="49"/>
        <v>2500</v>
      </c>
      <c r="D115" s="18">
        <v>2500</v>
      </c>
      <c r="E115" s="18"/>
      <c r="F115" s="18"/>
      <c r="G115" s="18"/>
      <c r="H115" s="18"/>
      <c r="I115" s="18"/>
      <c r="J115" s="18"/>
      <c r="K115" s="18"/>
      <c r="L115" s="18"/>
      <c r="M115" s="18"/>
      <c r="N115" s="18"/>
      <c r="O115" s="18"/>
    </row>
    <row r="116" spans="1:15" s="6" customFormat="1" ht="25.5" customHeight="1" x14ac:dyDescent="0.2">
      <c r="A116" s="14">
        <v>318</v>
      </c>
      <c r="B116" s="17" t="s">
        <v>140</v>
      </c>
      <c r="C116" s="16">
        <f t="shared" si="49"/>
        <v>13440</v>
      </c>
      <c r="D116" s="18">
        <v>1120</v>
      </c>
      <c r="E116" s="18">
        <v>1120</v>
      </c>
      <c r="F116" s="18">
        <v>1120</v>
      </c>
      <c r="G116" s="18">
        <v>1120</v>
      </c>
      <c r="H116" s="18">
        <v>1120</v>
      </c>
      <c r="I116" s="18">
        <v>1120</v>
      </c>
      <c r="J116" s="18">
        <v>1120</v>
      </c>
      <c r="K116" s="18">
        <v>1120</v>
      </c>
      <c r="L116" s="18">
        <v>1120</v>
      </c>
      <c r="M116" s="18">
        <v>1120</v>
      </c>
      <c r="N116" s="18">
        <v>1120</v>
      </c>
      <c r="O116" s="18">
        <v>1120</v>
      </c>
    </row>
    <row r="117" spans="1:15" s="6" customFormat="1" ht="25.5" customHeight="1" x14ac:dyDescent="0.2">
      <c r="A117" s="14">
        <v>319</v>
      </c>
      <c r="B117" s="17" t="s">
        <v>141</v>
      </c>
      <c r="C117" s="16">
        <f t="shared" ref="C117" si="50">SUM(D117:O117)</f>
        <v>0</v>
      </c>
      <c r="D117" s="18"/>
      <c r="E117" s="18"/>
      <c r="F117" s="18"/>
      <c r="G117" s="18"/>
      <c r="H117" s="18"/>
      <c r="I117" s="18"/>
      <c r="J117" s="18"/>
      <c r="K117" s="18"/>
      <c r="L117" s="18"/>
      <c r="M117" s="18"/>
      <c r="N117" s="18"/>
      <c r="O117" s="18"/>
    </row>
    <row r="118" spans="1:15" s="6" customFormat="1" ht="25.5" customHeight="1" x14ac:dyDescent="0.2">
      <c r="A118" s="19">
        <v>3200</v>
      </c>
      <c r="B118" s="20" t="s">
        <v>142</v>
      </c>
      <c r="C118" s="56">
        <f>SUM(C119:C127)</f>
        <v>623150</v>
      </c>
      <c r="D118" s="21">
        <f t="shared" ref="D118" si="51">SUM(D119:D127)</f>
        <v>52000</v>
      </c>
      <c r="E118" s="21">
        <f t="shared" ref="E118:O118" si="52">SUM(E119:E127)</f>
        <v>52000</v>
      </c>
      <c r="F118" s="21">
        <f t="shared" si="52"/>
        <v>52000</v>
      </c>
      <c r="G118" s="21">
        <f t="shared" si="52"/>
        <v>52000</v>
      </c>
      <c r="H118" s="21">
        <f t="shared" si="52"/>
        <v>52000</v>
      </c>
      <c r="I118" s="21">
        <f t="shared" si="52"/>
        <v>52000</v>
      </c>
      <c r="J118" s="21">
        <f t="shared" si="52"/>
        <v>52000</v>
      </c>
      <c r="K118" s="21">
        <f t="shared" si="52"/>
        <v>52000</v>
      </c>
      <c r="L118" s="21">
        <f t="shared" si="52"/>
        <v>52000</v>
      </c>
      <c r="M118" s="21">
        <f t="shared" si="52"/>
        <v>52000</v>
      </c>
      <c r="N118" s="21">
        <f t="shared" si="52"/>
        <v>52000</v>
      </c>
      <c r="O118" s="21">
        <f t="shared" si="52"/>
        <v>51150</v>
      </c>
    </row>
    <row r="119" spans="1:15" s="22" customFormat="1" ht="25.5" customHeight="1" x14ac:dyDescent="0.2">
      <c r="A119" s="14">
        <v>321</v>
      </c>
      <c r="B119" s="17" t="s">
        <v>143</v>
      </c>
      <c r="C119" s="16">
        <f t="shared" ref="C119:C120" si="53">SUM(D119:O119)</f>
        <v>113150</v>
      </c>
      <c r="D119" s="28">
        <v>9500</v>
      </c>
      <c r="E119" s="28">
        <v>9500</v>
      </c>
      <c r="F119" s="28">
        <v>9500</v>
      </c>
      <c r="G119" s="28">
        <v>9500</v>
      </c>
      <c r="H119" s="28">
        <v>9500</v>
      </c>
      <c r="I119" s="28">
        <v>9500</v>
      </c>
      <c r="J119" s="28">
        <v>9500</v>
      </c>
      <c r="K119" s="28">
        <v>9500</v>
      </c>
      <c r="L119" s="28">
        <v>9500</v>
      </c>
      <c r="M119" s="28">
        <v>9500</v>
      </c>
      <c r="N119" s="28">
        <v>9500</v>
      </c>
      <c r="O119" s="28">
        <v>8650</v>
      </c>
    </row>
    <row r="120" spans="1:15" s="22" customFormat="1" ht="25.5" customHeight="1" x14ac:dyDescent="0.2">
      <c r="A120" s="14">
        <v>322</v>
      </c>
      <c r="B120" s="17" t="s">
        <v>144</v>
      </c>
      <c r="C120" s="16">
        <f t="shared" si="53"/>
        <v>120000</v>
      </c>
      <c r="D120" s="28">
        <v>10000</v>
      </c>
      <c r="E120" s="28">
        <v>10000</v>
      </c>
      <c r="F120" s="28">
        <v>10000</v>
      </c>
      <c r="G120" s="28">
        <v>10000</v>
      </c>
      <c r="H120" s="28">
        <v>10000</v>
      </c>
      <c r="I120" s="28">
        <v>10000</v>
      </c>
      <c r="J120" s="28">
        <v>10000</v>
      </c>
      <c r="K120" s="28">
        <v>10000</v>
      </c>
      <c r="L120" s="28">
        <v>10000</v>
      </c>
      <c r="M120" s="28">
        <v>10000</v>
      </c>
      <c r="N120" s="28">
        <v>10000</v>
      </c>
      <c r="O120" s="28">
        <v>10000</v>
      </c>
    </row>
    <row r="121" spans="1:15" s="22" customFormat="1" ht="25.5" x14ac:dyDescent="0.2">
      <c r="A121" s="14">
        <v>323</v>
      </c>
      <c r="B121" s="17" t="s">
        <v>145</v>
      </c>
      <c r="C121" s="16">
        <f t="shared" ref="C121:C127" si="54">SUM(D121:O121)</f>
        <v>30000</v>
      </c>
      <c r="D121" s="28">
        <v>2500</v>
      </c>
      <c r="E121" s="28">
        <v>2500</v>
      </c>
      <c r="F121" s="28">
        <v>2500</v>
      </c>
      <c r="G121" s="28">
        <v>2500</v>
      </c>
      <c r="H121" s="28">
        <v>2500</v>
      </c>
      <c r="I121" s="28">
        <v>2500</v>
      </c>
      <c r="J121" s="28">
        <v>2500</v>
      </c>
      <c r="K121" s="28">
        <v>2500</v>
      </c>
      <c r="L121" s="28">
        <v>2500</v>
      </c>
      <c r="M121" s="28">
        <v>2500</v>
      </c>
      <c r="N121" s="28">
        <v>2500</v>
      </c>
      <c r="O121" s="28">
        <v>2500</v>
      </c>
    </row>
    <row r="122" spans="1:15" s="22" customFormat="1" ht="25.5" x14ac:dyDescent="0.2">
      <c r="A122" s="14">
        <v>324</v>
      </c>
      <c r="B122" s="17" t="s">
        <v>146</v>
      </c>
      <c r="C122" s="16">
        <f t="shared" si="54"/>
        <v>0</v>
      </c>
      <c r="D122" s="28"/>
      <c r="E122" s="28"/>
      <c r="F122" s="28"/>
      <c r="G122" s="28"/>
      <c r="H122" s="28"/>
      <c r="I122" s="28"/>
      <c r="J122" s="28"/>
      <c r="K122" s="28"/>
      <c r="L122" s="28"/>
      <c r="M122" s="28"/>
      <c r="N122" s="28"/>
      <c r="O122" s="28"/>
    </row>
    <row r="123" spans="1:15" s="22" customFormat="1" ht="25.5" customHeight="1" x14ac:dyDescent="0.2">
      <c r="A123" s="14">
        <v>325</v>
      </c>
      <c r="B123" s="17" t="s">
        <v>147</v>
      </c>
      <c r="C123" s="16">
        <f t="shared" si="54"/>
        <v>0</v>
      </c>
      <c r="D123" s="28"/>
      <c r="E123" s="28"/>
      <c r="F123" s="28"/>
      <c r="G123" s="28"/>
      <c r="H123" s="28"/>
      <c r="I123" s="28"/>
      <c r="J123" s="28"/>
      <c r="K123" s="28"/>
      <c r="L123" s="28"/>
      <c r="M123" s="28"/>
      <c r="N123" s="28"/>
      <c r="O123" s="28"/>
    </row>
    <row r="124" spans="1:15" s="22" customFormat="1" ht="25.5" customHeight="1" x14ac:dyDescent="0.2">
      <c r="A124" s="14">
        <v>326</v>
      </c>
      <c r="B124" s="17" t="s">
        <v>148</v>
      </c>
      <c r="C124" s="16">
        <f t="shared" si="54"/>
        <v>360000</v>
      </c>
      <c r="D124" s="28">
        <v>30000</v>
      </c>
      <c r="E124" s="28">
        <v>30000</v>
      </c>
      <c r="F124" s="28">
        <v>30000</v>
      </c>
      <c r="G124" s="28">
        <v>30000</v>
      </c>
      <c r="H124" s="28">
        <v>30000</v>
      </c>
      <c r="I124" s="28">
        <v>30000</v>
      </c>
      <c r="J124" s="28">
        <v>30000</v>
      </c>
      <c r="K124" s="28">
        <v>30000</v>
      </c>
      <c r="L124" s="28">
        <v>30000</v>
      </c>
      <c r="M124" s="28">
        <v>30000</v>
      </c>
      <c r="N124" s="28">
        <v>30000</v>
      </c>
      <c r="O124" s="28">
        <v>30000</v>
      </c>
    </row>
    <row r="125" spans="1:15" s="22" customFormat="1" ht="25.5" customHeight="1" x14ac:dyDescent="0.2">
      <c r="A125" s="14">
        <v>327</v>
      </c>
      <c r="B125" s="17" t="s">
        <v>149</v>
      </c>
      <c r="C125" s="16">
        <f t="shared" si="54"/>
        <v>0</v>
      </c>
      <c r="D125" s="28"/>
      <c r="E125" s="28"/>
      <c r="F125" s="28"/>
      <c r="G125" s="28"/>
      <c r="H125" s="28"/>
      <c r="I125" s="28"/>
      <c r="J125" s="28"/>
      <c r="K125" s="28"/>
      <c r="L125" s="28"/>
      <c r="M125" s="28"/>
      <c r="N125" s="28"/>
      <c r="O125" s="28"/>
    </row>
    <row r="126" spans="1:15" s="22" customFormat="1" ht="25.5" customHeight="1" x14ac:dyDescent="0.2">
      <c r="A126" s="14">
        <v>328</v>
      </c>
      <c r="B126" s="17" t="s">
        <v>150</v>
      </c>
      <c r="C126" s="16">
        <f t="shared" si="54"/>
        <v>0</v>
      </c>
      <c r="D126" s="28"/>
      <c r="E126" s="28"/>
      <c r="F126" s="28"/>
      <c r="G126" s="28"/>
      <c r="H126" s="28"/>
      <c r="I126" s="28"/>
      <c r="J126" s="28"/>
      <c r="K126" s="28"/>
      <c r="L126" s="28"/>
      <c r="M126" s="28"/>
      <c r="N126" s="28"/>
      <c r="O126" s="28"/>
    </row>
    <row r="127" spans="1:15" s="22" customFormat="1" ht="25.5" customHeight="1" x14ac:dyDescent="0.2">
      <c r="A127" s="14">
        <v>329</v>
      </c>
      <c r="B127" s="17" t="s">
        <v>151</v>
      </c>
      <c r="C127" s="16">
        <f t="shared" si="54"/>
        <v>0</v>
      </c>
      <c r="D127" s="28"/>
      <c r="E127" s="28"/>
      <c r="F127" s="28"/>
      <c r="G127" s="28"/>
      <c r="H127" s="28"/>
      <c r="I127" s="28"/>
      <c r="J127" s="28"/>
      <c r="K127" s="28"/>
      <c r="L127" s="28"/>
      <c r="M127" s="28"/>
      <c r="N127" s="28"/>
      <c r="O127" s="28"/>
    </row>
    <row r="128" spans="1:15" s="6" customFormat="1" ht="25.5" x14ac:dyDescent="0.2">
      <c r="A128" s="19">
        <v>3300</v>
      </c>
      <c r="B128" s="20" t="s">
        <v>152</v>
      </c>
      <c r="C128" s="56">
        <f>SUM(C129:C137)</f>
        <v>2105190</v>
      </c>
      <c r="D128" s="21">
        <f t="shared" ref="D128" si="55">SUM(D129:D137)</f>
        <v>87000</v>
      </c>
      <c r="E128" s="21">
        <f t="shared" ref="E128:O128" si="56">SUM(E129:E137)</f>
        <v>553475</v>
      </c>
      <c r="F128" s="21">
        <f t="shared" si="56"/>
        <v>87000</v>
      </c>
      <c r="G128" s="21">
        <f t="shared" si="56"/>
        <v>127000</v>
      </c>
      <c r="H128" s="21">
        <f t="shared" si="56"/>
        <v>87000</v>
      </c>
      <c r="I128" s="21">
        <f t="shared" si="56"/>
        <v>533475</v>
      </c>
      <c r="J128" s="21">
        <f t="shared" si="56"/>
        <v>147000</v>
      </c>
      <c r="K128" s="21">
        <f t="shared" si="56"/>
        <v>87000</v>
      </c>
      <c r="L128" s="21">
        <f t="shared" si="56"/>
        <v>87000</v>
      </c>
      <c r="M128" s="21">
        <f t="shared" si="56"/>
        <v>115240</v>
      </c>
      <c r="N128" s="21">
        <f t="shared" si="56"/>
        <v>87000</v>
      </c>
      <c r="O128" s="21">
        <f t="shared" si="56"/>
        <v>107000</v>
      </c>
    </row>
    <row r="129" spans="1:15" s="6" customFormat="1" ht="25.5" customHeight="1" x14ac:dyDescent="0.2">
      <c r="A129" s="14">
        <v>331</v>
      </c>
      <c r="B129" s="15" t="s">
        <v>153</v>
      </c>
      <c r="C129" s="16">
        <f t="shared" ref="C129" si="57">SUM(D129:O129)</f>
        <v>920000</v>
      </c>
      <c r="D129" s="18">
        <v>75000</v>
      </c>
      <c r="E129" s="18">
        <v>75000</v>
      </c>
      <c r="F129" s="18">
        <v>75000</v>
      </c>
      <c r="G129" s="18">
        <v>75000</v>
      </c>
      <c r="H129" s="18">
        <v>75000</v>
      </c>
      <c r="I129" s="18">
        <v>75000</v>
      </c>
      <c r="J129" s="18">
        <v>75000</v>
      </c>
      <c r="K129" s="18">
        <v>75000</v>
      </c>
      <c r="L129" s="18">
        <v>75000</v>
      </c>
      <c r="M129" s="18">
        <v>75000</v>
      </c>
      <c r="N129" s="18">
        <v>75000</v>
      </c>
      <c r="O129" s="18">
        <v>95000</v>
      </c>
    </row>
    <row r="130" spans="1:15" s="6" customFormat="1" ht="25.5" x14ac:dyDescent="0.2">
      <c r="A130" s="14">
        <v>332</v>
      </c>
      <c r="B130" s="17" t="s">
        <v>154</v>
      </c>
      <c r="C130" s="16">
        <f t="shared" ref="C130:C137" si="58">SUM(D130:O130)</f>
        <v>892950</v>
      </c>
      <c r="D130" s="18"/>
      <c r="E130" s="18">
        <v>446475</v>
      </c>
      <c r="F130" s="18"/>
      <c r="G130" s="18"/>
      <c r="H130" s="18"/>
      <c r="I130" s="18">
        <v>446475</v>
      </c>
      <c r="J130" s="18"/>
      <c r="K130" s="18"/>
      <c r="L130" s="18"/>
      <c r="M130" s="18"/>
      <c r="N130" s="18"/>
      <c r="O130" s="18"/>
    </row>
    <row r="131" spans="1:15" s="6" customFormat="1" ht="25.5" x14ac:dyDescent="0.2">
      <c r="A131" s="14">
        <v>333</v>
      </c>
      <c r="B131" s="17" t="s">
        <v>155</v>
      </c>
      <c r="C131" s="16">
        <f t="shared" si="58"/>
        <v>0</v>
      </c>
      <c r="D131" s="18"/>
      <c r="E131" s="18"/>
      <c r="F131" s="18"/>
      <c r="G131" s="18"/>
      <c r="H131" s="18"/>
      <c r="I131" s="18"/>
      <c r="J131" s="18"/>
      <c r="K131" s="18"/>
      <c r="L131" s="18"/>
      <c r="M131" s="18"/>
      <c r="N131" s="18"/>
      <c r="O131" s="18"/>
    </row>
    <row r="132" spans="1:15" s="6" customFormat="1" ht="25.5" customHeight="1" x14ac:dyDescent="0.2">
      <c r="A132" s="14">
        <v>334</v>
      </c>
      <c r="B132" s="17" t="s">
        <v>156</v>
      </c>
      <c r="C132" s="16">
        <f t="shared" si="58"/>
        <v>148240</v>
      </c>
      <c r="D132" s="18"/>
      <c r="E132" s="18">
        <v>20000</v>
      </c>
      <c r="F132" s="18"/>
      <c r="G132" s="18">
        <v>40000</v>
      </c>
      <c r="H132" s="18"/>
      <c r="I132" s="18"/>
      <c r="J132" s="18">
        <v>60000</v>
      </c>
      <c r="K132" s="18"/>
      <c r="L132" s="18"/>
      <c r="M132" s="18">
        <v>28240</v>
      </c>
      <c r="N132" s="18"/>
      <c r="O132" s="18"/>
    </row>
    <row r="133" spans="1:15" s="6" customFormat="1" ht="25.5" customHeight="1" x14ac:dyDescent="0.2">
      <c r="A133" s="14">
        <v>335</v>
      </c>
      <c r="B133" s="17" t="s">
        <v>157</v>
      </c>
      <c r="C133" s="16">
        <f t="shared" si="58"/>
        <v>0</v>
      </c>
      <c r="D133" s="18"/>
      <c r="E133" s="18"/>
      <c r="F133" s="18"/>
      <c r="G133" s="18"/>
      <c r="H133" s="18"/>
      <c r="I133" s="18"/>
      <c r="J133" s="18"/>
      <c r="K133" s="18"/>
      <c r="L133" s="18"/>
      <c r="M133" s="18"/>
      <c r="N133" s="18"/>
      <c r="O133" s="18"/>
    </row>
    <row r="134" spans="1:15" s="6" customFormat="1" ht="25.5" x14ac:dyDescent="0.2">
      <c r="A134" s="14">
        <v>336</v>
      </c>
      <c r="B134" s="17" t="s">
        <v>158</v>
      </c>
      <c r="C134" s="16">
        <f t="shared" si="58"/>
        <v>144000</v>
      </c>
      <c r="D134" s="18">
        <v>12000</v>
      </c>
      <c r="E134" s="18">
        <v>12000</v>
      </c>
      <c r="F134" s="18">
        <v>12000</v>
      </c>
      <c r="G134" s="18">
        <v>12000</v>
      </c>
      <c r="H134" s="18">
        <v>12000</v>
      </c>
      <c r="I134" s="18">
        <v>12000</v>
      </c>
      <c r="J134" s="18">
        <v>12000</v>
      </c>
      <c r="K134" s="18">
        <v>12000</v>
      </c>
      <c r="L134" s="18">
        <v>12000</v>
      </c>
      <c r="M134" s="18">
        <v>12000</v>
      </c>
      <c r="N134" s="18">
        <v>12000</v>
      </c>
      <c r="O134" s="18">
        <v>12000</v>
      </c>
    </row>
    <row r="135" spans="1:15" s="6" customFormat="1" ht="25.5" customHeight="1" x14ac:dyDescent="0.2">
      <c r="A135" s="14">
        <v>337</v>
      </c>
      <c r="B135" s="17" t="s">
        <v>159</v>
      </c>
      <c r="C135" s="16">
        <f t="shared" si="58"/>
        <v>0</v>
      </c>
      <c r="D135" s="18"/>
      <c r="E135" s="18"/>
      <c r="F135" s="18"/>
      <c r="G135" s="18"/>
      <c r="H135" s="18"/>
      <c r="I135" s="18"/>
      <c r="J135" s="18"/>
      <c r="K135" s="18"/>
      <c r="L135" s="18"/>
      <c r="M135" s="18"/>
      <c r="N135" s="18"/>
      <c r="O135" s="18"/>
    </row>
    <row r="136" spans="1:15" s="6" customFormat="1" ht="25.5" customHeight="1" x14ac:dyDescent="0.2">
      <c r="A136" s="14">
        <v>338</v>
      </c>
      <c r="B136" s="17" t="s">
        <v>160</v>
      </c>
      <c r="C136" s="16">
        <f t="shared" si="58"/>
        <v>0</v>
      </c>
      <c r="D136" s="18"/>
      <c r="E136" s="18"/>
      <c r="F136" s="18"/>
      <c r="G136" s="18"/>
      <c r="H136" s="18"/>
      <c r="I136" s="18"/>
      <c r="J136" s="18"/>
      <c r="K136" s="18"/>
      <c r="L136" s="18"/>
      <c r="M136" s="18"/>
      <c r="N136" s="18"/>
      <c r="O136" s="18"/>
    </row>
    <row r="137" spans="1:15" s="6" customFormat="1" ht="25.5" customHeight="1" x14ac:dyDescent="0.2">
      <c r="A137" s="14">
        <v>339</v>
      </c>
      <c r="B137" s="17" t="s">
        <v>161</v>
      </c>
      <c r="C137" s="16">
        <f t="shared" si="58"/>
        <v>0</v>
      </c>
      <c r="D137" s="18"/>
      <c r="E137" s="18"/>
      <c r="F137" s="18"/>
      <c r="G137" s="18"/>
      <c r="H137" s="18"/>
      <c r="I137" s="18"/>
      <c r="J137" s="18"/>
      <c r="K137" s="18"/>
      <c r="L137" s="18"/>
      <c r="M137" s="18"/>
      <c r="N137" s="18"/>
      <c r="O137" s="18"/>
    </row>
    <row r="138" spans="1:15" s="6" customFormat="1" ht="25.5" customHeight="1" x14ac:dyDescent="0.2">
      <c r="A138" s="19">
        <v>3400</v>
      </c>
      <c r="B138" s="20" t="s">
        <v>162</v>
      </c>
      <c r="C138" s="56">
        <f>SUM(C139:C147)</f>
        <v>400000</v>
      </c>
      <c r="D138" s="21">
        <f t="shared" ref="D138" si="59">SUM(D139:D147)</f>
        <v>84250</v>
      </c>
      <c r="E138" s="21">
        <f t="shared" ref="E138:O138" si="60">SUM(E139:E147)</f>
        <v>38500</v>
      </c>
      <c r="F138" s="21">
        <f t="shared" si="60"/>
        <v>3500</v>
      </c>
      <c r="G138" s="21">
        <f t="shared" si="60"/>
        <v>84250</v>
      </c>
      <c r="H138" s="21">
        <f t="shared" si="60"/>
        <v>3500</v>
      </c>
      <c r="I138" s="21">
        <f t="shared" si="60"/>
        <v>3500</v>
      </c>
      <c r="J138" s="21">
        <f t="shared" si="60"/>
        <v>84250</v>
      </c>
      <c r="K138" s="21">
        <f t="shared" si="60"/>
        <v>3500</v>
      </c>
      <c r="L138" s="21">
        <f t="shared" si="60"/>
        <v>3500</v>
      </c>
      <c r="M138" s="21">
        <f t="shared" si="60"/>
        <v>84250</v>
      </c>
      <c r="N138" s="21">
        <f t="shared" si="60"/>
        <v>3500</v>
      </c>
      <c r="O138" s="21">
        <f t="shared" si="60"/>
        <v>3500</v>
      </c>
    </row>
    <row r="139" spans="1:15" s="6" customFormat="1" ht="25.5" customHeight="1" x14ac:dyDescent="0.2">
      <c r="A139" s="14">
        <v>341</v>
      </c>
      <c r="B139" s="17" t="s">
        <v>163</v>
      </c>
      <c r="C139" s="16">
        <f t="shared" ref="C139" si="61">SUM(D139:O139)</f>
        <v>42000</v>
      </c>
      <c r="D139" s="18">
        <v>3500</v>
      </c>
      <c r="E139" s="18">
        <v>3500</v>
      </c>
      <c r="F139" s="18">
        <v>3500</v>
      </c>
      <c r="G139" s="18">
        <v>3500</v>
      </c>
      <c r="H139" s="18">
        <v>3500</v>
      </c>
      <c r="I139" s="18">
        <v>3500</v>
      </c>
      <c r="J139" s="18">
        <v>3500</v>
      </c>
      <c r="K139" s="18">
        <v>3500</v>
      </c>
      <c r="L139" s="18">
        <v>3500</v>
      </c>
      <c r="M139" s="18">
        <v>3500</v>
      </c>
      <c r="N139" s="18">
        <v>3500</v>
      </c>
      <c r="O139" s="18">
        <v>3500</v>
      </c>
    </row>
    <row r="140" spans="1:15" s="6" customFormat="1" ht="25.5" customHeight="1" x14ac:dyDescent="0.2">
      <c r="A140" s="14">
        <v>342</v>
      </c>
      <c r="B140" s="17" t="s">
        <v>164</v>
      </c>
      <c r="C140" s="16">
        <f t="shared" ref="C140:C147" si="62">SUM(D140:O140)</f>
        <v>0</v>
      </c>
      <c r="D140" s="18"/>
      <c r="E140" s="18"/>
      <c r="F140" s="18"/>
      <c r="G140" s="18"/>
      <c r="H140" s="18"/>
      <c r="I140" s="18"/>
      <c r="J140" s="18"/>
      <c r="K140" s="18"/>
      <c r="L140" s="18"/>
      <c r="M140" s="18"/>
      <c r="N140" s="18"/>
      <c r="O140" s="18"/>
    </row>
    <row r="141" spans="1:15" s="6" customFormat="1" ht="25.5" customHeight="1" x14ac:dyDescent="0.2">
      <c r="A141" s="14">
        <v>343</v>
      </c>
      <c r="B141" s="17" t="s">
        <v>165</v>
      </c>
      <c r="C141" s="16">
        <f t="shared" si="62"/>
        <v>0</v>
      </c>
      <c r="D141" s="18"/>
      <c r="E141" s="18"/>
      <c r="F141" s="18"/>
      <c r="G141" s="18"/>
      <c r="H141" s="18"/>
      <c r="I141" s="18"/>
      <c r="J141" s="18"/>
      <c r="K141" s="18"/>
      <c r="L141" s="18"/>
      <c r="M141" s="18"/>
      <c r="N141" s="18"/>
      <c r="O141" s="18"/>
    </row>
    <row r="142" spans="1:15" s="6" customFormat="1" ht="25.5" customHeight="1" x14ac:dyDescent="0.2">
      <c r="A142" s="14">
        <v>344</v>
      </c>
      <c r="B142" s="17" t="s">
        <v>166</v>
      </c>
      <c r="C142" s="16">
        <f t="shared" si="62"/>
        <v>35000</v>
      </c>
      <c r="D142" s="18"/>
      <c r="E142" s="18">
        <v>35000</v>
      </c>
      <c r="F142" s="18"/>
      <c r="G142" s="18"/>
      <c r="H142" s="18"/>
      <c r="I142" s="18"/>
      <c r="J142" s="18"/>
      <c r="K142" s="18"/>
      <c r="L142" s="18"/>
      <c r="M142" s="18"/>
      <c r="N142" s="18"/>
      <c r="O142" s="18"/>
    </row>
    <row r="143" spans="1:15" s="6" customFormat="1" ht="25.5" customHeight="1" x14ac:dyDescent="0.2">
      <c r="A143" s="14">
        <v>345</v>
      </c>
      <c r="B143" s="17" t="s">
        <v>167</v>
      </c>
      <c r="C143" s="16">
        <f t="shared" si="62"/>
        <v>323000</v>
      </c>
      <c r="D143" s="18">
        <v>80750</v>
      </c>
      <c r="E143" s="18"/>
      <c r="F143" s="18"/>
      <c r="G143" s="18">
        <v>80750</v>
      </c>
      <c r="H143" s="18"/>
      <c r="I143" s="18"/>
      <c r="J143" s="18">
        <v>80750</v>
      </c>
      <c r="K143" s="18"/>
      <c r="L143" s="18"/>
      <c r="M143" s="18">
        <v>80750</v>
      </c>
      <c r="N143" s="18"/>
      <c r="O143" s="18"/>
    </row>
    <row r="144" spans="1:15" s="6" customFormat="1" ht="25.5" customHeight="1" x14ac:dyDescent="0.2">
      <c r="A144" s="14">
        <v>346</v>
      </c>
      <c r="B144" s="17" t="s">
        <v>168</v>
      </c>
      <c r="C144" s="16">
        <f t="shared" si="62"/>
        <v>0</v>
      </c>
      <c r="D144" s="18"/>
      <c r="E144" s="18"/>
      <c r="F144" s="18"/>
      <c r="G144" s="18"/>
      <c r="H144" s="18"/>
      <c r="I144" s="18"/>
      <c r="J144" s="18"/>
      <c r="K144" s="18"/>
      <c r="L144" s="18"/>
      <c r="M144" s="18"/>
      <c r="N144" s="18"/>
      <c r="O144" s="18"/>
    </row>
    <row r="145" spans="1:15" s="6" customFormat="1" ht="25.5" customHeight="1" x14ac:dyDescent="0.2">
      <c r="A145" s="14">
        <v>347</v>
      </c>
      <c r="B145" s="17" t="s">
        <v>169</v>
      </c>
      <c r="C145" s="16">
        <f t="shared" si="62"/>
        <v>0</v>
      </c>
      <c r="D145" s="18"/>
      <c r="E145" s="18"/>
      <c r="F145" s="18"/>
      <c r="G145" s="18"/>
      <c r="H145" s="18"/>
      <c r="I145" s="18"/>
      <c r="J145" s="18"/>
      <c r="K145" s="18"/>
      <c r="L145" s="18"/>
      <c r="M145" s="18"/>
      <c r="N145" s="18"/>
      <c r="O145" s="18"/>
    </row>
    <row r="146" spans="1:15" s="6" customFormat="1" ht="25.5" customHeight="1" x14ac:dyDescent="0.2">
      <c r="A146" s="14">
        <v>348</v>
      </c>
      <c r="B146" s="17" t="s">
        <v>170</v>
      </c>
      <c r="C146" s="16">
        <f t="shared" si="62"/>
        <v>0</v>
      </c>
      <c r="D146" s="18"/>
      <c r="E146" s="18"/>
      <c r="F146" s="18"/>
      <c r="G146" s="18"/>
      <c r="H146" s="18"/>
      <c r="I146" s="18"/>
      <c r="J146" s="18"/>
      <c r="K146" s="18"/>
      <c r="L146" s="18"/>
      <c r="M146" s="18"/>
      <c r="N146" s="18"/>
      <c r="O146" s="18"/>
    </row>
    <row r="147" spans="1:15" s="6" customFormat="1" ht="25.5" customHeight="1" x14ac:dyDescent="0.2">
      <c r="A147" s="14">
        <v>349</v>
      </c>
      <c r="B147" s="17" t="s">
        <v>171</v>
      </c>
      <c r="C147" s="16">
        <f t="shared" si="62"/>
        <v>0</v>
      </c>
      <c r="D147" s="18"/>
      <c r="E147" s="18"/>
      <c r="F147" s="18"/>
      <c r="G147" s="18"/>
      <c r="H147" s="18"/>
      <c r="I147" s="18"/>
      <c r="J147" s="18"/>
      <c r="K147" s="18"/>
      <c r="L147" s="18"/>
      <c r="M147" s="18"/>
      <c r="N147" s="18"/>
      <c r="O147" s="18"/>
    </row>
    <row r="148" spans="1:15" s="6" customFormat="1" ht="25.5" x14ac:dyDescent="0.2">
      <c r="A148" s="19">
        <v>3500</v>
      </c>
      <c r="B148" s="20" t="s">
        <v>172</v>
      </c>
      <c r="C148" s="56">
        <f>SUM(C149:C157)</f>
        <v>1297903</v>
      </c>
      <c r="D148" s="21">
        <f t="shared" ref="D148" si="63">SUM(D149:D157)</f>
        <v>123100</v>
      </c>
      <c r="E148" s="21">
        <f t="shared" ref="E148:O148" si="64">SUM(E149:E157)</f>
        <v>99300</v>
      </c>
      <c r="F148" s="21">
        <f t="shared" si="64"/>
        <v>102300</v>
      </c>
      <c r="G148" s="21">
        <f t="shared" si="64"/>
        <v>126100</v>
      </c>
      <c r="H148" s="21">
        <f t="shared" si="64"/>
        <v>100100</v>
      </c>
      <c r="I148" s="21">
        <f t="shared" si="64"/>
        <v>107300</v>
      </c>
      <c r="J148" s="21">
        <f t="shared" si="64"/>
        <v>96300</v>
      </c>
      <c r="K148" s="21">
        <f t="shared" si="64"/>
        <v>126100</v>
      </c>
      <c r="L148" s="21">
        <f t="shared" si="64"/>
        <v>97003</v>
      </c>
      <c r="M148" s="21">
        <f t="shared" si="64"/>
        <v>99300</v>
      </c>
      <c r="N148" s="21">
        <f t="shared" si="64"/>
        <v>96300</v>
      </c>
      <c r="O148" s="21">
        <f t="shared" si="64"/>
        <v>124700</v>
      </c>
    </row>
    <row r="149" spans="1:15" s="6" customFormat="1" ht="25.5" customHeight="1" x14ac:dyDescent="0.2">
      <c r="A149" s="14">
        <v>351</v>
      </c>
      <c r="B149" s="17" t="s">
        <v>173</v>
      </c>
      <c r="C149" s="16">
        <f t="shared" ref="C149:C151" si="65">SUM(D149:O149)</f>
        <v>107200</v>
      </c>
      <c r="D149" s="18">
        <v>26800</v>
      </c>
      <c r="E149" s="18"/>
      <c r="F149" s="18"/>
      <c r="G149" s="18">
        <v>26800</v>
      </c>
      <c r="H149" s="18"/>
      <c r="I149" s="18"/>
      <c r="J149" s="18"/>
      <c r="K149" s="18">
        <v>26800</v>
      </c>
      <c r="L149" s="18"/>
      <c r="M149" s="18"/>
      <c r="N149" s="18"/>
      <c r="O149" s="18">
        <v>26800</v>
      </c>
    </row>
    <row r="150" spans="1:15" s="6" customFormat="1" ht="38.25" x14ac:dyDescent="0.2">
      <c r="A150" s="14">
        <v>352</v>
      </c>
      <c r="B150" s="17" t="s">
        <v>174</v>
      </c>
      <c r="C150" s="16">
        <f t="shared" si="65"/>
        <v>62600</v>
      </c>
      <c r="D150" s="18">
        <v>5000</v>
      </c>
      <c r="E150" s="18">
        <v>5000</v>
      </c>
      <c r="F150" s="18">
        <v>5000</v>
      </c>
      <c r="G150" s="18">
        <v>5000</v>
      </c>
      <c r="H150" s="18">
        <v>5000</v>
      </c>
      <c r="I150" s="18">
        <v>5000</v>
      </c>
      <c r="J150" s="18">
        <v>5000</v>
      </c>
      <c r="K150" s="18">
        <v>5000</v>
      </c>
      <c r="L150" s="18">
        <v>5000</v>
      </c>
      <c r="M150" s="18">
        <v>5000</v>
      </c>
      <c r="N150" s="18">
        <v>5000</v>
      </c>
      <c r="O150" s="18">
        <v>7600</v>
      </c>
    </row>
    <row r="151" spans="1:15" s="6" customFormat="1" ht="25.5" x14ac:dyDescent="0.2">
      <c r="A151" s="14">
        <v>353</v>
      </c>
      <c r="B151" s="17" t="s">
        <v>175</v>
      </c>
      <c r="C151" s="16">
        <f t="shared" si="65"/>
        <v>178400</v>
      </c>
      <c r="D151" s="18">
        <v>14800</v>
      </c>
      <c r="E151" s="18">
        <v>14800</v>
      </c>
      <c r="F151" s="18">
        <v>14800</v>
      </c>
      <c r="G151" s="18">
        <v>14800</v>
      </c>
      <c r="H151" s="18">
        <v>15600</v>
      </c>
      <c r="I151" s="18">
        <v>14800</v>
      </c>
      <c r="J151" s="18">
        <v>14800</v>
      </c>
      <c r="K151" s="18">
        <v>14800</v>
      </c>
      <c r="L151" s="18">
        <v>14800</v>
      </c>
      <c r="M151" s="18">
        <v>14800</v>
      </c>
      <c r="N151" s="18">
        <v>14800</v>
      </c>
      <c r="O151" s="18">
        <v>14800</v>
      </c>
    </row>
    <row r="152" spans="1:15" s="6" customFormat="1" ht="25.5" x14ac:dyDescent="0.2">
      <c r="A152" s="14">
        <v>354</v>
      </c>
      <c r="B152" s="17" t="s">
        <v>176</v>
      </c>
      <c r="C152" s="16">
        <f t="shared" ref="C152:C154" si="66">SUM(D152:O152)</f>
        <v>0</v>
      </c>
      <c r="D152" s="18"/>
      <c r="E152" s="18"/>
      <c r="F152" s="18"/>
      <c r="G152" s="18"/>
      <c r="H152" s="18"/>
      <c r="I152" s="18"/>
      <c r="J152" s="18"/>
      <c r="K152" s="18"/>
      <c r="L152" s="18"/>
      <c r="M152" s="18"/>
      <c r="N152" s="18"/>
      <c r="O152" s="18"/>
    </row>
    <row r="153" spans="1:15" s="6" customFormat="1" ht="25.5" x14ac:dyDescent="0.2">
      <c r="A153" s="14">
        <v>355</v>
      </c>
      <c r="B153" s="17" t="s">
        <v>177</v>
      </c>
      <c r="C153" s="16">
        <f t="shared" ref="C153" si="67">SUM(D153:O153)</f>
        <v>715000</v>
      </c>
      <c r="D153" s="18">
        <v>60000</v>
      </c>
      <c r="E153" s="18">
        <v>60000</v>
      </c>
      <c r="F153" s="18">
        <v>60000</v>
      </c>
      <c r="G153" s="18">
        <v>60000</v>
      </c>
      <c r="H153" s="18">
        <v>60000</v>
      </c>
      <c r="I153" s="18">
        <v>60000</v>
      </c>
      <c r="J153" s="18">
        <v>60000</v>
      </c>
      <c r="K153" s="18">
        <v>60000</v>
      </c>
      <c r="L153" s="18">
        <v>60000</v>
      </c>
      <c r="M153" s="18">
        <v>60000</v>
      </c>
      <c r="N153" s="18">
        <v>60000</v>
      </c>
      <c r="O153" s="18">
        <v>55000</v>
      </c>
    </row>
    <row r="154" spans="1:15" s="6" customFormat="1" ht="25.5" x14ac:dyDescent="0.2">
      <c r="A154" s="14">
        <v>356</v>
      </c>
      <c r="B154" s="17" t="s">
        <v>178</v>
      </c>
      <c r="C154" s="16">
        <f t="shared" si="66"/>
        <v>0</v>
      </c>
      <c r="D154" s="18"/>
      <c r="E154" s="18"/>
      <c r="F154" s="18"/>
      <c r="G154" s="18"/>
      <c r="H154" s="18"/>
      <c r="I154" s="18"/>
      <c r="J154" s="18"/>
      <c r="K154" s="18"/>
      <c r="L154" s="18"/>
      <c r="M154" s="18"/>
      <c r="N154" s="18"/>
      <c r="O154" s="18"/>
    </row>
    <row r="155" spans="1:15" s="6" customFormat="1" ht="25.5" x14ac:dyDescent="0.2">
      <c r="A155" s="14">
        <v>357</v>
      </c>
      <c r="B155" s="17" t="s">
        <v>179</v>
      </c>
      <c r="C155" s="16">
        <f t="shared" ref="C155:C157" si="68">SUM(D155:O155)</f>
        <v>212703</v>
      </c>
      <c r="D155" s="18">
        <v>15000</v>
      </c>
      <c r="E155" s="18">
        <v>18000</v>
      </c>
      <c r="F155" s="18">
        <v>21000</v>
      </c>
      <c r="G155" s="18">
        <v>18000</v>
      </c>
      <c r="H155" s="18">
        <v>15000</v>
      </c>
      <c r="I155" s="18">
        <v>26000</v>
      </c>
      <c r="J155" s="18">
        <v>15000</v>
      </c>
      <c r="K155" s="18">
        <v>18000</v>
      </c>
      <c r="L155" s="18">
        <v>15703</v>
      </c>
      <c r="M155" s="18">
        <v>18000</v>
      </c>
      <c r="N155" s="18">
        <v>15000</v>
      </c>
      <c r="O155" s="18">
        <v>18000</v>
      </c>
    </row>
    <row r="156" spans="1:15" s="6" customFormat="1" ht="25.5" customHeight="1" x14ac:dyDescent="0.2">
      <c r="A156" s="14">
        <v>358</v>
      </c>
      <c r="B156" s="17" t="s">
        <v>180</v>
      </c>
      <c r="C156" s="16">
        <f t="shared" si="68"/>
        <v>20000</v>
      </c>
      <c r="D156" s="18">
        <v>1500</v>
      </c>
      <c r="E156" s="18">
        <v>1500</v>
      </c>
      <c r="F156" s="18">
        <v>1500</v>
      </c>
      <c r="G156" s="18">
        <v>1500</v>
      </c>
      <c r="H156" s="18">
        <v>2500</v>
      </c>
      <c r="I156" s="18">
        <v>1500</v>
      </c>
      <c r="J156" s="18">
        <v>1500</v>
      </c>
      <c r="K156" s="18">
        <v>1500</v>
      </c>
      <c r="L156" s="18">
        <v>1500</v>
      </c>
      <c r="M156" s="18">
        <v>1500</v>
      </c>
      <c r="N156" s="18">
        <v>1500</v>
      </c>
      <c r="O156" s="18">
        <v>2500</v>
      </c>
    </row>
    <row r="157" spans="1:15" s="6" customFormat="1" ht="25.5" customHeight="1" x14ac:dyDescent="0.2">
      <c r="A157" s="14">
        <v>359</v>
      </c>
      <c r="B157" s="17" t="s">
        <v>181</v>
      </c>
      <c r="C157" s="16">
        <f t="shared" si="68"/>
        <v>2000</v>
      </c>
      <c r="D157" s="18"/>
      <c r="E157" s="18"/>
      <c r="F157" s="18"/>
      <c r="G157" s="18"/>
      <c r="H157" s="18">
        <v>2000</v>
      </c>
      <c r="I157" s="18"/>
      <c r="J157" s="18"/>
      <c r="K157" s="18"/>
      <c r="L157" s="18"/>
      <c r="M157" s="18"/>
      <c r="N157" s="18"/>
      <c r="O157" s="18"/>
    </row>
    <row r="158" spans="1:15" s="6" customFormat="1" ht="25.5" customHeight="1" x14ac:dyDescent="0.2">
      <c r="A158" s="19">
        <v>3600</v>
      </c>
      <c r="B158" s="20" t="s">
        <v>182</v>
      </c>
      <c r="C158" s="56">
        <f>SUM(C159:C165)</f>
        <v>333720</v>
      </c>
      <c r="D158" s="21">
        <f t="shared" ref="D158" si="69">SUM(D159:D165)</f>
        <v>20000</v>
      </c>
      <c r="E158" s="21">
        <f t="shared" ref="E158:O158" si="70">SUM(E159:E165)</f>
        <v>20000</v>
      </c>
      <c r="F158" s="21">
        <f t="shared" si="70"/>
        <v>20000</v>
      </c>
      <c r="G158" s="21">
        <f t="shared" si="70"/>
        <v>30000</v>
      </c>
      <c r="H158" s="21">
        <f t="shared" si="70"/>
        <v>20000</v>
      </c>
      <c r="I158" s="21">
        <f t="shared" si="70"/>
        <v>20000</v>
      </c>
      <c r="J158" s="21">
        <f t="shared" si="70"/>
        <v>20000</v>
      </c>
      <c r="K158" s="21">
        <f t="shared" si="70"/>
        <v>20000</v>
      </c>
      <c r="L158" s="21">
        <f t="shared" si="70"/>
        <v>83720</v>
      </c>
      <c r="M158" s="21">
        <f t="shared" si="70"/>
        <v>20000</v>
      </c>
      <c r="N158" s="21">
        <f t="shared" si="70"/>
        <v>20000</v>
      </c>
      <c r="O158" s="21">
        <f t="shared" si="70"/>
        <v>40000</v>
      </c>
    </row>
    <row r="159" spans="1:15" s="6" customFormat="1" ht="38.25" x14ac:dyDescent="0.2">
      <c r="A159" s="14">
        <v>361</v>
      </c>
      <c r="B159" s="17" t="s">
        <v>183</v>
      </c>
      <c r="C159" s="16">
        <f t="shared" ref="C159:C162" si="71">SUM(D159:O159)</f>
        <v>223540</v>
      </c>
      <c r="D159" s="18">
        <v>18000</v>
      </c>
      <c r="E159" s="18">
        <v>18000</v>
      </c>
      <c r="F159" s="18">
        <v>18000</v>
      </c>
      <c r="G159" s="18">
        <v>18000</v>
      </c>
      <c r="H159" s="18">
        <v>18000</v>
      </c>
      <c r="I159" s="18">
        <v>18000</v>
      </c>
      <c r="J159" s="18">
        <v>18000</v>
      </c>
      <c r="K159" s="18">
        <v>18000</v>
      </c>
      <c r="L159" s="18">
        <v>25540</v>
      </c>
      <c r="M159" s="18">
        <v>18000</v>
      </c>
      <c r="N159" s="18">
        <v>18000</v>
      </c>
      <c r="O159" s="18">
        <v>18000</v>
      </c>
    </row>
    <row r="160" spans="1:15" s="6" customFormat="1" ht="38.25" x14ac:dyDescent="0.2">
      <c r="A160" s="14">
        <v>362</v>
      </c>
      <c r="B160" s="17" t="s">
        <v>184</v>
      </c>
      <c r="C160" s="16">
        <f t="shared" si="71"/>
        <v>10000</v>
      </c>
      <c r="D160" s="18"/>
      <c r="E160" s="18"/>
      <c r="F160" s="18"/>
      <c r="G160" s="18">
        <v>10000</v>
      </c>
      <c r="H160" s="18"/>
      <c r="I160" s="18"/>
      <c r="J160" s="18"/>
      <c r="K160" s="18"/>
      <c r="L160" s="18"/>
      <c r="M160" s="18"/>
      <c r="N160" s="18"/>
      <c r="O160" s="18"/>
    </row>
    <row r="161" spans="1:15" s="6" customFormat="1" ht="25.5" x14ac:dyDescent="0.2">
      <c r="A161" s="14">
        <v>363</v>
      </c>
      <c r="B161" s="17" t="s">
        <v>185</v>
      </c>
      <c r="C161" s="16">
        <f t="shared" si="71"/>
        <v>24000</v>
      </c>
      <c r="D161" s="18">
        <v>2000</v>
      </c>
      <c r="E161" s="18">
        <v>2000</v>
      </c>
      <c r="F161" s="18">
        <v>2000</v>
      </c>
      <c r="G161" s="18">
        <v>2000</v>
      </c>
      <c r="H161" s="18">
        <v>2000</v>
      </c>
      <c r="I161" s="18">
        <v>2000</v>
      </c>
      <c r="J161" s="18">
        <v>2000</v>
      </c>
      <c r="K161" s="18">
        <v>2000</v>
      </c>
      <c r="L161" s="18">
        <v>2000</v>
      </c>
      <c r="M161" s="18">
        <v>2000</v>
      </c>
      <c r="N161" s="18">
        <v>2000</v>
      </c>
      <c r="O161" s="18">
        <v>2000</v>
      </c>
    </row>
    <row r="162" spans="1:15" s="6" customFormat="1" ht="25.5" customHeight="1" x14ac:dyDescent="0.2">
      <c r="A162" s="14">
        <v>364</v>
      </c>
      <c r="B162" s="17" t="s">
        <v>186</v>
      </c>
      <c r="C162" s="16">
        <f t="shared" si="71"/>
        <v>11180</v>
      </c>
      <c r="D162" s="18"/>
      <c r="E162" s="18"/>
      <c r="F162" s="18"/>
      <c r="G162" s="18"/>
      <c r="H162" s="18"/>
      <c r="I162" s="18"/>
      <c r="J162" s="18"/>
      <c r="K162" s="18"/>
      <c r="L162" s="18">
        <v>11180</v>
      </c>
      <c r="M162" s="18"/>
      <c r="N162" s="18"/>
      <c r="O162" s="18"/>
    </row>
    <row r="163" spans="1:15" s="6" customFormat="1" ht="25.5" customHeight="1" x14ac:dyDescent="0.2">
      <c r="A163" s="14">
        <v>365</v>
      </c>
      <c r="B163" s="17" t="s">
        <v>187</v>
      </c>
      <c r="C163" s="16">
        <f t="shared" ref="C163:C165" si="72">SUM(D163:O163)</f>
        <v>30000</v>
      </c>
      <c r="D163" s="18"/>
      <c r="E163" s="18"/>
      <c r="F163" s="18"/>
      <c r="G163" s="18"/>
      <c r="H163" s="18"/>
      <c r="I163" s="18"/>
      <c r="J163" s="18"/>
      <c r="K163" s="18"/>
      <c r="L163" s="18">
        <v>30000</v>
      </c>
      <c r="M163" s="18"/>
      <c r="N163" s="18"/>
      <c r="O163" s="18"/>
    </row>
    <row r="164" spans="1:15" s="6" customFormat="1" ht="25.5" x14ac:dyDescent="0.2">
      <c r="A164" s="14">
        <v>366</v>
      </c>
      <c r="B164" s="17" t="s">
        <v>188</v>
      </c>
      <c r="C164" s="16">
        <f t="shared" si="72"/>
        <v>15000</v>
      </c>
      <c r="D164" s="18"/>
      <c r="E164" s="18"/>
      <c r="F164" s="18"/>
      <c r="G164" s="18"/>
      <c r="H164" s="18"/>
      <c r="I164" s="18"/>
      <c r="J164" s="18"/>
      <c r="K164" s="18"/>
      <c r="L164" s="18">
        <v>15000</v>
      </c>
      <c r="M164" s="18"/>
      <c r="N164" s="18"/>
      <c r="O164" s="18"/>
    </row>
    <row r="165" spans="1:15" s="6" customFormat="1" ht="25.5" customHeight="1" x14ac:dyDescent="0.2">
      <c r="A165" s="14">
        <v>369</v>
      </c>
      <c r="B165" s="17" t="s">
        <v>189</v>
      </c>
      <c r="C165" s="16">
        <f t="shared" si="72"/>
        <v>20000</v>
      </c>
      <c r="D165" s="18"/>
      <c r="E165" s="18"/>
      <c r="F165" s="18"/>
      <c r="G165" s="18"/>
      <c r="H165" s="18"/>
      <c r="I165" s="18"/>
      <c r="J165" s="18"/>
      <c r="K165" s="18"/>
      <c r="L165" s="18"/>
      <c r="M165" s="18"/>
      <c r="N165" s="18"/>
      <c r="O165" s="18">
        <v>20000</v>
      </c>
    </row>
    <row r="166" spans="1:15" s="6" customFormat="1" ht="25.5" customHeight="1" x14ac:dyDescent="0.2">
      <c r="A166" s="19">
        <v>3700</v>
      </c>
      <c r="B166" s="20" t="s">
        <v>190</v>
      </c>
      <c r="C166" s="56">
        <f>SUM(C167:C175)</f>
        <v>904155</v>
      </c>
      <c r="D166" s="21">
        <f t="shared" ref="D166" si="73">SUM(D167:D175)</f>
        <v>65863</v>
      </c>
      <c r="E166" s="21">
        <f t="shared" ref="E166:O166" si="74">SUM(E167:E175)</f>
        <v>75863</v>
      </c>
      <c r="F166" s="21">
        <f t="shared" si="74"/>
        <v>90863</v>
      </c>
      <c r="G166" s="21">
        <f t="shared" si="74"/>
        <v>65863</v>
      </c>
      <c r="H166" s="21">
        <f t="shared" si="74"/>
        <v>66348</v>
      </c>
      <c r="I166" s="21">
        <f t="shared" si="74"/>
        <v>104177</v>
      </c>
      <c r="J166" s="21">
        <f t="shared" si="74"/>
        <v>65863</v>
      </c>
      <c r="K166" s="21">
        <f t="shared" si="74"/>
        <v>65863</v>
      </c>
      <c r="L166" s="21">
        <f t="shared" si="74"/>
        <v>80863</v>
      </c>
      <c r="M166" s="21">
        <f t="shared" si="74"/>
        <v>70863</v>
      </c>
      <c r="N166" s="21">
        <f t="shared" si="74"/>
        <v>70863</v>
      </c>
      <c r="O166" s="21">
        <f t="shared" si="74"/>
        <v>80863</v>
      </c>
    </row>
    <row r="167" spans="1:15" s="6" customFormat="1" ht="25.5" customHeight="1" x14ac:dyDescent="0.2">
      <c r="A167" s="14">
        <v>371</v>
      </c>
      <c r="B167" s="17" t="s">
        <v>191</v>
      </c>
      <c r="C167" s="16">
        <f t="shared" ref="C167:C175" si="75">SUM(D167:O167)</f>
        <v>80000</v>
      </c>
      <c r="D167" s="18"/>
      <c r="E167" s="18"/>
      <c r="F167" s="18">
        <v>25000</v>
      </c>
      <c r="G167" s="18"/>
      <c r="H167" s="18"/>
      <c r="I167" s="18">
        <v>15000</v>
      </c>
      <c r="J167" s="18"/>
      <c r="K167" s="18"/>
      <c r="L167" s="18">
        <v>15000</v>
      </c>
      <c r="M167" s="18">
        <v>5000</v>
      </c>
      <c r="N167" s="18">
        <v>5000</v>
      </c>
      <c r="O167" s="18">
        <v>15000</v>
      </c>
    </row>
    <row r="168" spans="1:15" s="6" customFormat="1" ht="25.5" customHeight="1" x14ac:dyDescent="0.2">
      <c r="A168" s="14">
        <v>372</v>
      </c>
      <c r="B168" s="17" t="s">
        <v>192</v>
      </c>
      <c r="C168" s="16">
        <f t="shared" si="75"/>
        <v>232356</v>
      </c>
      <c r="D168" s="18">
        <v>19363</v>
      </c>
      <c r="E168" s="18">
        <v>19363</v>
      </c>
      <c r="F168" s="18">
        <v>19363</v>
      </c>
      <c r="G168" s="18">
        <v>19363</v>
      </c>
      <c r="H168" s="18">
        <v>19363</v>
      </c>
      <c r="I168" s="18">
        <v>19363</v>
      </c>
      <c r="J168" s="18">
        <v>19363</v>
      </c>
      <c r="K168" s="18">
        <v>19363</v>
      </c>
      <c r="L168" s="18">
        <v>19363</v>
      </c>
      <c r="M168" s="18">
        <v>19363</v>
      </c>
      <c r="N168" s="18">
        <v>19363</v>
      </c>
      <c r="O168" s="18">
        <v>19363</v>
      </c>
    </row>
    <row r="169" spans="1:15" s="6" customFormat="1" ht="25.5" customHeight="1" x14ac:dyDescent="0.2">
      <c r="A169" s="14">
        <v>373</v>
      </c>
      <c r="B169" s="17" t="s">
        <v>193</v>
      </c>
      <c r="C169" s="16">
        <f t="shared" si="75"/>
        <v>0</v>
      </c>
      <c r="D169" s="18"/>
      <c r="E169" s="18"/>
      <c r="F169" s="18"/>
      <c r="G169" s="18"/>
      <c r="H169" s="18"/>
      <c r="I169" s="18"/>
      <c r="J169" s="18"/>
      <c r="K169" s="18"/>
      <c r="L169" s="18"/>
      <c r="M169" s="18"/>
      <c r="N169" s="18"/>
      <c r="O169" s="18"/>
    </row>
    <row r="170" spans="1:15" s="6" customFormat="1" ht="25.5" customHeight="1" x14ac:dyDescent="0.2">
      <c r="A170" s="14">
        <v>374</v>
      </c>
      <c r="B170" s="17" t="s">
        <v>194</v>
      </c>
      <c r="C170" s="16">
        <f t="shared" si="75"/>
        <v>0</v>
      </c>
      <c r="D170" s="18"/>
      <c r="E170" s="18"/>
      <c r="F170" s="18"/>
      <c r="G170" s="18"/>
      <c r="H170" s="18"/>
      <c r="I170" s="18"/>
      <c r="J170" s="18"/>
      <c r="K170" s="18"/>
      <c r="L170" s="18"/>
      <c r="M170" s="18"/>
      <c r="N170" s="18"/>
      <c r="O170" s="18"/>
    </row>
    <row r="171" spans="1:15" s="6" customFormat="1" ht="25.5" customHeight="1" x14ac:dyDescent="0.2">
      <c r="A171" s="14">
        <v>375</v>
      </c>
      <c r="B171" s="17" t="s">
        <v>195</v>
      </c>
      <c r="C171" s="16">
        <f t="shared" si="75"/>
        <v>490485</v>
      </c>
      <c r="D171" s="18">
        <v>40000</v>
      </c>
      <c r="E171" s="18">
        <v>50000</v>
      </c>
      <c r="F171" s="18">
        <v>40000</v>
      </c>
      <c r="G171" s="18">
        <v>40000</v>
      </c>
      <c r="H171" s="18">
        <v>40485</v>
      </c>
      <c r="I171" s="18">
        <v>40000</v>
      </c>
      <c r="J171" s="18">
        <v>40000</v>
      </c>
      <c r="K171" s="18">
        <v>40000</v>
      </c>
      <c r="L171" s="18">
        <v>40000</v>
      </c>
      <c r="M171" s="18">
        <v>40000</v>
      </c>
      <c r="N171" s="18">
        <v>40000</v>
      </c>
      <c r="O171" s="18">
        <v>40000</v>
      </c>
    </row>
    <row r="172" spans="1:15" s="6" customFormat="1" ht="25.5" customHeight="1" x14ac:dyDescent="0.2">
      <c r="A172" s="14">
        <v>376</v>
      </c>
      <c r="B172" s="17" t="s">
        <v>196</v>
      </c>
      <c r="C172" s="16">
        <f t="shared" si="75"/>
        <v>23314</v>
      </c>
      <c r="D172" s="18"/>
      <c r="E172" s="18"/>
      <c r="F172" s="18"/>
      <c r="G172" s="18"/>
      <c r="H172" s="18"/>
      <c r="I172" s="18">
        <v>23314</v>
      </c>
      <c r="J172" s="18"/>
      <c r="K172" s="18"/>
      <c r="L172" s="18"/>
      <c r="M172" s="18"/>
      <c r="N172" s="18"/>
      <c r="O172" s="18"/>
    </row>
    <row r="173" spans="1:15" s="6" customFormat="1" ht="25.5" customHeight="1" x14ac:dyDescent="0.2">
      <c r="A173" s="14">
        <v>377</v>
      </c>
      <c r="B173" s="17" t="s">
        <v>197</v>
      </c>
      <c r="C173" s="16">
        <f t="shared" si="75"/>
        <v>0</v>
      </c>
      <c r="D173" s="18"/>
      <c r="E173" s="18"/>
      <c r="F173" s="18"/>
      <c r="G173" s="18"/>
      <c r="H173" s="18"/>
      <c r="I173" s="18"/>
      <c r="J173" s="18"/>
      <c r="K173" s="18"/>
      <c r="L173" s="18"/>
      <c r="M173" s="18"/>
      <c r="N173" s="18"/>
      <c r="O173" s="18"/>
    </row>
    <row r="174" spans="1:15" s="6" customFormat="1" ht="25.5" customHeight="1" x14ac:dyDescent="0.2">
      <c r="A174" s="14">
        <v>378</v>
      </c>
      <c r="B174" s="17" t="s">
        <v>198</v>
      </c>
      <c r="C174" s="16">
        <f t="shared" si="75"/>
        <v>0</v>
      </c>
      <c r="D174" s="18"/>
      <c r="E174" s="18"/>
      <c r="F174" s="18"/>
      <c r="G174" s="18"/>
      <c r="H174" s="18"/>
      <c r="I174" s="18"/>
      <c r="J174" s="18"/>
      <c r="K174" s="18"/>
      <c r="L174" s="18"/>
      <c r="M174" s="18"/>
      <c r="N174" s="18"/>
      <c r="O174" s="18"/>
    </row>
    <row r="175" spans="1:15" s="6" customFormat="1" ht="25.5" customHeight="1" x14ac:dyDescent="0.2">
      <c r="A175" s="14">
        <v>379</v>
      </c>
      <c r="B175" s="17" t="s">
        <v>199</v>
      </c>
      <c r="C175" s="16">
        <f t="shared" si="75"/>
        <v>78000</v>
      </c>
      <c r="D175" s="18">
        <v>6500</v>
      </c>
      <c r="E175" s="18">
        <v>6500</v>
      </c>
      <c r="F175" s="18">
        <v>6500</v>
      </c>
      <c r="G175" s="18">
        <v>6500</v>
      </c>
      <c r="H175" s="18">
        <v>6500</v>
      </c>
      <c r="I175" s="18">
        <v>6500</v>
      </c>
      <c r="J175" s="18">
        <v>6500</v>
      </c>
      <c r="K175" s="18">
        <v>6500</v>
      </c>
      <c r="L175" s="18">
        <v>6500</v>
      </c>
      <c r="M175" s="18">
        <v>6500</v>
      </c>
      <c r="N175" s="18">
        <v>6500</v>
      </c>
      <c r="O175" s="18">
        <v>6500</v>
      </c>
    </row>
    <row r="176" spans="1:15" s="6" customFormat="1" ht="25.5" customHeight="1" x14ac:dyDescent="0.2">
      <c r="A176" s="19">
        <v>3800</v>
      </c>
      <c r="B176" s="20" t="s">
        <v>200</v>
      </c>
      <c r="C176" s="56">
        <f>SUM(C177:C181)</f>
        <v>338149</v>
      </c>
      <c r="D176" s="21">
        <f t="shared" ref="D176" si="76">SUM(D177:D181)</f>
        <v>18000</v>
      </c>
      <c r="E176" s="21">
        <f t="shared" ref="E176:O176" si="77">SUM(E177:E181)</f>
        <v>18000</v>
      </c>
      <c r="F176" s="21">
        <f t="shared" si="77"/>
        <v>18000</v>
      </c>
      <c r="G176" s="21">
        <f t="shared" si="77"/>
        <v>18000</v>
      </c>
      <c r="H176" s="21">
        <f t="shared" si="77"/>
        <v>18625</v>
      </c>
      <c r="I176" s="21">
        <f t="shared" si="77"/>
        <v>18000</v>
      </c>
      <c r="J176" s="21">
        <f t="shared" si="77"/>
        <v>18000</v>
      </c>
      <c r="K176" s="21">
        <f t="shared" si="77"/>
        <v>18000</v>
      </c>
      <c r="L176" s="21">
        <f t="shared" si="77"/>
        <v>123600</v>
      </c>
      <c r="M176" s="21">
        <f t="shared" si="77"/>
        <v>18000</v>
      </c>
      <c r="N176" s="21">
        <f t="shared" si="77"/>
        <v>18000</v>
      </c>
      <c r="O176" s="21">
        <f t="shared" si="77"/>
        <v>33924</v>
      </c>
    </row>
    <row r="177" spans="1:15" s="6" customFormat="1" ht="25.5" customHeight="1" x14ac:dyDescent="0.2">
      <c r="A177" s="14">
        <v>381</v>
      </c>
      <c r="B177" s="17" t="s">
        <v>201</v>
      </c>
      <c r="C177" s="16">
        <f t="shared" ref="C177:C180" si="78">SUM(D177:O177)</f>
        <v>80000</v>
      </c>
      <c r="D177" s="18"/>
      <c r="E177" s="18"/>
      <c r="F177" s="18"/>
      <c r="G177" s="18"/>
      <c r="H177" s="18"/>
      <c r="I177" s="18"/>
      <c r="J177" s="18"/>
      <c r="K177" s="18"/>
      <c r="L177" s="18">
        <v>80000</v>
      </c>
      <c r="M177" s="18"/>
      <c r="N177" s="18"/>
      <c r="O177" s="18"/>
    </row>
    <row r="178" spans="1:15" s="6" customFormat="1" ht="25.5" customHeight="1" x14ac:dyDescent="0.2">
      <c r="A178" s="14">
        <v>382</v>
      </c>
      <c r="B178" s="17" t="s">
        <v>202</v>
      </c>
      <c r="C178" s="16">
        <f t="shared" si="78"/>
        <v>175924</v>
      </c>
      <c r="D178" s="18">
        <v>12000</v>
      </c>
      <c r="E178" s="18">
        <v>12000</v>
      </c>
      <c r="F178" s="18">
        <v>12000</v>
      </c>
      <c r="G178" s="18">
        <v>12000</v>
      </c>
      <c r="H178" s="18">
        <v>12000</v>
      </c>
      <c r="I178" s="18">
        <v>12000</v>
      </c>
      <c r="J178" s="18">
        <v>12000</v>
      </c>
      <c r="K178" s="18">
        <v>12000</v>
      </c>
      <c r="L178" s="18">
        <v>28000</v>
      </c>
      <c r="M178" s="18">
        <v>12000</v>
      </c>
      <c r="N178" s="18">
        <v>12000</v>
      </c>
      <c r="O178" s="18">
        <v>27924</v>
      </c>
    </row>
    <row r="179" spans="1:15" s="6" customFormat="1" ht="25.5" customHeight="1" x14ac:dyDescent="0.2">
      <c r="A179" s="14">
        <v>383</v>
      </c>
      <c r="B179" s="17" t="s">
        <v>203</v>
      </c>
      <c r="C179" s="16">
        <f t="shared" si="78"/>
        <v>72625</v>
      </c>
      <c r="D179" s="18">
        <v>6000</v>
      </c>
      <c r="E179" s="18">
        <v>6000</v>
      </c>
      <c r="F179" s="18">
        <v>6000</v>
      </c>
      <c r="G179" s="18">
        <v>6000</v>
      </c>
      <c r="H179" s="18">
        <v>6625</v>
      </c>
      <c r="I179" s="18">
        <v>6000</v>
      </c>
      <c r="J179" s="18">
        <v>6000</v>
      </c>
      <c r="K179" s="18">
        <v>6000</v>
      </c>
      <c r="L179" s="18">
        <v>6000</v>
      </c>
      <c r="M179" s="18">
        <v>6000</v>
      </c>
      <c r="N179" s="18">
        <v>6000</v>
      </c>
      <c r="O179" s="18">
        <v>6000</v>
      </c>
    </row>
    <row r="180" spans="1:15" s="6" customFormat="1" ht="25.5" customHeight="1" x14ac:dyDescent="0.2">
      <c r="A180" s="14">
        <v>384</v>
      </c>
      <c r="B180" s="17" t="s">
        <v>204</v>
      </c>
      <c r="C180" s="16">
        <f t="shared" si="78"/>
        <v>9600</v>
      </c>
      <c r="D180" s="18"/>
      <c r="E180" s="18"/>
      <c r="F180" s="18"/>
      <c r="G180" s="18"/>
      <c r="H180" s="18"/>
      <c r="I180" s="18"/>
      <c r="J180" s="18"/>
      <c r="K180" s="18"/>
      <c r="L180" s="18">
        <v>9600</v>
      </c>
      <c r="M180" s="18"/>
      <c r="N180" s="18"/>
      <c r="O180" s="18"/>
    </row>
    <row r="181" spans="1:15" s="6" customFormat="1" ht="25.5" customHeight="1" x14ac:dyDescent="0.2">
      <c r="A181" s="14">
        <v>385</v>
      </c>
      <c r="B181" s="17" t="s">
        <v>205</v>
      </c>
      <c r="C181" s="16">
        <f t="shared" ref="C181" si="79">SUM(D181:O181)</f>
        <v>0</v>
      </c>
      <c r="D181" s="18"/>
      <c r="E181" s="18"/>
      <c r="F181" s="18"/>
      <c r="G181" s="18"/>
      <c r="H181" s="18"/>
      <c r="I181" s="18"/>
      <c r="J181" s="18"/>
      <c r="K181" s="18"/>
      <c r="L181" s="18"/>
      <c r="M181" s="18"/>
      <c r="N181" s="18"/>
      <c r="O181" s="18"/>
    </row>
    <row r="182" spans="1:15" s="6" customFormat="1" ht="25.5" customHeight="1" x14ac:dyDescent="0.2">
      <c r="A182" s="19">
        <v>3900</v>
      </c>
      <c r="B182" s="20" t="s">
        <v>206</v>
      </c>
      <c r="C182" s="56">
        <f>SUM(C183:C191)</f>
        <v>12360</v>
      </c>
      <c r="D182" s="21">
        <f t="shared" ref="D182" si="80">SUM(D183:D191)</f>
        <v>0</v>
      </c>
      <c r="E182" s="21">
        <f t="shared" ref="E182:O182" si="81">SUM(E183:E191)</f>
        <v>0</v>
      </c>
      <c r="F182" s="21">
        <f t="shared" si="81"/>
        <v>12360</v>
      </c>
      <c r="G182" s="21">
        <f t="shared" si="81"/>
        <v>0</v>
      </c>
      <c r="H182" s="21">
        <f t="shared" si="81"/>
        <v>0</v>
      </c>
      <c r="I182" s="21">
        <f t="shared" si="81"/>
        <v>0</v>
      </c>
      <c r="J182" s="21">
        <f t="shared" si="81"/>
        <v>0</v>
      </c>
      <c r="K182" s="21">
        <f t="shared" si="81"/>
        <v>0</v>
      </c>
      <c r="L182" s="21">
        <f t="shared" si="81"/>
        <v>0</v>
      </c>
      <c r="M182" s="21">
        <f t="shared" si="81"/>
        <v>0</v>
      </c>
      <c r="N182" s="21">
        <f t="shared" si="81"/>
        <v>0</v>
      </c>
      <c r="O182" s="21">
        <f t="shared" si="81"/>
        <v>0</v>
      </c>
    </row>
    <row r="183" spans="1:15" s="6" customFormat="1" ht="25.5" customHeight="1" x14ac:dyDescent="0.2">
      <c r="A183" s="14">
        <v>391</v>
      </c>
      <c r="B183" s="17" t="s">
        <v>207</v>
      </c>
      <c r="C183" s="16">
        <f t="shared" ref="C183" si="82">SUM(D183:O183)</f>
        <v>0</v>
      </c>
      <c r="D183" s="18"/>
      <c r="E183" s="18"/>
      <c r="F183" s="18"/>
      <c r="G183" s="18"/>
      <c r="H183" s="18"/>
      <c r="I183" s="18"/>
      <c r="J183" s="18"/>
      <c r="K183" s="18"/>
      <c r="L183" s="18"/>
      <c r="M183" s="18"/>
      <c r="N183" s="18"/>
      <c r="O183" s="18"/>
    </row>
    <row r="184" spans="1:15" s="6" customFormat="1" ht="25.5" customHeight="1" x14ac:dyDescent="0.2">
      <c r="A184" s="14">
        <v>392</v>
      </c>
      <c r="B184" s="17" t="s">
        <v>208</v>
      </c>
      <c r="C184" s="16">
        <f t="shared" ref="C184:C191" si="83">SUM(D184:O184)</f>
        <v>0</v>
      </c>
      <c r="D184" s="18"/>
      <c r="E184" s="18"/>
      <c r="F184" s="18"/>
      <c r="G184" s="18"/>
      <c r="H184" s="18"/>
      <c r="I184" s="18"/>
      <c r="J184" s="18"/>
      <c r="K184" s="18"/>
      <c r="L184" s="18"/>
      <c r="M184" s="18"/>
      <c r="N184" s="18"/>
      <c r="O184" s="18"/>
    </row>
    <row r="185" spans="1:15" s="6" customFormat="1" ht="25.5" customHeight="1" x14ac:dyDescent="0.2">
      <c r="A185" s="14">
        <v>393</v>
      </c>
      <c r="B185" s="17" t="s">
        <v>209</v>
      </c>
      <c r="C185" s="16">
        <f t="shared" si="83"/>
        <v>0</v>
      </c>
      <c r="D185" s="18"/>
      <c r="E185" s="18"/>
      <c r="F185" s="18"/>
      <c r="G185" s="18"/>
      <c r="H185" s="18"/>
      <c r="I185" s="18"/>
      <c r="J185" s="18"/>
      <c r="K185" s="18"/>
      <c r="L185" s="18"/>
      <c r="M185" s="18"/>
      <c r="N185" s="18"/>
      <c r="O185" s="18"/>
    </row>
    <row r="186" spans="1:15" s="6" customFormat="1" ht="25.5" customHeight="1" x14ac:dyDescent="0.2">
      <c r="A186" s="14">
        <v>394</v>
      </c>
      <c r="B186" s="29" t="s">
        <v>210</v>
      </c>
      <c r="C186" s="16">
        <f t="shared" si="83"/>
        <v>0</v>
      </c>
      <c r="D186" s="18"/>
      <c r="E186" s="18"/>
      <c r="F186" s="18"/>
      <c r="G186" s="18"/>
      <c r="H186" s="18"/>
      <c r="I186" s="18"/>
      <c r="J186" s="18"/>
      <c r="K186" s="18"/>
      <c r="L186" s="18"/>
      <c r="M186" s="18"/>
      <c r="N186" s="18"/>
      <c r="O186" s="18"/>
    </row>
    <row r="187" spans="1:15" s="6" customFormat="1" ht="25.5" customHeight="1" x14ac:dyDescent="0.2">
      <c r="A187" s="14">
        <v>395</v>
      </c>
      <c r="B187" s="17" t="s">
        <v>211</v>
      </c>
      <c r="C187" s="16">
        <f t="shared" si="83"/>
        <v>12360</v>
      </c>
      <c r="D187" s="18"/>
      <c r="E187" s="18"/>
      <c r="F187" s="18">
        <v>12360</v>
      </c>
      <c r="G187" s="18"/>
      <c r="H187" s="18"/>
      <c r="I187" s="18"/>
      <c r="J187" s="18"/>
      <c r="K187" s="18"/>
      <c r="L187" s="18"/>
      <c r="M187" s="18"/>
      <c r="N187" s="18"/>
      <c r="O187" s="18"/>
    </row>
    <row r="188" spans="1:15" s="6" customFormat="1" ht="25.5" customHeight="1" x14ac:dyDescent="0.2">
      <c r="A188" s="14">
        <v>396</v>
      </c>
      <c r="B188" s="17" t="s">
        <v>212</v>
      </c>
      <c r="C188" s="16">
        <f t="shared" si="83"/>
        <v>0</v>
      </c>
      <c r="D188" s="18"/>
      <c r="E188" s="18"/>
      <c r="F188" s="18"/>
      <c r="G188" s="18"/>
      <c r="H188" s="18"/>
      <c r="I188" s="18"/>
      <c r="J188" s="18"/>
      <c r="K188" s="18"/>
      <c r="L188" s="18"/>
      <c r="M188" s="18"/>
      <c r="N188" s="18"/>
      <c r="O188" s="18"/>
    </row>
    <row r="189" spans="1:15" s="6" customFormat="1" ht="25.5" customHeight="1" x14ac:dyDescent="0.2">
      <c r="A189" s="14">
        <v>397</v>
      </c>
      <c r="B189" s="17" t="s">
        <v>213</v>
      </c>
      <c r="C189" s="16">
        <f t="shared" si="83"/>
        <v>0</v>
      </c>
      <c r="D189" s="18"/>
      <c r="E189" s="18"/>
      <c r="F189" s="18"/>
      <c r="G189" s="18"/>
      <c r="H189" s="18"/>
      <c r="I189" s="18"/>
      <c r="J189" s="18"/>
      <c r="K189" s="18"/>
      <c r="L189" s="18"/>
      <c r="M189" s="18"/>
      <c r="N189" s="18"/>
      <c r="O189" s="18"/>
    </row>
    <row r="190" spans="1:15" s="6" customFormat="1" ht="25.5" customHeight="1" x14ac:dyDescent="0.2">
      <c r="A190" s="14">
        <v>398</v>
      </c>
      <c r="B190" s="17" t="s">
        <v>214</v>
      </c>
      <c r="C190" s="16">
        <f t="shared" si="83"/>
        <v>0</v>
      </c>
      <c r="D190" s="18"/>
      <c r="E190" s="18"/>
      <c r="F190" s="18"/>
      <c r="G190" s="18"/>
      <c r="H190" s="18"/>
      <c r="I190" s="18"/>
      <c r="J190" s="18"/>
      <c r="K190" s="18"/>
      <c r="L190" s="18"/>
      <c r="M190" s="18"/>
      <c r="N190" s="18"/>
      <c r="O190" s="18"/>
    </row>
    <row r="191" spans="1:15" s="6" customFormat="1" ht="25.5" customHeight="1" x14ac:dyDescent="0.2">
      <c r="A191" s="14">
        <v>399</v>
      </c>
      <c r="B191" s="17" t="s">
        <v>215</v>
      </c>
      <c r="C191" s="16">
        <f t="shared" si="83"/>
        <v>0</v>
      </c>
      <c r="D191" s="18"/>
      <c r="E191" s="18"/>
      <c r="F191" s="18"/>
      <c r="G191" s="18"/>
      <c r="H191" s="18"/>
      <c r="I191" s="18"/>
      <c r="J191" s="18"/>
      <c r="K191" s="18"/>
      <c r="L191" s="18"/>
      <c r="M191" s="18"/>
      <c r="N191" s="18"/>
      <c r="O191" s="18"/>
    </row>
    <row r="192" spans="1:15" s="6" customFormat="1" ht="25.5" x14ac:dyDescent="0.2">
      <c r="A192" s="25">
        <v>4000</v>
      </c>
      <c r="B192" s="26" t="s">
        <v>216</v>
      </c>
      <c r="C192" s="59">
        <f>+C193+C219+C228+C232+C239+C241+C247</f>
        <v>4887016</v>
      </c>
      <c r="D192" s="27">
        <f>D193+D203+D209+D219+D228+D232+D239+D241+D247</f>
        <v>405918</v>
      </c>
      <c r="E192" s="27">
        <f t="shared" ref="E192:O192" si="84">E193+E203+E209+E219+E228+E232+E239+E241+E247</f>
        <v>405918</v>
      </c>
      <c r="F192" s="27">
        <f t="shared" si="84"/>
        <v>405918</v>
      </c>
      <c r="G192" s="27">
        <f t="shared" si="84"/>
        <v>405918</v>
      </c>
      <c r="H192" s="27">
        <f t="shared" si="84"/>
        <v>405918</v>
      </c>
      <c r="I192" s="27">
        <f t="shared" si="84"/>
        <v>405918</v>
      </c>
      <c r="J192" s="27">
        <f t="shared" si="84"/>
        <v>405918</v>
      </c>
      <c r="K192" s="27">
        <f t="shared" si="84"/>
        <v>405918</v>
      </c>
      <c r="L192" s="27">
        <f t="shared" si="84"/>
        <v>405918</v>
      </c>
      <c r="M192" s="27">
        <f t="shared" si="84"/>
        <v>405918</v>
      </c>
      <c r="N192" s="27">
        <f t="shared" si="84"/>
        <v>405918</v>
      </c>
      <c r="O192" s="27">
        <f t="shared" si="84"/>
        <v>421918</v>
      </c>
    </row>
    <row r="193" spans="1:15" s="6" customFormat="1" ht="24.75" customHeight="1" x14ac:dyDescent="0.2">
      <c r="A193" s="24">
        <v>4100</v>
      </c>
      <c r="B193" s="30" t="s">
        <v>25</v>
      </c>
      <c r="C193" s="56">
        <f t="shared" ref="C193:C197" si="85">SUM(D193:O193)</f>
        <v>0</v>
      </c>
      <c r="D193" s="21">
        <f t="shared" ref="D193" si="86">SUM(D194:D202)</f>
        <v>0</v>
      </c>
      <c r="E193" s="21">
        <f t="shared" ref="E193:O193" si="87">SUM(E194:E202)</f>
        <v>0</v>
      </c>
      <c r="F193" s="21">
        <f t="shared" si="87"/>
        <v>0</v>
      </c>
      <c r="G193" s="21">
        <f t="shared" si="87"/>
        <v>0</v>
      </c>
      <c r="H193" s="21">
        <f t="shared" si="87"/>
        <v>0</v>
      </c>
      <c r="I193" s="21">
        <f t="shared" si="87"/>
        <v>0</v>
      </c>
      <c r="J193" s="21">
        <f t="shared" si="87"/>
        <v>0</v>
      </c>
      <c r="K193" s="21">
        <f t="shared" si="87"/>
        <v>0</v>
      </c>
      <c r="L193" s="21">
        <f t="shared" si="87"/>
        <v>0</v>
      </c>
      <c r="M193" s="21">
        <f t="shared" si="87"/>
        <v>0</v>
      </c>
      <c r="N193" s="21">
        <f t="shared" si="87"/>
        <v>0</v>
      </c>
      <c r="O193" s="21">
        <f t="shared" si="87"/>
        <v>0</v>
      </c>
    </row>
    <row r="194" spans="1:15" s="6" customFormat="1" ht="25.5" customHeight="1" x14ac:dyDescent="0.2">
      <c r="A194" s="14">
        <v>411</v>
      </c>
      <c r="B194" s="17" t="s">
        <v>217</v>
      </c>
      <c r="C194" s="51">
        <f t="shared" si="85"/>
        <v>0</v>
      </c>
      <c r="D194" s="51"/>
      <c r="E194" s="51"/>
      <c r="F194" s="51"/>
      <c r="G194" s="51"/>
      <c r="H194" s="51"/>
      <c r="I194" s="51"/>
      <c r="J194" s="51"/>
      <c r="K194" s="51"/>
      <c r="L194" s="51"/>
      <c r="M194" s="51"/>
      <c r="N194" s="51"/>
      <c r="O194" s="51"/>
    </row>
    <row r="195" spans="1:15" s="6" customFormat="1" ht="25.5" customHeight="1" x14ac:dyDescent="0.2">
      <c r="A195" s="14">
        <v>412</v>
      </c>
      <c r="B195" s="17" t="s">
        <v>218</v>
      </c>
      <c r="C195" s="51">
        <f t="shared" si="85"/>
        <v>0</v>
      </c>
      <c r="D195" s="51"/>
      <c r="E195" s="51"/>
      <c r="F195" s="51"/>
      <c r="G195" s="51"/>
      <c r="H195" s="51"/>
      <c r="I195" s="51"/>
      <c r="J195" s="51"/>
      <c r="K195" s="51"/>
      <c r="L195" s="51"/>
      <c r="M195" s="51"/>
      <c r="N195" s="51"/>
      <c r="O195" s="51"/>
    </row>
    <row r="196" spans="1:15" s="6" customFormat="1" ht="25.5" customHeight="1" x14ac:dyDescent="0.2">
      <c r="A196" s="14">
        <v>413</v>
      </c>
      <c r="B196" s="17" t="s">
        <v>219</v>
      </c>
      <c r="C196" s="51">
        <f t="shared" si="85"/>
        <v>0</v>
      </c>
      <c r="D196" s="51"/>
      <c r="E196" s="51"/>
      <c r="F196" s="51"/>
      <c r="G196" s="51"/>
      <c r="H196" s="51"/>
      <c r="I196" s="51"/>
      <c r="J196" s="51"/>
      <c r="K196" s="51"/>
      <c r="L196" s="51"/>
      <c r="M196" s="51"/>
      <c r="N196" s="51"/>
      <c r="O196" s="51"/>
    </row>
    <row r="197" spans="1:15" s="6" customFormat="1" ht="25.5" customHeight="1" x14ac:dyDescent="0.2">
      <c r="A197" s="14">
        <v>414</v>
      </c>
      <c r="B197" s="17" t="s">
        <v>220</v>
      </c>
      <c r="C197" s="51">
        <f t="shared" si="85"/>
        <v>0</v>
      </c>
      <c r="D197" s="51"/>
      <c r="E197" s="51"/>
      <c r="F197" s="51"/>
      <c r="G197" s="51"/>
      <c r="H197" s="51"/>
      <c r="I197" s="51"/>
      <c r="J197" s="51"/>
      <c r="K197" s="51"/>
      <c r="L197" s="51"/>
      <c r="M197" s="51"/>
      <c r="N197" s="51"/>
      <c r="O197" s="51"/>
    </row>
    <row r="198" spans="1:15" s="6" customFormat="1" ht="25.5" x14ac:dyDescent="0.2">
      <c r="A198" s="14">
        <v>415</v>
      </c>
      <c r="B198" s="17" t="s">
        <v>221</v>
      </c>
      <c r="C198" s="51">
        <f t="shared" ref="C198:C250" si="88">SUM(D198:O198)</f>
        <v>0</v>
      </c>
      <c r="D198" s="51"/>
      <c r="E198" s="51"/>
      <c r="F198" s="51"/>
      <c r="G198" s="51"/>
      <c r="H198" s="51"/>
      <c r="I198" s="51"/>
      <c r="J198" s="51"/>
      <c r="K198" s="51"/>
      <c r="L198" s="51"/>
      <c r="M198" s="51"/>
      <c r="N198" s="51"/>
      <c r="O198" s="51"/>
    </row>
    <row r="199" spans="1:15" s="6" customFormat="1" ht="28.5" customHeight="1" x14ac:dyDescent="0.2">
      <c r="A199" s="14">
        <v>416</v>
      </c>
      <c r="B199" s="17" t="s">
        <v>222</v>
      </c>
      <c r="C199" s="51">
        <f t="shared" si="88"/>
        <v>0</v>
      </c>
      <c r="D199" s="51"/>
      <c r="E199" s="51"/>
      <c r="F199" s="51"/>
      <c r="G199" s="51"/>
      <c r="H199" s="51"/>
      <c r="I199" s="51"/>
      <c r="J199" s="51"/>
      <c r="K199" s="51"/>
      <c r="L199" s="51"/>
      <c r="M199" s="51"/>
      <c r="N199" s="51"/>
      <c r="O199" s="51"/>
    </row>
    <row r="200" spans="1:15" s="6" customFormat="1" ht="38.25" customHeight="1" x14ac:dyDescent="0.2">
      <c r="A200" s="14">
        <v>417</v>
      </c>
      <c r="B200" s="17" t="s">
        <v>223</v>
      </c>
      <c r="C200" s="55">
        <f t="shared" si="88"/>
        <v>0</v>
      </c>
      <c r="D200" s="67"/>
      <c r="E200" s="67"/>
      <c r="F200" s="67"/>
      <c r="G200" s="67"/>
      <c r="H200" s="67"/>
      <c r="I200" s="67"/>
      <c r="J200" s="67"/>
      <c r="K200" s="67"/>
      <c r="L200" s="67"/>
      <c r="M200" s="67"/>
      <c r="N200" s="67"/>
      <c r="O200" s="67"/>
    </row>
    <row r="201" spans="1:15" s="6" customFormat="1" ht="27.75" customHeight="1" x14ac:dyDescent="0.2">
      <c r="A201" s="14">
        <v>418</v>
      </c>
      <c r="B201" s="17" t="s">
        <v>224</v>
      </c>
      <c r="C201" s="51">
        <f t="shared" si="88"/>
        <v>0</v>
      </c>
      <c r="D201" s="51"/>
      <c r="E201" s="51"/>
      <c r="F201" s="51"/>
      <c r="G201" s="51"/>
      <c r="H201" s="51"/>
      <c r="I201" s="51"/>
      <c r="J201" s="51"/>
      <c r="K201" s="51"/>
      <c r="L201" s="51"/>
      <c r="M201" s="51"/>
      <c r="N201" s="51"/>
      <c r="O201" s="51"/>
    </row>
    <row r="202" spans="1:15" s="6" customFormat="1" ht="25.5" x14ac:dyDescent="0.2">
      <c r="A202" s="14">
        <v>419</v>
      </c>
      <c r="B202" s="17" t="s">
        <v>225</v>
      </c>
      <c r="C202" s="51">
        <f t="shared" si="88"/>
        <v>0</v>
      </c>
      <c r="D202" s="51"/>
      <c r="E202" s="51"/>
      <c r="F202" s="51"/>
      <c r="G202" s="51"/>
      <c r="H202" s="51"/>
      <c r="I202" s="51"/>
      <c r="J202" s="51"/>
      <c r="K202" s="51"/>
      <c r="L202" s="51"/>
      <c r="M202" s="51"/>
      <c r="N202" s="51"/>
      <c r="O202" s="51"/>
    </row>
    <row r="203" spans="1:15" s="6" customFormat="1" ht="25.5" customHeight="1" x14ac:dyDescent="0.2">
      <c r="A203" s="19">
        <v>4200</v>
      </c>
      <c r="B203" s="20" t="s">
        <v>226</v>
      </c>
      <c r="C203" s="56">
        <f t="shared" si="88"/>
        <v>0</v>
      </c>
      <c r="D203" s="21">
        <f t="shared" ref="D203" si="89">SUM(D204:D208)</f>
        <v>0</v>
      </c>
      <c r="E203" s="21">
        <f t="shared" ref="E203:O203" si="90">SUM(E204:E208)</f>
        <v>0</v>
      </c>
      <c r="F203" s="21">
        <f t="shared" si="90"/>
        <v>0</v>
      </c>
      <c r="G203" s="21">
        <f t="shared" si="90"/>
        <v>0</v>
      </c>
      <c r="H203" s="21">
        <f t="shared" si="90"/>
        <v>0</v>
      </c>
      <c r="I203" s="21">
        <f t="shared" si="90"/>
        <v>0</v>
      </c>
      <c r="J203" s="21">
        <f t="shared" si="90"/>
        <v>0</v>
      </c>
      <c r="K203" s="21">
        <f t="shared" si="90"/>
        <v>0</v>
      </c>
      <c r="L203" s="21">
        <f t="shared" si="90"/>
        <v>0</v>
      </c>
      <c r="M203" s="21">
        <f t="shared" si="90"/>
        <v>0</v>
      </c>
      <c r="N203" s="21">
        <f t="shared" si="90"/>
        <v>0</v>
      </c>
      <c r="O203" s="21">
        <f t="shared" si="90"/>
        <v>0</v>
      </c>
    </row>
    <row r="204" spans="1:15" s="6" customFormat="1" ht="37.5" customHeight="1" x14ac:dyDescent="0.2">
      <c r="A204" s="14">
        <v>421</v>
      </c>
      <c r="B204" s="17" t="s">
        <v>227</v>
      </c>
      <c r="C204" s="16">
        <f t="shared" ref="C204" si="91">SUM(D204:O204)</f>
        <v>0</v>
      </c>
      <c r="D204" s="18"/>
      <c r="E204" s="18"/>
      <c r="F204" s="18"/>
      <c r="G204" s="18"/>
      <c r="H204" s="18"/>
      <c r="I204" s="18"/>
      <c r="J204" s="18"/>
      <c r="K204" s="18"/>
      <c r="L204" s="18"/>
      <c r="M204" s="18"/>
      <c r="N204" s="18"/>
      <c r="O204" s="18"/>
    </row>
    <row r="205" spans="1:15" s="52" customFormat="1" ht="28.5" customHeight="1" x14ac:dyDescent="0.2">
      <c r="A205" s="14">
        <v>422</v>
      </c>
      <c r="B205" s="17" t="s">
        <v>228</v>
      </c>
      <c r="C205" s="55">
        <f t="shared" si="88"/>
        <v>0</v>
      </c>
      <c r="D205" s="67"/>
      <c r="E205" s="67"/>
      <c r="F205" s="67"/>
      <c r="G205" s="67"/>
      <c r="H205" s="67"/>
      <c r="I205" s="67"/>
      <c r="J205" s="67"/>
      <c r="K205" s="67"/>
      <c r="L205" s="67"/>
      <c r="M205" s="67"/>
      <c r="N205" s="67"/>
      <c r="O205" s="67"/>
    </row>
    <row r="206" spans="1:15" s="52" customFormat="1" ht="27.75" customHeight="1" x14ac:dyDescent="0.2">
      <c r="A206" s="14">
        <v>423</v>
      </c>
      <c r="B206" s="17" t="s">
        <v>229</v>
      </c>
      <c r="C206" s="51">
        <f t="shared" si="88"/>
        <v>0</v>
      </c>
      <c r="D206" s="51"/>
      <c r="E206" s="51"/>
      <c r="F206" s="51"/>
      <c r="G206" s="51"/>
      <c r="H206" s="51"/>
      <c r="I206" s="51"/>
      <c r="J206" s="51"/>
      <c r="K206" s="51"/>
      <c r="L206" s="51"/>
      <c r="M206" s="51"/>
      <c r="N206" s="51"/>
      <c r="O206" s="51"/>
    </row>
    <row r="207" spans="1:15" s="52" customFormat="1" ht="27" customHeight="1" x14ac:dyDescent="0.2">
      <c r="A207" s="14">
        <v>424</v>
      </c>
      <c r="B207" s="17" t="s">
        <v>230</v>
      </c>
      <c r="C207" s="55">
        <f t="shared" si="88"/>
        <v>0</v>
      </c>
      <c r="D207" s="67"/>
      <c r="E207" s="67"/>
      <c r="F207" s="67"/>
      <c r="G207" s="67"/>
      <c r="H207" s="67"/>
      <c r="I207" s="67"/>
      <c r="J207" s="67"/>
      <c r="K207" s="67"/>
      <c r="L207" s="67"/>
      <c r="M207" s="67"/>
      <c r="N207" s="67"/>
      <c r="O207" s="67"/>
    </row>
    <row r="208" spans="1:15" s="52" customFormat="1" ht="27" customHeight="1" x14ac:dyDescent="0.2">
      <c r="A208" s="14">
        <v>425</v>
      </c>
      <c r="B208" s="17" t="s">
        <v>231</v>
      </c>
      <c r="C208" s="55">
        <f t="shared" si="88"/>
        <v>0</v>
      </c>
      <c r="D208" s="67"/>
      <c r="E208" s="67"/>
      <c r="F208" s="67"/>
      <c r="G208" s="67"/>
      <c r="H208" s="67"/>
      <c r="I208" s="67"/>
      <c r="J208" s="67"/>
      <c r="K208" s="67"/>
      <c r="L208" s="67"/>
      <c r="M208" s="67"/>
      <c r="N208" s="67"/>
      <c r="O208" s="67"/>
    </row>
    <row r="209" spans="1:15" s="6" customFormat="1" ht="25.5" customHeight="1" x14ac:dyDescent="0.2">
      <c r="A209" s="19">
        <v>4300</v>
      </c>
      <c r="B209" s="20" t="s">
        <v>26</v>
      </c>
      <c r="C209" s="56">
        <f t="shared" si="88"/>
        <v>0</v>
      </c>
      <c r="D209" s="21">
        <f t="shared" ref="D209" si="92">SUM(D210:D218)</f>
        <v>0</v>
      </c>
      <c r="E209" s="21">
        <f t="shared" ref="E209:O209" si="93">SUM(E210:E218)</f>
        <v>0</v>
      </c>
      <c r="F209" s="21">
        <f t="shared" si="93"/>
        <v>0</v>
      </c>
      <c r="G209" s="21">
        <f t="shared" si="93"/>
        <v>0</v>
      </c>
      <c r="H209" s="21">
        <f t="shared" si="93"/>
        <v>0</v>
      </c>
      <c r="I209" s="21">
        <f t="shared" si="93"/>
        <v>0</v>
      </c>
      <c r="J209" s="21">
        <f t="shared" si="93"/>
        <v>0</v>
      </c>
      <c r="K209" s="21">
        <f t="shared" si="93"/>
        <v>0</v>
      </c>
      <c r="L209" s="21">
        <f t="shared" si="93"/>
        <v>0</v>
      </c>
      <c r="M209" s="21">
        <f t="shared" si="93"/>
        <v>0</v>
      </c>
      <c r="N209" s="21">
        <f t="shared" si="93"/>
        <v>0</v>
      </c>
      <c r="O209" s="21">
        <f t="shared" si="93"/>
        <v>0</v>
      </c>
    </row>
    <row r="210" spans="1:15" s="52" customFormat="1" ht="25.5" customHeight="1" x14ac:dyDescent="0.2">
      <c r="A210" s="14">
        <v>431</v>
      </c>
      <c r="B210" s="17" t="s">
        <v>232</v>
      </c>
      <c r="C210" s="55">
        <f t="shared" si="88"/>
        <v>0</v>
      </c>
      <c r="D210" s="67"/>
      <c r="E210" s="67"/>
      <c r="F210" s="67"/>
      <c r="G210" s="67"/>
      <c r="H210" s="67"/>
      <c r="I210" s="67"/>
      <c r="J210" s="67"/>
      <c r="K210" s="67"/>
      <c r="L210" s="67"/>
      <c r="M210" s="67"/>
      <c r="N210" s="67"/>
      <c r="O210" s="67"/>
    </row>
    <row r="211" spans="1:15" s="52" customFormat="1" ht="25.5" customHeight="1" x14ac:dyDescent="0.2">
      <c r="A211" s="14">
        <v>432</v>
      </c>
      <c r="B211" s="17" t="s">
        <v>233</v>
      </c>
      <c r="C211" s="51">
        <f t="shared" si="88"/>
        <v>0</v>
      </c>
      <c r="D211" s="51"/>
      <c r="E211" s="51"/>
      <c r="F211" s="51"/>
      <c r="G211" s="51"/>
      <c r="H211" s="51"/>
      <c r="I211" s="51"/>
      <c r="J211" s="51"/>
      <c r="K211" s="51"/>
      <c r="L211" s="51"/>
      <c r="M211" s="51"/>
      <c r="N211" s="51"/>
      <c r="O211" s="51"/>
    </row>
    <row r="212" spans="1:15" s="52" customFormat="1" ht="25.5" customHeight="1" x14ac:dyDescent="0.2">
      <c r="A212" s="14">
        <v>433</v>
      </c>
      <c r="B212" s="17" t="s">
        <v>234</v>
      </c>
      <c r="C212" s="55">
        <f t="shared" si="88"/>
        <v>0</v>
      </c>
      <c r="D212" s="67"/>
      <c r="E212" s="67"/>
      <c r="F212" s="67"/>
      <c r="G212" s="67"/>
      <c r="H212" s="67"/>
      <c r="I212" s="67"/>
      <c r="J212" s="67"/>
      <c r="K212" s="67"/>
      <c r="L212" s="67"/>
      <c r="M212" s="67"/>
      <c r="N212" s="67"/>
      <c r="O212" s="67"/>
    </row>
    <row r="213" spans="1:15" s="52" customFormat="1" ht="25.5" customHeight="1" x14ac:dyDescent="0.2">
      <c r="A213" s="14">
        <v>434</v>
      </c>
      <c r="B213" s="17" t="s">
        <v>235</v>
      </c>
      <c r="C213" s="51">
        <f t="shared" si="88"/>
        <v>0</v>
      </c>
      <c r="D213" s="51"/>
      <c r="E213" s="51"/>
      <c r="F213" s="51"/>
      <c r="G213" s="51"/>
      <c r="H213" s="51"/>
      <c r="I213" s="51"/>
      <c r="J213" s="51"/>
      <c r="K213" s="51"/>
      <c r="L213" s="51"/>
      <c r="M213" s="51"/>
      <c r="N213" s="51"/>
      <c r="O213" s="51"/>
    </row>
    <row r="214" spans="1:15" s="52" customFormat="1" ht="25.5" customHeight="1" x14ac:dyDescent="0.2">
      <c r="A214" s="14">
        <v>435</v>
      </c>
      <c r="B214" s="17" t="s">
        <v>236</v>
      </c>
      <c r="C214" s="51">
        <f t="shared" si="88"/>
        <v>0</v>
      </c>
      <c r="D214" s="51"/>
      <c r="E214" s="51"/>
      <c r="F214" s="51"/>
      <c r="G214" s="51"/>
      <c r="H214" s="51"/>
      <c r="I214" s="51"/>
      <c r="J214" s="51"/>
      <c r="K214" s="51"/>
      <c r="L214" s="51"/>
      <c r="M214" s="51"/>
      <c r="N214" s="51"/>
      <c r="O214" s="51"/>
    </row>
    <row r="215" spans="1:15" s="52" customFormat="1" ht="25.5" customHeight="1" x14ac:dyDescent="0.2">
      <c r="A215" s="14">
        <v>436</v>
      </c>
      <c r="B215" s="17" t="s">
        <v>237</v>
      </c>
      <c r="C215" s="51">
        <f t="shared" si="88"/>
        <v>0</v>
      </c>
      <c r="D215" s="51"/>
      <c r="E215" s="51"/>
      <c r="F215" s="51"/>
      <c r="G215" s="51"/>
      <c r="H215" s="51"/>
      <c r="I215" s="51"/>
      <c r="J215" s="51"/>
      <c r="K215" s="51"/>
      <c r="L215" s="51"/>
      <c r="M215" s="51"/>
      <c r="N215" s="51"/>
      <c r="O215" s="51"/>
    </row>
    <row r="216" spans="1:15" s="52" customFormat="1" ht="25.5" customHeight="1" x14ac:dyDescent="0.2">
      <c r="A216" s="14">
        <v>437</v>
      </c>
      <c r="B216" s="17" t="s">
        <v>238</v>
      </c>
      <c r="C216" s="51">
        <f t="shared" si="88"/>
        <v>0</v>
      </c>
      <c r="D216" s="51"/>
      <c r="E216" s="51"/>
      <c r="F216" s="51"/>
      <c r="G216" s="51"/>
      <c r="H216" s="51"/>
      <c r="I216" s="51"/>
      <c r="J216" s="51"/>
      <c r="K216" s="51"/>
      <c r="L216" s="51"/>
      <c r="M216" s="51"/>
      <c r="N216" s="51"/>
      <c r="O216" s="51"/>
    </row>
    <row r="217" spans="1:15" s="52" customFormat="1" ht="25.5" customHeight="1" x14ac:dyDescent="0.2">
      <c r="A217" s="14">
        <v>438</v>
      </c>
      <c r="B217" s="17" t="s">
        <v>239</v>
      </c>
      <c r="C217" s="51">
        <f t="shared" si="88"/>
        <v>0</v>
      </c>
      <c r="D217" s="51"/>
      <c r="E217" s="51"/>
      <c r="F217" s="51"/>
      <c r="G217" s="51"/>
      <c r="H217" s="51"/>
      <c r="I217" s="51"/>
      <c r="J217" s="51"/>
      <c r="K217" s="51"/>
      <c r="L217" s="51"/>
      <c r="M217" s="51"/>
      <c r="N217" s="51"/>
      <c r="O217" s="51"/>
    </row>
    <row r="218" spans="1:15" s="52" customFormat="1" ht="25.5" customHeight="1" x14ac:dyDescent="0.2">
      <c r="A218" s="14">
        <v>439</v>
      </c>
      <c r="B218" s="17" t="s">
        <v>240</v>
      </c>
      <c r="C218" s="55">
        <f t="shared" si="88"/>
        <v>0</v>
      </c>
      <c r="D218" s="67"/>
      <c r="E218" s="67"/>
      <c r="F218" s="67"/>
      <c r="G218" s="67"/>
      <c r="H218" s="67"/>
      <c r="I218" s="67"/>
      <c r="J218" s="67"/>
      <c r="K218" s="67"/>
      <c r="L218" s="67"/>
      <c r="M218" s="67"/>
      <c r="N218" s="67"/>
      <c r="O218" s="67"/>
    </row>
    <row r="219" spans="1:15" s="6" customFormat="1" ht="25.5" customHeight="1" x14ac:dyDescent="0.2">
      <c r="A219" s="19">
        <v>4400</v>
      </c>
      <c r="B219" s="20" t="s">
        <v>27</v>
      </c>
      <c r="C219" s="56">
        <f>SUM(C220:C227)</f>
        <v>4000000</v>
      </c>
      <c r="D219" s="21">
        <f t="shared" ref="D219" si="94">SUM(D220:D227)</f>
        <v>332000</v>
      </c>
      <c r="E219" s="21">
        <f t="shared" ref="E219:O219" si="95">SUM(E220:E227)</f>
        <v>332000</v>
      </c>
      <c r="F219" s="21">
        <f t="shared" si="95"/>
        <v>332000</v>
      </c>
      <c r="G219" s="21">
        <f t="shared" si="95"/>
        <v>332000</v>
      </c>
      <c r="H219" s="21">
        <f t="shared" si="95"/>
        <v>332000</v>
      </c>
      <c r="I219" s="21">
        <f t="shared" si="95"/>
        <v>332000</v>
      </c>
      <c r="J219" s="21">
        <f t="shared" si="95"/>
        <v>332000</v>
      </c>
      <c r="K219" s="21">
        <f t="shared" si="95"/>
        <v>332000</v>
      </c>
      <c r="L219" s="21">
        <f t="shared" si="95"/>
        <v>332000</v>
      </c>
      <c r="M219" s="21">
        <f t="shared" si="95"/>
        <v>332000</v>
      </c>
      <c r="N219" s="21">
        <f t="shared" si="95"/>
        <v>332000</v>
      </c>
      <c r="O219" s="21">
        <f t="shared" si="95"/>
        <v>348000</v>
      </c>
    </row>
    <row r="220" spans="1:15" s="6" customFormat="1" ht="25.5" customHeight="1" x14ac:dyDescent="0.2">
      <c r="A220" s="14">
        <v>441</v>
      </c>
      <c r="B220" s="17" t="s">
        <v>241</v>
      </c>
      <c r="C220" s="16">
        <f t="shared" ref="C220:C221" si="96">SUM(D220:O220)</f>
        <v>540000</v>
      </c>
      <c r="D220" s="18">
        <v>45000</v>
      </c>
      <c r="E220" s="18">
        <v>45000</v>
      </c>
      <c r="F220" s="18">
        <v>45000</v>
      </c>
      <c r="G220" s="18">
        <v>45000</v>
      </c>
      <c r="H220" s="18">
        <v>45000</v>
      </c>
      <c r="I220" s="18">
        <v>45000</v>
      </c>
      <c r="J220" s="18">
        <v>45000</v>
      </c>
      <c r="K220" s="18">
        <v>45000</v>
      </c>
      <c r="L220" s="18">
        <v>45000</v>
      </c>
      <c r="M220" s="18">
        <v>45000</v>
      </c>
      <c r="N220" s="18">
        <v>45000</v>
      </c>
      <c r="O220" s="18">
        <v>45000</v>
      </c>
    </row>
    <row r="221" spans="1:15" s="6" customFormat="1" ht="25.5" customHeight="1" x14ac:dyDescent="0.2">
      <c r="A221" s="14">
        <v>442</v>
      </c>
      <c r="B221" s="17" t="s">
        <v>242</v>
      </c>
      <c r="C221" s="16">
        <f t="shared" si="96"/>
        <v>120000</v>
      </c>
      <c r="D221" s="18">
        <v>10000</v>
      </c>
      <c r="E221" s="18">
        <v>10000</v>
      </c>
      <c r="F221" s="18">
        <v>10000</v>
      </c>
      <c r="G221" s="18">
        <v>10000</v>
      </c>
      <c r="H221" s="18">
        <v>10000</v>
      </c>
      <c r="I221" s="18">
        <v>10000</v>
      </c>
      <c r="J221" s="18">
        <v>10000</v>
      </c>
      <c r="K221" s="18">
        <v>10000</v>
      </c>
      <c r="L221" s="18">
        <v>10000</v>
      </c>
      <c r="M221" s="18">
        <v>10000</v>
      </c>
      <c r="N221" s="18">
        <v>10000</v>
      </c>
      <c r="O221" s="18">
        <v>10000</v>
      </c>
    </row>
    <row r="222" spans="1:15" s="6" customFormat="1" ht="25.5" customHeight="1" x14ac:dyDescent="0.2">
      <c r="A222" s="14">
        <v>443</v>
      </c>
      <c r="B222" s="17" t="s">
        <v>243</v>
      </c>
      <c r="C222" s="16">
        <f t="shared" ref="C222" si="97">SUM(D222:O222)</f>
        <v>0</v>
      </c>
      <c r="D222" s="18"/>
      <c r="E222" s="18"/>
      <c r="F222" s="18"/>
      <c r="G222" s="18"/>
      <c r="H222" s="18"/>
      <c r="I222" s="18"/>
      <c r="J222" s="18"/>
      <c r="K222" s="18"/>
      <c r="L222" s="18"/>
      <c r="M222" s="18"/>
      <c r="N222" s="18"/>
      <c r="O222" s="18"/>
    </row>
    <row r="223" spans="1:15" s="6" customFormat="1" ht="25.5" customHeight="1" x14ac:dyDescent="0.2">
      <c r="A223" s="14">
        <v>444</v>
      </c>
      <c r="B223" s="17" t="s">
        <v>244</v>
      </c>
      <c r="C223" s="16">
        <f t="shared" ref="C223:C227" si="98">SUM(D223:O223)</f>
        <v>0</v>
      </c>
      <c r="D223" s="18"/>
      <c r="E223" s="18"/>
      <c r="F223" s="18"/>
      <c r="G223" s="18"/>
      <c r="H223" s="18"/>
      <c r="I223" s="18"/>
      <c r="J223" s="18"/>
      <c r="K223" s="18"/>
      <c r="L223" s="18"/>
      <c r="M223" s="18"/>
      <c r="N223" s="18"/>
      <c r="O223" s="18"/>
    </row>
    <row r="224" spans="1:15" s="6" customFormat="1" ht="25.5" customHeight="1" x14ac:dyDescent="0.2">
      <c r="A224" s="14">
        <v>445</v>
      </c>
      <c r="B224" s="17" t="s">
        <v>245</v>
      </c>
      <c r="C224" s="16">
        <f t="shared" si="98"/>
        <v>520000</v>
      </c>
      <c r="D224" s="18">
        <v>42000</v>
      </c>
      <c r="E224" s="18">
        <v>42000</v>
      </c>
      <c r="F224" s="18">
        <v>42000</v>
      </c>
      <c r="G224" s="18">
        <v>42000</v>
      </c>
      <c r="H224" s="18">
        <v>42000</v>
      </c>
      <c r="I224" s="18">
        <v>42000</v>
      </c>
      <c r="J224" s="18">
        <v>42000</v>
      </c>
      <c r="K224" s="18">
        <v>42000</v>
      </c>
      <c r="L224" s="18">
        <v>42000</v>
      </c>
      <c r="M224" s="18">
        <v>42000</v>
      </c>
      <c r="N224" s="18">
        <v>42000</v>
      </c>
      <c r="O224" s="18">
        <v>58000</v>
      </c>
    </row>
    <row r="225" spans="1:15" s="6" customFormat="1" ht="25.5" customHeight="1" x14ac:dyDescent="0.2">
      <c r="A225" s="14">
        <v>446</v>
      </c>
      <c r="B225" s="17" t="s">
        <v>246</v>
      </c>
      <c r="C225" s="16">
        <f t="shared" si="98"/>
        <v>0</v>
      </c>
      <c r="D225" s="18"/>
      <c r="E225" s="18"/>
      <c r="F225" s="18"/>
      <c r="G225" s="18"/>
      <c r="H225" s="18"/>
      <c r="I225" s="18"/>
      <c r="J225" s="18"/>
      <c r="K225" s="18"/>
      <c r="L225" s="18"/>
      <c r="M225" s="18"/>
      <c r="N225" s="18"/>
      <c r="O225" s="18"/>
    </row>
    <row r="226" spans="1:15" s="6" customFormat="1" ht="25.5" customHeight="1" x14ac:dyDescent="0.2">
      <c r="A226" s="14">
        <v>447</v>
      </c>
      <c r="B226" s="17" t="s">
        <v>247</v>
      </c>
      <c r="C226" s="16">
        <f t="shared" si="98"/>
        <v>2670000</v>
      </c>
      <c r="D226" s="18">
        <v>222500</v>
      </c>
      <c r="E226" s="18">
        <v>222500</v>
      </c>
      <c r="F226" s="18">
        <v>222500</v>
      </c>
      <c r="G226" s="18">
        <v>222500</v>
      </c>
      <c r="H226" s="18">
        <v>222500</v>
      </c>
      <c r="I226" s="18">
        <v>222500</v>
      </c>
      <c r="J226" s="18">
        <v>222500</v>
      </c>
      <c r="K226" s="18">
        <v>222500</v>
      </c>
      <c r="L226" s="18">
        <v>222500</v>
      </c>
      <c r="M226" s="18">
        <v>222500</v>
      </c>
      <c r="N226" s="18">
        <v>222500</v>
      </c>
      <c r="O226" s="18">
        <v>222500</v>
      </c>
    </row>
    <row r="227" spans="1:15" s="6" customFormat="1" ht="25.5" customHeight="1" x14ac:dyDescent="0.2">
      <c r="A227" s="14">
        <v>448</v>
      </c>
      <c r="B227" s="17" t="s">
        <v>248</v>
      </c>
      <c r="C227" s="16">
        <f t="shared" si="98"/>
        <v>150000</v>
      </c>
      <c r="D227" s="18">
        <v>12500</v>
      </c>
      <c r="E227" s="18">
        <v>12500</v>
      </c>
      <c r="F227" s="18">
        <v>12500</v>
      </c>
      <c r="G227" s="18">
        <v>12500</v>
      </c>
      <c r="H227" s="18">
        <v>12500</v>
      </c>
      <c r="I227" s="18">
        <v>12500</v>
      </c>
      <c r="J227" s="18">
        <v>12500</v>
      </c>
      <c r="K227" s="18">
        <v>12500</v>
      </c>
      <c r="L227" s="18">
        <v>12500</v>
      </c>
      <c r="M227" s="18">
        <v>12500</v>
      </c>
      <c r="N227" s="18">
        <v>12500</v>
      </c>
      <c r="O227" s="18">
        <v>12500</v>
      </c>
    </row>
    <row r="228" spans="1:15" s="6" customFormat="1" ht="25.5" customHeight="1" x14ac:dyDescent="0.2">
      <c r="A228" s="19">
        <v>4500</v>
      </c>
      <c r="B228" s="20" t="s">
        <v>28</v>
      </c>
      <c r="C228" s="56">
        <f>SUM(C229:C231)</f>
        <v>887016</v>
      </c>
      <c r="D228" s="21">
        <f t="shared" ref="D228" si="99">SUM(D229:D231)</f>
        <v>73918</v>
      </c>
      <c r="E228" s="21">
        <f t="shared" ref="E228:O228" si="100">SUM(E229:E231)</f>
        <v>73918</v>
      </c>
      <c r="F228" s="21">
        <f t="shared" si="100"/>
        <v>73918</v>
      </c>
      <c r="G228" s="21">
        <f t="shared" si="100"/>
        <v>73918</v>
      </c>
      <c r="H228" s="21">
        <f t="shared" si="100"/>
        <v>73918</v>
      </c>
      <c r="I228" s="21">
        <f t="shared" si="100"/>
        <v>73918</v>
      </c>
      <c r="J228" s="21">
        <f t="shared" si="100"/>
        <v>73918</v>
      </c>
      <c r="K228" s="21">
        <f t="shared" si="100"/>
        <v>73918</v>
      </c>
      <c r="L228" s="21">
        <f t="shared" si="100"/>
        <v>73918</v>
      </c>
      <c r="M228" s="21">
        <f t="shared" si="100"/>
        <v>73918</v>
      </c>
      <c r="N228" s="21">
        <f t="shared" si="100"/>
        <v>73918</v>
      </c>
      <c r="O228" s="21">
        <f t="shared" si="100"/>
        <v>73918</v>
      </c>
    </row>
    <row r="229" spans="1:15" s="6" customFormat="1" ht="25.5" customHeight="1" x14ac:dyDescent="0.2">
      <c r="A229" s="14">
        <v>451</v>
      </c>
      <c r="B229" s="17" t="s">
        <v>249</v>
      </c>
      <c r="C229" s="16">
        <f t="shared" ref="C229" si="101">SUM(D229:O229)</f>
        <v>887016</v>
      </c>
      <c r="D229" s="18">
        <v>73918</v>
      </c>
      <c r="E229" s="18">
        <v>73918</v>
      </c>
      <c r="F229" s="18">
        <v>73918</v>
      </c>
      <c r="G229" s="18">
        <v>73918</v>
      </c>
      <c r="H229" s="18">
        <v>73918</v>
      </c>
      <c r="I229" s="18">
        <v>73918</v>
      </c>
      <c r="J229" s="18">
        <v>73918</v>
      </c>
      <c r="K229" s="18">
        <v>73918</v>
      </c>
      <c r="L229" s="18">
        <v>73918</v>
      </c>
      <c r="M229" s="18">
        <v>73918</v>
      </c>
      <c r="N229" s="18">
        <v>73918</v>
      </c>
      <c r="O229" s="18">
        <v>73918</v>
      </c>
    </row>
    <row r="230" spans="1:15" s="6" customFormat="1" ht="25.5" customHeight="1" x14ac:dyDescent="0.2">
      <c r="A230" s="14">
        <v>452</v>
      </c>
      <c r="B230" s="17" t="s">
        <v>250</v>
      </c>
      <c r="C230" s="16">
        <f t="shared" si="88"/>
        <v>0</v>
      </c>
      <c r="D230" s="18"/>
      <c r="E230" s="18"/>
      <c r="F230" s="18"/>
      <c r="G230" s="18"/>
      <c r="H230" s="18"/>
      <c r="I230" s="18"/>
      <c r="J230" s="18"/>
      <c r="K230" s="18"/>
      <c r="L230" s="18"/>
      <c r="M230" s="18"/>
      <c r="N230" s="18"/>
      <c r="O230" s="18"/>
    </row>
    <row r="231" spans="1:15" s="6" customFormat="1" ht="25.5" customHeight="1" x14ac:dyDescent="0.2">
      <c r="A231" s="14">
        <v>459</v>
      </c>
      <c r="B231" s="17" t="s">
        <v>251</v>
      </c>
      <c r="C231" s="16">
        <f t="shared" si="88"/>
        <v>0</v>
      </c>
      <c r="D231" s="18"/>
      <c r="E231" s="18"/>
      <c r="F231" s="18"/>
      <c r="G231" s="18"/>
      <c r="H231" s="18"/>
      <c r="I231" s="18"/>
      <c r="J231" s="18"/>
      <c r="K231" s="18"/>
      <c r="L231" s="18"/>
      <c r="M231" s="18"/>
      <c r="N231" s="18"/>
      <c r="O231" s="18"/>
    </row>
    <row r="232" spans="1:15" s="6" customFormat="1" ht="35.25" customHeight="1" x14ac:dyDescent="0.2">
      <c r="A232" s="19">
        <v>4600</v>
      </c>
      <c r="B232" s="23" t="s">
        <v>252</v>
      </c>
      <c r="C232" s="56">
        <f t="shared" si="88"/>
        <v>0</v>
      </c>
      <c r="D232" s="21">
        <f t="shared" ref="D232" si="102">SUM(D233:D238)</f>
        <v>0</v>
      </c>
      <c r="E232" s="21">
        <f t="shared" ref="E232:O232" si="103">SUM(E233:E238)</f>
        <v>0</v>
      </c>
      <c r="F232" s="21">
        <f t="shared" si="103"/>
        <v>0</v>
      </c>
      <c r="G232" s="21">
        <f t="shared" si="103"/>
        <v>0</v>
      </c>
      <c r="H232" s="21">
        <f t="shared" si="103"/>
        <v>0</v>
      </c>
      <c r="I232" s="21">
        <f t="shared" si="103"/>
        <v>0</v>
      </c>
      <c r="J232" s="21">
        <f t="shared" si="103"/>
        <v>0</v>
      </c>
      <c r="K232" s="21">
        <f t="shared" si="103"/>
        <v>0</v>
      </c>
      <c r="L232" s="21">
        <f t="shared" si="103"/>
        <v>0</v>
      </c>
      <c r="M232" s="21">
        <f t="shared" si="103"/>
        <v>0</v>
      </c>
      <c r="N232" s="21">
        <f t="shared" si="103"/>
        <v>0</v>
      </c>
      <c r="O232" s="21">
        <f t="shared" si="103"/>
        <v>0</v>
      </c>
    </row>
    <row r="233" spans="1:15" s="6" customFormat="1" ht="33" customHeight="1" x14ac:dyDescent="0.2">
      <c r="A233" s="14">
        <v>461</v>
      </c>
      <c r="B233" s="17" t="s">
        <v>253</v>
      </c>
      <c r="C233" s="16">
        <f t="shared" si="88"/>
        <v>0</v>
      </c>
      <c r="D233" s="18"/>
      <c r="E233" s="18"/>
      <c r="F233" s="18"/>
      <c r="G233" s="18"/>
      <c r="H233" s="18"/>
      <c r="I233" s="18"/>
      <c r="J233" s="18"/>
      <c r="K233" s="18"/>
      <c r="L233" s="18"/>
      <c r="M233" s="18"/>
      <c r="N233" s="18"/>
      <c r="O233" s="18"/>
    </row>
    <row r="234" spans="1:15" s="52" customFormat="1" ht="25.5" customHeight="1" x14ac:dyDescent="0.2">
      <c r="A234" s="14">
        <v>462</v>
      </c>
      <c r="B234" s="17" t="s">
        <v>254</v>
      </c>
      <c r="C234" s="51">
        <f t="shared" si="88"/>
        <v>0</v>
      </c>
      <c r="D234" s="51"/>
      <c r="E234" s="51"/>
      <c r="F234" s="51"/>
      <c r="G234" s="51"/>
      <c r="H234" s="51"/>
      <c r="I234" s="51"/>
      <c r="J234" s="51"/>
      <c r="K234" s="51"/>
      <c r="L234" s="51"/>
      <c r="M234" s="51"/>
      <c r="N234" s="51"/>
      <c r="O234" s="51"/>
    </row>
    <row r="235" spans="1:15" s="52" customFormat="1" ht="25.5" customHeight="1" x14ac:dyDescent="0.2">
      <c r="A235" s="14">
        <v>463</v>
      </c>
      <c r="B235" s="17" t="s">
        <v>255</v>
      </c>
      <c r="C235" s="51">
        <f t="shared" si="88"/>
        <v>0</v>
      </c>
      <c r="D235" s="51"/>
      <c r="E235" s="51"/>
      <c r="F235" s="51"/>
      <c r="G235" s="51"/>
      <c r="H235" s="51"/>
      <c r="I235" s="51"/>
      <c r="J235" s="51"/>
      <c r="K235" s="51"/>
      <c r="L235" s="51"/>
      <c r="M235" s="51"/>
      <c r="N235" s="51"/>
      <c r="O235" s="51"/>
    </row>
    <row r="236" spans="1:15" s="52" customFormat="1" ht="25.5" x14ac:dyDescent="0.2">
      <c r="A236" s="14">
        <v>464</v>
      </c>
      <c r="B236" s="17" t="s">
        <v>256</v>
      </c>
      <c r="C236" s="51">
        <f t="shared" si="88"/>
        <v>0</v>
      </c>
      <c r="D236" s="51"/>
      <c r="E236" s="51"/>
      <c r="F236" s="51"/>
      <c r="G236" s="51"/>
      <c r="H236" s="51"/>
      <c r="I236" s="51"/>
      <c r="J236" s="51"/>
      <c r="K236" s="51"/>
      <c r="L236" s="51"/>
      <c r="M236" s="51"/>
      <c r="N236" s="51"/>
      <c r="O236" s="51"/>
    </row>
    <row r="237" spans="1:15" s="52" customFormat="1" ht="38.25" x14ac:dyDescent="0.2">
      <c r="A237" s="14">
        <v>465</v>
      </c>
      <c r="B237" s="17" t="s">
        <v>257</v>
      </c>
      <c r="C237" s="51">
        <f t="shared" si="88"/>
        <v>0</v>
      </c>
      <c r="D237" s="51"/>
      <c r="E237" s="51"/>
      <c r="F237" s="51"/>
      <c r="G237" s="51"/>
      <c r="H237" s="51"/>
      <c r="I237" s="51"/>
      <c r="J237" s="51"/>
      <c r="K237" s="51"/>
      <c r="L237" s="51"/>
      <c r="M237" s="51"/>
      <c r="N237" s="51"/>
      <c r="O237" s="51"/>
    </row>
    <row r="238" spans="1:15" s="52" customFormat="1" ht="25.5" x14ac:dyDescent="0.2">
      <c r="A238" s="14">
        <v>466</v>
      </c>
      <c r="B238" s="17" t="s">
        <v>258</v>
      </c>
      <c r="C238" s="51">
        <f t="shared" si="88"/>
        <v>0</v>
      </c>
      <c r="D238" s="51"/>
      <c r="E238" s="51"/>
      <c r="F238" s="51"/>
      <c r="G238" s="51"/>
      <c r="H238" s="51"/>
      <c r="I238" s="51"/>
      <c r="J238" s="51"/>
      <c r="K238" s="51"/>
      <c r="L238" s="51"/>
      <c r="M238" s="51"/>
      <c r="N238" s="51"/>
      <c r="O238" s="51"/>
    </row>
    <row r="239" spans="1:15" s="6" customFormat="1" ht="25.5" customHeight="1" x14ac:dyDescent="0.2">
      <c r="A239" s="19">
        <v>4700</v>
      </c>
      <c r="B239" s="20" t="s">
        <v>259</v>
      </c>
      <c r="C239" s="31">
        <f t="shared" si="88"/>
        <v>0</v>
      </c>
      <c r="D239" s="31">
        <f t="shared" ref="D239:O239" si="104">SUM(D240)</f>
        <v>0</v>
      </c>
      <c r="E239" s="31">
        <f t="shared" si="104"/>
        <v>0</v>
      </c>
      <c r="F239" s="31">
        <f t="shared" si="104"/>
        <v>0</v>
      </c>
      <c r="G239" s="31">
        <f t="shared" si="104"/>
        <v>0</v>
      </c>
      <c r="H239" s="31">
        <f t="shared" si="104"/>
        <v>0</v>
      </c>
      <c r="I239" s="31">
        <f t="shared" si="104"/>
        <v>0</v>
      </c>
      <c r="J239" s="31">
        <f t="shared" si="104"/>
        <v>0</v>
      </c>
      <c r="K239" s="31">
        <f t="shared" si="104"/>
        <v>0</v>
      </c>
      <c r="L239" s="31">
        <f t="shared" si="104"/>
        <v>0</v>
      </c>
      <c r="M239" s="31">
        <f t="shared" si="104"/>
        <v>0</v>
      </c>
      <c r="N239" s="31">
        <f t="shared" si="104"/>
        <v>0</v>
      </c>
      <c r="O239" s="31">
        <f t="shared" si="104"/>
        <v>0</v>
      </c>
    </row>
    <row r="240" spans="1:15" s="6" customFormat="1" ht="25.5" customHeight="1" x14ac:dyDescent="0.2">
      <c r="A240" s="14">
        <v>471</v>
      </c>
      <c r="B240" s="17" t="s">
        <v>260</v>
      </c>
      <c r="C240" s="51">
        <f t="shared" si="88"/>
        <v>0</v>
      </c>
      <c r="D240" s="51"/>
      <c r="E240" s="51"/>
      <c r="F240" s="51"/>
      <c r="G240" s="51"/>
      <c r="H240" s="51"/>
      <c r="I240" s="51"/>
      <c r="J240" s="51"/>
      <c r="K240" s="51"/>
      <c r="L240" s="51"/>
      <c r="M240" s="51"/>
      <c r="N240" s="51"/>
      <c r="O240" s="51"/>
    </row>
    <row r="241" spans="1:15" s="6" customFormat="1" ht="25.5" customHeight="1" x14ac:dyDescent="0.2">
      <c r="A241" s="19">
        <v>4800</v>
      </c>
      <c r="B241" s="20" t="s">
        <v>261</v>
      </c>
      <c r="C241" s="31">
        <f t="shared" si="88"/>
        <v>0</v>
      </c>
      <c r="D241" s="31">
        <f t="shared" ref="D241" si="105">SUM(D242:D246)</f>
        <v>0</v>
      </c>
      <c r="E241" s="31">
        <f t="shared" ref="E241:O241" si="106">SUM(E242:E246)</f>
        <v>0</v>
      </c>
      <c r="F241" s="31">
        <f t="shared" si="106"/>
        <v>0</v>
      </c>
      <c r="G241" s="31">
        <f t="shared" si="106"/>
        <v>0</v>
      </c>
      <c r="H241" s="31">
        <f t="shared" si="106"/>
        <v>0</v>
      </c>
      <c r="I241" s="31">
        <f t="shared" si="106"/>
        <v>0</v>
      </c>
      <c r="J241" s="31">
        <f t="shared" si="106"/>
        <v>0</v>
      </c>
      <c r="K241" s="31">
        <f t="shared" si="106"/>
        <v>0</v>
      </c>
      <c r="L241" s="31">
        <f t="shared" si="106"/>
        <v>0</v>
      </c>
      <c r="M241" s="31">
        <f t="shared" si="106"/>
        <v>0</v>
      </c>
      <c r="N241" s="31">
        <f t="shared" si="106"/>
        <v>0</v>
      </c>
      <c r="O241" s="31">
        <f t="shared" si="106"/>
        <v>0</v>
      </c>
    </row>
    <row r="242" spans="1:15" s="6" customFormat="1" ht="25.5" customHeight="1" x14ac:dyDescent="0.2">
      <c r="A242" s="14">
        <v>481</v>
      </c>
      <c r="B242" s="17" t="s">
        <v>262</v>
      </c>
      <c r="C242" s="16">
        <f t="shared" ref="C242" si="107">SUM(D242:O242)</f>
        <v>0</v>
      </c>
      <c r="D242" s="18"/>
      <c r="E242" s="18"/>
      <c r="F242" s="18"/>
      <c r="G242" s="18"/>
      <c r="H242" s="18"/>
      <c r="I242" s="18"/>
      <c r="J242" s="18"/>
      <c r="K242" s="18"/>
      <c r="L242" s="18"/>
      <c r="M242" s="18"/>
      <c r="N242" s="18"/>
      <c r="O242" s="18"/>
    </row>
    <row r="243" spans="1:15" s="6" customFormat="1" ht="25.5" customHeight="1" x14ac:dyDescent="0.2">
      <c r="A243" s="14">
        <v>482</v>
      </c>
      <c r="B243" s="17" t="s">
        <v>263</v>
      </c>
      <c r="C243" s="51"/>
      <c r="D243" s="51"/>
      <c r="E243" s="51"/>
      <c r="F243" s="51"/>
      <c r="G243" s="51"/>
      <c r="H243" s="51"/>
      <c r="I243" s="51"/>
      <c r="J243" s="51"/>
      <c r="K243" s="51"/>
      <c r="L243" s="51"/>
      <c r="M243" s="51"/>
      <c r="N243" s="51"/>
      <c r="O243" s="51"/>
    </row>
    <row r="244" spans="1:15" s="6" customFormat="1" ht="25.5" customHeight="1" x14ac:dyDescent="0.2">
      <c r="A244" s="14">
        <v>483</v>
      </c>
      <c r="B244" s="17" t="s">
        <v>264</v>
      </c>
      <c r="C244" s="16">
        <f t="shared" ref="C244:C245" si="108">SUM(D244:O244)</f>
        <v>0</v>
      </c>
      <c r="D244" s="18"/>
      <c r="E244" s="18"/>
      <c r="F244" s="18"/>
      <c r="G244" s="18"/>
      <c r="H244" s="18"/>
      <c r="I244" s="18"/>
      <c r="J244" s="18"/>
      <c r="K244" s="18"/>
      <c r="L244" s="18"/>
      <c r="M244" s="18"/>
      <c r="N244" s="18"/>
      <c r="O244" s="18"/>
    </row>
    <row r="245" spans="1:15" s="6" customFormat="1" ht="25.5" customHeight="1" x14ac:dyDescent="0.2">
      <c r="A245" s="14">
        <v>484</v>
      </c>
      <c r="B245" s="17" t="s">
        <v>265</v>
      </c>
      <c r="C245" s="16">
        <f t="shared" si="108"/>
        <v>0</v>
      </c>
      <c r="D245" s="18"/>
      <c r="E245" s="18"/>
      <c r="F245" s="18"/>
      <c r="G245" s="18"/>
      <c r="H245" s="18"/>
      <c r="I245" s="18"/>
      <c r="J245" s="18"/>
      <c r="K245" s="18"/>
      <c r="L245" s="18"/>
      <c r="M245" s="18"/>
      <c r="N245" s="18"/>
      <c r="O245" s="18"/>
    </row>
    <row r="246" spans="1:15" s="6" customFormat="1" ht="25.5" customHeight="1" x14ac:dyDescent="0.2">
      <c r="A246" s="14">
        <v>485</v>
      </c>
      <c r="B246" s="17" t="s">
        <v>266</v>
      </c>
      <c r="C246" s="51">
        <f t="shared" si="88"/>
        <v>0</v>
      </c>
      <c r="D246" s="51"/>
      <c r="E246" s="51"/>
      <c r="F246" s="51"/>
      <c r="G246" s="51"/>
      <c r="H246" s="51"/>
      <c r="I246" s="51"/>
      <c r="J246" s="51"/>
      <c r="K246" s="51"/>
      <c r="L246" s="51"/>
      <c r="M246" s="51"/>
      <c r="N246" s="51"/>
      <c r="O246" s="51"/>
    </row>
    <row r="247" spans="1:15" s="6" customFormat="1" ht="25.5" customHeight="1" x14ac:dyDescent="0.2">
      <c r="A247" s="19">
        <v>4900</v>
      </c>
      <c r="B247" s="20" t="s">
        <v>267</v>
      </c>
      <c r="C247" s="56">
        <f t="shared" si="88"/>
        <v>0</v>
      </c>
      <c r="D247" s="21">
        <f t="shared" ref="D247" si="109">SUM(D248:D250)</f>
        <v>0</v>
      </c>
      <c r="E247" s="21">
        <f t="shared" ref="E247:O247" si="110">SUM(E248:E250)</f>
        <v>0</v>
      </c>
      <c r="F247" s="21">
        <f t="shared" si="110"/>
        <v>0</v>
      </c>
      <c r="G247" s="21">
        <f t="shared" si="110"/>
        <v>0</v>
      </c>
      <c r="H247" s="21">
        <f t="shared" si="110"/>
        <v>0</v>
      </c>
      <c r="I247" s="21">
        <f t="shared" si="110"/>
        <v>0</v>
      </c>
      <c r="J247" s="21">
        <f t="shared" si="110"/>
        <v>0</v>
      </c>
      <c r="K247" s="21">
        <f t="shared" si="110"/>
        <v>0</v>
      </c>
      <c r="L247" s="21">
        <f t="shared" si="110"/>
        <v>0</v>
      </c>
      <c r="M247" s="21">
        <f t="shared" si="110"/>
        <v>0</v>
      </c>
      <c r="N247" s="21">
        <f t="shared" si="110"/>
        <v>0</v>
      </c>
      <c r="O247" s="21">
        <f t="shared" si="110"/>
        <v>0</v>
      </c>
    </row>
    <row r="248" spans="1:15" s="6" customFormat="1" ht="25.5" customHeight="1" x14ac:dyDescent="0.2">
      <c r="A248" s="14">
        <v>491</v>
      </c>
      <c r="B248" s="17" t="s">
        <v>268</v>
      </c>
      <c r="C248" s="51">
        <f t="shared" si="88"/>
        <v>0</v>
      </c>
      <c r="D248" s="51"/>
      <c r="E248" s="51"/>
      <c r="F248" s="51"/>
      <c r="G248" s="51"/>
      <c r="H248" s="51"/>
      <c r="I248" s="51"/>
      <c r="J248" s="51"/>
      <c r="K248" s="51"/>
      <c r="L248" s="51"/>
      <c r="M248" s="51"/>
      <c r="N248" s="51"/>
      <c r="O248" s="51"/>
    </row>
    <row r="249" spans="1:15" s="6" customFormat="1" ht="25.5" customHeight="1" x14ac:dyDescent="0.2">
      <c r="A249" s="14">
        <v>492</v>
      </c>
      <c r="B249" s="17" t="s">
        <v>269</v>
      </c>
      <c r="C249" s="55">
        <f t="shared" si="88"/>
        <v>0</v>
      </c>
      <c r="D249" s="67"/>
      <c r="E249" s="67"/>
      <c r="F249" s="67"/>
      <c r="G249" s="67"/>
      <c r="H249" s="67"/>
      <c r="I249" s="67"/>
      <c r="J249" s="67"/>
      <c r="K249" s="67"/>
      <c r="L249" s="67"/>
      <c r="M249" s="67"/>
      <c r="N249" s="67"/>
      <c r="O249" s="67"/>
    </row>
    <row r="250" spans="1:15" s="6" customFormat="1" ht="25.5" customHeight="1" x14ac:dyDescent="0.2">
      <c r="A250" s="14">
        <v>493</v>
      </c>
      <c r="B250" s="17" t="s">
        <v>270</v>
      </c>
      <c r="C250" s="51">
        <f t="shared" si="88"/>
        <v>0</v>
      </c>
      <c r="D250" s="51"/>
      <c r="E250" s="51"/>
      <c r="F250" s="51"/>
      <c r="G250" s="51"/>
      <c r="H250" s="51"/>
      <c r="I250" s="51"/>
      <c r="J250" s="51"/>
      <c r="K250" s="51"/>
      <c r="L250" s="51"/>
      <c r="M250" s="51"/>
      <c r="N250" s="51"/>
      <c r="O250" s="51"/>
    </row>
    <row r="251" spans="1:15" s="6" customFormat="1" ht="25.5" customHeight="1" x14ac:dyDescent="0.2">
      <c r="A251" s="25">
        <v>5000</v>
      </c>
      <c r="B251" s="26" t="s">
        <v>271</v>
      </c>
      <c r="C251" s="59">
        <f>+C252+C259+C264+C267+C274+C276+C285+C295+C300</f>
        <v>1167278</v>
      </c>
      <c r="D251" s="27">
        <f t="shared" ref="D251" si="111">D252+D259+D264+D267+D274+D276+D285+D295+D300</f>
        <v>47649</v>
      </c>
      <c r="E251" s="27">
        <f t="shared" ref="E251:O251" si="112">E252+E259+E264+E267+E274+E276+E285+E295+E300</f>
        <v>379125</v>
      </c>
      <c r="F251" s="27">
        <f t="shared" si="112"/>
        <v>405500</v>
      </c>
      <c r="G251" s="27">
        <f t="shared" si="112"/>
        <v>30000</v>
      </c>
      <c r="H251" s="27">
        <f t="shared" si="112"/>
        <v>125000</v>
      </c>
      <c r="I251" s="27">
        <f t="shared" si="112"/>
        <v>88704</v>
      </c>
      <c r="J251" s="27">
        <f t="shared" si="112"/>
        <v>46300</v>
      </c>
      <c r="K251" s="27">
        <f t="shared" si="112"/>
        <v>40000</v>
      </c>
      <c r="L251" s="27">
        <f t="shared" si="112"/>
        <v>0</v>
      </c>
      <c r="M251" s="27">
        <f t="shared" si="112"/>
        <v>5000</v>
      </c>
      <c r="N251" s="27">
        <f t="shared" si="112"/>
        <v>0</v>
      </c>
      <c r="O251" s="27">
        <f t="shared" si="112"/>
        <v>0</v>
      </c>
    </row>
    <row r="252" spans="1:15" s="6" customFormat="1" ht="25.5" customHeight="1" x14ac:dyDescent="0.2">
      <c r="A252" s="32">
        <v>5100</v>
      </c>
      <c r="B252" s="20" t="s">
        <v>272</v>
      </c>
      <c r="C252" s="56">
        <f>SUM(C253:C258)</f>
        <v>492653</v>
      </c>
      <c r="D252" s="21">
        <f t="shared" ref="D252" si="113">SUM(D253:D258)</f>
        <v>47649</v>
      </c>
      <c r="E252" s="21">
        <f t="shared" ref="E252:O252" si="114">SUM(E253:E258)</f>
        <v>90000</v>
      </c>
      <c r="F252" s="21">
        <f t="shared" si="114"/>
        <v>20000</v>
      </c>
      <c r="G252" s="21">
        <f t="shared" si="114"/>
        <v>30000</v>
      </c>
      <c r="H252" s="21">
        <f t="shared" si="114"/>
        <v>125000</v>
      </c>
      <c r="I252" s="21">
        <f t="shared" si="114"/>
        <v>88704</v>
      </c>
      <c r="J252" s="21">
        <f t="shared" si="114"/>
        <v>46300</v>
      </c>
      <c r="K252" s="21">
        <f t="shared" si="114"/>
        <v>40000</v>
      </c>
      <c r="L252" s="21">
        <f t="shared" si="114"/>
        <v>0</v>
      </c>
      <c r="M252" s="21">
        <f t="shared" si="114"/>
        <v>5000</v>
      </c>
      <c r="N252" s="21">
        <f t="shared" si="114"/>
        <v>0</v>
      </c>
      <c r="O252" s="21">
        <f t="shared" si="114"/>
        <v>0</v>
      </c>
    </row>
    <row r="253" spans="1:15" s="6" customFormat="1" ht="25.5" customHeight="1" x14ac:dyDescent="0.2">
      <c r="A253" s="14">
        <v>511</v>
      </c>
      <c r="B253" s="17" t="s">
        <v>273</v>
      </c>
      <c r="C253" s="16">
        <f t="shared" ref="C253:C254" si="115">SUM(D253:O253)</f>
        <v>138704</v>
      </c>
      <c r="D253" s="18"/>
      <c r="E253" s="18">
        <v>30000</v>
      </c>
      <c r="F253" s="18"/>
      <c r="G253" s="18"/>
      <c r="H253" s="18">
        <v>45000</v>
      </c>
      <c r="I253" s="18">
        <v>18704</v>
      </c>
      <c r="J253" s="18"/>
      <c r="K253" s="18">
        <v>40000</v>
      </c>
      <c r="L253" s="18"/>
      <c r="M253" s="18">
        <v>5000</v>
      </c>
      <c r="N253" s="18"/>
      <c r="O253" s="18"/>
    </row>
    <row r="254" spans="1:15" s="6" customFormat="1" ht="25.5" customHeight="1" x14ac:dyDescent="0.2">
      <c r="A254" s="14">
        <v>512</v>
      </c>
      <c r="B254" s="17" t="s">
        <v>274</v>
      </c>
      <c r="C254" s="16">
        <f t="shared" si="115"/>
        <v>346300</v>
      </c>
      <c r="D254" s="18">
        <v>40000</v>
      </c>
      <c r="E254" s="18">
        <v>60000</v>
      </c>
      <c r="F254" s="18">
        <v>20000</v>
      </c>
      <c r="G254" s="18">
        <v>30000</v>
      </c>
      <c r="H254" s="18">
        <v>80000</v>
      </c>
      <c r="I254" s="18">
        <v>70000</v>
      </c>
      <c r="J254" s="18">
        <v>46300</v>
      </c>
      <c r="K254" s="18"/>
      <c r="L254" s="18"/>
      <c r="M254" s="18"/>
      <c r="N254" s="18"/>
      <c r="O254" s="18"/>
    </row>
    <row r="255" spans="1:15" s="6" customFormat="1" ht="25.5" customHeight="1" x14ac:dyDescent="0.2">
      <c r="A255" s="14">
        <v>513</v>
      </c>
      <c r="B255" s="17" t="s">
        <v>275</v>
      </c>
      <c r="C255" s="16">
        <f t="shared" ref="C255:C258" si="116">SUM(D255:O255)</f>
        <v>7649</v>
      </c>
      <c r="D255" s="18">
        <v>7649</v>
      </c>
      <c r="E255" s="18"/>
      <c r="F255" s="18"/>
      <c r="G255" s="18"/>
      <c r="H255" s="18"/>
      <c r="I255" s="18"/>
      <c r="J255" s="18"/>
      <c r="K255" s="18"/>
      <c r="L255" s="18"/>
      <c r="M255" s="18"/>
      <c r="N255" s="18"/>
      <c r="O255" s="18"/>
    </row>
    <row r="256" spans="1:15" s="6" customFormat="1" ht="25.5" customHeight="1" x14ac:dyDescent="0.2">
      <c r="A256" s="14">
        <v>514</v>
      </c>
      <c r="B256" s="17" t="s">
        <v>276</v>
      </c>
      <c r="C256" s="16">
        <f t="shared" si="116"/>
        <v>0</v>
      </c>
      <c r="D256" s="18"/>
      <c r="E256" s="18"/>
      <c r="F256" s="18"/>
      <c r="G256" s="18"/>
      <c r="H256" s="18"/>
      <c r="I256" s="18"/>
      <c r="J256" s="18"/>
      <c r="K256" s="18"/>
      <c r="L256" s="18"/>
      <c r="M256" s="18"/>
      <c r="N256" s="18"/>
      <c r="O256" s="18"/>
    </row>
    <row r="257" spans="1:15" s="6" customFormat="1" ht="25.5" customHeight="1" x14ac:dyDescent="0.2">
      <c r="A257" s="14">
        <v>515</v>
      </c>
      <c r="B257" s="17" t="s">
        <v>277</v>
      </c>
      <c r="C257" s="16">
        <f t="shared" si="116"/>
        <v>0</v>
      </c>
      <c r="D257" s="18"/>
      <c r="E257" s="18"/>
      <c r="F257" s="18"/>
      <c r="G257" s="18"/>
      <c r="H257" s="18"/>
      <c r="I257" s="18"/>
      <c r="J257" s="18"/>
      <c r="K257" s="18"/>
      <c r="L257" s="18"/>
      <c r="M257" s="18"/>
      <c r="N257" s="18"/>
      <c r="O257" s="18"/>
    </row>
    <row r="258" spans="1:15" s="6" customFormat="1" ht="25.5" customHeight="1" x14ac:dyDescent="0.2">
      <c r="A258" s="14">
        <v>519</v>
      </c>
      <c r="B258" s="17" t="s">
        <v>278</v>
      </c>
      <c r="C258" s="16">
        <f t="shared" si="116"/>
        <v>0</v>
      </c>
      <c r="D258" s="18"/>
      <c r="E258" s="18"/>
      <c r="F258" s="18"/>
      <c r="G258" s="18"/>
      <c r="H258" s="18"/>
      <c r="I258" s="18"/>
      <c r="J258" s="18"/>
      <c r="K258" s="18"/>
      <c r="L258" s="18"/>
      <c r="M258" s="18"/>
      <c r="N258" s="18"/>
      <c r="O258" s="18"/>
    </row>
    <row r="259" spans="1:15" s="6" customFormat="1" ht="25.5" customHeight="1" x14ac:dyDescent="0.2">
      <c r="A259" s="19">
        <v>5200</v>
      </c>
      <c r="B259" s="20" t="s">
        <v>279</v>
      </c>
      <c r="C259" s="56">
        <f>SUM(C260:C263)</f>
        <v>105575</v>
      </c>
      <c r="D259" s="21">
        <f t="shared" ref="D259" si="117">SUM(D260:D263)</f>
        <v>0</v>
      </c>
      <c r="E259" s="21">
        <f t="shared" ref="E259:O259" si="118">SUM(E260:E263)</f>
        <v>105575</v>
      </c>
      <c r="F259" s="21">
        <f t="shared" si="118"/>
        <v>0</v>
      </c>
      <c r="G259" s="21">
        <f t="shared" si="118"/>
        <v>0</v>
      </c>
      <c r="H259" s="21">
        <f t="shared" si="118"/>
        <v>0</v>
      </c>
      <c r="I259" s="21">
        <f t="shared" si="118"/>
        <v>0</v>
      </c>
      <c r="J259" s="21">
        <f t="shared" si="118"/>
        <v>0</v>
      </c>
      <c r="K259" s="21">
        <f t="shared" si="118"/>
        <v>0</v>
      </c>
      <c r="L259" s="21">
        <f t="shared" si="118"/>
        <v>0</v>
      </c>
      <c r="M259" s="21">
        <f t="shared" si="118"/>
        <v>0</v>
      </c>
      <c r="N259" s="21">
        <f t="shared" si="118"/>
        <v>0</v>
      </c>
      <c r="O259" s="21">
        <f t="shared" si="118"/>
        <v>0</v>
      </c>
    </row>
    <row r="260" spans="1:15" s="6" customFormat="1" ht="25.5" customHeight="1" x14ac:dyDescent="0.2">
      <c r="A260" s="14">
        <v>521</v>
      </c>
      <c r="B260" s="17" t="s">
        <v>280</v>
      </c>
      <c r="C260" s="16">
        <f t="shared" ref="C260" si="119">SUM(D260:O260)</f>
        <v>49075</v>
      </c>
      <c r="D260" s="18"/>
      <c r="E260" s="18">
        <v>49075</v>
      </c>
      <c r="F260" s="18"/>
      <c r="G260" s="18"/>
      <c r="H260" s="18"/>
      <c r="I260" s="18"/>
      <c r="J260" s="18"/>
      <c r="K260" s="18"/>
      <c r="L260" s="18"/>
      <c r="M260" s="18"/>
      <c r="N260" s="18"/>
      <c r="O260" s="18"/>
    </row>
    <row r="261" spans="1:15" s="6" customFormat="1" ht="25.5" customHeight="1" x14ac:dyDescent="0.2">
      <c r="A261" s="14">
        <v>522</v>
      </c>
      <c r="B261" s="17" t="s">
        <v>281</v>
      </c>
      <c r="C261" s="16">
        <f t="shared" ref="C261:C263" si="120">SUM(D261:O261)</f>
        <v>15000</v>
      </c>
      <c r="D261" s="18"/>
      <c r="E261" s="18">
        <v>15000</v>
      </c>
      <c r="F261" s="18"/>
      <c r="G261" s="18"/>
      <c r="H261" s="18"/>
      <c r="I261" s="18"/>
      <c r="J261" s="18"/>
      <c r="K261" s="18"/>
      <c r="L261" s="18"/>
      <c r="M261" s="18"/>
      <c r="N261" s="18"/>
      <c r="O261" s="18"/>
    </row>
    <row r="262" spans="1:15" s="6" customFormat="1" ht="25.5" customHeight="1" x14ac:dyDescent="0.2">
      <c r="A262" s="14">
        <v>523</v>
      </c>
      <c r="B262" s="17" t="s">
        <v>282</v>
      </c>
      <c r="C262" s="16">
        <f t="shared" si="120"/>
        <v>38000</v>
      </c>
      <c r="D262" s="18"/>
      <c r="E262" s="18">
        <v>38000</v>
      </c>
      <c r="F262" s="18"/>
      <c r="G262" s="18"/>
      <c r="H262" s="18"/>
      <c r="I262" s="18"/>
      <c r="J262" s="18"/>
      <c r="K262" s="18"/>
      <c r="L262" s="18"/>
      <c r="M262" s="18"/>
      <c r="N262" s="18"/>
      <c r="O262" s="18"/>
    </row>
    <row r="263" spans="1:15" s="6" customFormat="1" ht="25.5" customHeight="1" x14ac:dyDescent="0.2">
      <c r="A263" s="14">
        <v>529</v>
      </c>
      <c r="B263" s="17" t="s">
        <v>283</v>
      </c>
      <c r="C263" s="16">
        <f t="shared" si="120"/>
        <v>3500</v>
      </c>
      <c r="D263" s="18"/>
      <c r="E263" s="18">
        <v>3500</v>
      </c>
      <c r="F263" s="18"/>
      <c r="G263" s="18"/>
      <c r="H263" s="18"/>
      <c r="I263" s="18"/>
      <c r="J263" s="18"/>
      <c r="K263" s="18"/>
      <c r="L263" s="18"/>
      <c r="M263" s="18"/>
      <c r="N263" s="18"/>
      <c r="O263" s="18"/>
    </row>
    <row r="264" spans="1:15" s="6" customFormat="1" ht="25.5" customHeight="1" x14ac:dyDescent="0.2">
      <c r="A264" s="19">
        <v>5300</v>
      </c>
      <c r="B264" s="20" t="s">
        <v>284</v>
      </c>
      <c r="C264" s="56">
        <f>SUM(C265:C266)</f>
        <v>0</v>
      </c>
      <c r="D264" s="21">
        <f t="shared" ref="D264" si="121">SUM(D265:D266)</f>
        <v>0</v>
      </c>
      <c r="E264" s="21">
        <f t="shared" ref="E264:O264" si="122">SUM(E265:E266)</f>
        <v>0</v>
      </c>
      <c r="F264" s="21">
        <f t="shared" si="122"/>
        <v>0</v>
      </c>
      <c r="G264" s="21">
        <f t="shared" si="122"/>
        <v>0</v>
      </c>
      <c r="H264" s="21">
        <f t="shared" si="122"/>
        <v>0</v>
      </c>
      <c r="I264" s="21">
        <f t="shared" si="122"/>
        <v>0</v>
      </c>
      <c r="J264" s="21">
        <f t="shared" si="122"/>
        <v>0</v>
      </c>
      <c r="K264" s="21">
        <f t="shared" si="122"/>
        <v>0</v>
      </c>
      <c r="L264" s="21">
        <f t="shared" si="122"/>
        <v>0</v>
      </c>
      <c r="M264" s="21">
        <f t="shared" si="122"/>
        <v>0</v>
      </c>
      <c r="N264" s="21">
        <f t="shared" si="122"/>
        <v>0</v>
      </c>
      <c r="O264" s="21">
        <f t="shared" si="122"/>
        <v>0</v>
      </c>
    </row>
    <row r="265" spans="1:15" s="6" customFormat="1" ht="25.5" customHeight="1" x14ac:dyDescent="0.2">
      <c r="A265" s="14">
        <v>531</v>
      </c>
      <c r="B265" s="17" t="s">
        <v>285</v>
      </c>
      <c r="C265" s="16">
        <f t="shared" ref="C265" si="123">SUM(D265:O265)</f>
        <v>0</v>
      </c>
      <c r="D265" s="18"/>
      <c r="E265" s="18"/>
      <c r="F265" s="18"/>
      <c r="G265" s="18"/>
      <c r="H265" s="18"/>
      <c r="I265" s="18"/>
      <c r="J265" s="18"/>
      <c r="K265" s="18"/>
      <c r="L265" s="18"/>
      <c r="M265" s="18"/>
      <c r="N265" s="18"/>
      <c r="O265" s="18"/>
    </row>
    <row r="266" spans="1:15" s="6" customFormat="1" ht="25.5" customHeight="1" x14ac:dyDescent="0.2">
      <c r="A266" s="14">
        <v>532</v>
      </c>
      <c r="B266" s="17" t="s">
        <v>286</v>
      </c>
      <c r="C266" s="16">
        <f t="shared" ref="C266" si="124">SUM(D266:O266)</f>
        <v>0</v>
      </c>
      <c r="D266" s="18"/>
      <c r="E266" s="18"/>
      <c r="F266" s="18"/>
      <c r="G266" s="18"/>
      <c r="H266" s="18"/>
      <c r="I266" s="18"/>
      <c r="J266" s="18"/>
      <c r="K266" s="18"/>
      <c r="L266" s="18"/>
      <c r="M266" s="18"/>
      <c r="N266" s="18"/>
      <c r="O266" s="18"/>
    </row>
    <row r="267" spans="1:15" s="6" customFormat="1" ht="25.5" customHeight="1" x14ac:dyDescent="0.2">
      <c r="A267" s="19">
        <v>5400</v>
      </c>
      <c r="B267" s="20" t="s">
        <v>287</v>
      </c>
      <c r="C267" s="56">
        <f>SUM(C268:C273)</f>
        <v>0</v>
      </c>
      <c r="D267" s="21">
        <f t="shared" ref="D267" si="125">SUM(D268:D273)</f>
        <v>0</v>
      </c>
      <c r="E267" s="21">
        <f t="shared" ref="E267:O267" si="126">SUM(E268:E273)</f>
        <v>0</v>
      </c>
      <c r="F267" s="21">
        <f t="shared" si="126"/>
        <v>0</v>
      </c>
      <c r="G267" s="21">
        <f t="shared" si="126"/>
        <v>0</v>
      </c>
      <c r="H267" s="21">
        <f t="shared" si="126"/>
        <v>0</v>
      </c>
      <c r="I267" s="21">
        <f t="shared" si="126"/>
        <v>0</v>
      </c>
      <c r="J267" s="21">
        <f t="shared" si="126"/>
        <v>0</v>
      </c>
      <c r="K267" s="21">
        <f t="shared" si="126"/>
        <v>0</v>
      </c>
      <c r="L267" s="21">
        <f t="shared" si="126"/>
        <v>0</v>
      </c>
      <c r="M267" s="21">
        <f t="shared" si="126"/>
        <v>0</v>
      </c>
      <c r="N267" s="21">
        <f t="shared" si="126"/>
        <v>0</v>
      </c>
      <c r="O267" s="21">
        <f t="shared" si="126"/>
        <v>0</v>
      </c>
    </row>
    <row r="268" spans="1:15" s="6" customFormat="1" ht="25.5" customHeight="1" x14ac:dyDescent="0.2">
      <c r="A268" s="14">
        <v>541</v>
      </c>
      <c r="B268" s="17" t="s">
        <v>288</v>
      </c>
      <c r="C268" s="16">
        <f t="shared" ref="C268:C273" si="127">SUM(D268:O268)</f>
        <v>0</v>
      </c>
      <c r="D268" s="18"/>
      <c r="E268" s="18"/>
      <c r="F268" s="18"/>
      <c r="G268" s="18"/>
      <c r="H268" s="18"/>
      <c r="I268" s="18"/>
      <c r="J268" s="18"/>
      <c r="K268" s="18"/>
      <c r="L268" s="18"/>
      <c r="M268" s="18"/>
      <c r="N268" s="18"/>
      <c r="O268" s="18"/>
    </row>
    <row r="269" spans="1:15" s="6" customFormat="1" ht="25.5" customHeight="1" x14ac:dyDescent="0.2">
      <c r="A269" s="14">
        <v>542</v>
      </c>
      <c r="B269" s="17" t="s">
        <v>289</v>
      </c>
      <c r="C269" s="16">
        <f t="shared" si="127"/>
        <v>0</v>
      </c>
      <c r="D269" s="18"/>
      <c r="E269" s="18"/>
      <c r="F269" s="18"/>
      <c r="G269" s="18"/>
      <c r="H269" s="18"/>
      <c r="I269" s="18"/>
      <c r="J269" s="18"/>
      <c r="K269" s="18"/>
      <c r="L269" s="18"/>
      <c r="M269" s="18"/>
      <c r="N269" s="18"/>
      <c r="O269" s="18"/>
    </row>
    <row r="270" spans="1:15" s="6" customFormat="1" ht="25.5" customHeight="1" x14ac:dyDescent="0.2">
      <c r="A270" s="14">
        <v>543</v>
      </c>
      <c r="B270" s="17" t="s">
        <v>290</v>
      </c>
      <c r="C270" s="16">
        <f t="shared" si="127"/>
        <v>0</v>
      </c>
      <c r="D270" s="18"/>
      <c r="E270" s="18"/>
      <c r="F270" s="18"/>
      <c r="G270" s="18"/>
      <c r="H270" s="18"/>
      <c r="I270" s="18"/>
      <c r="J270" s="18"/>
      <c r="K270" s="18"/>
      <c r="L270" s="18"/>
      <c r="M270" s="18"/>
      <c r="N270" s="18"/>
      <c r="O270" s="18"/>
    </row>
    <row r="271" spans="1:15" s="6" customFormat="1" ht="25.5" customHeight="1" x14ac:dyDescent="0.2">
      <c r="A271" s="14">
        <v>544</v>
      </c>
      <c r="B271" s="17" t="s">
        <v>291</v>
      </c>
      <c r="C271" s="16">
        <f t="shared" si="127"/>
        <v>0</v>
      </c>
      <c r="D271" s="18"/>
      <c r="E271" s="18"/>
      <c r="F271" s="18"/>
      <c r="G271" s="18"/>
      <c r="H271" s="18"/>
      <c r="I271" s="18"/>
      <c r="J271" s="18"/>
      <c r="K271" s="18"/>
      <c r="L271" s="18"/>
      <c r="M271" s="18"/>
      <c r="N271" s="18"/>
      <c r="O271" s="18"/>
    </row>
    <row r="272" spans="1:15" s="6" customFormat="1" ht="25.5" customHeight="1" x14ac:dyDescent="0.2">
      <c r="A272" s="14">
        <v>545</v>
      </c>
      <c r="B272" s="17" t="s">
        <v>292</v>
      </c>
      <c r="C272" s="16">
        <f t="shared" si="127"/>
        <v>0</v>
      </c>
      <c r="D272" s="18"/>
      <c r="E272" s="18"/>
      <c r="F272" s="18"/>
      <c r="G272" s="18"/>
      <c r="H272" s="18"/>
      <c r="I272" s="18"/>
      <c r="J272" s="18"/>
      <c r="K272" s="18"/>
      <c r="L272" s="18"/>
      <c r="M272" s="18"/>
      <c r="N272" s="18"/>
      <c r="O272" s="18"/>
    </row>
    <row r="273" spans="1:15" s="6" customFormat="1" ht="25.5" customHeight="1" x14ac:dyDescent="0.2">
      <c r="A273" s="14">
        <v>549</v>
      </c>
      <c r="B273" s="17" t="s">
        <v>293</v>
      </c>
      <c r="C273" s="16">
        <f t="shared" si="127"/>
        <v>0</v>
      </c>
      <c r="D273" s="18"/>
      <c r="E273" s="18"/>
      <c r="F273" s="18"/>
      <c r="G273" s="18"/>
      <c r="H273" s="18"/>
      <c r="I273" s="18"/>
      <c r="J273" s="18"/>
      <c r="K273" s="18"/>
      <c r="L273" s="18"/>
      <c r="M273" s="18"/>
      <c r="N273" s="18"/>
      <c r="O273" s="18"/>
    </row>
    <row r="274" spans="1:15" s="6" customFormat="1" ht="25.5" customHeight="1" x14ac:dyDescent="0.2">
      <c r="A274" s="19">
        <v>5500</v>
      </c>
      <c r="B274" s="20" t="s">
        <v>294</v>
      </c>
      <c r="C274" s="56">
        <f>+C275</f>
        <v>0</v>
      </c>
      <c r="D274" s="21">
        <f t="shared" ref="D274:O274" si="128">SUM(D275)</f>
        <v>0</v>
      </c>
      <c r="E274" s="21">
        <f t="shared" si="128"/>
        <v>0</v>
      </c>
      <c r="F274" s="21">
        <f t="shared" si="128"/>
        <v>0</v>
      </c>
      <c r="G274" s="21">
        <f t="shared" si="128"/>
        <v>0</v>
      </c>
      <c r="H274" s="21">
        <f t="shared" si="128"/>
        <v>0</v>
      </c>
      <c r="I274" s="21">
        <f t="shared" si="128"/>
        <v>0</v>
      </c>
      <c r="J274" s="21">
        <f t="shared" si="128"/>
        <v>0</v>
      </c>
      <c r="K274" s="21">
        <f t="shared" si="128"/>
        <v>0</v>
      </c>
      <c r="L274" s="21">
        <f t="shared" si="128"/>
        <v>0</v>
      </c>
      <c r="M274" s="21">
        <f t="shared" si="128"/>
        <v>0</v>
      </c>
      <c r="N274" s="21">
        <f t="shared" si="128"/>
        <v>0</v>
      </c>
      <c r="O274" s="21">
        <f t="shared" si="128"/>
        <v>0</v>
      </c>
    </row>
    <row r="275" spans="1:15" s="6" customFormat="1" ht="25.5" customHeight="1" x14ac:dyDescent="0.2">
      <c r="A275" s="14">
        <v>551</v>
      </c>
      <c r="B275" s="17" t="s">
        <v>295</v>
      </c>
      <c r="C275" s="16">
        <f t="shared" ref="C275" si="129">SUM(D275:O275)</f>
        <v>0</v>
      </c>
      <c r="D275" s="18"/>
      <c r="E275" s="18"/>
      <c r="F275" s="18"/>
      <c r="G275" s="18"/>
      <c r="H275" s="18"/>
      <c r="I275" s="18"/>
      <c r="J275" s="18"/>
      <c r="K275" s="18"/>
      <c r="L275" s="18"/>
      <c r="M275" s="18"/>
      <c r="N275" s="18"/>
      <c r="O275" s="18"/>
    </row>
    <row r="276" spans="1:15" s="6" customFormat="1" ht="25.5" customHeight="1" x14ac:dyDescent="0.2">
      <c r="A276" s="19">
        <v>5600</v>
      </c>
      <c r="B276" s="20" t="s">
        <v>296</v>
      </c>
      <c r="C276" s="56">
        <f>SUM(C277:C284)</f>
        <v>430000</v>
      </c>
      <c r="D276" s="21">
        <f t="shared" ref="D276" si="130">SUM(D277:D284)</f>
        <v>0</v>
      </c>
      <c r="E276" s="21">
        <f t="shared" ref="E276:O276" si="131">SUM(E277:E284)</f>
        <v>44500</v>
      </c>
      <c r="F276" s="21">
        <f t="shared" si="131"/>
        <v>385500</v>
      </c>
      <c r="G276" s="21">
        <f t="shared" si="131"/>
        <v>0</v>
      </c>
      <c r="H276" s="21">
        <f t="shared" si="131"/>
        <v>0</v>
      </c>
      <c r="I276" s="21">
        <f t="shared" si="131"/>
        <v>0</v>
      </c>
      <c r="J276" s="21">
        <f t="shared" si="131"/>
        <v>0</v>
      </c>
      <c r="K276" s="21">
        <f t="shared" si="131"/>
        <v>0</v>
      </c>
      <c r="L276" s="21">
        <f t="shared" si="131"/>
        <v>0</v>
      </c>
      <c r="M276" s="21">
        <f t="shared" si="131"/>
        <v>0</v>
      </c>
      <c r="N276" s="21">
        <f t="shared" si="131"/>
        <v>0</v>
      </c>
      <c r="O276" s="21">
        <f t="shared" si="131"/>
        <v>0</v>
      </c>
    </row>
    <row r="277" spans="1:15" s="6" customFormat="1" ht="25.5" customHeight="1" x14ac:dyDescent="0.2">
      <c r="A277" s="14">
        <v>561</v>
      </c>
      <c r="B277" s="17" t="s">
        <v>297</v>
      </c>
      <c r="C277" s="16">
        <f t="shared" ref="C277:C284" si="132">SUM(D277:O277)</f>
        <v>0</v>
      </c>
      <c r="D277" s="18"/>
      <c r="E277" s="18"/>
      <c r="F277" s="18"/>
      <c r="G277" s="18"/>
      <c r="H277" s="18"/>
      <c r="I277" s="18"/>
      <c r="J277" s="18"/>
      <c r="K277" s="18"/>
      <c r="L277" s="18"/>
      <c r="M277" s="18"/>
      <c r="N277" s="18"/>
      <c r="O277" s="18"/>
    </row>
    <row r="278" spans="1:15" s="6" customFormat="1" ht="25.5" customHeight="1" x14ac:dyDescent="0.2">
      <c r="A278" s="14">
        <v>562</v>
      </c>
      <c r="B278" s="17" t="s">
        <v>298</v>
      </c>
      <c r="C278" s="16">
        <f t="shared" si="132"/>
        <v>0</v>
      </c>
      <c r="D278" s="18"/>
      <c r="E278" s="18"/>
      <c r="F278" s="18"/>
      <c r="G278" s="18"/>
      <c r="H278" s="18"/>
      <c r="I278" s="18"/>
      <c r="J278" s="18"/>
      <c r="K278" s="18"/>
      <c r="L278" s="18"/>
      <c r="M278" s="18"/>
      <c r="N278" s="18"/>
      <c r="O278" s="18"/>
    </row>
    <row r="279" spans="1:15" s="6" customFormat="1" ht="25.5" customHeight="1" x14ac:dyDescent="0.2">
      <c r="A279" s="14">
        <v>563</v>
      </c>
      <c r="B279" s="17" t="s">
        <v>299</v>
      </c>
      <c r="C279" s="16">
        <f t="shared" si="132"/>
        <v>0</v>
      </c>
      <c r="D279" s="18"/>
      <c r="E279" s="18"/>
      <c r="F279" s="18"/>
      <c r="G279" s="18"/>
      <c r="H279" s="18"/>
      <c r="I279" s="18"/>
      <c r="J279" s="18"/>
      <c r="K279" s="18"/>
      <c r="L279" s="18"/>
      <c r="M279" s="18"/>
      <c r="N279" s="18"/>
      <c r="O279" s="18"/>
    </row>
    <row r="280" spans="1:15" s="6" customFormat="1" ht="25.5" x14ac:dyDescent="0.2">
      <c r="A280" s="14">
        <v>564</v>
      </c>
      <c r="B280" s="17" t="s">
        <v>300</v>
      </c>
      <c r="C280" s="16">
        <f t="shared" si="132"/>
        <v>0</v>
      </c>
      <c r="D280" s="18"/>
      <c r="E280" s="18"/>
      <c r="F280" s="18"/>
      <c r="G280" s="18"/>
      <c r="H280" s="18"/>
      <c r="I280" s="18"/>
      <c r="J280" s="18"/>
      <c r="K280" s="18"/>
      <c r="L280" s="18"/>
      <c r="M280" s="18"/>
      <c r="N280" s="18"/>
      <c r="O280" s="18"/>
    </row>
    <row r="281" spans="1:15" s="6" customFormat="1" ht="25.5" customHeight="1" x14ac:dyDescent="0.2">
      <c r="A281" s="14">
        <v>565</v>
      </c>
      <c r="B281" s="17" t="s">
        <v>301</v>
      </c>
      <c r="C281" s="16">
        <f t="shared" si="132"/>
        <v>0</v>
      </c>
      <c r="D281" s="18"/>
      <c r="E281" s="18"/>
      <c r="F281" s="18"/>
      <c r="G281" s="18"/>
      <c r="H281" s="18"/>
      <c r="I281" s="18"/>
      <c r="J281" s="18"/>
      <c r="K281" s="18"/>
      <c r="L281" s="18"/>
      <c r="M281" s="18"/>
      <c r="N281" s="18"/>
      <c r="O281" s="18"/>
    </row>
    <row r="282" spans="1:15" s="6" customFormat="1" ht="25.5" x14ac:dyDescent="0.2">
      <c r="A282" s="14">
        <v>566</v>
      </c>
      <c r="B282" s="17" t="s">
        <v>302</v>
      </c>
      <c r="C282" s="16">
        <f t="shared" si="132"/>
        <v>44500</v>
      </c>
      <c r="D282" s="18"/>
      <c r="E282" s="18">
        <v>44500</v>
      </c>
      <c r="F282" s="18"/>
      <c r="G282" s="18"/>
      <c r="H282" s="18"/>
      <c r="I282" s="18"/>
      <c r="J282" s="18"/>
      <c r="K282" s="18"/>
      <c r="L282" s="18"/>
      <c r="M282" s="18"/>
      <c r="N282" s="18"/>
      <c r="O282" s="18"/>
    </row>
    <row r="283" spans="1:15" s="6" customFormat="1" ht="25.5" customHeight="1" x14ac:dyDescent="0.2">
      <c r="A283" s="14">
        <v>567</v>
      </c>
      <c r="B283" s="17" t="s">
        <v>303</v>
      </c>
      <c r="C283" s="16">
        <f t="shared" si="132"/>
        <v>385500</v>
      </c>
      <c r="D283" s="18"/>
      <c r="E283" s="18"/>
      <c r="F283" s="18">
        <v>385500</v>
      </c>
      <c r="G283" s="18"/>
      <c r="H283" s="18"/>
      <c r="I283" s="18"/>
      <c r="J283" s="18"/>
      <c r="K283" s="18"/>
      <c r="L283" s="18"/>
      <c r="M283" s="18"/>
      <c r="N283" s="18"/>
      <c r="O283" s="18"/>
    </row>
    <row r="284" spans="1:15" s="6" customFormat="1" ht="25.5" customHeight="1" x14ac:dyDescent="0.2">
      <c r="A284" s="14">
        <v>569</v>
      </c>
      <c r="B284" s="17" t="s">
        <v>304</v>
      </c>
      <c r="C284" s="16">
        <f t="shared" si="132"/>
        <v>0</v>
      </c>
      <c r="D284" s="18"/>
      <c r="E284" s="18"/>
      <c r="F284" s="18"/>
      <c r="G284" s="18"/>
      <c r="H284" s="18"/>
      <c r="I284" s="18"/>
      <c r="J284" s="18"/>
      <c r="K284" s="18"/>
      <c r="L284" s="18"/>
      <c r="M284" s="18"/>
      <c r="N284" s="18"/>
      <c r="O284" s="18"/>
    </row>
    <row r="285" spans="1:15" s="6" customFormat="1" ht="25.5" customHeight="1" x14ac:dyDescent="0.2">
      <c r="A285" s="19">
        <v>5700</v>
      </c>
      <c r="B285" s="20" t="s">
        <v>305</v>
      </c>
      <c r="C285" s="56">
        <f t="shared" ref="C285:C325" si="133">SUM(D285:O285)</f>
        <v>94760</v>
      </c>
      <c r="D285" s="21">
        <f t="shared" ref="D285" si="134">SUM(D286:D294)</f>
        <v>0</v>
      </c>
      <c r="E285" s="21">
        <f t="shared" ref="E285:O285" si="135">SUM(E286:E294)</f>
        <v>94760</v>
      </c>
      <c r="F285" s="21">
        <f t="shared" si="135"/>
        <v>0</v>
      </c>
      <c r="G285" s="21">
        <f t="shared" si="135"/>
        <v>0</v>
      </c>
      <c r="H285" s="21">
        <f t="shared" si="135"/>
        <v>0</v>
      </c>
      <c r="I285" s="21">
        <f t="shared" si="135"/>
        <v>0</v>
      </c>
      <c r="J285" s="21">
        <f t="shared" si="135"/>
        <v>0</v>
      </c>
      <c r="K285" s="21">
        <f t="shared" si="135"/>
        <v>0</v>
      </c>
      <c r="L285" s="21">
        <f t="shared" si="135"/>
        <v>0</v>
      </c>
      <c r="M285" s="21">
        <f t="shared" si="135"/>
        <v>0</v>
      </c>
      <c r="N285" s="21">
        <f t="shared" si="135"/>
        <v>0</v>
      </c>
      <c r="O285" s="21">
        <f t="shared" si="135"/>
        <v>0</v>
      </c>
    </row>
    <row r="286" spans="1:15" s="6" customFormat="1" ht="25.5" customHeight="1" x14ac:dyDescent="0.2">
      <c r="A286" s="14">
        <v>571</v>
      </c>
      <c r="B286" s="17" t="s">
        <v>306</v>
      </c>
      <c r="C286" s="16">
        <f t="shared" ref="C286:C294" si="136">SUM(D286:O286)</f>
        <v>0</v>
      </c>
      <c r="D286" s="18"/>
      <c r="E286" s="18"/>
      <c r="F286" s="18"/>
      <c r="G286" s="18"/>
      <c r="H286" s="18"/>
      <c r="I286" s="18"/>
      <c r="J286" s="18"/>
      <c r="K286" s="18"/>
      <c r="L286" s="18"/>
      <c r="M286" s="18"/>
      <c r="N286" s="18"/>
      <c r="O286" s="18"/>
    </row>
    <row r="287" spans="1:15" s="6" customFormat="1" ht="25.5" customHeight="1" x14ac:dyDescent="0.2">
      <c r="A287" s="14">
        <v>572</v>
      </c>
      <c r="B287" s="17" t="s">
        <v>307</v>
      </c>
      <c r="C287" s="16">
        <f t="shared" si="136"/>
        <v>0</v>
      </c>
      <c r="D287" s="18"/>
      <c r="E287" s="18"/>
      <c r="F287" s="18"/>
      <c r="G287" s="18"/>
      <c r="H287" s="18"/>
      <c r="I287" s="18"/>
      <c r="J287" s="18"/>
      <c r="K287" s="18"/>
      <c r="L287" s="18"/>
      <c r="M287" s="18"/>
      <c r="N287" s="18"/>
      <c r="O287" s="18"/>
    </row>
    <row r="288" spans="1:15" s="6" customFormat="1" ht="25.5" customHeight="1" x14ac:dyDescent="0.2">
      <c r="A288" s="14">
        <v>573</v>
      </c>
      <c r="B288" s="17" t="s">
        <v>308</v>
      </c>
      <c r="C288" s="16">
        <f t="shared" si="136"/>
        <v>0</v>
      </c>
      <c r="D288" s="18"/>
      <c r="E288" s="18"/>
      <c r="F288" s="18"/>
      <c r="G288" s="18"/>
      <c r="H288" s="18"/>
      <c r="I288" s="18"/>
      <c r="J288" s="18"/>
      <c r="K288" s="18"/>
      <c r="L288" s="18"/>
      <c r="M288" s="18"/>
      <c r="N288" s="18"/>
      <c r="O288" s="18"/>
    </row>
    <row r="289" spans="1:15" s="6" customFormat="1" ht="25.5" customHeight="1" x14ac:dyDescent="0.2">
      <c r="A289" s="14">
        <v>574</v>
      </c>
      <c r="B289" s="17" t="s">
        <v>309</v>
      </c>
      <c r="C289" s="16">
        <f t="shared" si="136"/>
        <v>0</v>
      </c>
      <c r="D289" s="18"/>
      <c r="E289" s="18"/>
      <c r="F289" s="18"/>
      <c r="G289" s="18"/>
      <c r="H289" s="18"/>
      <c r="I289" s="18"/>
      <c r="J289" s="18"/>
      <c r="K289" s="18"/>
      <c r="L289" s="18"/>
      <c r="M289" s="18"/>
      <c r="N289" s="18"/>
      <c r="O289" s="18"/>
    </row>
    <row r="290" spans="1:15" s="6" customFormat="1" ht="25.5" customHeight="1" x14ac:dyDescent="0.2">
      <c r="A290" s="14">
        <v>575</v>
      </c>
      <c r="B290" s="17" t="s">
        <v>310</v>
      </c>
      <c r="C290" s="16">
        <f t="shared" si="136"/>
        <v>0</v>
      </c>
      <c r="D290" s="18"/>
      <c r="E290" s="18"/>
      <c r="F290" s="18"/>
      <c r="G290" s="18"/>
      <c r="H290" s="18"/>
      <c r="I290" s="18"/>
      <c r="J290" s="18"/>
      <c r="K290" s="18"/>
      <c r="L290" s="18"/>
      <c r="M290" s="18"/>
      <c r="N290" s="18"/>
      <c r="O290" s="18"/>
    </row>
    <row r="291" spans="1:15" s="6" customFormat="1" ht="25.5" customHeight="1" x14ac:dyDescent="0.2">
      <c r="A291" s="14">
        <v>576</v>
      </c>
      <c r="B291" s="17" t="s">
        <v>311</v>
      </c>
      <c r="C291" s="16">
        <f t="shared" si="136"/>
        <v>0</v>
      </c>
      <c r="D291" s="18"/>
      <c r="E291" s="18"/>
      <c r="F291" s="18"/>
      <c r="G291" s="18"/>
      <c r="H291" s="18"/>
      <c r="I291" s="18"/>
      <c r="J291" s="18"/>
      <c r="K291" s="18"/>
      <c r="L291" s="18"/>
      <c r="M291" s="18"/>
      <c r="N291" s="18"/>
      <c r="O291" s="18"/>
    </row>
    <row r="292" spans="1:15" s="6" customFormat="1" ht="25.5" customHeight="1" x14ac:dyDescent="0.2">
      <c r="A292" s="14">
        <v>577</v>
      </c>
      <c r="B292" s="17" t="s">
        <v>312</v>
      </c>
      <c r="C292" s="16">
        <f t="shared" si="136"/>
        <v>0</v>
      </c>
      <c r="D292" s="18"/>
      <c r="E292" s="18"/>
      <c r="F292" s="18"/>
      <c r="G292" s="18"/>
      <c r="H292" s="18"/>
      <c r="I292" s="18"/>
      <c r="J292" s="18"/>
      <c r="K292" s="18"/>
      <c r="L292" s="18"/>
      <c r="M292" s="18"/>
      <c r="N292" s="18"/>
      <c r="O292" s="18"/>
    </row>
    <row r="293" spans="1:15" s="6" customFormat="1" ht="25.5" customHeight="1" x14ac:dyDescent="0.2">
      <c r="A293" s="14">
        <v>578</v>
      </c>
      <c r="B293" s="17" t="s">
        <v>313</v>
      </c>
      <c r="C293" s="16">
        <f t="shared" si="136"/>
        <v>94760</v>
      </c>
      <c r="D293" s="18"/>
      <c r="E293" s="18">
        <v>94760</v>
      </c>
      <c r="F293" s="18"/>
      <c r="G293" s="18"/>
      <c r="H293" s="18"/>
      <c r="I293" s="18"/>
      <c r="J293" s="18"/>
      <c r="K293" s="18"/>
      <c r="L293" s="18"/>
      <c r="M293" s="18"/>
      <c r="N293" s="18"/>
      <c r="O293" s="18"/>
    </row>
    <row r="294" spans="1:15" s="6" customFormat="1" ht="25.5" customHeight="1" x14ac:dyDescent="0.2">
      <c r="A294" s="14">
        <v>579</v>
      </c>
      <c r="B294" s="17" t="s">
        <v>314</v>
      </c>
      <c r="C294" s="16">
        <f t="shared" si="136"/>
        <v>0</v>
      </c>
      <c r="D294" s="18"/>
      <c r="E294" s="18"/>
      <c r="F294" s="18"/>
      <c r="G294" s="18"/>
      <c r="H294" s="18"/>
      <c r="I294" s="18"/>
      <c r="J294" s="18"/>
      <c r="K294" s="18"/>
      <c r="L294" s="18"/>
      <c r="M294" s="18"/>
      <c r="N294" s="18"/>
      <c r="O294" s="18"/>
    </row>
    <row r="295" spans="1:15" s="6" customFormat="1" ht="25.5" customHeight="1" x14ac:dyDescent="0.2">
      <c r="A295" s="19">
        <v>5800</v>
      </c>
      <c r="B295" s="20" t="s">
        <v>315</v>
      </c>
      <c r="C295" s="56">
        <f>SUM(C296:C299)</f>
        <v>0</v>
      </c>
      <c r="D295" s="21">
        <f t="shared" ref="D295" si="137">SUM(D296:D299)</f>
        <v>0</v>
      </c>
      <c r="E295" s="21">
        <f t="shared" ref="E295:O295" si="138">SUM(E296:E299)</f>
        <v>0</v>
      </c>
      <c r="F295" s="21">
        <f t="shared" si="138"/>
        <v>0</v>
      </c>
      <c r="G295" s="21">
        <f t="shared" si="138"/>
        <v>0</v>
      </c>
      <c r="H295" s="21">
        <f t="shared" si="138"/>
        <v>0</v>
      </c>
      <c r="I295" s="21">
        <f t="shared" si="138"/>
        <v>0</v>
      </c>
      <c r="J295" s="21">
        <f t="shared" si="138"/>
        <v>0</v>
      </c>
      <c r="K295" s="21">
        <f t="shared" si="138"/>
        <v>0</v>
      </c>
      <c r="L295" s="21">
        <f t="shared" si="138"/>
        <v>0</v>
      </c>
      <c r="M295" s="21">
        <f t="shared" si="138"/>
        <v>0</v>
      </c>
      <c r="N295" s="21">
        <f t="shared" si="138"/>
        <v>0</v>
      </c>
      <c r="O295" s="21">
        <f t="shared" si="138"/>
        <v>0</v>
      </c>
    </row>
    <row r="296" spans="1:15" s="6" customFormat="1" ht="25.5" customHeight="1" x14ac:dyDescent="0.2">
      <c r="A296" s="14">
        <v>581</v>
      </c>
      <c r="B296" s="17" t="s">
        <v>316</v>
      </c>
      <c r="C296" s="16">
        <f t="shared" ref="C296:C299" si="139">SUM(D296:O296)</f>
        <v>0</v>
      </c>
      <c r="D296" s="18"/>
      <c r="E296" s="18"/>
      <c r="F296" s="18"/>
      <c r="G296" s="18"/>
      <c r="H296" s="18"/>
      <c r="I296" s="18"/>
      <c r="J296" s="18"/>
      <c r="K296" s="18"/>
      <c r="L296" s="18"/>
      <c r="M296" s="18"/>
      <c r="N296" s="18"/>
      <c r="O296" s="18"/>
    </row>
    <row r="297" spans="1:15" s="6" customFormat="1" ht="25.5" customHeight="1" x14ac:dyDescent="0.2">
      <c r="A297" s="14">
        <v>582</v>
      </c>
      <c r="B297" s="17" t="s">
        <v>317</v>
      </c>
      <c r="C297" s="16">
        <f t="shared" si="139"/>
        <v>0</v>
      </c>
      <c r="D297" s="18"/>
      <c r="E297" s="18"/>
      <c r="F297" s="18"/>
      <c r="G297" s="18"/>
      <c r="H297" s="18"/>
      <c r="I297" s="18"/>
      <c r="J297" s="18"/>
      <c r="K297" s="18"/>
      <c r="L297" s="18"/>
      <c r="M297" s="18"/>
      <c r="N297" s="18"/>
      <c r="O297" s="18"/>
    </row>
    <row r="298" spans="1:15" s="6" customFormat="1" ht="25.5" customHeight="1" x14ac:dyDescent="0.2">
      <c r="A298" s="14">
        <v>583</v>
      </c>
      <c r="B298" s="17" t="s">
        <v>318</v>
      </c>
      <c r="C298" s="16">
        <f t="shared" si="139"/>
        <v>0</v>
      </c>
      <c r="D298" s="18"/>
      <c r="E298" s="18"/>
      <c r="F298" s="18"/>
      <c r="G298" s="18"/>
      <c r="H298" s="18"/>
      <c r="I298" s="18"/>
      <c r="J298" s="18"/>
      <c r="K298" s="18"/>
      <c r="L298" s="18"/>
      <c r="M298" s="18"/>
      <c r="N298" s="18"/>
      <c r="O298" s="18"/>
    </row>
    <row r="299" spans="1:15" s="6" customFormat="1" ht="25.5" customHeight="1" x14ac:dyDescent="0.2">
      <c r="A299" s="14">
        <v>589</v>
      </c>
      <c r="B299" s="17" t="s">
        <v>319</v>
      </c>
      <c r="C299" s="16">
        <f t="shared" si="139"/>
        <v>0</v>
      </c>
      <c r="D299" s="18"/>
      <c r="E299" s="18"/>
      <c r="F299" s="18"/>
      <c r="G299" s="18"/>
      <c r="H299" s="18"/>
      <c r="I299" s="18"/>
      <c r="J299" s="18"/>
      <c r="K299" s="18"/>
      <c r="L299" s="18"/>
      <c r="M299" s="18"/>
      <c r="N299" s="18"/>
      <c r="O299" s="18"/>
    </row>
    <row r="300" spans="1:15" s="6" customFormat="1" ht="25.5" customHeight="1" x14ac:dyDescent="0.2">
      <c r="A300" s="19">
        <v>5900</v>
      </c>
      <c r="B300" s="20" t="s">
        <v>320</v>
      </c>
      <c r="C300" s="56">
        <f>SUM(C301:C309)</f>
        <v>44290</v>
      </c>
      <c r="D300" s="21">
        <f t="shared" ref="D300" si="140">SUM(D301:D309)</f>
        <v>0</v>
      </c>
      <c r="E300" s="21">
        <f t="shared" ref="E300:O300" si="141">SUM(E301:E309)</f>
        <v>44290</v>
      </c>
      <c r="F300" s="21">
        <f t="shared" si="141"/>
        <v>0</v>
      </c>
      <c r="G300" s="21">
        <f t="shared" si="141"/>
        <v>0</v>
      </c>
      <c r="H300" s="21">
        <f t="shared" si="141"/>
        <v>0</v>
      </c>
      <c r="I300" s="21">
        <f t="shared" si="141"/>
        <v>0</v>
      </c>
      <c r="J300" s="21">
        <f t="shared" si="141"/>
        <v>0</v>
      </c>
      <c r="K300" s="21">
        <f t="shared" si="141"/>
        <v>0</v>
      </c>
      <c r="L300" s="21">
        <f t="shared" si="141"/>
        <v>0</v>
      </c>
      <c r="M300" s="21">
        <f t="shared" si="141"/>
        <v>0</v>
      </c>
      <c r="N300" s="21">
        <f t="shared" si="141"/>
        <v>0</v>
      </c>
      <c r="O300" s="21">
        <f t="shared" si="141"/>
        <v>0</v>
      </c>
    </row>
    <row r="301" spans="1:15" s="6" customFormat="1" ht="25.5" customHeight="1" x14ac:dyDescent="0.2">
      <c r="A301" s="14">
        <v>591</v>
      </c>
      <c r="B301" s="17" t="s">
        <v>321</v>
      </c>
      <c r="C301" s="16">
        <f t="shared" ref="C301" si="142">SUM(D301:O301)</f>
        <v>44290</v>
      </c>
      <c r="D301" s="18"/>
      <c r="E301" s="18">
        <v>44290</v>
      </c>
      <c r="F301" s="18"/>
      <c r="G301" s="18"/>
      <c r="H301" s="18"/>
      <c r="I301" s="18"/>
      <c r="J301" s="18"/>
      <c r="K301" s="18"/>
      <c r="L301" s="18"/>
      <c r="M301" s="18"/>
      <c r="N301" s="18"/>
      <c r="O301" s="18"/>
    </row>
    <row r="302" spans="1:15" s="6" customFormat="1" ht="25.5" customHeight="1" x14ac:dyDescent="0.2">
      <c r="A302" s="14">
        <v>592</v>
      </c>
      <c r="B302" s="17" t="s">
        <v>322</v>
      </c>
      <c r="C302" s="16">
        <f t="shared" ref="C302:C309" si="143">SUM(D302:O302)</f>
        <v>0</v>
      </c>
      <c r="D302" s="18"/>
      <c r="E302" s="18"/>
      <c r="F302" s="18"/>
      <c r="G302" s="18"/>
      <c r="H302" s="18"/>
      <c r="I302" s="18"/>
      <c r="J302" s="18"/>
      <c r="K302" s="18"/>
      <c r="L302" s="18"/>
      <c r="M302" s="18"/>
      <c r="N302" s="18"/>
      <c r="O302" s="18"/>
    </row>
    <row r="303" spans="1:15" s="6" customFormat="1" ht="25.5" customHeight="1" x14ac:dyDescent="0.2">
      <c r="A303" s="14">
        <v>593</v>
      </c>
      <c r="B303" s="17" t="s">
        <v>323</v>
      </c>
      <c r="C303" s="16">
        <f t="shared" si="143"/>
        <v>0</v>
      </c>
      <c r="D303" s="18"/>
      <c r="E303" s="18"/>
      <c r="F303" s="18"/>
      <c r="G303" s="18"/>
      <c r="H303" s="18"/>
      <c r="I303" s="18"/>
      <c r="J303" s="18"/>
      <c r="K303" s="18"/>
      <c r="L303" s="18"/>
      <c r="M303" s="18"/>
      <c r="N303" s="18"/>
      <c r="O303" s="18"/>
    </row>
    <row r="304" spans="1:15" s="6" customFormat="1" ht="25.5" customHeight="1" x14ac:dyDescent="0.2">
      <c r="A304" s="14">
        <v>594</v>
      </c>
      <c r="B304" s="17" t="s">
        <v>1</v>
      </c>
      <c r="C304" s="16">
        <f t="shared" si="143"/>
        <v>0</v>
      </c>
      <c r="D304" s="18"/>
      <c r="E304" s="18"/>
      <c r="F304" s="18"/>
      <c r="G304" s="18"/>
      <c r="H304" s="18"/>
      <c r="I304" s="18"/>
      <c r="J304" s="18"/>
      <c r="K304" s="18"/>
      <c r="L304" s="18"/>
      <c r="M304" s="18"/>
      <c r="N304" s="18"/>
      <c r="O304" s="18"/>
    </row>
    <row r="305" spans="1:15" s="6" customFormat="1" ht="25.5" customHeight="1" x14ac:dyDescent="0.2">
      <c r="A305" s="14">
        <v>595</v>
      </c>
      <c r="B305" s="17" t="s">
        <v>324</v>
      </c>
      <c r="C305" s="16">
        <f t="shared" si="143"/>
        <v>0</v>
      </c>
      <c r="D305" s="18"/>
      <c r="E305" s="18"/>
      <c r="F305" s="18"/>
      <c r="G305" s="18"/>
      <c r="H305" s="18"/>
      <c r="I305" s="18"/>
      <c r="J305" s="18"/>
      <c r="K305" s="18"/>
      <c r="L305" s="18"/>
      <c r="M305" s="18"/>
      <c r="N305" s="18"/>
      <c r="O305" s="18"/>
    </row>
    <row r="306" spans="1:15" s="6" customFormat="1" ht="25.5" customHeight="1" x14ac:dyDescent="0.2">
      <c r="A306" s="14">
        <v>596</v>
      </c>
      <c r="B306" s="17" t="s">
        <v>325</v>
      </c>
      <c r="C306" s="16">
        <f t="shared" si="143"/>
        <v>0</v>
      </c>
      <c r="D306" s="18"/>
      <c r="E306" s="18"/>
      <c r="F306" s="18"/>
      <c r="G306" s="18"/>
      <c r="H306" s="18"/>
      <c r="I306" s="18"/>
      <c r="J306" s="18"/>
      <c r="K306" s="18"/>
      <c r="L306" s="18"/>
      <c r="M306" s="18"/>
      <c r="N306" s="18"/>
      <c r="O306" s="18"/>
    </row>
    <row r="307" spans="1:15" s="6" customFormat="1" ht="25.5" customHeight="1" x14ac:dyDescent="0.2">
      <c r="A307" s="14">
        <v>597</v>
      </c>
      <c r="B307" s="17" t="s">
        <v>326</v>
      </c>
      <c r="C307" s="16">
        <f t="shared" si="143"/>
        <v>0</v>
      </c>
      <c r="D307" s="18"/>
      <c r="E307" s="18"/>
      <c r="F307" s="18"/>
      <c r="G307" s="18"/>
      <c r="H307" s="18"/>
      <c r="I307" s="18"/>
      <c r="J307" s="18"/>
      <c r="K307" s="18"/>
      <c r="L307" s="18"/>
      <c r="M307" s="18"/>
      <c r="N307" s="18"/>
      <c r="O307" s="18"/>
    </row>
    <row r="308" spans="1:15" s="6" customFormat="1" ht="25.5" customHeight="1" x14ac:dyDescent="0.2">
      <c r="A308" s="14">
        <v>598</v>
      </c>
      <c r="B308" s="17" t="s">
        <v>327</v>
      </c>
      <c r="C308" s="16">
        <f t="shared" si="143"/>
        <v>0</v>
      </c>
      <c r="D308" s="18"/>
      <c r="E308" s="18"/>
      <c r="F308" s="18"/>
      <c r="G308" s="18"/>
      <c r="H308" s="18"/>
      <c r="I308" s="18"/>
      <c r="J308" s="18"/>
      <c r="K308" s="18"/>
      <c r="L308" s="18"/>
      <c r="M308" s="18"/>
      <c r="N308" s="18"/>
      <c r="O308" s="18"/>
    </row>
    <row r="309" spans="1:15" s="6" customFormat="1" ht="25.5" customHeight="1" x14ac:dyDescent="0.2">
      <c r="A309" s="14">
        <v>599</v>
      </c>
      <c r="B309" s="17" t="s">
        <v>328</v>
      </c>
      <c r="C309" s="16">
        <f t="shared" si="143"/>
        <v>0</v>
      </c>
      <c r="D309" s="18"/>
      <c r="E309" s="18"/>
      <c r="F309" s="18"/>
      <c r="G309" s="18"/>
      <c r="H309" s="18"/>
      <c r="I309" s="18"/>
      <c r="J309" s="18"/>
      <c r="K309" s="18"/>
      <c r="L309" s="18"/>
      <c r="M309" s="18"/>
      <c r="N309" s="18"/>
      <c r="O309" s="18"/>
    </row>
    <row r="310" spans="1:15" s="6" customFormat="1" ht="25.5" customHeight="1" x14ac:dyDescent="0.2">
      <c r="A310" s="25">
        <v>6000</v>
      </c>
      <c r="B310" s="26" t="s">
        <v>7</v>
      </c>
      <c r="C310" s="59">
        <f>+C311+C320+C329</f>
        <v>13231659</v>
      </c>
      <c r="D310" s="27">
        <f t="shared" ref="D310" si="144">D311+D320+D329</f>
        <v>498725</v>
      </c>
      <c r="E310" s="27">
        <f t="shared" ref="E310:O310" si="145">E311+E320+E329</f>
        <v>498725</v>
      </c>
      <c r="F310" s="27">
        <f t="shared" si="145"/>
        <v>624729</v>
      </c>
      <c r="G310" s="27">
        <f t="shared" si="145"/>
        <v>0</v>
      </c>
      <c r="H310" s="27">
        <f t="shared" si="145"/>
        <v>6500000</v>
      </c>
      <c r="I310" s="27">
        <f t="shared" si="145"/>
        <v>3554480</v>
      </c>
      <c r="J310" s="27">
        <f t="shared" si="145"/>
        <v>0</v>
      </c>
      <c r="K310" s="27">
        <f t="shared" si="145"/>
        <v>0</v>
      </c>
      <c r="L310" s="27">
        <f t="shared" si="145"/>
        <v>1555000</v>
      </c>
      <c r="M310" s="27">
        <f t="shared" si="145"/>
        <v>0</v>
      </c>
      <c r="N310" s="27">
        <f t="shared" si="145"/>
        <v>0</v>
      </c>
      <c r="O310" s="27">
        <f t="shared" si="145"/>
        <v>0</v>
      </c>
    </row>
    <row r="311" spans="1:15" s="6" customFormat="1" ht="25.5" customHeight="1" x14ac:dyDescent="0.2">
      <c r="A311" s="19">
        <v>6100</v>
      </c>
      <c r="B311" s="20" t="s">
        <v>329</v>
      </c>
      <c r="C311" s="56">
        <f>SUM(C312:C319)</f>
        <v>13231659</v>
      </c>
      <c r="D311" s="21">
        <f t="shared" ref="D311" si="146">SUM(D312:D319)</f>
        <v>498725</v>
      </c>
      <c r="E311" s="21">
        <f t="shared" ref="E311:O311" si="147">SUM(E312:E319)</f>
        <v>498725</v>
      </c>
      <c r="F311" s="21">
        <f t="shared" si="147"/>
        <v>624729</v>
      </c>
      <c r="G311" s="21">
        <f t="shared" si="147"/>
        <v>0</v>
      </c>
      <c r="H311" s="21">
        <f t="shared" si="147"/>
        <v>6500000</v>
      </c>
      <c r="I311" s="21">
        <f t="shared" si="147"/>
        <v>3554480</v>
      </c>
      <c r="J311" s="21">
        <f t="shared" si="147"/>
        <v>0</v>
      </c>
      <c r="K311" s="21">
        <f t="shared" si="147"/>
        <v>0</v>
      </c>
      <c r="L311" s="21">
        <f t="shared" si="147"/>
        <v>1555000</v>
      </c>
      <c r="M311" s="21">
        <f t="shared" si="147"/>
        <v>0</v>
      </c>
      <c r="N311" s="21">
        <f t="shared" si="147"/>
        <v>0</v>
      </c>
      <c r="O311" s="21">
        <f t="shared" si="147"/>
        <v>0</v>
      </c>
    </row>
    <row r="312" spans="1:15" s="6" customFormat="1" ht="25.5" customHeight="1" x14ac:dyDescent="0.2">
      <c r="A312" s="14">
        <v>611</v>
      </c>
      <c r="B312" s="17" t="s">
        <v>330</v>
      </c>
      <c r="C312" s="16">
        <f t="shared" ref="C312:C313" si="148">SUM(D312:O312)</f>
        <v>126000</v>
      </c>
      <c r="D312" s="18"/>
      <c r="E312" s="18"/>
      <c r="F312" s="18">
        <v>126000</v>
      </c>
      <c r="G312" s="18"/>
      <c r="H312" s="18"/>
      <c r="I312" s="18"/>
      <c r="J312" s="18"/>
      <c r="K312" s="18"/>
      <c r="L312" s="18"/>
      <c r="M312" s="18"/>
      <c r="N312" s="18"/>
      <c r="O312" s="18"/>
    </row>
    <row r="313" spans="1:15" s="6" customFormat="1" ht="25.5" customHeight="1" x14ac:dyDescent="0.2">
      <c r="A313" s="14">
        <v>612</v>
      </c>
      <c r="B313" s="17" t="s">
        <v>331</v>
      </c>
      <c r="C313" s="16">
        <f t="shared" si="148"/>
        <v>3554480</v>
      </c>
      <c r="D313" s="18"/>
      <c r="E313" s="18"/>
      <c r="F313" s="18"/>
      <c r="G313" s="18"/>
      <c r="H313" s="18"/>
      <c r="I313" s="18">
        <v>3554480</v>
      </c>
      <c r="J313" s="18"/>
      <c r="K313" s="18"/>
      <c r="L313" s="18"/>
      <c r="M313" s="18"/>
      <c r="N313" s="18"/>
      <c r="O313" s="18"/>
    </row>
    <row r="314" spans="1:15" s="6" customFormat="1" ht="38.25" x14ac:dyDescent="0.2">
      <c r="A314" s="14">
        <v>613</v>
      </c>
      <c r="B314" s="17" t="s">
        <v>332</v>
      </c>
      <c r="C314" s="16">
        <f t="shared" ref="C314:C319" si="149">SUM(D314:O314)</f>
        <v>8055000</v>
      </c>
      <c r="D314" s="18"/>
      <c r="E314" s="18"/>
      <c r="F314" s="18"/>
      <c r="G314" s="18"/>
      <c r="H314" s="18">
        <v>6500000</v>
      </c>
      <c r="I314" s="18"/>
      <c r="J314" s="18"/>
      <c r="K314" s="18"/>
      <c r="L314" s="18">
        <v>1555000</v>
      </c>
      <c r="M314" s="18"/>
      <c r="N314" s="18"/>
      <c r="O314" s="18"/>
    </row>
    <row r="315" spans="1:15" s="6" customFormat="1" ht="25.5" customHeight="1" x14ac:dyDescent="0.2">
      <c r="A315" s="14">
        <v>614</v>
      </c>
      <c r="B315" s="17" t="s">
        <v>333</v>
      </c>
      <c r="C315" s="16">
        <f t="shared" si="149"/>
        <v>0</v>
      </c>
      <c r="D315" s="18"/>
      <c r="E315" s="18"/>
      <c r="F315" s="18"/>
      <c r="G315" s="18"/>
      <c r="H315" s="18"/>
      <c r="I315" s="18"/>
      <c r="J315" s="18"/>
      <c r="K315" s="18"/>
      <c r="L315" s="18"/>
      <c r="M315" s="18"/>
      <c r="N315" s="18"/>
      <c r="O315" s="18"/>
    </row>
    <row r="316" spans="1:15" s="6" customFormat="1" ht="25.5" customHeight="1" x14ac:dyDescent="0.2">
      <c r="A316" s="14">
        <v>615</v>
      </c>
      <c r="B316" s="17" t="s">
        <v>334</v>
      </c>
      <c r="C316" s="16">
        <f t="shared" si="149"/>
        <v>650000</v>
      </c>
      <c r="D316" s="18">
        <v>216666</v>
      </c>
      <c r="E316" s="18">
        <v>216666</v>
      </c>
      <c r="F316" s="18">
        <v>216668</v>
      </c>
      <c r="G316" s="18"/>
      <c r="H316" s="18"/>
      <c r="I316" s="18"/>
      <c r="J316" s="18"/>
      <c r="K316" s="18"/>
      <c r="L316" s="18"/>
      <c r="M316" s="18"/>
      <c r="N316" s="18"/>
      <c r="O316" s="18"/>
    </row>
    <row r="317" spans="1:15" s="6" customFormat="1" ht="25.5" customHeight="1" x14ac:dyDescent="0.2">
      <c r="A317" s="14">
        <v>616</v>
      </c>
      <c r="B317" s="17" t="s">
        <v>335</v>
      </c>
      <c r="C317" s="16">
        <f t="shared" si="149"/>
        <v>846179</v>
      </c>
      <c r="D317" s="18">
        <v>282059</v>
      </c>
      <c r="E317" s="18">
        <v>282059</v>
      </c>
      <c r="F317" s="18">
        <v>282061</v>
      </c>
      <c r="G317" s="18"/>
      <c r="H317" s="18"/>
      <c r="I317" s="18"/>
      <c r="J317" s="18"/>
      <c r="K317" s="18"/>
      <c r="L317" s="18"/>
      <c r="M317" s="18"/>
      <c r="N317" s="18"/>
      <c r="O317" s="18"/>
    </row>
    <row r="318" spans="1:15" s="6" customFormat="1" ht="25.5" customHeight="1" x14ac:dyDescent="0.2">
      <c r="A318" s="14">
        <v>617</v>
      </c>
      <c r="B318" s="17" t="s">
        <v>336</v>
      </c>
      <c r="C318" s="16">
        <f t="shared" si="149"/>
        <v>0</v>
      </c>
      <c r="D318" s="18"/>
      <c r="E318" s="18"/>
      <c r="F318" s="18"/>
      <c r="G318" s="18"/>
      <c r="H318" s="18"/>
      <c r="I318" s="18"/>
      <c r="J318" s="18"/>
      <c r="K318" s="18"/>
      <c r="L318" s="18"/>
      <c r="M318" s="18"/>
      <c r="N318" s="18"/>
      <c r="O318" s="18"/>
    </row>
    <row r="319" spans="1:15" s="6" customFormat="1" ht="25.5" x14ac:dyDescent="0.2">
      <c r="A319" s="14">
        <v>619</v>
      </c>
      <c r="B319" s="17" t="s">
        <v>337</v>
      </c>
      <c r="C319" s="16">
        <f t="shared" si="149"/>
        <v>0</v>
      </c>
      <c r="D319" s="18"/>
      <c r="E319" s="18"/>
      <c r="F319" s="18"/>
      <c r="G319" s="18"/>
      <c r="H319" s="18"/>
      <c r="I319" s="18"/>
      <c r="J319" s="18"/>
      <c r="K319" s="18"/>
      <c r="L319" s="18"/>
      <c r="M319" s="18"/>
      <c r="N319" s="18"/>
      <c r="O319" s="18"/>
    </row>
    <row r="320" spans="1:15" s="6" customFormat="1" ht="25.5" customHeight="1" x14ac:dyDescent="0.2">
      <c r="A320" s="19">
        <v>6200</v>
      </c>
      <c r="B320" s="20" t="s">
        <v>338</v>
      </c>
      <c r="C320" s="56">
        <f>SUM(C321:C328)</f>
        <v>0</v>
      </c>
      <c r="D320" s="21">
        <f t="shared" ref="D320" si="150">SUM(D321:D328)</f>
        <v>0</v>
      </c>
      <c r="E320" s="21">
        <f t="shared" ref="E320:O320" si="151">SUM(E321:E328)</f>
        <v>0</v>
      </c>
      <c r="F320" s="21">
        <f t="shared" si="151"/>
        <v>0</v>
      </c>
      <c r="G320" s="21">
        <f t="shared" si="151"/>
        <v>0</v>
      </c>
      <c r="H320" s="21">
        <f t="shared" si="151"/>
        <v>0</v>
      </c>
      <c r="I320" s="21">
        <f t="shared" si="151"/>
        <v>0</v>
      </c>
      <c r="J320" s="21">
        <f t="shared" si="151"/>
        <v>0</v>
      </c>
      <c r="K320" s="21">
        <f t="shared" si="151"/>
        <v>0</v>
      </c>
      <c r="L320" s="21">
        <f t="shared" si="151"/>
        <v>0</v>
      </c>
      <c r="M320" s="21">
        <f t="shared" si="151"/>
        <v>0</v>
      </c>
      <c r="N320" s="21">
        <f t="shared" si="151"/>
        <v>0</v>
      </c>
      <c r="O320" s="21">
        <f t="shared" si="151"/>
        <v>0</v>
      </c>
    </row>
    <row r="321" spans="1:15" s="6" customFormat="1" ht="25.5" customHeight="1" x14ac:dyDescent="0.2">
      <c r="A321" s="14">
        <v>621</v>
      </c>
      <c r="B321" s="17" t="s">
        <v>330</v>
      </c>
      <c r="C321" s="16">
        <f t="shared" si="133"/>
        <v>0</v>
      </c>
      <c r="D321" s="18"/>
      <c r="E321" s="18"/>
      <c r="F321" s="18"/>
      <c r="G321" s="18"/>
      <c r="H321" s="18"/>
      <c r="I321" s="18"/>
      <c r="J321" s="18"/>
      <c r="K321" s="18"/>
      <c r="L321" s="18"/>
      <c r="M321" s="18"/>
      <c r="N321" s="18"/>
      <c r="O321" s="18"/>
    </row>
    <row r="322" spans="1:15" s="6" customFormat="1" ht="25.5" customHeight="1" x14ac:dyDescent="0.2">
      <c r="A322" s="14">
        <v>622</v>
      </c>
      <c r="B322" s="17" t="s">
        <v>339</v>
      </c>
      <c r="C322" s="16">
        <f t="shared" si="133"/>
        <v>0</v>
      </c>
      <c r="D322" s="18"/>
      <c r="E322" s="18"/>
      <c r="F322" s="18"/>
      <c r="G322" s="18"/>
      <c r="H322" s="18"/>
      <c r="I322" s="18"/>
      <c r="J322" s="18"/>
      <c r="K322" s="18"/>
      <c r="L322" s="18"/>
      <c r="M322" s="18"/>
      <c r="N322" s="18"/>
      <c r="O322" s="18"/>
    </row>
    <row r="323" spans="1:15" s="6" customFormat="1" ht="38.25" x14ac:dyDescent="0.2">
      <c r="A323" s="14">
        <v>623</v>
      </c>
      <c r="B323" s="17" t="s">
        <v>340</v>
      </c>
      <c r="C323" s="16">
        <f t="shared" si="133"/>
        <v>0</v>
      </c>
      <c r="D323" s="18"/>
      <c r="E323" s="18"/>
      <c r="F323" s="18"/>
      <c r="G323" s="18"/>
      <c r="H323" s="18"/>
      <c r="I323" s="18"/>
      <c r="J323" s="18"/>
      <c r="K323" s="18"/>
      <c r="L323" s="18"/>
      <c r="M323" s="18"/>
      <c r="N323" s="18"/>
      <c r="O323" s="18"/>
    </row>
    <row r="324" spans="1:15" s="6" customFormat="1" ht="25.5" customHeight="1" x14ac:dyDescent="0.2">
      <c r="A324" s="14">
        <v>624</v>
      </c>
      <c r="B324" s="17" t="s">
        <v>333</v>
      </c>
      <c r="C324" s="16">
        <f t="shared" si="133"/>
        <v>0</v>
      </c>
      <c r="D324" s="18"/>
      <c r="E324" s="18"/>
      <c r="F324" s="18"/>
      <c r="G324" s="18"/>
      <c r="H324" s="18"/>
      <c r="I324" s="18"/>
      <c r="J324" s="18"/>
      <c r="K324" s="18"/>
      <c r="L324" s="18"/>
      <c r="M324" s="18"/>
      <c r="N324" s="18"/>
      <c r="O324" s="18"/>
    </row>
    <row r="325" spans="1:15" s="6" customFormat="1" ht="25.5" customHeight="1" x14ac:dyDescent="0.2">
      <c r="A325" s="14">
        <v>625</v>
      </c>
      <c r="B325" s="17" t="s">
        <v>334</v>
      </c>
      <c r="C325" s="16">
        <f t="shared" si="133"/>
        <v>0</v>
      </c>
      <c r="D325" s="18"/>
      <c r="E325" s="18"/>
      <c r="F325" s="18"/>
      <c r="G325" s="18"/>
      <c r="H325" s="18"/>
      <c r="I325" s="18"/>
      <c r="J325" s="18"/>
      <c r="K325" s="18"/>
      <c r="L325" s="18"/>
      <c r="M325" s="18"/>
      <c r="N325" s="18"/>
      <c r="O325" s="18"/>
    </row>
    <row r="326" spans="1:15" s="6" customFormat="1" ht="25.5" customHeight="1" x14ac:dyDescent="0.2">
      <c r="A326" s="14">
        <v>626</v>
      </c>
      <c r="B326" s="17" t="s">
        <v>335</v>
      </c>
      <c r="C326" s="16">
        <f t="shared" ref="C326:C389" si="152">SUM(D326:O326)</f>
        <v>0</v>
      </c>
      <c r="D326" s="18"/>
      <c r="E326" s="18"/>
      <c r="F326" s="18"/>
      <c r="G326" s="18"/>
      <c r="H326" s="18"/>
      <c r="I326" s="18"/>
      <c r="J326" s="18"/>
      <c r="K326" s="18"/>
      <c r="L326" s="18"/>
      <c r="M326" s="18"/>
      <c r="N326" s="18"/>
      <c r="O326" s="18"/>
    </row>
    <row r="327" spans="1:15" s="6" customFormat="1" ht="25.5" customHeight="1" x14ac:dyDescent="0.2">
      <c r="A327" s="14">
        <v>627</v>
      </c>
      <c r="B327" s="17" t="s">
        <v>336</v>
      </c>
      <c r="C327" s="16">
        <f t="shared" ref="C327" si="153">SUM(D327:O327)</f>
        <v>0</v>
      </c>
      <c r="D327" s="18"/>
      <c r="E327" s="18"/>
      <c r="F327" s="18"/>
      <c r="G327" s="18"/>
      <c r="H327" s="18"/>
      <c r="I327" s="18"/>
      <c r="J327" s="18"/>
      <c r="K327" s="18"/>
      <c r="L327" s="18"/>
      <c r="M327" s="18"/>
      <c r="N327" s="18"/>
      <c r="O327" s="18"/>
    </row>
    <row r="328" spans="1:15" s="6" customFormat="1" ht="25.5" x14ac:dyDescent="0.2">
      <c r="A328" s="14">
        <v>629</v>
      </c>
      <c r="B328" s="17" t="s">
        <v>341</v>
      </c>
      <c r="C328" s="16">
        <f t="shared" si="152"/>
        <v>0</v>
      </c>
      <c r="D328" s="18"/>
      <c r="E328" s="18"/>
      <c r="F328" s="18"/>
      <c r="G328" s="18"/>
      <c r="H328" s="18"/>
      <c r="I328" s="18"/>
      <c r="J328" s="18"/>
      <c r="K328" s="18"/>
      <c r="L328" s="18"/>
      <c r="M328" s="18"/>
      <c r="N328" s="18"/>
      <c r="O328" s="18"/>
    </row>
    <row r="329" spans="1:15" s="6" customFormat="1" ht="25.5" customHeight="1" x14ac:dyDescent="0.2">
      <c r="A329" s="19">
        <v>6300</v>
      </c>
      <c r="B329" s="20" t="s">
        <v>342</v>
      </c>
      <c r="C329" s="56">
        <f t="shared" si="152"/>
        <v>0</v>
      </c>
      <c r="D329" s="21">
        <f t="shared" ref="D329" si="154">SUM(D330:D331)</f>
        <v>0</v>
      </c>
      <c r="E329" s="21">
        <f t="shared" ref="E329:O329" si="155">SUM(E330:E331)</f>
        <v>0</v>
      </c>
      <c r="F329" s="21">
        <f t="shared" si="155"/>
        <v>0</v>
      </c>
      <c r="G329" s="21">
        <f t="shared" si="155"/>
        <v>0</v>
      </c>
      <c r="H329" s="21">
        <f t="shared" si="155"/>
        <v>0</v>
      </c>
      <c r="I329" s="21">
        <f t="shared" si="155"/>
        <v>0</v>
      </c>
      <c r="J329" s="21">
        <f t="shared" si="155"/>
        <v>0</v>
      </c>
      <c r="K329" s="21">
        <f t="shared" si="155"/>
        <v>0</v>
      </c>
      <c r="L329" s="21">
        <f t="shared" si="155"/>
        <v>0</v>
      </c>
      <c r="M329" s="21">
        <f t="shared" si="155"/>
        <v>0</v>
      </c>
      <c r="N329" s="21">
        <f t="shared" si="155"/>
        <v>0</v>
      </c>
      <c r="O329" s="21">
        <f t="shared" si="155"/>
        <v>0</v>
      </c>
    </row>
    <row r="330" spans="1:15" s="6" customFormat="1" ht="38.25" x14ac:dyDescent="0.2">
      <c r="A330" s="14">
        <v>631</v>
      </c>
      <c r="B330" s="17" t="s">
        <v>343</v>
      </c>
      <c r="C330" s="16">
        <f t="shared" si="152"/>
        <v>0</v>
      </c>
      <c r="D330" s="18"/>
      <c r="E330" s="18"/>
      <c r="F330" s="18"/>
      <c r="G330" s="18"/>
      <c r="H330" s="18"/>
      <c r="I330" s="18"/>
      <c r="J330" s="18"/>
      <c r="K330" s="18"/>
      <c r="L330" s="18"/>
      <c r="M330" s="18"/>
      <c r="N330" s="18"/>
      <c r="O330" s="18"/>
    </row>
    <row r="331" spans="1:15" s="6" customFormat="1" ht="25.5" x14ac:dyDescent="0.2">
      <c r="A331" s="14">
        <v>632</v>
      </c>
      <c r="B331" s="17" t="s">
        <v>344</v>
      </c>
      <c r="C331" s="16">
        <f t="shared" si="152"/>
        <v>0</v>
      </c>
      <c r="D331" s="18"/>
      <c r="E331" s="18"/>
      <c r="F331" s="18"/>
      <c r="G331" s="18"/>
      <c r="H331" s="18"/>
      <c r="I331" s="18"/>
      <c r="J331" s="18"/>
      <c r="K331" s="18"/>
      <c r="L331" s="18"/>
      <c r="M331" s="18"/>
      <c r="N331" s="18"/>
      <c r="O331" s="18"/>
    </row>
    <row r="332" spans="1:15" s="6" customFormat="1" ht="25.5" customHeight="1" x14ac:dyDescent="0.2">
      <c r="A332" s="25">
        <v>7000</v>
      </c>
      <c r="B332" s="26" t="s">
        <v>8</v>
      </c>
      <c r="C332" s="59">
        <f t="shared" si="152"/>
        <v>0</v>
      </c>
      <c r="D332" s="27">
        <f t="shared" ref="D332" si="156">D333+D336+D346+D353+D363+D373+D376</f>
        <v>0</v>
      </c>
      <c r="E332" s="27">
        <f t="shared" ref="E332:O332" si="157">E333+E336+E346+E353+E363+E373+E376</f>
        <v>0</v>
      </c>
      <c r="F332" s="27">
        <f t="shared" si="157"/>
        <v>0</v>
      </c>
      <c r="G332" s="27">
        <f t="shared" si="157"/>
        <v>0</v>
      </c>
      <c r="H332" s="27">
        <f t="shared" si="157"/>
        <v>0</v>
      </c>
      <c r="I332" s="27">
        <f t="shared" si="157"/>
        <v>0</v>
      </c>
      <c r="J332" s="27">
        <f t="shared" si="157"/>
        <v>0</v>
      </c>
      <c r="K332" s="27">
        <f t="shared" si="157"/>
        <v>0</v>
      </c>
      <c r="L332" s="27">
        <f t="shared" si="157"/>
        <v>0</v>
      </c>
      <c r="M332" s="27">
        <f t="shared" si="157"/>
        <v>0</v>
      </c>
      <c r="N332" s="27">
        <f t="shared" si="157"/>
        <v>0</v>
      </c>
      <c r="O332" s="27">
        <f t="shared" si="157"/>
        <v>0</v>
      </c>
    </row>
    <row r="333" spans="1:15" s="6" customFormat="1" ht="25.5" x14ac:dyDescent="0.2">
      <c r="A333" s="33">
        <v>7100</v>
      </c>
      <c r="B333" s="20" t="s">
        <v>345</v>
      </c>
      <c r="C333" s="56">
        <f t="shared" si="152"/>
        <v>0</v>
      </c>
      <c r="D333" s="21">
        <f t="shared" ref="D333" si="158">SUM(D334:D335)</f>
        <v>0</v>
      </c>
      <c r="E333" s="21">
        <f t="shared" ref="E333:O333" si="159">SUM(E334:E335)</f>
        <v>0</v>
      </c>
      <c r="F333" s="21">
        <f t="shared" si="159"/>
        <v>0</v>
      </c>
      <c r="G333" s="21">
        <f t="shared" si="159"/>
        <v>0</v>
      </c>
      <c r="H333" s="21">
        <f t="shared" si="159"/>
        <v>0</v>
      </c>
      <c r="I333" s="21">
        <f t="shared" si="159"/>
        <v>0</v>
      </c>
      <c r="J333" s="21">
        <f t="shared" si="159"/>
        <v>0</v>
      </c>
      <c r="K333" s="21">
        <f t="shared" si="159"/>
        <v>0</v>
      </c>
      <c r="L333" s="21">
        <f t="shared" si="159"/>
        <v>0</v>
      </c>
      <c r="M333" s="21">
        <f t="shared" si="159"/>
        <v>0</v>
      </c>
      <c r="N333" s="21">
        <f t="shared" si="159"/>
        <v>0</v>
      </c>
      <c r="O333" s="21">
        <f t="shared" si="159"/>
        <v>0</v>
      </c>
    </row>
    <row r="334" spans="1:15" s="6" customFormat="1" ht="38.25" x14ac:dyDescent="0.2">
      <c r="A334" s="14">
        <v>711</v>
      </c>
      <c r="B334" s="17" t="s">
        <v>346</v>
      </c>
      <c r="C334" s="16">
        <f t="shared" si="152"/>
        <v>0</v>
      </c>
      <c r="D334" s="18"/>
      <c r="E334" s="18"/>
      <c r="F334" s="18"/>
      <c r="G334" s="18"/>
      <c r="H334" s="18"/>
      <c r="I334" s="18"/>
      <c r="J334" s="18"/>
      <c r="K334" s="18"/>
      <c r="L334" s="18"/>
      <c r="M334" s="18"/>
      <c r="N334" s="18"/>
      <c r="O334" s="18"/>
    </row>
    <row r="335" spans="1:15" s="6" customFormat="1" ht="38.25" x14ac:dyDescent="0.2">
      <c r="A335" s="14">
        <v>712</v>
      </c>
      <c r="B335" s="17" t="s">
        <v>347</v>
      </c>
      <c r="C335" s="16">
        <f t="shared" si="152"/>
        <v>0</v>
      </c>
      <c r="D335" s="18"/>
      <c r="E335" s="18"/>
      <c r="F335" s="18"/>
      <c r="G335" s="18"/>
      <c r="H335" s="18"/>
      <c r="I335" s="18"/>
      <c r="J335" s="18"/>
      <c r="K335" s="18"/>
      <c r="L335" s="18"/>
      <c r="M335" s="18"/>
      <c r="N335" s="18"/>
      <c r="O335" s="18"/>
    </row>
    <row r="336" spans="1:15" s="6" customFormat="1" ht="25.5" customHeight="1" x14ac:dyDescent="0.2">
      <c r="A336" s="19">
        <v>7200</v>
      </c>
      <c r="B336" s="20" t="s">
        <v>348</v>
      </c>
      <c r="C336" s="56">
        <f t="shared" si="152"/>
        <v>0</v>
      </c>
      <c r="D336" s="21">
        <f t="shared" ref="D336" si="160">SUM(D337:D345)</f>
        <v>0</v>
      </c>
      <c r="E336" s="21">
        <f t="shared" ref="E336:O336" si="161">SUM(E337:E345)</f>
        <v>0</v>
      </c>
      <c r="F336" s="21">
        <f t="shared" si="161"/>
        <v>0</v>
      </c>
      <c r="G336" s="21">
        <f t="shared" si="161"/>
        <v>0</v>
      </c>
      <c r="H336" s="21">
        <f t="shared" si="161"/>
        <v>0</v>
      </c>
      <c r="I336" s="21">
        <f t="shared" si="161"/>
        <v>0</v>
      </c>
      <c r="J336" s="21">
        <f t="shared" si="161"/>
        <v>0</v>
      </c>
      <c r="K336" s="21">
        <f t="shared" si="161"/>
        <v>0</v>
      </c>
      <c r="L336" s="21">
        <f t="shared" si="161"/>
        <v>0</v>
      </c>
      <c r="M336" s="21">
        <f t="shared" si="161"/>
        <v>0</v>
      </c>
      <c r="N336" s="21">
        <f t="shared" si="161"/>
        <v>0</v>
      </c>
      <c r="O336" s="21">
        <f t="shared" si="161"/>
        <v>0</v>
      </c>
    </row>
    <row r="337" spans="1:15" s="6" customFormat="1" ht="38.25" x14ac:dyDescent="0.2">
      <c r="A337" s="14">
        <v>721</v>
      </c>
      <c r="B337" s="17" t="s">
        <v>349</v>
      </c>
      <c r="C337" s="16">
        <f t="shared" si="152"/>
        <v>0</v>
      </c>
      <c r="D337" s="18"/>
      <c r="E337" s="18"/>
      <c r="F337" s="18"/>
      <c r="G337" s="18"/>
      <c r="H337" s="18"/>
      <c r="I337" s="18"/>
      <c r="J337" s="18"/>
      <c r="K337" s="18"/>
      <c r="L337" s="18"/>
      <c r="M337" s="18"/>
      <c r="N337" s="18"/>
      <c r="O337" s="18"/>
    </row>
    <row r="338" spans="1:15" s="6" customFormat="1" ht="39" customHeight="1" x14ac:dyDescent="0.2">
      <c r="A338" s="14">
        <v>722</v>
      </c>
      <c r="B338" s="17" t="s">
        <v>350</v>
      </c>
      <c r="C338" s="16">
        <f t="shared" si="152"/>
        <v>0</v>
      </c>
      <c r="D338" s="18"/>
      <c r="E338" s="18"/>
      <c r="F338" s="18"/>
      <c r="G338" s="18"/>
      <c r="H338" s="18"/>
      <c r="I338" s="18"/>
      <c r="J338" s="18"/>
      <c r="K338" s="18"/>
      <c r="L338" s="18"/>
      <c r="M338" s="18"/>
      <c r="N338" s="18"/>
      <c r="O338" s="18"/>
    </row>
    <row r="339" spans="1:15" s="6" customFormat="1" ht="38.25" x14ac:dyDescent="0.2">
      <c r="A339" s="14">
        <v>723</v>
      </c>
      <c r="B339" s="17" t="s">
        <v>351</v>
      </c>
      <c r="C339" s="16">
        <f t="shared" si="152"/>
        <v>0</v>
      </c>
      <c r="D339" s="18"/>
      <c r="E339" s="18"/>
      <c r="F339" s="18"/>
      <c r="G339" s="18"/>
      <c r="H339" s="18"/>
      <c r="I339" s="18"/>
      <c r="J339" s="18"/>
      <c r="K339" s="18"/>
      <c r="L339" s="18"/>
      <c r="M339" s="18"/>
      <c r="N339" s="18"/>
      <c r="O339" s="18"/>
    </row>
    <row r="340" spans="1:15" s="6" customFormat="1" ht="27" customHeight="1" x14ac:dyDescent="0.2">
      <c r="A340" s="14">
        <v>724</v>
      </c>
      <c r="B340" s="17" t="s">
        <v>352</v>
      </c>
      <c r="C340" s="16">
        <f t="shared" si="152"/>
        <v>0</v>
      </c>
      <c r="D340" s="18"/>
      <c r="E340" s="18"/>
      <c r="F340" s="18"/>
      <c r="G340" s="18"/>
      <c r="H340" s="18"/>
      <c r="I340" s="18"/>
      <c r="J340" s="18"/>
      <c r="K340" s="18"/>
      <c r="L340" s="18"/>
      <c r="M340" s="18"/>
      <c r="N340" s="18"/>
      <c r="O340" s="18"/>
    </row>
    <row r="341" spans="1:15" s="6" customFormat="1" ht="40.5" customHeight="1" x14ac:dyDescent="0.2">
      <c r="A341" s="14">
        <v>725</v>
      </c>
      <c r="B341" s="17" t="s">
        <v>353</v>
      </c>
      <c r="C341" s="16">
        <f t="shared" si="152"/>
        <v>0</v>
      </c>
      <c r="D341" s="18"/>
      <c r="E341" s="18"/>
      <c r="F341" s="18"/>
      <c r="G341" s="18"/>
      <c r="H341" s="18"/>
      <c r="I341" s="18"/>
      <c r="J341" s="18"/>
      <c r="K341" s="18"/>
      <c r="L341" s="18"/>
      <c r="M341" s="18"/>
      <c r="N341" s="18"/>
      <c r="O341" s="18"/>
    </row>
    <row r="342" spans="1:15" s="6" customFormat="1" ht="27" customHeight="1" x14ac:dyDescent="0.2">
      <c r="A342" s="14">
        <v>726</v>
      </c>
      <c r="B342" s="17" t="s">
        <v>354</v>
      </c>
      <c r="C342" s="16">
        <f t="shared" si="152"/>
        <v>0</v>
      </c>
      <c r="D342" s="18"/>
      <c r="E342" s="18"/>
      <c r="F342" s="18"/>
      <c r="G342" s="18"/>
      <c r="H342" s="18"/>
      <c r="I342" s="18"/>
      <c r="J342" s="18"/>
      <c r="K342" s="18"/>
      <c r="L342" s="18"/>
      <c r="M342" s="18"/>
      <c r="N342" s="18"/>
      <c r="O342" s="18"/>
    </row>
    <row r="343" spans="1:15" s="6" customFormat="1" ht="37.5" customHeight="1" x14ac:dyDescent="0.2">
      <c r="A343" s="14">
        <v>727</v>
      </c>
      <c r="B343" s="17" t="s">
        <v>355</v>
      </c>
      <c r="C343" s="16">
        <f t="shared" si="152"/>
        <v>0</v>
      </c>
      <c r="D343" s="18"/>
      <c r="E343" s="18"/>
      <c r="F343" s="18"/>
      <c r="G343" s="18"/>
      <c r="H343" s="18"/>
      <c r="I343" s="18"/>
      <c r="J343" s="18"/>
      <c r="K343" s="18"/>
      <c r="L343" s="18"/>
      <c r="M343" s="18"/>
      <c r="N343" s="18"/>
      <c r="O343" s="18"/>
    </row>
    <row r="344" spans="1:15" s="6" customFormat="1" ht="37.5" customHeight="1" x14ac:dyDescent="0.2">
      <c r="A344" s="14">
        <v>728</v>
      </c>
      <c r="B344" s="17" t="s">
        <v>356</v>
      </c>
      <c r="C344" s="16">
        <f t="shared" si="152"/>
        <v>0</v>
      </c>
      <c r="D344" s="18"/>
      <c r="E344" s="18"/>
      <c r="F344" s="18"/>
      <c r="G344" s="18"/>
      <c r="H344" s="18"/>
      <c r="I344" s="18"/>
      <c r="J344" s="18"/>
      <c r="K344" s="18"/>
      <c r="L344" s="18"/>
      <c r="M344" s="18"/>
      <c r="N344" s="18"/>
      <c r="O344" s="18"/>
    </row>
    <row r="345" spans="1:15" s="6" customFormat="1" ht="36" customHeight="1" x14ac:dyDescent="0.2">
      <c r="A345" s="14">
        <v>729</v>
      </c>
      <c r="B345" s="17" t="s">
        <v>357</v>
      </c>
      <c r="C345" s="16">
        <f t="shared" si="152"/>
        <v>0</v>
      </c>
      <c r="D345" s="18"/>
      <c r="E345" s="18"/>
      <c r="F345" s="18"/>
      <c r="G345" s="18"/>
      <c r="H345" s="18"/>
      <c r="I345" s="18"/>
      <c r="J345" s="18"/>
      <c r="K345" s="18"/>
      <c r="L345" s="18"/>
      <c r="M345" s="18"/>
      <c r="N345" s="18"/>
      <c r="O345" s="18"/>
    </row>
    <row r="346" spans="1:15" s="6" customFormat="1" ht="25.5" customHeight="1" x14ac:dyDescent="0.2">
      <c r="A346" s="19">
        <v>7300</v>
      </c>
      <c r="B346" s="20" t="s">
        <v>358</v>
      </c>
      <c r="C346" s="56">
        <f t="shared" si="152"/>
        <v>0</v>
      </c>
      <c r="D346" s="21">
        <f t="shared" ref="D346" si="162">SUM(D347:D352)</f>
        <v>0</v>
      </c>
      <c r="E346" s="21">
        <f t="shared" ref="E346:O346" si="163">SUM(E347:E352)</f>
        <v>0</v>
      </c>
      <c r="F346" s="21">
        <f t="shared" si="163"/>
        <v>0</v>
      </c>
      <c r="G346" s="21">
        <f t="shared" si="163"/>
        <v>0</v>
      </c>
      <c r="H346" s="21">
        <f t="shared" si="163"/>
        <v>0</v>
      </c>
      <c r="I346" s="21">
        <f t="shared" si="163"/>
        <v>0</v>
      </c>
      <c r="J346" s="21">
        <f t="shared" si="163"/>
        <v>0</v>
      </c>
      <c r="K346" s="21">
        <f t="shared" si="163"/>
        <v>0</v>
      </c>
      <c r="L346" s="21">
        <f t="shared" si="163"/>
        <v>0</v>
      </c>
      <c r="M346" s="21">
        <f t="shared" si="163"/>
        <v>0</v>
      </c>
      <c r="N346" s="21">
        <f t="shared" si="163"/>
        <v>0</v>
      </c>
      <c r="O346" s="21">
        <f t="shared" si="163"/>
        <v>0</v>
      </c>
    </row>
    <row r="347" spans="1:15" s="6" customFormat="1" ht="25.5" customHeight="1" x14ac:dyDescent="0.2">
      <c r="A347" s="14">
        <v>731</v>
      </c>
      <c r="B347" s="17" t="s">
        <v>359</v>
      </c>
      <c r="C347" s="16">
        <f t="shared" si="152"/>
        <v>0</v>
      </c>
      <c r="D347" s="18"/>
      <c r="E347" s="18"/>
      <c r="F347" s="18"/>
      <c r="G347" s="18"/>
      <c r="H347" s="18"/>
      <c r="I347" s="18"/>
      <c r="J347" s="18"/>
      <c r="K347" s="18"/>
      <c r="L347" s="18"/>
      <c r="M347" s="18"/>
      <c r="N347" s="18"/>
      <c r="O347" s="18"/>
    </row>
    <row r="348" spans="1:15" s="6" customFormat="1" ht="25.5" x14ac:dyDescent="0.2">
      <c r="A348" s="14">
        <v>732</v>
      </c>
      <c r="B348" s="17" t="s">
        <v>360</v>
      </c>
      <c r="C348" s="16">
        <f t="shared" si="152"/>
        <v>0</v>
      </c>
      <c r="D348" s="18"/>
      <c r="E348" s="18"/>
      <c r="F348" s="18"/>
      <c r="G348" s="18"/>
      <c r="H348" s="18"/>
      <c r="I348" s="18"/>
      <c r="J348" s="18"/>
      <c r="K348" s="18"/>
      <c r="L348" s="18"/>
      <c r="M348" s="18"/>
      <c r="N348" s="18"/>
      <c r="O348" s="18"/>
    </row>
    <row r="349" spans="1:15" s="6" customFormat="1" ht="25.5" x14ac:dyDescent="0.2">
      <c r="A349" s="14">
        <v>733</v>
      </c>
      <c r="B349" s="17" t="s">
        <v>361</v>
      </c>
      <c r="C349" s="16">
        <f t="shared" si="152"/>
        <v>0</v>
      </c>
      <c r="D349" s="18"/>
      <c r="E349" s="18"/>
      <c r="F349" s="18"/>
      <c r="G349" s="18"/>
      <c r="H349" s="18"/>
      <c r="I349" s="18"/>
      <c r="J349" s="18"/>
      <c r="K349" s="18"/>
      <c r="L349" s="18"/>
      <c r="M349" s="18"/>
      <c r="N349" s="18"/>
      <c r="O349" s="18"/>
    </row>
    <row r="350" spans="1:15" s="6" customFormat="1" ht="25.5" x14ac:dyDescent="0.2">
      <c r="A350" s="14">
        <v>734</v>
      </c>
      <c r="B350" s="17" t="s">
        <v>362</v>
      </c>
      <c r="C350" s="16">
        <f t="shared" si="152"/>
        <v>0</v>
      </c>
      <c r="D350" s="18"/>
      <c r="E350" s="18"/>
      <c r="F350" s="18"/>
      <c r="G350" s="18"/>
      <c r="H350" s="18"/>
      <c r="I350" s="18"/>
      <c r="J350" s="18"/>
      <c r="K350" s="18"/>
      <c r="L350" s="18"/>
      <c r="M350" s="18"/>
      <c r="N350" s="18"/>
      <c r="O350" s="18"/>
    </row>
    <row r="351" spans="1:15" s="6" customFormat="1" ht="25.5" x14ac:dyDescent="0.2">
      <c r="A351" s="14">
        <v>735</v>
      </c>
      <c r="B351" s="17" t="s">
        <v>363</v>
      </c>
      <c r="C351" s="16">
        <f t="shared" si="152"/>
        <v>0</v>
      </c>
      <c r="D351" s="18"/>
      <c r="E351" s="18"/>
      <c r="F351" s="18"/>
      <c r="G351" s="18"/>
      <c r="H351" s="18"/>
      <c r="I351" s="18"/>
      <c r="J351" s="18"/>
      <c r="K351" s="18"/>
      <c r="L351" s="18"/>
      <c r="M351" s="18"/>
      <c r="N351" s="18"/>
      <c r="O351" s="18"/>
    </row>
    <row r="352" spans="1:15" s="6" customFormat="1" ht="25.5" customHeight="1" x14ac:dyDescent="0.2">
      <c r="A352" s="14">
        <v>739</v>
      </c>
      <c r="B352" s="17" t="s">
        <v>364</v>
      </c>
      <c r="C352" s="16">
        <f t="shared" si="152"/>
        <v>0</v>
      </c>
      <c r="D352" s="18"/>
      <c r="E352" s="18"/>
      <c r="F352" s="18"/>
      <c r="G352" s="18"/>
      <c r="H352" s="18"/>
      <c r="I352" s="18"/>
      <c r="J352" s="18"/>
      <c r="K352" s="18"/>
      <c r="L352" s="18"/>
      <c r="M352" s="18"/>
      <c r="N352" s="18"/>
      <c r="O352" s="18"/>
    </row>
    <row r="353" spans="1:15" s="6" customFormat="1" ht="25.5" customHeight="1" x14ac:dyDescent="0.2">
      <c r="A353" s="19">
        <v>7400</v>
      </c>
      <c r="B353" s="20" t="s">
        <v>365</v>
      </c>
      <c r="C353" s="56">
        <f t="shared" si="152"/>
        <v>0</v>
      </c>
      <c r="D353" s="21">
        <f t="shared" ref="D353" si="164">SUM(D354:D362)</f>
        <v>0</v>
      </c>
      <c r="E353" s="21">
        <f t="shared" ref="E353:O353" si="165">SUM(E354:E362)</f>
        <v>0</v>
      </c>
      <c r="F353" s="21">
        <f t="shared" si="165"/>
        <v>0</v>
      </c>
      <c r="G353" s="21">
        <f t="shared" si="165"/>
        <v>0</v>
      </c>
      <c r="H353" s="21">
        <f t="shared" si="165"/>
        <v>0</v>
      </c>
      <c r="I353" s="21">
        <f t="shared" si="165"/>
        <v>0</v>
      </c>
      <c r="J353" s="21">
        <f t="shared" si="165"/>
        <v>0</v>
      </c>
      <c r="K353" s="21">
        <f t="shared" si="165"/>
        <v>0</v>
      </c>
      <c r="L353" s="21">
        <f t="shared" si="165"/>
        <v>0</v>
      </c>
      <c r="M353" s="21">
        <f t="shared" si="165"/>
        <v>0</v>
      </c>
      <c r="N353" s="21">
        <f t="shared" si="165"/>
        <v>0</v>
      </c>
      <c r="O353" s="21">
        <f t="shared" si="165"/>
        <v>0</v>
      </c>
    </row>
    <row r="354" spans="1:15" s="6" customFormat="1" ht="41.25" customHeight="1" x14ac:dyDescent="0.2">
      <c r="A354" s="14">
        <v>741</v>
      </c>
      <c r="B354" s="53" t="s">
        <v>366</v>
      </c>
      <c r="C354" s="51">
        <f t="shared" si="152"/>
        <v>0</v>
      </c>
      <c r="D354" s="51"/>
      <c r="E354" s="51"/>
      <c r="F354" s="51"/>
      <c r="G354" s="51"/>
      <c r="H354" s="51"/>
      <c r="I354" s="51"/>
      <c r="J354" s="51"/>
      <c r="K354" s="51"/>
      <c r="L354" s="51"/>
      <c r="M354" s="51"/>
      <c r="N354" s="51"/>
      <c r="O354" s="51"/>
    </row>
    <row r="355" spans="1:15" s="6" customFormat="1" ht="43.5" customHeight="1" x14ac:dyDescent="0.2">
      <c r="A355" s="14">
        <v>742</v>
      </c>
      <c r="B355" s="53" t="s">
        <v>367</v>
      </c>
      <c r="C355" s="51">
        <f t="shared" si="152"/>
        <v>0</v>
      </c>
      <c r="D355" s="51"/>
      <c r="E355" s="51"/>
      <c r="F355" s="51"/>
      <c r="G355" s="51"/>
      <c r="H355" s="51"/>
      <c r="I355" s="51"/>
      <c r="J355" s="51"/>
      <c r="K355" s="51"/>
      <c r="L355" s="51"/>
      <c r="M355" s="51"/>
      <c r="N355" s="51"/>
      <c r="O355" s="51"/>
    </row>
    <row r="356" spans="1:15" s="6" customFormat="1" ht="38.25" x14ac:dyDescent="0.2">
      <c r="A356" s="14">
        <v>743</v>
      </c>
      <c r="B356" s="53" t="s">
        <v>368</v>
      </c>
      <c r="C356" s="51">
        <f t="shared" si="152"/>
        <v>0</v>
      </c>
      <c r="D356" s="51"/>
      <c r="E356" s="51"/>
      <c r="F356" s="51"/>
      <c r="G356" s="51"/>
      <c r="H356" s="51"/>
      <c r="I356" s="51"/>
      <c r="J356" s="51"/>
      <c r="K356" s="51"/>
      <c r="L356" s="51"/>
      <c r="M356" s="51"/>
      <c r="N356" s="51"/>
      <c r="O356" s="51"/>
    </row>
    <row r="357" spans="1:15" s="6" customFormat="1" ht="42.75" customHeight="1" x14ac:dyDescent="0.2">
      <c r="A357" s="14">
        <v>744</v>
      </c>
      <c r="B357" s="53" t="s">
        <v>369</v>
      </c>
      <c r="C357" s="51">
        <f t="shared" si="152"/>
        <v>0</v>
      </c>
      <c r="D357" s="51"/>
      <c r="E357" s="51"/>
      <c r="F357" s="51"/>
      <c r="G357" s="51"/>
      <c r="H357" s="51"/>
      <c r="I357" s="51"/>
      <c r="J357" s="51"/>
      <c r="K357" s="51"/>
      <c r="L357" s="51"/>
      <c r="M357" s="51"/>
      <c r="N357" s="51"/>
      <c r="O357" s="51"/>
    </row>
    <row r="358" spans="1:15" s="6" customFormat="1" ht="27.75" customHeight="1" x14ac:dyDescent="0.2">
      <c r="A358" s="14">
        <v>745</v>
      </c>
      <c r="B358" s="53" t="s">
        <v>370</v>
      </c>
      <c r="C358" s="51">
        <f t="shared" si="152"/>
        <v>0</v>
      </c>
      <c r="D358" s="51"/>
      <c r="E358" s="51"/>
      <c r="F358" s="51"/>
      <c r="G358" s="51"/>
      <c r="H358" s="51"/>
      <c r="I358" s="51"/>
      <c r="J358" s="51"/>
      <c r="K358" s="51"/>
      <c r="L358" s="51"/>
      <c r="M358" s="51"/>
      <c r="N358" s="51"/>
      <c r="O358" s="51"/>
    </row>
    <row r="359" spans="1:15" s="6" customFormat="1" ht="28.5" customHeight="1" x14ac:dyDescent="0.2">
      <c r="A359" s="14">
        <v>746</v>
      </c>
      <c r="B359" s="53" t="s">
        <v>371</v>
      </c>
      <c r="C359" s="51">
        <f t="shared" si="152"/>
        <v>0</v>
      </c>
      <c r="D359" s="51"/>
      <c r="E359" s="51"/>
      <c r="F359" s="51"/>
      <c r="G359" s="51"/>
      <c r="H359" s="51"/>
      <c r="I359" s="51"/>
      <c r="J359" s="51"/>
      <c r="K359" s="51"/>
      <c r="L359" s="51"/>
      <c r="M359" s="51"/>
      <c r="N359" s="51"/>
      <c r="O359" s="51"/>
    </row>
    <row r="360" spans="1:15" s="6" customFormat="1" ht="26.25" customHeight="1" x14ac:dyDescent="0.2">
      <c r="A360" s="14">
        <v>747</v>
      </c>
      <c r="B360" s="53" t="s">
        <v>372</v>
      </c>
      <c r="C360" s="51">
        <f t="shared" si="152"/>
        <v>0</v>
      </c>
      <c r="D360" s="51"/>
      <c r="E360" s="51"/>
      <c r="F360" s="51"/>
      <c r="G360" s="51"/>
      <c r="H360" s="51"/>
      <c r="I360" s="51"/>
      <c r="J360" s="51"/>
      <c r="K360" s="51"/>
      <c r="L360" s="51"/>
      <c r="M360" s="51"/>
      <c r="N360" s="51"/>
      <c r="O360" s="51"/>
    </row>
    <row r="361" spans="1:15" s="6" customFormat="1" ht="30" customHeight="1" x14ac:dyDescent="0.2">
      <c r="A361" s="14">
        <v>748</v>
      </c>
      <c r="B361" s="53" t="s">
        <v>373</v>
      </c>
      <c r="C361" s="51">
        <f t="shared" si="152"/>
        <v>0</v>
      </c>
      <c r="D361" s="51"/>
      <c r="E361" s="51"/>
      <c r="F361" s="51"/>
      <c r="G361" s="51"/>
      <c r="H361" s="51"/>
      <c r="I361" s="51"/>
      <c r="J361" s="51"/>
      <c r="K361" s="51"/>
      <c r="L361" s="51"/>
      <c r="M361" s="51"/>
      <c r="N361" s="51"/>
      <c r="O361" s="51"/>
    </row>
    <row r="362" spans="1:15" s="6" customFormat="1" ht="27.75" customHeight="1" x14ac:dyDescent="0.2">
      <c r="A362" s="14">
        <v>749</v>
      </c>
      <c r="B362" s="53" t="s">
        <v>374</v>
      </c>
      <c r="C362" s="51">
        <f t="shared" si="152"/>
        <v>0</v>
      </c>
      <c r="D362" s="51"/>
      <c r="E362" s="51"/>
      <c r="F362" s="51"/>
      <c r="G362" s="51"/>
      <c r="H362" s="51"/>
      <c r="I362" s="51"/>
      <c r="J362" s="51"/>
      <c r="K362" s="51"/>
      <c r="L362" s="51"/>
      <c r="M362" s="51"/>
      <c r="N362" s="51"/>
      <c r="O362" s="51"/>
    </row>
    <row r="363" spans="1:15" s="6" customFormat="1" ht="25.5" x14ac:dyDescent="0.2">
      <c r="A363" s="19">
        <v>7500</v>
      </c>
      <c r="B363" s="20" t="s">
        <v>375</v>
      </c>
      <c r="C363" s="56">
        <f t="shared" si="152"/>
        <v>0</v>
      </c>
      <c r="D363" s="21">
        <f t="shared" ref="D363" si="166">SUM(D364:D372)</f>
        <v>0</v>
      </c>
      <c r="E363" s="21">
        <f t="shared" ref="E363:O363" si="167">SUM(E364:E372)</f>
        <v>0</v>
      </c>
      <c r="F363" s="21">
        <f t="shared" si="167"/>
        <v>0</v>
      </c>
      <c r="G363" s="21">
        <f t="shared" si="167"/>
        <v>0</v>
      </c>
      <c r="H363" s="21">
        <f t="shared" si="167"/>
        <v>0</v>
      </c>
      <c r="I363" s="21">
        <f t="shared" si="167"/>
        <v>0</v>
      </c>
      <c r="J363" s="21">
        <f t="shared" si="167"/>
        <v>0</v>
      </c>
      <c r="K363" s="21">
        <f t="shared" si="167"/>
        <v>0</v>
      </c>
      <c r="L363" s="21">
        <f t="shared" si="167"/>
        <v>0</v>
      </c>
      <c r="M363" s="21">
        <f t="shared" si="167"/>
        <v>0</v>
      </c>
      <c r="N363" s="21">
        <f t="shared" si="167"/>
        <v>0</v>
      </c>
      <c r="O363" s="21">
        <f t="shared" si="167"/>
        <v>0</v>
      </c>
    </row>
    <row r="364" spans="1:15" s="6" customFormat="1" ht="25.5" customHeight="1" x14ac:dyDescent="0.2">
      <c r="A364" s="14">
        <v>751</v>
      </c>
      <c r="B364" s="17" t="s">
        <v>376</v>
      </c>
      <c r="C364" s="51">
        <f t="shared" si="152"/>
        <v>0</v>
      </c>
      <c r="D364" s="51"/>
      <c r="E364" s="51"/>
      <c r="F364" s="51"/>
      <c r="G364" s="51"/>
      <c r="H364" s="51"/>
      <c r="I364" s="51"/>
      <c r="J364" s="51"/>
      <c r="K364" s="51"/>
      <c r="L364" s="51"/>
      <c r="M364" s="51"/>
      <c r="N364" s="51"/>
      <c r="O364" s="51"/>
    </row>
    <row r="365" spans="1:15" s="6" customFormat="1" ht="25.5" customHeight="1" x14ac:dyDescent="0.2">
      <c r="A365" s="14">
        <v>752</v>
      </c>
      <c r="B365" s="17" t="s">
        <v>377</v>
      </c>
      <c r="C365" s="51">
        <f t="shared" si="152"/>
        <v>0</v>
      </c>
      <c r="D365" s="51"/>
      <c r="E365" s="51"/>
      <c r="F365" s="51"/>
      <c r="G365" s="51"/>
      <c r="H365" s="51"/>
      <c r="I365" s="51"/>
      <c r="J365" s="51"/>
      <c r="K365" s="51"/>
      <c r="L365" s="51"/>
      <c r="M365" s="51"/>
      <c r="N365" s="51"/>
      <c r="O365" s="51"/>
    </row>
    <row r="366" spans="1:15" s="6" customFormat="1" ht="25.5" customHeight="1" x14ac:dyDescent="0.2">
      <c r="A366" s="14">
        <v>753</v>
      </c>
      <c r="B366" s="17" t="s">
        <v>378</v>
      </c>
      <c r="C366" s="51">
        <f t="shared" si="152"/>
        <v>0</v>
      </c>
      <c r="D366" s="51"/>
      <c r="E366" s="51"/>
      <c r="F366" s="51"/>
      <c r="G366" s="51"/>
      <c r="H366" s="51"/>
      <c r="I366" s="51"/>
      <c r="J366" s="51"/>
      <c r="K366" s="51"/>
      <c r="L366" s="51"/>
      <c r="M366" s="51"/>
      <c r="N366" s="51"/>
      <c r="O366" s="51"/>
    </row>
    <row r="367" spans="1:15" s="6" customFormat="1" ht="25.5" x14ac:dyDescent="0.2">
      <c r="A367" s="14">
        <v>754</v>
      </c>
      <c r="B367" s="17" t="s">
        <v>379</v>
      </c>
      <c r="C367" s="16">
        <f t="shared" si="152"/>
        <v>0</v>
      </c>
      <c r="D367" s="18"/>
      <c r="E367" s="18"/>
      <c r="F367" s="18"/>
      <c r="G367" s="18"/>
      <c r="H367" s="18"/>
      <c r="I367" s="18"/>
      <c r="J367" s="18"/>
      <c r="K367" s="18"/>
      <c r="L367" s="18"/>
      <c r="M367" s="18"/>
      <c r="N367" s="18"/>
      <c r="O367" s="18"/>
    </row>
    <row r="368" spans="1:15" s="6" customFormat="1" ht="25.5" x14ac:dyDescent="0.2">
      <c r="A368" s="14">
        <v>755</v>
      </c>
      <c r="B368" s="17" t="s">
        <v>380</v>
      </c>
      <c r="C368" s="16">
        <f t="shared" si="152"/>
        <v>0</v>
      </c>
      <c r="D368" s="18"/>
      <c r="E368" s="18"/>
      <c r="F368" s="18"/>
      <c r="G368" s="18"/>
      <c r="H368" s="18"/>
      <c r="I368" s="18"/>
      <c r="J368" s="18"/>
      <c r="K368" s="18"/>
      <c r="L368" s="18"/>
      <c r="M368" s="18"/>
      <c r="N368" s="18"/>
      <c r="O368" s="18"/>
    </row>
    <row r="369" spans="1:15" s="6" customFormat="1" ht="25.5" customHeight="1" x14ac:dyDescent="0.2">
      <c r="A369" s="14">
        <v>756</v>
      </c>
      <c r="B369" s="17" t="s">
        <v>381</v>
      </c>
      <c r="C369" s="51">
        <f t="shared" si="152"/>
        <v>0</v>
      </c>
      <c r="D369" s="51"/>
      <c r="E369" s="51"/>
      <c r="F369" s="51"/>
      <c r="G369" s="51"/>
      <c r="H369" s="51"/>
      <c r="I369" s="51"/>
      <c r="J369" s="51"/>
      <c r="K369" s="51"/>
      <c r="L369" s="51"/>
      <c r="M369" s="51"/>
      <c r="N369" s="51"/>
      <c r="O369" s="51"/>
    </row>
    <row r="370" spans="1:15" s="6" customFormat="1" ht="25.5" customHeight="1" x14ac:dyDescent="0.2">
      <c r="A370" s="14">
        <v>757</v>
      </c>
      <c r="B370" s="17" t="s">
        <v>382</v>
      </c>
      <c r="C370" s="51">
        <f t="shared" si="152"/>
        <v>0</v>
      </c>
      <c r="D370" s="51"/>
      <c r="E370" s="51"/>
      <c r="F370" s="51"/>
      <c r="G370" s="51"/>
      <c r="H370" s="51"/>
      <c r="I370" s="51"/>
      <c r="J370" s="51"/>
      <c r="K370" s="51"/>
      <c r="L370" s="51"/>
      <c r="M370" s="51"/>
      <c r="N370" s="51"/>
      <c r="O370" s="51"/>
    </row>
    <row r="371" spans="1:15" s="6" customFormat="1" ht="25.5" customHeight="1" x14ac:dyDescent="0.2">
      <c r="A371" s="14">
        <v>758</v>
      </c>
      <c r="B371" s="17" t="s">
        <v>383</v>
      </c>
      <c r="C371" s="16">
        <f t="shared" si="152"/>
        <v>0</v>
      </c>
      <c r="D371" s="18"/>
      <c r="E371" s="18"/>
      <c r="F371" s="18"/>
      <c r="G371" s="18"/>
      <c r="H371" s="18"/>
      <c r="I371" s="18"/>
      <c r="J371" s="18"/>
      <c r="K371" s="18"/>
      <c r="L371" s="18"/>
      <c r="M371" s="18"/>
      <c r="N371" s="18"/>
      <c r="O371" s="18"/>
    </row>
    <row r="372" spans="1:15" s="6" customFormat="1" ht="25.5" customHeight="1" x14ac:dyDescent="0.2">
      <c r="A372" s="14">
        <v>759</v>
      </c>
      <c r="B372" s="17" t="s">
        <v>384</v>
      </c>
      <c r="C372" s="16">
        <f t="shared" si="152"/>
        <v>0</v>
      </c>
      <c r="D372" s="18"/>
      <c r="E372" s="18"/>
      <c r="F372" s="18"/>
      <c r="G372" s="18"/>
      <c r="H372" s="18"/>
      <c r="I372" s="18"/>
      <c r="J372" s="18"/>
      <c r="K372" s="18"/>
      <c r="L372" s="18"/>
      <c r="M372" s="18"/>
      <c r="N372" s="18"/>
      <c r="O372" s="18"/>
    </row>
    <row r="373" spans="1:15" s="6" customFormat="1" ht="25.5" customHeight="1" x14ac:dyDescent="0.2">
      <c r="A373" s="19">
        <v>7600</v>
      </c>
      <c r="B373" s="20" t="s">
        <v>385</v>
      </c>
      <c r="C373" s="56">
        <f t="shared" si="152"/>
        <v>0</v>
      </c>
      <c r="D373" s="21">
        <f t="shared" ref="D373" si="168">SUM(D374:D375)</f>
        <v>0</v>
      </c>
      <c r="E373" s="21">
        <f t="shared" ref="E373:O373" si="169">SUM(E374:E375)</f>
        <v>0</v>
      </c>
      <c r="F373" s="21">
        <f t="shared" si="169"/>
        <v>0</v>
      </c>
      <c r="G373" s="21">
        <f t="shared" si="169"/>
        <v>0</v>
      </c>
      <c r="H373" s="21">
        <f t="shared" si="169"/>
        <v>0</v>
      </c>
      <c r="I373" s="21">
        <f t="shared" si="169"/>
        <v>0</v>
      </c>
      <c r="J373" s="21">
        <f t="shared" si="169"/>
        <v>0</v>
      </c>
      <c r="K373" s="21">
        <f t="shared" si="169"/>
        <v>0</v>
      </c>
      <c r="L373" s="21">
        <f t="shared" si="169"/>
        <v>0</v>
      </c>
      <c r="M373" s="21">
        <f t="shared" si="169"/>
        <v>0</v>
      </c>
      <c r="N373" s="21">
        <f t="shared" si="169"/>
        <v>0</v>
      </c>
      <c r="O373" s="21">
        <f t="shared" si="169"/>
        <v>0</v>
      </c>
    </row>
    <row r="374" spans="1:15" s="6" customFormat="1" ht="25.5" customHeight="1" x14ac:dyDescent="0.2">
      <c r="A374" s="14">
        <v>761</v>
      </c>
      <c r="B374" s="17" t="s">
        <v>386</v>
      </c>
      <c r="C374" s="51">
        <f t="shared" si="152"/>
        <v>0</v>
      </c>
      <c r="D374" s="51"/>
      <c r="E374" s="51"/>
      <c r="F374" s="51"/>
      <c r="G374" s="51"/>
      <c r="H374" s="51"/>
      <c r="I374" s="51"/>
      <c r="J374" s="51"/>
      <c r="K374" s="51"/>
      <c r="L374" s="51"/>
      <c r="M374" s="51"/>
      <c r="N374" s="51"/>
      <c r="O374" s="51"/>
    </row>
    <row r="375" spans="1:15" s="6" customFormat="1" ht="25.5" customHeight="1" x14ac:dyDescent="0.2">
      <c r="A375" s="14">
        <v>762</v>
      </c>
      <c r="B375" s="17" t="s">
        <v>387</v>
      </c>
      <c r="C375" s="51">
        <f t="shared" si="152"/>
        <v>0</v>
      </c>
      <c r="D375" s="51"/>
      <c r="E375" s="51"/>
      <c r="F375" s="51"/>
      <c r="G375" s="51"/>
      <c r="H375" s="51"/>
      <c r="I375" s="51"/>
      <c r="J375" s="51"/>
      <c r="K375" s="51"/>
      <c r="L375" s="51"/>
      <c r="M375" s="51"/>
      <c r="N375" s="51"/>
      <c r="O375" s="51"/>
    </row>
    <row r="376" spans="1:15" s="6" customFormat="1" ht="25.5" x14ac:dyDescent="0.2">
      <c r="A376" s="19">
        <v>7900</v>
      </c>
      <c r="B376" s="20" t="s">
        <v>388</v>
      </c>
      <c r="C376" s="56">
        <f t="shared" si="152"/>
        <v>0</v>
      </c>
      <c r="D376" s="56">
        <f t="shared" ref="D376" si="170">SUM(D377:D379)</f>
        <v>0</v>
      </c>
      <c r="E376" s="56">
        <f t="shared" ref="E376:O376" si="171">SUM(E377:E379)</f>
        <v>0</v>
      </c>
      <c r="F376" s="56">
        <f t="shared" si="171"/>
        <v>0</v>
      </c>
      <c r="G376" s="56">
        <f t="shared" si="171"/>
        <v>0</v>
      </c>
      <c r="H376" s="56">
        <f t="shared" si="171"/>
        <v>0</v>
      </c>
      <c r="I376" s="56">
        <f t="shared" si="171"/>
        <v>0</v>
      </c>
      <c r="J376" s="56">
        <f t="shared" si="171"/>
        <v>0</v>
      </c>
      <c r="K376" s="56">
        <f t="shared" si="171"/>
        <v>0</v>
      </c>
      <c r="L376" s="56">
        <f t="shared" si="171"/>
        <v>0</v>
      </c>
      <c r="M376" s="56">
        <f t="shared" si="171"/>
        <v>0</v>
      </c>
      <c r="N376" s="56">
        <f t="shared" si="171"/>
        <v>0</v>
      </c>
      <c r="O376" s="56">
        <f t="shared" si="171"/>
        <v>0</v>
      </c>
    </row>
    <row r="377" spans="1:15" s="6" customFormat="1" ht="25.5" customHeight="1" x14ac:dyDescent="0.2">
      <c r="A377" s="14">
        <v>791</v>
      </c>
      <c r="B377" s="17" t="s">
        <v>389</v>
      </c>
      <c r="C377" s="16">
        <f t="shared" si="152"/>
        <v>0</v>
      </c>
      <c r="D377" s="18"/>
      <c r="E377" s="18">
        <v>0</v>
      </c>
      <c r="F377" s="18"/>
      <c r="G377" s="18"/>
      <c r="H377" s="18"/>
      <c r="I377" s="18"/>
      <c r="J377" s="18"/>
      <c r="K377" s="18"/>
      <c r="L377" s="18"/>
      <c r="M377" s="18"/>
      <c r="N377" s="18"/>
      <c r="O377" s="18"/>
    </row>
    <row r="378" spans="1:15" s="6" customFormat="1" ht="25.5" customHeight="1" x14ac:dyDescent="0.2">
      <c r="A378" s="14">
        <v>792</v>
      </c>
      <c r="B378" s="17" t="s">
        <v>390</v>
      </c>
      <c r="C378" s="16">
        <f t="shared" si="152"/>
        <v>0</v>
      </c>
      <c r="D378" s="18"/>
      <c r="E378" s="18"/>
      <c r="F378" s="18"/>
      <c r="G378" s="18"/>
      <c r="H378" s="18"/>
      <c r="I378" s="18"/>
      <c r="J378" s="18"/>
      <c r="K378" s="18"/>
      <c r="L378" s="18"/>
      <c r="M378" s="18"/>
      <c r="N378" s="18"/>
      <c r="O378" s="18"/>
    </row>
    <row r="379" spans="1:15" s="6" customFormat="1" ht="25.5" customHeight="1" x14ac:dyDescent="0.2">
      <c r="A379" s="14">
        <v>799</v>
      </c>
      <c r="B379" s="17" t="s">
        <v>391</v>
      </c>
      <c r="C379" s="16">
        <f t="shared" si="152"/>
        <v>0</v>
      </c>
      <c r="D379" s="18"/>
      <c r="E379" s="18">
        <v>0</v>
      </c>
      <c r="F379" s="18">
        <v>0</v>
      </c>
      <c r="G379" s="18">
        <v>0</v>
      </c>
      <c r="H379" s="18">
        <v>0</v>
      </c>
      <c r="I379" s="18">
        <v>0</v>
      </c>
      <c r="J379" s="18">
        <v>0</v>
      </c>
      <c r="K379" s="18"/>
      <c r="L379" s="18">
        <v>0</v>
      </c>
      <c r="M379" s="18">
        <v>0</v>
      </c>
      <c r="N379" s="18">
        <v>0</v>
      </c>
      <c r="O379" s="18">
        <v>0</v>
      </c>
    </row>
    <row r="380" spans="1:15" s="6" customFormat="1" ht="25.5" customHeight="1" x14ac:dyDescent="0.2">
      <c r="A380" s="25">
        <v>8000</v>
      </c>
      <c r="B380" s="26" t="s">
        <v>3</v>
      </c>
      <c r="C380" s="59">
        <f t="shared" si="152"/>
        <v>0</v>
      </c>
      <c r="D380" s="27">
        <f t="shared" ref="D380" si="172">D381+D388+D394</f>
        <v>0</v>
      </c>
      <c r="E380" s="27">
        <f t="shared" ref="E380:O380" si="173">E381+E388+E394</f>
        <v>0</v>
      </c>
      <c r="F380" s="27">
        <f t="shared" si="173"/>
        <v>0</v>
      </c>
      <c r="G380" s="27">
        <f t="shared" si="173"/>
        <v>0</v>
      </c>
      <c r="H380" s="27">
        <f t="shared" si="173"/>
        <v>0</v>
      </c>
      <c r="I380" s="27">
        <f t="shared" si="173"/>
        <v>0</v>
      </c>
      <c r="J380" s="27">
        <f t="shared" si="173"/>
        <v>0</v>
      </c>
      <c r="K380" s="27">
        <f t="shared" si="173"/>
        <v>0</v>
      </c>
      <c r="L380" s="27">
        <f t="shared" si="173"/>
        <v>0</v>
      </c>
      <c r="M380" s="27">
        <f t="shared" si="173"/>
        <v>0</v>
      </c>
      <c r="N380" s="27">
        <f t="shared" si="173"/>
        <v>0</v>
      </c>
      <c r="O380" s="27">
        <f t="shared" si="173"/>
        <v>0</v>
      </c>
    </row>
    <row r="381" spans="1:15" s="6" customFormat="1" ht="25.5" customHeight="1" x14ac:dyDescent="0.2">
      <c r="A381" s="19">
        <v>8100</v>
      </c>
      <c r="B381" s="20" t="s">
        <v>22</v>
      </c>
      <c r="C381" s="56">
        <f t="shared" si="152"/>
        <v>0</v>
      </c>
      <c r="D381" s="21">
        <f t="shared" ref="D381" si="174">SUM(D382:D387)</f>
        <v>0</v>
      </c>
      <c r="E381" s="21">
        <f t="shared" ref="E381:O381" si="175">SUM(E382:E387)</f>
        <v>0</v>
      </c>
      <c r="F381" s="21">
        <f t="shared" si="175"/>
        <v>0</v>
      </c>
      <c r="G381" s="21">
        <f t="shared" si="175"/>
        <v>0</v>
      </c>
      <c r="H381" s="21">
        <f t="shared" si="175"/>
        <v>0</v>
      </c>
      <c r="I381" s="21">
        <f t="shared" si="175"/>
        <v>0</v>
      </c>
      <c r="J381" s="21">
        <f t="shared" si="175"/>
        <v>0</v>
      </c>
      <c r="K381" s="21">
        <f t="shared" si="175"/>
        <v>0</v>
      </c>
      <c r="L381" s="21">
        <f t="shared" si="175"/>
        <v>0</v>
      </c>
      <c r="M381" s="21">
        <f t="shared" si="175"/>
        <v>0</v>
      </c>
      <c r="N381" s="21">
        <f t="shared" si="175"/>
        <v>0</v>
      </c>
      <c r="O381" s="21">
        <f t="shared" si="175"/>
        <v>0</v>
      </c>
    </row>
    <row r="382" spans="1:15" s="6" customFormat="1" ht="25.5" customHeight="1" x14ac:dyDescent="0.2">
      <c r="A382" s="14">
        <v>811</v>
      </c>
      <c r="B382" s="17" t="s">
        <v>392</v>
      </c>
      <c r="C382" s="51">
        <f t="shared" si="152"/>
        <v>0</v>
      </c>
      <c r="D382" s="51"/>
      <c r="E382" s="51"/>
      <c r="F382" s="51"/>
      <c r="G382" s="51"/>
      <c r="H382" s="51"/>
      <c r="I382" s="51"/>
      <c r="J382" s="51"/>
      <c r="K382" s="51"/>
      <c r="L382" s="51"/>
      <c r="M382" s="51"/>
      <c r="N382" s="51"/>
      <c r="O382" s="51"/>
    </row>
    <row r="383" spans="1:15" s="6" customFormat="1" ht="25.5" customHeight="1" x14ac:dyDescent="0.2">
      <c r="A383" s="14">
        <v>812</v>
      </c>
      <c r="B383" s="17" t="s">
        <v>393</v>
      </c>
      <c r="C383" s="51">
        <f t="shared" si="152"/>
        <v>0</v>
      </c>
      <c r="D383" s="51"/>
      <c r="E383" s="51"/>
      <c r="F383" s="51"/>
      <c r="G383" s="51"/>
      <c r="H383" s="51"/>
      <c r="I383" s="51"/>
      <c r="J383" s="51"/>
      <c r="K383" s="51"/>
      <c r="L383" s="51"/>
      <c r="M383" s="51"/>
      <c r="N383" s="51"/>
      <c r="O383" s="51"/>
    </row>
    <row r="384" spans="1:15" s="6" customFormat="1" ht="25.5" customHeight="1" x14ac:dyDescent="0.2">
      <c r="A384" s="14">
        <v>813</v>
      </c>
      <c r="B384" s="17" t="s">
        <v>394</v>
      </c>
      <c r="C384" s="51">
        <f t="shared" si="152"/>
        <v>0</v>
      </c>
      <c r="D384" s="51"/>
      <c r="E384" s="51"/>
      <c r="F384" s="51"/>
      <c r="G384" s="51"/>
      <c r="H384" s="51"/>
      <c r="I384" s="51"/>
      <c r="J384" s="51"/>
      <c r="K384" s="51"/>
      <c r="L384" s="51"/>
      <c r="M384" s="51"/>
      <c r="N384" s="51"/>
      <c r="O384" s="51"/>
    </row>
    <row r="385" spans="1:15" s="6" customFormat="1" ht="27.75" customHeight="1" x14ac:dyDescent="0.2">
      <c r="A385" s="14">
        <v>814</v>
      </c>
      <c r="B385" s="17" t="s">
        <v>395</v>
      </c>
      <c r="C385" s="51">
        <f t="shared" si="152"/>
        <v>0</v>
      </c>
      <c r="D385" s="51"/>
      <c r="E385" s="51"/>
      <c r="F385" s="51"/>
      <c r="G385" s="51"/>
      <c r="H385" s="51"/>
      <c r="I385" s="51"/>
      <c r="J385" s="51"/>
      <c r="K385" s="51"/>
      <c r="L385" s="51"/>
      <c r="M385" s="51"/>
      <c r="N385" s="51"/>
      <c r="O385" s="51"/>
    </row>
    <row r="386" spans="1:15" s="6" customFormat="1" ht="25.5" customHeight="1" x14ac:dyDescent="0.2">
      <c r="A386" s="14">
        <v>815</v>
      </c>
      <c r="B386" s="17" t="s">
        <v>396</v>
      </c>
      <c r="C386" s="51">
        <f t="shared" si="152"/>
        <v>0</v>
      </c>
      <c r="D386" s="51"/>
      <c r="E386" s="51"/>
      <c r="F386" s="51"/>
      <c r="G386" s="51"/>
      <c r="H386" s="51"/>
      <c r="I386" s="51"/>
      <c r="J386" s="51"/>
      <c r="K386" s="51"/>
      <c r="L386" s="51"/>
      <c r="M386" s="51"/>
      <c r="N386" s="51"/>
      <c r="O386" s="51"/>
    </row>
    <row r="387" spans="1:15" s="6" customFormat="1" ht="25.5" customHeight="1" x14ac:dyDescent="0.2">
      <c r="A387" s="14">
        <v>816</v>
      </c>
      <c r="B387" s="17" t="s">
        <v>397</v>
      </c>
      <c r="C387" s="51">
        <f t="shared" si="152"/>
        <v>0</v>
      </c>
      <c r="D387" s="51"/>
      <c r="E387" s="51"/>
      <c r="F387" s="51"/>
      <c r="G387" s="51"/>
      <c r="H387" s="51"/>
      <c r="I387" s="51"/>
      <c r="J387" s="51"/>
      <c r="K387" s="51"/>
      <c r="L387" s="51"/>
      <c r="M387" s="51"/>
      <c r="N387" s="51"/>
      <c r="O387" s="51"/>
    </row>
    <row r="388" spans="1:15" s="6" customFormat="1" ht="25.5" customHeight="1" x14ac:dyDescent="0.2">
      <c r="A388" s="19">
        <v>8300</v>
      </c>
      <c r="B388" s="20" t="s">
        <v>23</v>
      </c>
      <c r="C388" s="56">
        <f t="shared" si="152"/>
        <v>0</v>
      </c>
      <c r="D388" s="21">
        <f t="shared" ref="D388" si="176">SUM(D389:D393)</f>
        <v>0</v>
      </c>
      <c r="E388" s="21">
        <f t="shared" ref="E388:O388" si="177">SUM(E389:E393)</f>
        <v>0</v>
      </c>
      <c r="F388" s="21">
        <f t="shared" si="177"/>
        <v>0</v>
      </c>
      <c r="G388" s="21">
        <f t="shared" si="177"/>
        <v>0</v>
      </c>
      <c r="H388" s="21">
        <f t="shared" si="177"/>
        <v>0</v>
      </c>
      <c r="I388" s="21">
        <f t="shared" si="177"/>
        <v>0</v>
      </c>
      <c r="J388" s="21">
        <f t="shared" si="177"/>
        <v>0</v>
      </c>
      <c r="K388" s="21">
        <f t="shared" si="177"/>
        <v>0</v>
      </c>
      <c r="L388" s="21">
        <f t="shared" si="177"/>
        <v>0</v>
      </c>
      <c r="M388" s="21">
        <f t="shared" si="177"/>
        <v>0</v>
      </c>
      <c r="N388" s="21">
        <f t="shared" si="177"/>
        <v>0</v>
      </c>
      <c r="O388" s="21">
        <f t="shared" si="177"/>
        <v>0</v>
      </c>
    </row>
    <row r="389" spans="1:15" s="6" customFormat="1" ht="25.5" customHeight="1" x14ac:dyDescent="0.2">
      <c r="A389" s="14">
        <v>831</v>
      </c>
      <c r="B389" s="17" t="s">
        <v>398</v>
      </c>
      <c r="C389" s="51">
        <f t="shared" si="152"/>
        <v>0</v>
      </c>
      <c r="D389" s="51"/>
      <c r="E389" s="51"/>
      <c r="F389" s="51"/>
      <c r="G389" s="51"/>
      <c r="H389" s="51"/>
      <c r="I389" s="51"/>
      <c r="J389" s="51"/>
      <c r="K389" s="51"/>
      <c r="L389" s="51"/>
      <c r="M389" s="51"/>
      <c r="N389" s="51"/>
      <c r="O389" s="51"/>
    </row>
    <row r="390" spans="1:15" s="6" customFormat="1" ht="25.5" customHeight="1" x14ac:dyDescent="0.2">
      <c r="A390" s="14">
        <v>832</v>
      </c>
      <c r="B390" s="17" t="s">
        <v>399</v>
      </c>
      <c r="C390" s="51">
        <f t="shared" ref="C390:C427" si="178">SUM(D390:O390)</f>
        <v>0</v>
      </c>
      <c r="D390" s="51"/>
      <c r="E390" s="51"/>
      <c r="F390" s="51"/>
      <c r="G390" s="51"/>
      <c r="H390" s="51"/>
      <c r="I390" s="51"/>
      <c r="J390" s="51"/>
      <c r="K390" s="51"/>
      <c r="L390" s="51"/>
      <c r="M390" s="51"/>
      <c r="N390" s="51"/>
      <c r="O390" s="51"/>
    </row>
    <row r="391" spans="1:15" s="6" customFormat="1" ht="25.5" customHeight="1" x14ac:dyDescent="0.2">
      <c r="A391" s="14">
        <v>833</v>
      </c>
      <c r="B391" s="17" t="s">
        <v>400</v>
      </c>
      <c r="C391" s="51">
        <f t="shared" si="178"/>
        <v>0</v>
      </c>
      <c r="D391" s="51"/>
      <c r="E391" s="51"/>
      <c r="F391" s="51"/>
      <c r="G391" s="51"/>
      <c r="H391" s="51"/>
      <c r="I391" s="51"/>
      <c r="J391" s="51"/>
      <c r="K391" s="51"/>
      <c r="L391" s="51"/>
      <c r="M391" s="51"/>
      <c r="N391" s="51"/>
      <c r="O391" s="51"/>
    </row>
    <row r="392" spans="1:15" ht="34.5" customHeight="1" x14ac:dyDescent="0.25">
      <c r="A392" s="14">
        <v>834</v>
      </c>
      <c r="B392" s="17" t="s">
        <v>401</v>
      </c>
      <c r="C392" s="51">
        <f t="shared" si="178"/>
        <v>0</v>
      </c>
      <c r="D392" s="51"/>
      <c r="E392" s="51"/>
      <c r="F392" s="51"/>
      <c r="G392" s="51"/>
      <c r="H392" s="51"/>
      <c r="I392" s="51"/>
      <c r="J392" s="51"/>
      <c r="K392" s="51"/>
      <c r="L392" s="51"/>
      <c r="M392" s="51"/>
      <c r="N392" s="51"/>
      <c r="O392" s="51"/>
    </row>
    <row r="393" spans="1:15" ht="33" customHeight="1" x14ac:dyDescent="0.25">
      <c r="A393" s="34">
        <v>835</v>
      </c>
      <c r="B393" s="35" t="s">
        <v>402</v>
      </c>
      <c r="C393" s="51">
        <f t="shared" si="178"/>
        <v>0</v>
      </c>
      <c r="D393" s="51"/>
      <c r="E393" s="51"/>
      <c r="F393" s="51"/>
      <c r="G393" s="51"/>
      <c r="H393" s="51"/>
      <c r="I393" s="51"/>
      <c r="J393" s="51"/>
      <c r="K393" s="51"/>
      <c r="L393" s="51"/>
      <c r="M393" s="51"/>
      <c r="N393" s="51"/>
      <c r="O393" s="51"/>
    </row>
    <row r="394" spans="1:15" ht="25.5" customHeight="1" x14ac:dyDescent="0.25">
      <c r="A394" s="36">
        <v>8500</v>
      </c>
      <c r="B394" s="37" t="s">
        <v>24</v>
      </c>
      <c r="C394" s="56">
        <f t="shared" si="178"/>
        <v>0</v>
      </c>
      <c r="D394" s="21">
        <f t="shared" ref="D394" si="179">SUM(D395:D397)</f>
        <v>0</v>
      </c>
      <c r="E394" s="21">
        <f t="shared" ref="E394:O394" si="180">SUM(E395:E397)</f>
        <v>0</v>
      </c>
      <c r="F394" s="21">
        <f t="shared" si="180"/>
        <v>0</v>
      </c>
      <c r="G394" s="21">
        <f t="shared" si="180"/>
        <v>0</v>
      </c>
      <c r="H394" s="21">
        <f t="shared" si="180"/>
        <v>0</v>
      </c>
      <c r="I394" s="21">
        <f t="shared" si="180"/>
        <v>0</v>
      </c>
      <c r="J394" s="21">
        <f t="shared" si="180"/>
        <v>0</v>
      </c>
      <c r="K394" s="21">
        <f t="shared" si="180"/>
        <v>0</v>
      </c>
      <c r="L394" s="21">
        <f t="shared" si="180"/>
        <v>0</v>
      </c>
      <c r="M394" s="21">
        <f t="shared" si="180"/>
        <v>0</v>
      </c>
      <c r="N394" s="21">
        <f t="shared" si="180"/>
        <v>0</v>
      </c>
      <c r="O394" s="21">
        <f t="shared" si="180"/>
        <v>0</v>
      </c>
    </row>
    <row r="395" spans="1:15" ht="25.5" customHeight="1" x14ac:dyDescent="0.25">
      <c r="A395" s="34">
        <v>851</v>
      </c>
      <c r="B395" s="35" t="s">
        <v>403</v>
      </c>
      <c r="C395" s="54">
        <f t="shared" si="178"/>
        <v>0</v>
      </c>
      <c r="D395" s="54"/>
      <c r="E395" s="54"/>
      <c r="F395" s="54"/>
      <c r="G395" s="54"/>
      <c r="H395" s="54"/>
      <c r="I395" s="54"/>
      <c r="J395" s="54"/>
      <c r="K395" s="54"/>
      <c r="L395" s="54"/>
      <c r="M395" s="54"/>
      <c r="N395" s="54"/>
      <c r="O395" s="54"/>
    </row>
    <row r="396" spans="1:15" ht="25.5" customHeight="1" x14ac:dyDescent="0.25">
      <c r="A396" s="34">
        <v>852</v>
      </c>
      <c r="B396" s="35" t="s">
        <v>404</v>
      </c>
      <c r="C396" s="54">
        <f t="shared" si="178"/>
        <v>0</v>
      </c>
      <c r="D396" s="54"/>
      <c r="E396" s="54"/>
      <c r="F396" s="54"/>
      <c r="G396" s="54"/>
      <c r="H396" s="54"/>
      <c r="I396" s="54"/>
      <c r="J396" s="54"/>
      <c r="K396" s="54"/>
      <c r="L396" s="54"/>
      <c r="M396" s="54"/>
      <c r="N396" s="54"/>
      <c r="O396" s="54"/>
    </row>
    <row r="397" spans="1:15" ht="25.5" customHeight="1" x14ac:dyDescent="0.25">
      <c r="A397" s="34">
        <v>853</v>
      </c>
      <c r="B397" s="35" t="s">
        <v>405</v>
      </c>
      <c r="C397" s="54">
        <f t="shared" si="178"/>
        <v>0</v>
      </c>
      <c r="D397" s="54"/>
      <c r="E397" s="54"/>
      <c r="F397" s="54"/>
      <c r="G397" s="54"/>
      <c r="H397" s="54"/>
      <c r="I397" s="54"/>
      <c r="J397" s="54"/>
      <c r="K397" s="54"/>
      <c r="L397" s="54"/>
      <c r="M397" s="54"/>
      <c r="N397" s="54"/>
      <c r="O397" s="54"/>
    </row>
    <row r="398" spans="1:15" ht="25.5" customHeight="1" x14ac:dyDescent="0.25">
      <c r="A398" s="38">
        <v>9000</v>
      </c>
      <c r="B398" s="39" t="s">
        <v>406</v>
      </c>
      <c r="C398" s="59">
        <f>+C399+C408+C428</f>
        <v>2256967</v>
      </c>
      <c r="D398" s="27">
        <f t="shared" ref="D398" si="181">D399+D408+D417+D420+D423+D425+D428</f>
        <v>500000</v>
      </c>
      <c r="E398" s="27">
        <f t="shared" ref="E398:O398" si="182">E399+E408+E417+E420+E423+E425+E428</f>
        <v>200000</v>
      </c>
      <c r="F398" s="27">
        <f t="shared" si="182"/>
        <v>150000</v>
      </c>
      <c r="G398" s="27">
        <f t="shared" si="182"/>
        <v>150000</v>
      </c>
      <c r="H398" s="27">
        <f t="shared" si="182"/>
        <v>0</v>
      </c>
      <c r="I398" s="27">
        <f t="shared" si="182"/>
        <v>1256967</v>
      </c>
      <c r="J398" s="27">
        <f t="shared" si="182"/>
        <v>0</v>
      </c>
      <c r="K398" s="27">
        <f t="shared" si="182"/>
        <v>0</v>
      </c>
      <c r="L398" s="27">
        <f t="shared" si="182"/>
        <v>0</v>
      </c>
      <c r="M398" s="27">
        <f t="shared" si="182"/>
        <v>0</v>
      </c>
      <c r="N398" s="27">
        <f t="shared" si="182"/>
        <v>0</v>
      </c>
      <c r="O398" s="27">
        <f t="shared" si="182"/>
        <v>0</v>
      </c>
    </row>
    <row r="399" spans="1:15" ht="25.5" customHeight="1" x14ac:dyDescent="0.25">
      <c r="A399" s="40">
        <v>9100</v>
      </c>
      <c r="B399" s="41" t="s">
        <v>407</v>
      </c>
      <c r="C399" s="56">
        <f>SUM(C400:C407)</f>
        <v>1256967</v>
      </c>
      <c r="D399" s="21">
        <f t="shared" ref="D399" si="183">SUM(D400:D407)</f>
        <v>0</v>
      </c>
      <c r="E399" s="21">
        <f t="shared" ref="E399:O399" si="184">SUM(E400:E407)</f>
        <v>0</v>
      </c>
      <c r="F399" s="21">
        <f t="shared" si="184"/>
        <v>0</v>
      </c>
      <c r="G399" s="21">
        <f t="shared" si="184"/>
        <v>0</v>
      </c>
      <c r="H399" s="21">
        <f t="shared" si="184"/>
        <v>0</v>
      </c>
      <c r="I399" s="21">
        <f t="shared" si="184"/>
        <v>1256967</v>
      </c>
      <c r="J399" s="21">
        <f t="shared" si="184"/>
        <v>0</v>
      </c>
      <c r="K399" s="21">
        <f t="shared" si="184"/>
        <v>0</v>
      </c>
      <c r="L399" s="21">
        <f t="shared" si="184"/>
        <v>0</v>
      </c>
      <c r="M399" s="21">
        <f t="shared" si="184"/>
        <v>0</v>
      </c>
      <c r="N399" s="21">
        <f t="shared" si="184"/>
        <v>0</v>
      </c>
      <c r="O399" s="21">
        <f t="shared" si="184"/>
        <v>0</v>
      </c>
    </row>
    <row r="400" spans="1:15" ht="30" x14ac:dyDescent="0.25">
      <c r="A400" s="34">
        <v>911</v>
      </c>
      <c r="B400" s="35" t="s">
        <v>408</v>
      </c>
      <c r="C400" s="16">
        <f t="shared" ref="C400" si="185">SUM(D400:O400)</f>
        <v>1091102</v>
      </c>
      <c r="D400" s="18"/>
      <c r="E400" s="18"/>
      <c r="F400" s="18"/>
      <c r="G400" s="18"/>
      <c r="H400" s="18"/>
      <c r="I400" s="18">
        <v>1091102</v>
      </c>
      <c r="J400" s="18"/>
      <c r="K400" s="18"/>
      <c r="L400" s="18"/>
      <c r="M400" s="18"/>
      <c r="N400" s="18"/>
      <c r="O400" s="18"/>
    </row>
    <row r="401" spans="1:15" ht="30" x14ac:dyDescent="0.25">
      <c r="A401" s="34">
        <v>912</v>
      </c>
      <c r="B401" s="35" t="s">
        <v>409</v>
      </c>
      <c r="C401" s="16">
        <f t="shared" si="178"/>
        <v>165865</v>
      </c>
      <c r="D401" s="18"/>
      <c r="E401" s="18"/>
      <c r="F401" s="18"/>
      <c r="G401" s="18"/>
      <c r="H401" s="18"/>
      <c r="I401" s="18">
        <v>165865</v>
      </c>
      <c r="J401" s="18"/>
      <c r="K401" s="18"/>
      <c r="L401" s="18"/>
      <c r="M401" s="18"/>
      <c r="N401" s="18"/>
      <c r="O401" s="18"/>
    </row>
    <row r="402" spans="1:15" ht="30" x14ac:dyDescent="0.25">
      <c r="A402" s="34">
        <v>913</v>
      </c>
      <c r="B402" s="35" t="s">
        <v>410</v>
      </c>
      <c r="C402" s="51">
        <f t="shared" si="178"/>
        <v>0</v>
      </c>
      <c r="D402" s="51"/>
      <c r="E402" s="51"/>
      <c r="F402" s="51"/>
      <c r="G402" s="51"/>
      <c r="H402" s="51"/>
      <c r="I402" s="51"/>
      <c r="J402" s="51"/>
      <c r="K402" s="51"/>
      <c r="L402" s="51"/>
      <c r="M402" s="51"/>
      <c r="N402" s="51"/>
      <c r="O402" s="51"/>
    </row>
    <row r="403" spans="1:15" ht="32.25" customHeight="1" x14ac:dyDescent="0.25">
      <c r="A403" s="34">
        <v>914</v>
      </c>
      <c r="B403" s="35" t="s">
        <v>411</v>
      </c>
      <c r="C403" s="51">
        <f t="shared" si="178"/>
        <v>0</v>
      </c>
      <c r="D403" s="51"/>
      <c r="E403" s="51"/>
      <c r="F403" s="51"/>
      <c r="G403" s="51"/>
      <c r="H403" s="51"/>
      <c r="I403" s="51"/>
      <c r="J403" s="51"/>
      <c r="K403" s="51"/>
      <c r="L403" s="51"/>
      <c r="M403" s="51"/>
      <c r="N403" s="51"/>
      <c r="O403" s="51"/>
    </row>
    <row r="404" spans="1:15" ht="30" x14ac:dyDescent="0.25">
      <c r="A404" s="34">
        <v>915</v>
      </c>
      <c r="B404" s="35" t="s">
        <v>412</v>
      </c>
      <c r="C404" s="51">
        <f t="shared" si="178"/>
        <v>0</v>
      </c>
      <c r="D404" s="51"/>
      <c r="E404" s="51"/>
      <c r="F404" s="51"/>
      <c r="G404" s="51"/>
      <c r="H404" s="51"/>
      <c r="I404" s="51"/>
      <c r="J404" s="51"/>
      <c r="K404" s="51"/>
      <c r="L404" s="51"/>
      <c r="M404" s="51"/>
      <c r="N404" s="51"/>
      <c r="O404" s="51"/>
    </row>
    <row r="405" spans="1:15" ht="25.5" customHeight="1" x14ac:dyDescent="0.25">
      <c r="A405" s="34">
        <v>916</v>
      </c>
      <c r="B405" s="35" t="s">
        <v>413</v>
      </c>
      <c r="C405" s="51">
        <f t="shared" si="178"/>
        <v>0</v>
      </c>
      <c r="D405" s="51"/>
      <c r="E405" s="51"/>
      <c r="F405" s="51"/>
      <c r="G405" s="51"/>
      <c r="H405" s="51"/>
      <c r="I405" s="51"/>
      <c r="J405" s="51"/>
      <c r="K405" s="51"/>
      <c r="L405" s="51"/>
      <c r="M405" s="51"/>
      <c r="N405" s="51"/>
      <c r="O405" s="51"/>
    </row>
    <row r="406" spans="1:15" ht="30" x14ac:dyDescent="0.25">
      <c r="A406" s="34">
        <v>917</v>
      </c>
      <c r="B406" s="35" t="s">
        <v>414</v>
      </c>
      <c r="C406" s="51">
        <f t="shared" si="178"/>
        <v>0</v>
      </c>
      <c r="D406" s="51"/>
      <c r="E406" s="51"/>
      <c r="F406" s="51"/>
      <c r="G406" s="51"/>
      <c r="H406" s="51"/>
      <c r="I406" s="51"/>
      <c r="J406" s="51"/>
      <c r="K406" s="51"/>
      <c r="L406" s="51"/>
      <c r="M406" s="51"/>
      <c r="N406" s="51"/>
      <c r="O406" s="51"/>
    </row>
    <row r="407" spans="1:15" ht="30" x14ac:dyDescent="0.25">
      <c r="A407" s="34">
        <v>918</v>
      </c>
      <c r="B407" s="35" t="s">
        <v>415</v>
      </c>
      <c r="C407" s="51">
        <f t="shared" si="178"/>
        <v>0</v>
      </c>
      <c r="D407" s="51"/>
      <c r="E407" s="51"/>
      <c r="F407" s="51"/>
      <c r="G407" s="51"/>
      <c r="H407" s="51"/>
      <c r="I407" s="51"/>
      <c r="J407" s="51"/>
      <c r="K407" s="51"/>
      <c r="L407" s="51"/>
      <c r="M407" s="51"/>
      <c r="N407" s="51"/>
      <c r="O407" s="51"/>
    </row>
    <row r="408" spans="1:15" ht="25.5" customHeight="1" x14ac:dyDescent="0.25">
      <c r="A408" s="36">
        <v>9200</v>
      </c>
      <c r="B408" s="37" t="s">
        <v>416</v>
      </c>
      <c r="C408" s="56">
        <f>SUM(C409:C416)</f>
        <v>0</v>
      </c>
      <c r="D408" s="21">
        <f t="shared" ref="D408" si="186">SUM(D409:D416)</f>
        <v>0</v>
      </c>
      <c r="E408" s="21">
        <f t="shared" ref="E408:O408" si="187">SUM(E409:E416)</f>
        <v>0</v>
      </c>
      <c r="F408" s="21">
        <f t="shared" si="187"/>
        <v>0</v>
      </c>
      <c r="G408" s="21">
        <f t="shared" si="187"/>
        <v>0</v>
      </c>
      <c r="H408" s="21">
        <f t="shared" si="187"/>
        <v>0</v>
      </c>
      <c r="I408" s="21">
        <f t="shared" si="187"/>
        <v>0</v>
      </c>
      <c r="J408" s="21">
        <f t="shared" si="187"/>
        <v>0</v>
      </c>
      <c r="K408" s="21">
        <f t="shared" si="187"/>
        <v>0</v>
      </c>
      <c r="L408" s="21">
        <f t="shared" si="187"/>
        <v>0</v>
      </c>
      <c r="M408" s="21">
        <f t="shared" si="187"/>
        <v>0</v>
      </c>
      <c r="N408" s="21">
        <f t="shared" si="187"/>
        <v>0</v>
      </c>
      <c r="O408" s="21">
        <f t="shared" si="187"/>
        <v>0</v>
      </c>
    </row>
    <row r="409" spans="1:15" ht="30" x14ac:dyDescent="0.25">
      <c r="A409" s="34">
        <v>921</v>
      </c>
      <c r="B409" s="35" t="s">
        <v>417</v>
      </c>
      <c r="C409" s="16">
        <f t="shared" ref="C409" si="188">SUM(D409:O409)</f>
        <v>0</v>
      </c>
      <c r="D409" s="66"/>
      <c r="E409" s="66"/>
      <c r="F409" s="66"/>
      <c r="G409" s="66"/>
      <c r="H409" s="66"/>
      <c r="I409" s="66"/>
      <c r="J409" s="66"/>
      <c r="K409" s="66"/>
      <c r="L409" s="66"/>
      <c r="M409" s="66"/>
      <c r="N409" s="66"/>
      <c r="O409" s="66"/>
    </row>
    <row r="410" spans="1:15" ht="30" x14ac:dyDescent="0.25">
      <c r="A410" s="34">
        <v>922</v>
      </c>
      <c r="B410" s="35" t="s">
        <v>418</v>
      </c>
      <c r="C410" s="16">
        <f t="shared" ref="C410" si="189">SUM(D410:O410)</f>
        <v>0</v>
      </c>
      <c r="D410" s="18"/>
      <c r="E410" s="18"/>
      <c r="F410" s="18"/>
      <c r="G410" s="18"/>
      <c r="H410" s="18"/>
      <c r="I410" s="18"/>
      <c r="J410" s="18"/>
      <c r="K410" s="18"/>
      <c r="L410" s="18"/>
      <c r="M410" s="18"/>
      <c r="N410" s="18"/>
      <c r="O410" s="18"/>
    </row>
    <row r="411" spans="1:15" ht="30" x14ac:dyDescent="0.25">
      <c r="A411" s="34">
        <v>923</v>
      </c>
      <c r="B411" s="35" t="s">
        <v>419</v>
      </c>
      <c r="C411" s="51"/>
      <c r="D411" s="51"/>
      <c r="E411" s="51"/>
      <c r="F411" s="51"/>
      <c r="G411" s="51"/>
      <c r="H411" s="51"/>
      <c r="I411" s="51"/>
      <c r="J411" s="51"/>
      <c r="K411" s="51"/>
      <c r="L411" s="51"/>
      <c r="M411" s="51"/>
      <c r="N411" s="51"/>
      <c r="O411" s="51"/>
    </row>
    <row r="412" spans="1:15" ht="30" x14ac:dyDescent="0.25">
      <c r="A412" s="34">
        <v>924</v>
      </c>
      <c r="B412" s="35" t="s">
        <v>420</v>
      </c>
      <c r="C412" s="51">
        <f t="shared" si="178"/>
        <v>0</v>
      </c>
      <c r="D412" s="51"/>
      <c r="E412" s="51"/>
      <c r="F412" s="51"/>
      <c r="G412" s="51"/>
      <c r="H412" s="51"/>
      <c r="I412" s="51"/>
      <c r="J412" s="51"/>
      <c r="K412" s="51"/>
      <c r="L412" s="51"/>
      <c r="M412" s="51"/>
      <c r="N412" s="51"/>
      <c r="O412" s="51"/>
    </row>
    <row r="413" spans="1:15" ht="30" x14ac:dyDescent="0.25">
      <c r="A413" s="34">
        <v>925</v>
      </c>
      <c r="B413" s="35" t="s">
        <v>421</v>
      </c>
      <c r="C413" s="51">
        <f t="shared" si="178"/>
        <v>0</v>
      </c>
      <c r="D413" s="51"/>
      <c r="E413" s="51"/>
      <c r="F413" s="51"/>
      <c r="G413" s="51"/>
      <c r="H413" s="51"/>
      <c r="I413" s="51"/>
      <c r="J413" s="51"/>
      <c r="K413" s="51"/>
      <c r="L413" s="51"/>
      <c r="M413" s="51"/>
      <c r="N413" s="51"/>
      <c r="O413" s="51"/>
    </row>
    <row r="414" spans="1:15" ht="25.5" customHeight="1" x14ac:dyDescent="0.25">
      <c r="A414" s="34">
        <v>926</v>
      </c>
      <c r="B414" s="35" t="s">
        <v>422</v>
      </c>
      <c r="C414" s="51">
        <f t="shared" si="178"/>
        <v>0</v>
      </c>
      <c r="D414" s="51"/>
      <c r="E414" s="51"/>
      <c r="F414" s="51"/>
      <c r="G414" s="51"/>
      <c r="H414" s="51"/>
      <c r="I414" s="51"/>
      <c r="J414" s="51"/>
      <c r="K414" s="51"/>
      <c r="L414" s="51"/>
      <c r="M414" s="51"/>
      <c r="N414" s="51"/>
      <c r="O414" s="51"/>
    </row>
    <row r="415" spans="1:15" ht="30" x14ac:dyDescent="0.25">
      <c r="A415" s="34">
        <v>927</v>
      </c>
      <c r="B415" s="35" t="s">
        <v>423</v>
      </c>
      <c r="C415" s="51">
        <f t="shared" si="178"/>
        <v>0</v>
      </c>
      <c r="D415" s="51"/>
      <c r="E415" s="51"/>
      <c r="F415" s="51"/>
      <c r="G415" s="51"/>
      <c r="H415" s="51"/>
      <c r="I415" s="51"/>
      <c r="J415" s="51"/>
      <c r="K415" s="51"/>
      <c r="L415" s="51"/>
      <c r="M415" s="51"/>
      <c r="N415" s="51"/>
      <c r="O415" s="51"/>
    </row>
    <row r="416" spans="1:15" ht="30" x14ac:dyDescent="0.25">
      <c r="A416" s="34">
        <v>928</v>
      </c>
      <c r="B416" s="35" t="s">
        <v>424</v>
      </c>
      <c r="C416" s="51">
        <f t="shared" si="178"/>
        <v>0</v>
      </c>
      <c r="D416" s="51"/>
      <c r="E416" s="51"/>
      <c r="F416" s="51"/>
      <c r="G416" s="51"/>
      <c r="H416" s="51"/>
      <c r="I416" s="51"/>
      <c r="J416" s="51"/>
      <c r="K416" s="51"/>
      <c r="L416" s="51"/>
      <c r="M416" s="51"/>
      <c r="N416" s="51"/>
      <c r="O416" s="51"/>
    </row>
    <row r="417" spans="1:16" ht="25.5" customHeight="1" x14ac:dyDescent="0.25">
      <c r="A417" s="36">
        <v>9300</v>
      </c>
      <c r="B417" s="37" t="s">
        <v>425</v>
      </c>
      <c r="C417" s="56">
        <f t="shared" si="178"/>
        <v>0</v>
      </c>
      <c r="D417" s="21">
        <f t="shared" ref="D417" si="190">SUM(D418:D419)</f>
        <v>0</v>
      </c>
      <c r="E417" s="21">
        <f t="shared" ref="E417:O417" si="191">SUM(E418:E419)</f>
        <v>0</v>
      </c>
      <c r="F417" s="21">
        <f t="shared" si="191"/>
        <v>0</v>
      </c>
      <c r="G417" s="21">
        <f t="shared" si="191"/>
        <v>0</v>
      </c>
      <c r="H417" s="21">
        <f t="shared" si="191"/>
        <v>0</v>
      </c>
      <c r="I417" s="21">
        <f t="shared" si="191"/>
        <v>0</v>
      </c>
      <c r="J417" s="21">
        <f t="shared" si="191"/>
        <v>0</v>
      </c>
      <c r="K417" s="21">
        <f t="shared" si="191"/>
        <v>0</v>
      </c>
      <c r="L417" s="21">
        <f t="shared" si="191"/>
        <v>0</v>
      </c>
      <c r="M417" s="21">
        <f t="shared" si="191"/>
        <v>0</v>
      </c>
      <c r="N417" s="21">
        <f t="shared" si="191"/>
        <v>0</v>
      </c>
      <c r="O417" s="21">
        <f t="shared" si="191"/>
        <v>0</v>
      </c>
    </row>
    <row r="418" spans="1:16" ht="25.5" customHeight="1" x14ac:dyDescent="0.25">
      <c r="A418" s="34">
        <v>931</v>
      </c>
      <c r="B418" s="35" t="s">
        <v>426</v>
      </c>
      <c r="C418" s="16">
        <f t="shared" si="178"/>
        <v>0</v>
      </c>
      <c r="D418" s="18"/>
      <c r="E418" s="18"/>
      <c r="F418" s="18"/>
      <c r="G418" s="18"/>
      <c r="H418" s="18"/>
      <c r="I418" s="18"/>
      <c r="J418" s="18"/>
      <c r="K418" s="18"/>
      <c r="L418" s="18"/>
      <c r="M418" s="18"/>
      <c r="N418" s="18"/>
      <c r="O418" s="18"/>
    </row>
    <row r="419" spans="1:16" ht="25.5" customHeight="1" x14ac:dyDescent="0.25">
      <c r="A419" s="34">
        <v>932</v>
      </c>
      <c r="B419" s="35" t="s">
        <v>427</v>
      </c>
      <c r="C419" s="16">
        <f t="shared" si="178"/>
        <v>0</v>
      </c>
      <c r="D419" s="18"/>
      <c r="E419" s="18"/>
      <c r="F419" s="18"/>
      <c r="G419" s="18"/>
      <c r="H419" s="18"/>
      <c r="I419" s="18"/>
      <c r="J419" s="18"/>
      <c r="K419" s="18"/>
      <c r="L419" s="18"/>
      <c r="M419" s="18"/>
      <c r="N419" s="18"/>
      <c r="O419" s="18"/>
    </row>
    <row r="420" spans="1:16" ht="25.5" customHeight="1" x14ac:dyDescent="0.25">
      <c r="A420" s="36">
        <v>9400</v>
      </c>
      <c r="B420" s="37" t="s">
        <v>428</v>
      </c>
      <c r="C420" s="56">
        <f t="shared" si="178"/>
        <v>0</v>
      </c>
      <c r="D420" s="21">
        <f t="shared" ref="D420" si="192">SUM(D421:D422)</f>
        <v>0</v>
      </c>
      <c r="E420" s="21">
        <f t="shared" ref="E420:O420" si="193">SUM(E421:E422)</f>
        <v>0</v>
      </c>
      <c r="F420" s="21">
        <f t="shared" si="193"/>
        <v>0</v>
      </c>
      <c r="G420" s="21">
        <f t="shared" si="193"/>
        <v>0</v>
      </c>
      <c r="H420" s="21">
        <f t="shared" si="193"/>
        <v>0</v>
      </c>
      <c r="I420" s="21">
        <f t="shared" si="193"/>
        <v>0</v>
      </c>
      <c r="J420" s="21">
        <f t="shared" si="193"/>
        <v>0</v>
      </c>
      <c r="K420" s="21">
        <f t="shared" si="193"/>
        <v>0</v>
      </c>
      <c r="L420" s="21">
        <f t="shared" si="193"/>
        <v>0</v>
      </c>
      <c r="M420" s="21">
        <f t="shared" si="193"/>
        <v>0</v>
      </c>
      <c r="N420" s="21">
        <f t="shared" si="193"/>
        <v>0</v>
      </c>
      <c r="O420" s="21">
        <f t="shared" si="193"/>
        <v>0</v>
      </c>
    </row>
    <row r="421" spans="1:16" ht="25.5" customHeight="1" x14ac:dyDescent="0.25">
      <c r="A421" s="34">
        <v>941</v>
      </c>
      <c r="B421" s="35" t="s">
        <v>429</v>
      </c>
      <c r="C421" s="16">
        <f t="shared" ref="C421:C422" si="194">SUM(D421:O421)</f>
        <v>0</v>
      </c>
      <c r="D421" s="66"/>
      <c r="E421" s="66"/>
      <c r="F421" s="66"/>
      <c r="G421" s="66"/>
      <c r="H421" s="66"/>
      <c r="I421" s="66"/>
      <c r="J421" s="66"/>
      <c r="K421" s="66"/>
      <c r="L421" s="66"/>
      <c r="M421" s="66"/>
      <c r="N421" s="66"/>
      <c r="O421" s="66"/>
    </row>
    <row r="422" spans="1:16" ht="25.5" customHeight="1" x14ac:dyDescent="0.25">
      <c r="A422" s="34">
        <v>942</v>
      </c>
      <c r="B422" s="35" t="s">
        <v>430</v>
      </c>
      <c r="C422" s="16">
        <f t="shared" si="194"/>
        <v>0</v>
      </c>
      <c r="D422" s="18"/>
      <c r="E422" s="18"/>
      <c r="F422" s="18"/>
      <c r="G422" s="18"/>
      <c r="H422" s="18"/>
      <c r="I422" s="18"/>
      <c r="J422" s="18"/>
      <c r="K422" s="18"/>
      <c r="L422" s="18"/>
      <c r="M422" s="18"/>
      <c r="N422" s="18"/>
      <c r="O422" s="18"/>
    </row>
    <row r="423" spans="1:16" ht="25.5" customHeight="1" x14ac:dyDescent="0.25">
      <c r="A423" s="36">
        <v>9500</v>
      </c>
      <c r="B423" s="37" t="s">
        <v>431</v>
      </c>
      <c r="C423" s="56">
        <f t="shared" si="178"/>
        <v>0</v>
      </c>
      <c r="D423" s="21">
        <f t="shared" ref="D423:O423" si="195">SUM(D424:D424)</f>
        <v>0</v>
      </c>
      <c r="E423" s="21">
        <f t="shared" si="195"/>
        <v>0</v>
      </c>
      <c r="F423" s="21">
        <f t="shared" si="195"/>
        <v>0</v>
      </c>
      <c r="G423" s="21">
        <f t="shared" si="195"/>
        <v>0</v>
      </c>
      <c r="H423" s="21">
        <f t="shared" si="195"/>
        <v>0</v>
      </c>
      <c r="I423" s="21">
        <f t="shared" si="195"/>
        <v>0</v>
      </c>
      <c r="J423" s="21">
        <f t="shared" si="195"/>
        <v>0</v>
      </c>
      <c r="K423" s="21">
        <f t="shared" si="195"/>
        <v>0</v>
      </c>
      <c r="L423" s="21">
        <f t="shared" si="195"/>
        <v>0</v>
      </c>
      <c r="M423" s="21">
        <f t="shared" si="195"/>
        <v>0</v>
      </c>
      <c r="N423" s="21">
        <f t="shared" si="195"/>
        <v>0</v>
      </c>
      <c r="O423" s="21">
        <f t="shared" si="195"/>
        <v>0</v>
      </c>
    </row>
    <row r="424" spans="1:16" ht="25.5" customHeight="1" x14ac:dyDescent="0.25">
      <c r="A424" s="34">
        <v>951</v>
      </c>
      <c r="B424" s="35" t="s">
        <v>432</v>
      </c>
      <c r="C424" s="16">
        <f t="shared" ref="C424" si="196">SUM(D424:O424)</f>
        <v>0</v>
      </c>
      <c r="D424" s="66"/>
      <c r="E424" s="66"/>
      <c r="F424" s="66"/>
      <c r="G424" s="66"/>
      <c r="H424" s="66"/>
      <c r="I424" s="66"/>
      <c r="J424" s="66"/>
      <c r="K424" s="66"/>
      <c r="L424" s="66"/>
      <c r="M424" s="66"/>
      <c r="N424" s="66"/>
      <c r="O424" s="66"/>
    </row>
    <row r="425" spans="1:16" ht="25.5" customHeight="1" x14ac:dyDescent="0.25">
      <c r="A425" s="36">
        <v>9600</v>
      </c>
      <c r="B425" s="37" t="s">
        <v>433</v>
      </c>
      <c r="C425" s="56">
        <f t="shared" si="178"/>
        <v>0</v>
      </c>
      <c r="D425" s="21">
        <f t="shared" ref="D425" si="197">SUM(D426:D427)</f>
        <v>0</v>
      </c>
      <c r="E425" s="21">
        <f t="shared" ref="E425:O425" si="198">SUM(E426:E427)</f>
        <v>0</v>
      </c>
      <c r="F425" s="21">
        <f t="shared" si="198"/>
        <v>0</v>
      </c>
      <c r="G425" s="21">
        <f t="shared" si="198"/>
        <v>0</v>
      </c>
      <c r="H425" s="21">
        <f t="shared" si="198"/>
        <v>0</v>
      </c>
      <c r="I425" s="21">
        <f t="shared" si="198"/>
        <v>0</v>
      </c>
      <c r="J425" s="21">
        <f t="shared" si="198"/>
        <v>0</v>
      </c>
      <c r="K425" s="21">
        <f t="shared" si="198"/>
        <v>0</v>
      </c>
      <c r="L425" s="21">
        <f t="shared" si="198"/>
        <v>0</v>
      </c>
      <c r="M425" s="21">
        <f t="shared" si="198"/>
        <v>0</v>
      </c>
      <c r="N425" s="21">
        <f t="shared" si="198"/>
        <v>0</v>
      </c>
      <c r="O425" s="21">
        <f t="shared" si="198"/>
        <v>0</v>
      </c>
    </row>
    <row r="426" spans="1:16" ht="25.5" customHeight="1" x14ac:dyDescent="0.25">
      <c r="A426" s="34">
        <v>961</v>
      </c>
      <c r="B426" s="35" t="s">
        <v>434</v>
      </c>
      <c r="C426" s="51">
        <f t="shared" si="178"/>
        <v>0</v>
      </c>
      <c r="D426" s="51"/>
      <c r="E426" s="51"/>
      <c r="F426" s="51"/>
      <c r="G426" s="51"/>
      <c r="H426" s="51"/>
      <c r="I426" s="51"/>
      <c r="J426" s="51"/>
      <c r="K426" s="51"/>
      <c r="L426" s="51"/>
      <c r="M426" s="51"/>
      <c r="N426" s="51"/>
      <c r="O426" s="51"/>
    </row>
    <row r="427" spans="1:16" ht="36" customHeight="1" x14ac:dyDescent="0.25">
      <c r="A427" s="34">
        <v>962</v>
      </c>
      <c r="B427" s="35" t="s">
        <v>435</v>
      </c>
      <c r="C427" s="51">
        <f t="shared" si="178"/>
        <v>0</v>
      </c>
      <c r="D427" s="51"/>
      <c r="E427" s="51"/>
      <c r="F427" s="51"/>
      <c r="G427" s="51"/>
      <c r="H427" s="51"/>
      <c r="I427" s="51"/>
      <c r="J427" s="51"/>
      <c r="K427" s="51"/>
      <c r="L427" s="51"/>
      <c r="M427" s="51"/>
      <c r="N427" s="51"/>
      <c r="O427" s="51"/>
    </row>
    <row r="428" spans="1:16" ht="30" x14ac:dyDescent="0.25">
      <c r="A428" s="40">
        <v>9900</v>
      </c>
      <c r="B428" s="41" t="s">
        <v>436</v>
      </c>
      <c r="C428" s="56">
        <f>+C429</f>
        <v>1000000</v>
      </c>
      <c r="D428" s="21">
        <f t="shared" ref="D428:O428" si="199">SUM(D429)</f>
        <v>500000</v>
      </c>
      <c r="E428" s="21">
        <f t="shared" si="199"/>
        <v>200000</v>
      </c>
      <c r="F428" s="21">
        <f t="shared" si="199"/>
        <v>150000</v>
      </c>
      <c r="G428" s="21">
        <f t="shared" si="199"/>
        <v>150000</v>
      </c>
      <c r="H428" s="21">
        <f t="shared" si="199"/>
        <v>0</v>
      </c>
      <c r="I428" s="21">
        <f t="shared" si="199"/>
        <v>0</v>
      </c>
      <c r="J428" s="21">
        <f t="shared" si="199"/>
        <v>0</v>
      </c>
      <c r="K428" s="21">
        <f t="shared" si="199"/>
        <v>0</v>
      </c>
      <c r="L428" s="21">
        <f t="shared" si="199"/>
        <v>0</v>
      </c>
      <c r="M428" s="21">
        <f t="shared" si="199"/>
        <v>0</v>
      </c>
      <c r="N428" s="21">
        <f t="shared" si="199"/>
        <v>0</v>
      </c>
      <c r="O428" s="21">
        <f t="shared" si="199"/>
        <v>0</v>
      </c>
    </row>
    <row r="429" spans="1:16" ht="25.5" customHeight="1" x14ac:dyDescent="0.25">
      <c r="A429" s="34">
        <v>991</v>
      </c>
      <c r="B429" s="35" t="s">
        <v>437</v>
      </c>
      <c r="C429" s="16">
        <f t="shared" ref="C429" si="200">SUM(D429:O429)</f>
        <v>1000000</v>
      </c>
      <c r="D429" s="18">
        <v>500000</v>
      </c>
      <c r="E429" s="18">
        <v>200000</v>
      </c>
      <c r="F429" s="18">
        <v>150000</v>
      </c>
      <c r="G429" s="18">
        <v>150000</v>
      </c>
      <c r="H429" s="18"/>
      <c r="I429" s="18"/>
      <c r="J429" s="18"/>
      <c r="K429" s="18"/>
      <c r="L429" s="18"/>
      <c r="M429" s="18"/>
      <c r="N429" s="18"/>
      <c r="O429" s="18"/>
    </row>
    <row r="430" spans="1:16" s="45" customFormat="1" ht="25.5" customHeight="1" x14ac:dyDescent="0.25">
      <c r="A430" s="42"/>
      <c r="B430" s="43" t="s">
        <v>438</v>
      </c>
      <c r="C430" s="60">
        <f>+C5+C42+C107+C192+C251+C310+C332+C380+C398</f>
        <v>77723643</v>
      </c>
      <c r="D430" s="44">
        <f t="shared" ref="D430" si="201">D5+D42+D107+D192+D251+D310+D332+D380+D398</f>
        <v>5671564</v>
      </c>
      <c r="E430" s="44">
        <f t="shared" ref="E430:O430" si="202">E5+E42+E107+E192+E251+E310+E332+E380+E398</f>
        <v>5919714</v>
      </c>
      <c r="F430" s="44">
        <f t="shared" si="202"/>
        <v>5719728</v>
      </c>
      <c r="G430" s="44">
        <f t="shared" si="202"/>
        <v>4748839</v>
      </c>
      <c r="H430" s="44">
        <f t="shared" si="202"/>
        <v>11051049</v>
      </c>
      <c r="I430" s="44">
        <f t="shared" si="202"/>
        <v>10065997</v>
      </c>
      <c r="J430" s="44">
        <f t="shared" si="202"/>
        <v>4583041</v>
      </c>
      <c r="K430" s="44">
        <f t="shared" si="202"/>
        <v>6431090</v>
      </c>
      <c r="L430" s="44">
        <f t="shared" si="202"/>
        <v>6394155</v>
      </c>
      <c r="M430" s="44">
        <f t="shared" si="202"/>
        <v>4452482</v>
      </c>
      <c r="N430" s="44">
        <f t="shared" si="202"/>
        <v>4472532</v>
      </c>
      <c r="O430" s="44">
        <f t="shared" si="202"/>
        <v>8213452</v>
      </c>
      <c r="P430"/>
    </row>
  </sheetData>
  <mergeCells count="17">
    <mergeCell ref="A1:O1"/>
    <mergeCell ref="A2:O2"/>
    <mergeCell ref="M3:M4"/>
    <mergeCell ref="N3:N4"/>
    <mergeCell ref="O3:O4"/>
    <mergeCell ref="G3:G4"/>
    <mergeCell ref="H3:H4"/>
    <mergeCell ref="I3:I4"/>
    <mergeCell ref="J3:J4"/>
    <mergeCell ref="K3:K4"/>
    <mergeCell ref="L3:L4"/>
    <mergeCell ref="F3:F4"/>
    <mergeCell ref="A3:A4"/>
    <mergeCell ref="B3:B4"/>
    <mergeCell ref="C3:C4"/>
    <mergeCell ref="D3:D4"/>
    <mergeCell ref="E3:E4"/>
  </mergeCells>
  <conditionalFormatting sqref="C7:C10">
    <cfRule type="cellIs" priority="170" operator="equal">
      <formula>101</formula>
    </cfRule>
  </conditionalFormatting>
  <conditionalFormatting sqref="C12:C15">
    <cfRule type="cellIs" priority="169" operator="equal">
      <formula>101</formula>
    </cfRule>
  </conditionalFormatting>
  <conditionalFormatting sqref="C17:C24">
    <cfRule type="cellIs" priority="168" operator="equal">
      <formula>101</formula>
    </cfRule>
  </conditionalFormatting>
  <conditionalFormatting sqref="C29">
    <cfRule type="cellIs" priority="167" operator="equal">
      <formula>101</formula>
    </cfRule>
  </conditionalFormatting>
  <conditionalFormatting sqref="C31 C34:C36">
    <cfRule type="cellIs" priority="166" operator="equal">
      <formula>101</formula>
    </cfRule>
  </conditionalFormatting>
  <conditionalFormatting sqref="C40">
    <cfRule type="cellIs" priority="165" operator="equal">
      <formula>101</formula>
    </cfRule>
  </conditionalFormatting>
  <conditionalFormatting sqref="C57:C65">
    <cfRule type="cellIs" priority="162" operator="equal">
      <formula>101</formula>
    </cfRule>
  </conditionalFormatting>
  <conditionalFormatting sqref="C77 C81:C82">
    <cfRule type="cellIs" priority="160" operator="equal">
      <formula>101</formula>
    </cfRule>
  </conditionalFormatting>
  <conditionalFormatting sqref="C86">
    <cfRule type="cellIs" priority="159" operator="equal">
      <formula>101</formula>
    </cfRule>
  </conditionalFormatting>
  <conditionalFormatting sqref="C92">
    <cfRule type="cellIs" priority="158" operator="equal">
      <formula>101</formula>
    </cfRule>
  </conditionalFormatting>
  <conditionalFormatting sqref="C94 C96">
    <cfRule type="cellIs" priority="157" operator="equal">
      <formula>101</formula>
    </cfRule>
  </conditionalFormatting>
  <conditionalFormatting sqref="C117">
    <cfRule type="cellIs" priority="155" operator="equal">
      <formula>101</formula>
    </cfRule>
  </conditionalFormatting>
  <conditionalFormatting sqref="C121:C123 C125:C126">
    <cfRule type="cellIs" priority="154" operator="equal">
      <formula>101</formula>
    </cfRule>
  </conditionalFormatting>
  <conditionalFormatting sqref="C130:C131 C133 C136">
    <cfRule type="cellIs" priority="153" operator="equal">
      <formula>101</formula>
    </cfRule>
  </conditionalFormatting>
  <conditionalFormatting sqref="C140:C141 C144 C146:C147">
    <cfRule type="cellIs" priority="152" operator="equal">
      <formula>101</formula>
    </cfRule>
  </conditionalFormatting>
  <conditionalFormatting sqref="C152 C154">
    <cfRule type="cellIs" priority="151" operator="equal">
      <formula>101</formula>
    </cfRule>
  </conditionalFormatting>
  <conditionalFormatting sqref="C163">
    <cfRule type="cellIs" priority="150" operator="equal">
      <formula>101</formula>
    </cfRule>
  </conditionalFormatting>
  <conditionalFormatting sqref="C181">
    <cfRule type="cellIs" priority="148" operator="equal">
      <formula>101</formula>
    </cfRule>
  </conditionalFormatting>
  <conditionalFormatting sqref="C184:C186 C188:C190">
    <cfRule type="cellIs" priority="147" operator="equal">
      <formula>101</formula>
    </cfRule>
  </conditionalFormatting>
  <conditionalFormatting sqref="C204">
    <cfRule type="cellIs" priority="146" operator="equal">
      <formula>101</formula>
    </cfRule>
  </conditionalFormatting>
  <conditionalFormatting sqref="C223 C225">
    <cfRule type="cellIs" priority="145" operator="equal">
      <formula>101</formula>
    </cfRule>
  </conditionalFormatting>
  <conditionalFormatting sqref="C242">
    <cfRule type="cellIs" priority="144" operator="equal">
      <formula>101</formula>
    </cfRule>
  </conditionalFormatting>
  <conditionalFormatting sqref="C244">
    <cfRule type="cellIs" priority="143" operator="equal">
      <formula>101</formula>
    </cfRule>
  </conditionalFormatting>
  <conditionalFormatting sqref="C245">
    <cfRule type="cellIs" priority="142" operator="equal">
      <formula>101</formula>
    </cfRule>
  </conditionalFormatting>
  <conditionalFormatting sqref="C255:C256">
    <cfRule type="cellIs" priority="141" operator="equal">
      <formula>101</formula>
    </cfRule>
  </conditionalFormatting>
  <conditionalFormatting sqref="C261">
    <cfRule type="cellIs" priority="140" operator="equal">
      <formula>101</formula>
    </cfRule>
  </conditionalFormatting>
  <conditionalFormatting sqref="C266">
    <cfRule type="cellIs" priority="139" operator="equal">
      <formula>101</formula>
    </cfRule>
  </conditionalFormatting>
  <conditionalFormatting sqref="C268:C272">
    <cfRule type="cellIs" priority="138" operator="equal">
      <formula>101</formula>
    </cfRule>
  </conditionalFormatting>
  <conditionalFormatting sqref="C277:C280 C284">
    <cfRule type="cellIs" priority="136" operator="equal">
      <formula>101</formula>
    </cfRule>
  </conditionalFormatting>
  <conditionalFormatting sqref="C286:C294">
    <cfRule type="cellIs" priority="135" operator="equal">
      <formula>101</formula>
    </cfRule>
  </conditionalFormatting>
  <conditionalFormatting sqref="C296:C298">
    <cfRule type="cellIs" priority="134" operator="equal">
      <formula>101</formula>
    </cfRule>
  </conditionalFormatting>
  <conditionalFormatting sqref="C302:C303 C305:C309">
    <cfRule type="cellIs" priority="133" operator="equal">
      <formula>101</formula>
    </cfRule>
  </conditionalFormatting>
  <conditionalFormatting sqref="C315 C318:C319">
    <cfRule type="cellIs" priority="132" operator="equal">
      <formula>101</formula>
    </cfRule>
  </conditionalFormatting>
  <conditionalFormatting sqref="C410">
    <cfRule type="cellIs" priority="131" operator="equal">
      <formula>101</formula>
    </cfRule>
  </conditionalFormatting>
  <conditionalFormatting sqref="C421:C422">
    <cfRule type="cellIs" priority="130" operator="equal">
      <formula>101</formula>
    </cfRule>
  </conditionalFormatting>
  <conditionalFormatting sqref="C424">
    <cfRule type="cellIs" priority="128" operator="equal">
      <formula>101</formula>
    </cfRule>
  </conditionalFormatting>
  <conditionalFormatting sqref="C26">
    <cfRule type="cellIs" priority="127" operator="equal">
      <formula>101</formula>
    </cfRule>
  </conditionalFormatting>
  <conditionalFormatting sqref="C27">
    <cfRule type="cellIs" priority="126" operator="equal">
      <formula>101</formula>
    </cfRule>
  </conditionalFormatting>
  <conditionalFormatting sqref="C28">
    <cfRule type="cellIs" priority="125" operator="equal">
      <formula>101</formula>
    </cfRule>
  </conditionalFormatting>
  <conditionalFormatting sqref="C32">
    <cfRule type="cellIs" priority="124" operator="equal">
      <formula>101</formula>
    </cfRule>
  </conditionalFormatting>
  <conditionalFormatting sqref="C33">
    <cfRule type="cellIs" priority="123" operator="equal">
      <formula>101</formula>
    </cfRule>
  </conditionalFormatting>
  <conditionalFormatting sqref="C44">
    <cfRule type="cellIs" priority="122" operator="equal">
      <formula>101</formula>
    </cfRule>
  </conditionalFormatting>
  <conditionalFormatting sqref="C45">
    <cfRule type="cellIs" priority="121" operator="equal">
      <formula>101</formula>
    </cfRule>
  </conditionalFormatting>
  <conditionalFormatting sqref="C46">
    <cfRule type="cellIs" priority="120" operator="equal">
      <formula>101</formula>
    </cfRule>
  </conditionalFormatting>
  <conditionalFormatting sqref="C47">
    <cfRule type="cellIs" priority="119" operator="equal">
      <formula>101</formula>
    </cfRule>
  </conditionalFormatting>
  <conditionalFormatting sqref="C48">
    <cfRule type="cellIs" priority="118" operator="equal">
      <formula>101</formula>
    </cfRule>
  </conditionalFormatting>
  <conditionalFormatting sqref="C49">
    <cfRule type="cellIs" priority="117" operator="equal">
      <formula>101</formula>
    </cfRule>
  </conditionalFormatting>
  <conditionalFormatting sqref="C50">
    <cfRule type="cellIs" priority="116" operator="equal">
      <formula>101</formula>
    </cfRule>
  </conditionalFormatting>
  <conditionalFormatting sqref="C51">
    <cfRule type="cellIs" priority="115" operator="equal">
      <formula>101</formula>
    </cfRule>
  </conditionalFormatting>
  <conditionalFormatting sqref="C53">
    <cfRule type="cellIs" priority="114" operator="equal">
      <formula>101</formula>
    </cfRule>
  </conditionalFormatting>
  <conditionalFormatting sqref="C54">
    <cfRule type="cellIs" priority="113" operator="equal">
      <formula>101</formula>
    </cfRule>
  </conditionalFormatting>
  <conditionalFormatting sqref="C55">
    <cfRule type="cellIs" priority="112" operator="equal">
      <formula>101</formula>
    </cfRule>
  </conditionalFormatting>
  <conditionalFormatting sqref="C67">
    <cfRule type="cellIs" priority="111" operator="equal">
      <formula>101</formula>
    </cfRule>
  </conditionalFormatting>
  <conditionalFormatting sqref="C68">
    <cfRule type="cellIs" priority="110" operator="equal">
      <formula>101</formula>
    </cfRule>
  </conditionalFormatting>
  <conditionalFormatting sqref="C69">
    <cfRule type="cellIs" priority="109" operator="equal">
      <formula>101</formula>
    </cfRule>
  </conditionalFormatting>
  <conditionalFormatting sqref="C70">
    <cfRule type="cellIs" priority="108" operator="equal">
      <formula>101</formula>
    </cfRule>
  </conditionalFormatting>
  <conditionalFormatting sqref="C71">
    <cfRule type="cellIs" priority="107" operator="equal">
      <formula>101</formula>
    </cfRule>
  </conditionalFormatting>
  <conditionalFormatting sqref="C72">
    <cfRule type="cellIs" priority="106" operator="equal">
      <formula>101</formula>
    </cfRule>
  </conditionalFormatting>
  <conditionalFormatting sqref="C73">
    <cfRule type="cellIs" priority="105" operator="equal">
      <formula>101</formula>
    </cfRule>
  </conditionalFormatting>
  <conditionalFormatting sqref="C74">
    <cfRule type="cellIs" priority="104" operator="equal">
      <formula>101</formula>
    </cfRule>
  </conditionalFormatting>
  <conditionalFormatting sqref="C75">
    <cfRule type="cellIs" priority="103" operator="equal">
      <formula>101</formula>
    </cfRule>
  </conditionalFormatting>
  <conditionalFormatting sqref="C78">
    <cfRule type="cellIs" priority="102" operator="equal">
      <formula>101</formula>
    </cfRule>
  </conditionalFormatting>
  <conditionalFormatting sqref="C79">
    <cfRule type="cellIs" priority="101" operator="equal">
      <formula>101</formula>
    </cfRule>
  </conditionalFormatting>
  <conditionalFormatting sqref="C80">
    <cfRule type="cellIs" priority="100" operator="equal">
      <formula>101</formula>
    </cfRule>
  </conditionalFormatting>
  <conditionalFormatting sqref="C83">
    <cfRule type="cellIs" priority="99" operator="equal">
      <formula>101</formula>
    </cfRule>
  </conditionalFormatting>
  <conditionalFormatting sqref="C85">
    <cfRule type="cellIs" priority="98" operator="equal">
      <formula>101</formula>
    </cfRule>
  </conditionalFormatting>
  <conditionalFormatting sqref="C88">
    <cfRule type="cellIs" priority="97" operator="equal">
      <formula>101</formula>
    </cfRule>
  </conditionalFormatting>
  <conditionalFormatting sqref="C89">
    <cfRule type="cellIs" priority="96" operator="equal">
      <formula>101</formula>
    </cfRule>
  </conditionalFormatting>
  <conditionalFormatting sqref="C90">
    <cfRule type="cellIs" priority="95" operator="equal">
      <formula>101</formula>
    </cfRule>
  </conditionalFormatting>
  <conditionalFormatting sqref="C91">
    <cfRule type="cellIs" priority="94" operator="equal">
      <formula>101</formula>
    </cfRule>
  </conditionalFormatting>
  <conditionalFormatting sqref="C95">
    <cfRule type="cellIs" priority="93" operator="equal">
      <formula>101</formula>
    </cfRule>
  </conditionalFormatting>
  <conditionalFormatting sqref="C98">
    <cfRule type="cellIs" priority="92" operator="equal">
      <formula>101</formula>
    </cfRule>
  </conditionalFormatting>
  <conditionalFormatting sqref="C99">
    <cfRule type="cellIs" priority="91" operator="equal">
      <formula>101</formula>
    </cfRule>
  </conditionalFormatting>
  <conditionalFormatting sqref="C100">
    <cfRule type="cellIs" priority="90" operator="equal">
      <formula>101</formula>
    </cfRule>
  </conditionalFormatting>
  <conditionalFormatting sqref="C101">
    <cfRule type="cellIs" priority="89" operator="equal">
      <formula>101</formula>
    </cfRule>
  </conditionalFormatting>
  <conditionalFormatting sqref="C102">
    <cfRule type="cellIs" priority="88" operator="equal">
      <formula>101</formula>
    </cfRule>
  </conditionalFormatting>
  <conditionalFormatting sqref="C103">
    <cfRule type="cellIs" priority="87" operator="equal">
      <formula>101</formula>
    </cfRule>
  </conditionalFormatting>
  <conditionalFormatting sqref="C104">
    <cfRule type="cellIs" priority="86" operator="equal">
      <formula>101</formula>
    </cfRule>
  </conditionalFormatting>
  <conditionalFormatting sqref="C105">
    <cfRule type="cellIs" priority="85" operator="equal">
      <formula>101</formula>
    </cfRule>
  </conditionalFormatting>
  <conditionalFormatting sqref="C106">
    <cfRule type="cellIs" priority="84" operator="equal">
      <formula>101</formula>
    </cfRule>
  </conditionalFormatting>
  <conditionalFormatting sqref="C109">
    <cfRule type="cellIs" priority="83" operator="equal">
      <formula>101</formula>
    </cfRule>
  </conditionalFormatting>
  <conditionalFormatting sqref="C110">
    <cfRule type="cellIs" priority="82" operator="equal">
      <formula>101</formula>
    </cfRule>
  </conditionalFormatting>
  <conditionalFormatting sqref="C111">
    <cfRule type="cellIs" priority="81" operator="equal">
      <formula>101</formula>
    </cfRule>
  </conditionalFormatting>
  <conditionalFormatting sqref="C112">
    <cfRule type="cellIs" priority="80" operator="equal">
      <formula>101</formula>
    </cfRule>
  </conditionalFormatting>
  <conditionalFormatting sqref="C113">
    <cfRule type="cellIs" priority="79" operator="equal">
      <formula>101</formula>
    </cfRule>
  </conditionalFormatting>
  <conditionalFormatting sqref="C114">
    <cfRule type="cellIs" priority="78" operator="equal">
      <formula>101</formula>
    </cfRule>
  </conditionalFormatting>
  <conditionalFormatting sqref="C115">
    <cfRule type="cellIs" priority="77" operator="equal">
      <formula>101</formula>
    </cfRule>
  </conditionalFormatting>
  <conditionalFormatting sqref="C116">
    <cfRule type="cellIs" priority="76" operator="equal">
      <formula>101</formula>
    </cfRule>
  </conditionalFormatting>
  <conditionalFormatting sqref="C119">
    <cfRule type="cellIs" priority="75" operator="equal">
      <formula>101</formula>
    </cfRule>
  </conditionalFormatting>
  <conditionalFormatting sqref="C120">
    <cfRule type="cellIs" priority="74" operator="equal">
      <formula>101</formula>
    </cfRule>
  </conditionalFormatting>
  <conditionalFormatting sqref="C124">
    <cfRule type="cellIs" priority="73" operator="equal">
      <formula>101</formula>
    </cfRule>
  </conditionalFormatting>
  <conditionalFormatting sqref="C127">
    <cfRule type="cellIs" priority="72" operator="equal">
      <formula>101</formula>
    </cfRule>
  </conditionalFormatting>
  <conditionalFormatting sqref="C129">
    <cfRule type="cellIs" priority="71" operator="equal">
      <formula>101</formula>
    </cfRule>
  </conditionalFormatting>
  <conditionalFormatting sqref="C132">
    <cfRule type="cellIs" priority="70" operator="equal">
      <formula>101</formula>
    </cfRule>
  </conditionalFormatting>
  <conditionalFormatting sqref="C134">
    <cfRule type="cellIs" priority="69" operator="equal">
      <formula>101</formula>
    </cfRule>
  </conditionalFormatting>
  <conditionalFormatting sqref="C135">
    <cfRule type="cellIs" priority="68" operator="equal">
      <formula>101</formula>
    </cfRule>
  </conditionalFormatting>
  <conditionalFormatting sqref="C137">
    <cfRule type="cellIs" priority="67" operator="equal">
      <formula>101</formula>
    </cfRule>
  </conditionalFormatting>
  <conditionalFormatting sqref="C139">
    <cfRule type="cellIs" priority="66" operator="equal">
      <formula>101</formula>
    </cfRule>
  </conditionalFormatting>
  <conditionalFormatting sqref="C142">
    <cfRule type="cellIs" priority="65" operator="equal">
      <formula>101</formula>
    </cfRule>
  </conditionalFormatting>
  <conditionalFormatting sqref="C143">
    <cfRule type="cellIs" priority="64" operator="equal">
      <formula>101</formula>
    </cfRule>
  </conditionalFormatting>
  <conditionalFormatting sqref="C145">
    <cfRule type="cellIs" priority="63" operator="equal">
      <formula>101</formula>
    </cfRule>
  </conditionalFormatting>
  <conditionalFormatting sqref="C149">
    <cfRule type="cellIs" priority="62" operator="equal">
      <formula>101</formula>
    </cfRule>
  </conditionalFormatting>
  <conditionalFormatting sqref="C150">
    <cfRule type="cellIs" priority="61" operator="equal">
      <formula>101</formula>
    </cfRule>
  </conditionalFormatting>
  <conditionalFormatting sqref="C151">
    <cfRule type="cellIs" priority="60" operator="equal">
      <formula>101</formula>
    </cfRule>
  </conditionalFormatting>
  <conditionalFormatting sqref="C153">
    <cfRule type="cellIs" priority="59" operator="equal">
      <formula>101</formula>
    </cfRule>
  </conditionalFormatting>
  <conditionalFormatting sqref="C155">
    <cfRule type="cellIs" priority="58" operator="equal">
      <formula>101</formula>
    </cfRule>
  </conditionalFormatting>
  <conditionalFormatting sqref="C156">
    <cfRule type="cellIs" priority="57" operator="equal">
      <formula>101</formula>
    </cfRule>
  </conditionalFormatting>
  <conditionalFormatting sqref="C157">
    <cfRule type="cellIs" priority="56" operator="equal">
      <formula>101</formula>
    </cfRule>
  </conditionalFormatting>
  <conditionalFormatting sqref="C159">
    <cfRule type="cellIs" priority="55" operator="equal">
      <formula>101</formula>
    </cfRule>
  </conditionalFormatting>
  <conditionalFormatting sqref="C160">
    <cfRule type="cellIs" priority="54" operator="equal">
      <formula>101</formula>
    </cfRule>
  </conditionalFormatting>
  <conditionalFormatting sqref="C161">
    <cfRule type="cellIs" priority="53" operator="equal">
      <formula>101</formula>
    </cfRule>
  </conditionalFormatting>
  <conditionalFormatting sqref="C162">
    <cfRule type="cellIs" priority="52" operator="equal">
      <formula>101</formula>
    </cfRule>
  </conditionalFormatting>
  <conditionalFormatting sqref="C164">
    <cfRule type="cellIs" priority="51" operator="equal">
      <formula>101</formula>
    </cfRule>
  </conditionalFormatting>
  <conditionalFormatting sqref="C165">
    <cfRule type="cellIs" priority="50" operator="equal">
      <formula>101</formula>
    </cfRule>
  </conditionalFormatting>
  <conditionalFormatting sqref="C167">
    <cfRule type="cellIs" priority="49" operator="equal">
      <formula>101</formula>
    </cfRule>
  </conditionalFormatting>
  <conditionalFormatting sqref="C168">
    <cfRule type="cellIs" priority="48" operator="equal">
      <formula>101</formula>
    </cfRule>
  </conditionalFormatting>
  <conditionalFormatting sqref="C169">
    <cfRule type="cellIs" priority="47" operator="equal">
      <formula>101</formula>
    </cfRule>
  </conditionalFormatting>
  <conditionalFormatting sqref="C170">
    <cfRule type="cellIs" priority="46" operator="equal">
      <formula>101</formula>
    </cfRule>
  </conditionalFormatting>
  <conditionalFormatting sqref="C171">
    <cfRule type="cellIs" priority="45" operator="equal">
      <formula>101</formula>
    </cfRule>
  </conditionalFormatting>
  <conditionalFormatting sqref="C172">
    <cfRule type="cellIs" priority="44" operator="equal">
      <formula>101</formula>
    </cfRule>
  </conditionalFormatting>
  <conditionalFormatting sqref="C173">
    <cfRule type="cellIs" priority="43" operator="equal">
      <formula>101</formula>
    </cfRule>
  </conditionalFormatting>
  <conditionalFormatting sqref="C174">
    <cfRule type="cellIs" priority="42" operator="equal">
      <formula>101</formula>
    </cfRule>
  </conditionalFormatting>
  <conditionalFormatting sqref="C175">
    <cfRule type="cellIs" priority="41" operator="equal">
      <formula>101</formula>
    </cfRule>
  </conditionalFormatting>
  <conditionalFormatting sqref="C177">
    <cfRule type="cellIs" priority="40" operator="equal">
      <formula>101</formula>
    </cfRule>
  </conditionalFormatting>
  <conditionalFormatting sqref="C178">
    <cfRule type="cellIs" priority="39" operator="equal">
      <formula>101</formula>
    </cfRule>
  </conditionalFormatting>
  <conditionalFormatting sqref="C179">
    <cfRule type="cellIs" priority="38" operator="equal">
      <formula>101</formula>
    </cfRule>
  </conditionalFormatting>
  <conditionalFormatting sqref="C180">
    <cfRule type="cellIs" priority="37" operator="equal">
      <formula>101</formula>
    </cfRule>
  </conditionalFormatting>
  <conditionalFormatting sqref="C183">
    <cfRule type="cellIs" priority="36" operator="equal">
      <formula>101</formula>
    </cfRule>
  </conditionalFormatting>
  <conditionalFormatting sqref="C187">
    <cfRule type="cellIs" priority="35" operator="equal">
      <formula>101</formula>
    </cfRule>
  </conditionalFormatting>
  <conditionalFormatting sqref="C191">
    <cfRule type="cellIs" priority="34" operator="equal">
      <formula>101</formula>
    </cfRule>
  </conditionalFormatting>
  <conditionalFormatting sqref="C220">
    <cfRule type="cellIs" priority="33" operator="equal">
      <formula>101</formula>
    </cfRule>
  </conditionalFormatting>
  <conditionalFormatting sqref="C222">
    <cfRule type="cellIs" priority="32" operator="equal">
      <formula>101</formula>
    </cfRule>
  </conditionalFormatting>
  <conditionalFormatting sqref="C224">
    <cfRule type="cellIs" priority="31" operator="equal">
      <formula>101</formula>
    </cfRule>
  </conditionalFormatting>
  <conditionalFormatting sqref="C226">
    <cfRule type="cellIs" priority="30" operator="equal">
      <formula>101</formula>
    </cfRule>
  </conditionalFormatting>
  <conditionalFormatting sqref="C227">
    <cfRule type="cellIs" priority="29" operator="equal">
      <formula>101</formula>
    </cfRule>
  </conditionalFormatting>
  <conditionalFormatting sqref="C229">
    <cfRule type="cellIs" priority="28" operator="equal">
      <formula>101</formula>
    </cfRule>
  </conditionalFormatting>
  <conditionalFormatting sqref="C253">
    <cfRule type="cellIs" priority="27" operator="equal">
      <formula>101</formula>
    </cfRule>
  </conditionalFormatting>
  <conditionalFormatting sqref="C254">
    <cfRule type="cellIs" priority="26" operator="equal">
      <formula>101</formula>
    </cfRule>
  </conditionalFormatting>
  <conditionalFormatting sqref="C257">
    <cfRule type="cellIs" priority="25" operator="equal">
      <formula>101</formula>
    </cfRule>
  </conditionalFormatting>
  <conditionalFormatting sqref="C258">
    <cfRule type="cellIs" priority="24" operator="equal">
      <formula>101</formula>
    </cfRule>
  </conditionalFormatting>
  <conditionalFormatting sqref="C260">
    <cfRule type="cellIs" priority="23" operator="equal">
      <formula>101</formula>
    </cfRule>
  </conditionalFormatting>
  <conditionalFormatting sqref="C262">
    <cfRule type="cellIs" priority="22" operator="equal">
      <formula>101</formula>
    </cfRule>
  </conditionalFormatting>
  <conditionalFormatting sqref="C263">
    <cfRule type="cellIs" priority="21" operator="equal">
      <formula>101</formula>
    </cfRule>
  </conditionalFormatting>
  <conditionalFormatting sqref="C265">
    <cfRule type="cellIs" priority="20" operator="equal">
      <formula>101</formula>
    </cfRule>
  </conditionalFormatting>
  <conditionalFormatting sqref="C273">
    <cfRule type="cellIs" priority="19" operator="equal">
      <formula>101</formula>
    </cfRule>
  </conditionalFormatting>
  <conditionalFormatting sqref="C275">
    <cfRule type="cellIs" priority="18" operator="equal">
      <formula>101</formula>
    </cfRule>
  </conditionalFormatting>
  <conditionalFormatting sqref="C281">
    <cfRule type="cellIs" priority="17" operator="equal">
      <formula>101</formula>
    </cfRule>
  </conditionalFormatting>
  <conditionalFormatting sqref="C282">
    <cfRule type="cellIs" priority="16" operator="equal">
      <formula>101</formula>
    </cfRule>
  </conditionalFormatting>
  <conditionalFormatting sqref="C283">
    <cfRule type="cellIs" priority="15" operator="equal">
      <formula>101</formula>
    </cfRule>
  </conditionalFormatting>
  <conditionalFormatting sqref="C299">
    <cfRule type="cellIs" priority="14" operator="equal">
      <formula>101</formula>
    </cfRule>
  </conditionalFormatting>
  <conditionalFormatting sqref="C301">
    <cfRule type="cellIs" priority="13" operator="equal">
      <formula>101</formula>
    </cfRule>
  </conditionalFormatting>
  <conditionalFormatting sqref="C304">
    <cfRule type="cellIs" priority="12" operator="equal">
      <formula>101</formula>
    </cfRule>
  </conditionalFormatting>
  <conditionalFormatting sqref="C312">
    <cfRule type="cellIs" priority="11" operator="equal">
      <formula>101</formula>
    </cfRule>
  </conditionalFormatting>
  <conditionalFormatting sqref="C313">
    <cfRule type="cellIs" priority="10" operator="equal">
      <formula>101</formula>
    </cfRule>
  </conditionalFormatting>
  <conditionalFormatting sqref="C316">
    <cfRule type="cellIs" priority="8" operator="equal">
      <formula>101</formula>
    </cfRule>
  </conditionalFormatting>
  <conditionalFormatting sqref="C317">
    <cfRule type="cellIs" priority="7" operator="equal">
      <formula>101</formula>
    </cfRule>
  </conditionalFormatting>
  <conditionalFormatting sqref="C327">
    <cfRule type="cellIs" priority="6" operator="equal">
      <formula>101</formula>
    </cfRule>
  </conditionalFormatting>
  <conditionalFormatting sqref="C400">
    <cfRule type="cellIs" priority="5" operator="equal">
      <formula>101</formula>
    </cfRule>
  </conditionalFormatting>
  <conditionalFormatting sqref="C409">
    <cfRule type="cellIs" priority="4" operator="equal">
      <formula>101</formula>
    </cfRule>
  </conditionalFormatting>
  <conditionalFormatting sqref="C429">
    <cfRule type="cellIs" priority="3" operator="equal">
      <formula>101</formula>
    </cfRule>
  </conditionalFormatting>
  <conditionalFormatting sqref="C221">
    <cfRule type="cellIs" priority="2" operator="equal">
      <formula>101</formula>
    </cfRule>
  </conditionalFormatting>
  <conditionalFormatting sqref="C314">
    <cfRule type="cellIs" priority="1" operator="equal">
      <formula>101</formula>
    </cfRule>
  </conditionalFormatting>
  <dataValidations count="3">
    <dataValidation type="whole" operator="greaterThanOrEqual" allowBlank="1" showInputMessage="1" showErrorMessage="1" errorTitle="Valor no valido" error="La información que intenta ingresar es un números negativos o texto, favor de verificarlo." sqref="E86 C429 C44:C51 C94:C96 C98:C106 C119:C127 K88:K92 D139:O139 C67:C75 K104:K106 K94:K96 C149:C157 K73:K75 C139:C147 C167:C175 C159:C165 C177:C181 C53:C55 L225:O225 K190:K191 C229:C231 K183:K188 J253:K254 C220:C227 E131:E133 C7:C10 N268:O273 C204 K38 K31:K36 E29 C88:C92 C183:C191 C77:C83 C242 C400:C401 C418 C377:C379 K409:K410 K400:K401 K377:K379 C371:C372 C367:C368 C347:C352 C337:C345 C334:C335 C424 C85:C86 C275 K281 J283:J284 C244:C245 K172:K174 K130:K133 C265:C266 N14:O14 K424 C286:C294 K275 K284 C280:C284 K296:K299 C268:E273 J279 C321:O328 E140:E147 K162 C301:C309 C409:C410 K418 K421 C31:C36 E53:E54 K80:K83 C40:C41 C57:C65 C38 C26:C29 C17:C24 C12:C15 H268:K273 K18:K19 K40:K41 C421:C422 J262:K262 J257:K258 K140:K147 K117 K125:K127 E135:E137 K135:K137 K429 C260:C263 C296:C299 F225:I225 C330:O331 C109:C117 E429 E172:E174 E80:E83 E88:E92 K86 E94:E96 K53:K54 K29 E190:E191 E183:E188 D253:E254 E38 E31:E36 D12:O13 E409:E410 E400:E401 E377:E379 E281 D283:D284 E162 C129:C137 H14:I14 E424 E275 E284 E296:E299 C279:D279 I155 K157 E418 E421 K44:K51 E73:E75 E18:E19 E40:E41 D262:E262 D257:E258 E104:E106 E117 E125:E127 C253:C258 C277:C278 E44:E51 E67:E68 K67:K68 K70:K71 E70:E71 E77 K77 I100 G100 O100 M100 K99:K100 K102 E99:E102 K114:K115 E114:E115 K122:K123 E122:E123 E149 K152 E152 O155 G155 E157 M155 E154:E155 K154:K155 K160 E160 E169:E170 K169:K170 L222:O223 F222:I223 C312:O319">
      <formula1>0</formula1>
    </dataValidation>
    <dataValidation type="whole" operator="greaterThan" allowBlank="1" showInputMessage="1" showErrorMessage="1" errorTitle="Valor no valido" error="La información que intenta ingresar es un números negativos o texto, favor de verificarlo." sqref="L429:O429 L268:M273 F409:I416 D421 K20:K22 D424 K55:N55 F377:J379 D204:O208 D233:O246 C233:C241 C205:C208 D422:E422 D418 C243 C369:C370 C364:C366 F29:J29 N15:O15 J411:K416 F86:J86 L88:O92 E98:O98 L172:O174 F140:J147 K163:K165 K149:K151 L94:O96 E175:O175 L40:O41 J255:K256 L31:O36 J263:K263 F73:J75 J23:K24 K17 D265:O266 L38:O38 L275:O275 J402:K407 L421:O422 L296:O299 L418:O419 L424:O424 D347:O352 L17:O24 J14:M15 F31:J36 F38:J38 F40:J41 E26:O28 E20:E22 E55:H55 F53:H54 F80:J83 E78:N79 F88:J92 F94:J96 E85:N85 K103:O103 E116:O116 E124:N124 E134:N134 L140:O147 F162:J165 E72:N72 E161:O161 F183:J191 M156 K189 L183:O191 F226:O227 L253:O258 J260:K261 F275:J275 J280:J282 J277:J278 L260:O263 K277:K280 K282:K283 L277:O284 F296:J299 D286:O294 D301:O309 D334:O335 D337:O345 D364:O372 J400:J401 L377:O379 J419:K419 J409:J410 L400:O407 J422:K422 J418 L409:O416 J421 F424:J424 F429:J429 D57:O65 C419:E419 C402:E407 C411:E416 D409:D410 C426:O427 C374:O375 C382:O387 C354:O362 C389:O393 C395:O397 C248:O250 F400:I407 C194:O202 C210:O218 C246 F268:G273 D17:D22 D429 D377:D379 F21:I24 H15:I15 E163:E165 D255:E256 D263:E263 D23:E24 E17 F421:I422 F418:I419 D26:D29 D14:G15 D31:D36 D38 D40:D41 D7:O10 D53:D55 D67:D75 D77:D83 D85:D86 D88:D92 D94:D96 D98:D106 D109:D117 D119:D127 D129:D137 D140:D147 D149:D157 D159:D165 D167:D175 D183:D191 E189 D177:O181 F253:I258 D260:E261 D275 D280:D282 D277:D278 F260:I263 E277:E280 E282:E283 F277:I284 D296:D299 D400:D401 J21:J22 F17:J20 L29:O29 L44:O51 D44:D51 F44:J51 L53:N54 O53:O55 I53:J55 O67:O75 L67:N68 F67:J68 E69:N69 F70:J71 L70:N71 L73:N75 O77:O83 L77:N77 F77:J77 L80:N83 O85:O86 L86:N86 L104:O106 H100:H101 F99:I99 L100:L101 L99:O99 N100:N101 O101 G101 I101 K101 M101 J99:J106 F100:F106 L102:O102 E103 G102:I106 L117:O117 E109:O113 L114:O115 F114:J115 F117:J117 L125:N127 E119:N121 L122:N123 O119:O127 F122:J123 F125:J127 L135:N137 E130 E129:N129 L130:N133 O129:O137 F130:J133 F135:J137 F149:J149 L157:N157 E150:J151 L149:O152 F152:J152 E153:O153 H155 F154:I154 E156 L155:L156 L154:O154 N155:N156 F155:F157 G156:I157 O156:O157 J154:J157 K156 E159:O159 F160:J160 L160:O160 L162:O165 E167:O168 F169:J170 L169:O170 E171:O171 F172:J174 D220:D227 E220:O221 E222:E227 J222:K223 F224:O224 J225:K225 D229:O231">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s>
  <printOptions horizontalCentered="1"/>
  <pageMargins left="1.0236220472440944" right="0.15748031496062992" top="0.39370078740157483" bottom="0.51181102362204722" header="0.27559055118110237" footer="0.23622047244094491"/>
  <pageSetup paperSize="5" scale="65" orientation="landscape" r:id="rId1"/>
  <headerFooter>
    <oddFooter>&amp;L&amp;"-,Cursiva"Ejercicio Fiscal 2015&amp;RPágina &amp;P de &amp;N&amp;K00+000--------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Objetivos PMD</vt:lpstr>
      <vt:lpstr>Compromisos PMD</vt:lpstr>
      <vt:lpstr>INDICADORES </vt:lpstr>
      <vt:lpstr>PROGRAMACIÓN</vt:lpstr>
      <vt:lpstr>PRESUP. EGRESOS BASE MENSUAL</vt:lpstr>
      <vt:lpstr>'Compromisos PMD'!Títulos_a_imprimir</vt:lpstr>
      <vt:lpstr>'Objetivos PMD'!Títulos_a_imprimir</vt:lpstr>
      <vt:lpstr>'PRESUP. EGRESOS BASE MENSUAL'!Títulos_a_imprimir</vt:lpstr>
      <vt:lpstr>PROGRAMACIÓN!Títulos_a_imprimir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laura.uribe</dc:creator>
  <cp:lastModifiedBy>SERVIDOR TESORERIA</cp:lastModifiedBy>
  <cp:lastPrinted>2014-10-01T16:32:09Z</cp:lastPrinted>
  <dcterms:created xsi:type="dcterms:W3CDTF">2013-09-24T17:23:29Z</dcterms:created>
  <dcterms:modified xsi:type="dcterms:W3CDTF">2018-05-07T20:03:37Z</dcterms:modified>
</cp:coreProperties>
</file>