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yS\Desktop\RESPALDO SOFIA 28-8-18\Adquisiciones menores a 12,500\"/>
    </mc:Choice>
  </mc:AlternateContent>
  <bookViews>
    <workbookView xWindow="120" yWindow="45" windowWidth="21315" windowHeight="10035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 " sheetId="11" r:id="rId11"/>
    <sheet name="DICIEMBRE" sheetId="12" r:id="rId12"/>
  </sheets>
  <calcPr calcId="152511"/>
</workbook>
</file>

<file path=xl/calcChain.xml><?xml version="1.0" encoding="utf-8"?>
<calcChain xmlns="http://schemas.openxmlformats.org/spreadsheetml/2006/main">
  <c r="G38" i="12" l="1"/>
  <c r="E13" i="12"/>
  <c r="F13" i="12" s="1"/>
  <c r="E11" i="12"/>
  <c r="F11" i="12"/>
  <c r="E12" i="12"/>
  <c r="F12" i="12"/>
  <c r="F10" i="12"/>
  <c r="E10" i="12"/>
  <c r="F9" i="12"/>
  <c r="E9" i="12"/>
  <c r="E38" i="12" l="1"/>
  <c r="F35" i="12"/>
  <c r="G35" i="12" s="1"/>
  <c r="F38" i="12"/>
  <c r="F27" i="11" l="1"/>
  <c r="G27" i="11"/>
  <c r="F26" i="11"/>
  <c r="G26" i="11"/>
  <c r="F17" i="11"/>
  <c r="G17" i="11"/>
  <c r="F18" i="11"/>
  <c r="G18" i="11"/>
  <c r="F19" i="11"/>
  <c r="G19" i="11"/>
  <c r="F20" i="11"/>
  <c r="G20" i="11"/>
  <c r="F21" i="11"/>
  <c r="G21" i="11"/>
  <c r="F22" i="11"/>
  <c r="G22" i="11"/>
  <c r="F23" i="11"/>
  <c r="G23" i="11"/>
  <c r="F24" i="11"/>
  <c r="G24" i="11"/>
  <c r="F25" i="11"/>
  <c r="G25" i="11"/>
  <c r="E38" i="11"/>
  <c r="G35" i="11"/>
  <c r="F35" i="11"/>
  <c r="F16" i="11"/>
  <c r="G16" i="11" s="1"/>
  <c r="F15" i="11"/>
  <c r="G15" i="11" s="1"/>
  <c r="G14" i="11"/>
  <c r="F13" i="11"/>
  <c r="G13" i="11" s="1"/>
  <c r="F12" i="11"/>
  <c r="G12" i="11" s="1"/>
  <c r="F11" i="11"/>
  <c r="G11" i="11" s="1"/>
  <c r="F10" i="11"/>
  <c r="F38" i="11" s="1"/>
  <c r="G10" i="11" l="1"/>
  <c r="G38" i="11" s="1"/>
  <c r="G11" i="10"/>
  <c r="G17" i="10"/>
  <c r="G18" i="10"/>
  <c r="G19" i="10"/>
  <c r="G20" i="10"/>
  <c r="F11" i="10"/>
  <c r="F12" i="10"/>
  <c r="F13" i="10"/>
  <c r="G13" i="10" s="1"/>
  <c r="F14" i="10"/>
  <c r="G14" i="10" s="1"/>
  <c r="F15" i="10"/>
  <c r="G15" i="10" s="1"/>
  <c r="F16" i="10"/>
  <c r="G16" i="10" s="1"/>
  <c r="F17" i="10"/>
  <c r="F18" i="10"/>
  <c r="F19" i="10"/>
  <c r="F20" i="10"/>
  <c r="G10" i="10"/>
  <c r="F10" i="10"/>
  <c r="E39" i="10"/>
  <c r="F36" i="10"/>
  <c r="G36" i="10" s="1"/>
  <c r="F39" i="10" l="1"/>
  <c r="G12" i="10"/>
  <c r="G39" i="10"/>
  <c r="F27" i="9"/>
  <c r="G27" i="9"/>
  <c r="F26" i="9"/>
  <c r="G26" i="9"/>
  <c r="G21" i="9"/>
  <c r="G10" i="9"/>
  <c r="F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F22" i="9"/>
  <c r="G22" i="9"/>
  <c r="F23" i="9"/>
  <c r="G23" i="9"/>
  <c r="F24" i="9"/>
  <c r="G24" i="9"/>
  <c r="F25" i="9"/>
  <c r="G25" i="9"/>
  <c r="F36" i="9"/>
  <c r="G36" i="9"/>
  <c r="G39" i="9"/>
  <c r="F39" i="9"/>
  <c r="E39" i="9"/>
  <c r="F24" i="8"/>
  <c r="G24" i="8"/>
  <c r="F23" i="8"/>
  <c r="G23" i="8"/>
  <c r="F22" i="8"/>
  <c r="G22" i="8"/>
  <c r="F21" i="8"/>
  <c r="G21" i="8"/>
  <c r="F20" i="8"/>
  <c r="G20" i="8"/>
  <c r="F19" i="8"/>
  <c r="G19" i="8"/>
  <c r="F18" i="8"/>
  <c r="G18" i="8"/>
  <c r="F17" i="8"/>
  <c r="G17" i="8"/>
  <c r="F16" i="8"/>
  <c r="G16" i="8"/>
  <c r="F15" i="8"/>
  <c r="G15" i="8"/>
  <c r="F14" i="8"/>
  <c r="G14" i="8"/>
  <c r="F13" i="8"/>
  <c r="G13" i="8"/>
  <c r="F12" i="8"/>
  <c r="G12" i="8"/>
  <c r="F11" i="8"/>
  <c r="G11" i="8"/>
  <c r="G38" i="8"/>
  <c r="G10" i="8"/>
  <c r="F10" i="8"/>
  <c r="F38" i="8"/>
  <c r="E38" i="8"/>
  <c r="G35" i="8"/>
  <c r="F35" i="8"/>
  <c r="F20" i="7"/>
  <c r="G20" i="7"/>
  <c r="F19" i="7"/>
  <c r="G19" i="7"/>
  <c r="F18" i="7"/>
  <c r="G18" i="7"/>
  <c r="F17" i="7"/>
  <c r="G17" i="7"/>
  <c r="F16" i="7"/>
  <c r="G16" i="7"/>
  <c r="F15" i="7"/>
  <c r="G15" i="7"/>
  <c r="F14" i="7"/>
  <c r="G14" i="7"/>
  <c r="F13" i="7"/>
  <c r="G13" i="7"/>
  <c r="F12" i="7"/>
  <c r="G12" i="7"/>
  <c r="F11" i="7"/>
  <c r="G11" i="7"/>
  <c r="F10" i="7"/>
  <c r="G10" i="7"/>
  <c r="F9" i="7"/>
  <c r="G9" i="7"/>
  <c r="E38" i="7"/>
  <c r="F35" i="7"/>
  <c r="G35" i="7"/>
  <c r="F38" i="7"/>
  <c r="G38" i="7"/>
  <c r="E38" i="6"/>
  <c r="F35" i="6"/>
  <c r="G35" i="6"/>
  <c r="F34" i="6"/>
  <c r="G34" i="6"/>
  <c r="F33" i="6"/>
  <c r="G33" i="6"/>
  <c r="F32" i="6"/>
  <c r="G32" i="6"/>
  <c r="F31" i="6"/>
  <c r="G31" i="6"/>
  <c r="F30" i="6"/>
  <c r="G30" i="6"/>
  <c r="F29" i="6"/>
  <c r="G29" i="6"/>
  <c r="F28" i="6"/>
  <c r="G28" i="6"/>
  <c r="F27" i="6"/>
  <c r="G27" i="6"/>
  <c r="F26" i="6"/>
  <c r="G26" i="6"/>
  <c r="F25" i="6"/>
  <c r="G25" i="6"/>
  <c r="F24" i="6"/>
  <c r="G24" i="6"/>
  <c r="F23" i="6"/>
  <c r="G23" i="6"/>
  <c r="F22" i="6"/>
  <c r="G22" i="6"/>
  <c r="F21" i="6"/>
  <c r="G21" i="6"/>
  <c r="F20" i="6"/>
  <c r="G20" i="6"/>
  <c r="F19" i="6"/>
  <c r="G19" i="6"/>
  <c r="F18" i="6"/>
  <c r="G18" i="6"/>
  <c r="F17" i="6"/>
  <c r="G17" i="6"/>
  <c r="F16" i="6"/>
  <c r="G16" i="6"/>
  <c r="F15" i="6"/>
  <c r="G15" i="6"/>
  <c r="F14" i="6"/>
  <c r="G14" i="6"/>
  <c r="F13" i="6"/>
  <c r="G13" i="6"/>
  <c r="F12" i="6"/>
  <c r="G12" i="6"/>
  <c r="F11" i="6"/>
  <c r="G11" i="6"/>
  <c r="F10" i="6"/>
  <c r="G10" i="6"/>
  <c r="F9" i="6"/>
  <c r="F38" i="6"/>
  <c r="G9" i="6"/>
  <c r="G38" i="6"/>
  <c r="E38" i="5"/>
  <c r="E32" i="4"/>
  <c r="E37" i="1"/>
  <c r="F34" i="5"/>
  <c r="G34" i="5"/>
  <c r="F33" i="5"/>
  <c r="G33" i="5"/>
  <c r="F32" i="5"/>
  <c r="G32" i="5"/>
  <c r="F31" i="5"/>
  <c r="G31" i="5"/>
  <c r="F30" i="5"/>
  <c r="G3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5" i="5"/>
  <c r="G35" i="5"/>
  <c r="G10" i="5"/>
  <c r="F10" i="5"/>
  <c r="G9" i="5"/>
  <c r="G38" i="5"/>
  <c r="F9" i="5"/>
  <c r="F38" i="5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9" i="4"/>
  <c r="F32" i="4"/>
  <c r="G32" i="4"/>
  <c r="E24" i="3"/>
  <c r="F22" i="3"/>
  <c r="G22" i="3"/>
  <c r="F21" i="3"/>
  <c r="G21" i="3"/>
  <c r="F20" i="3"/>
  <c r="G20" i="3"/>
  <c r="F19" i="3"/>
  <c r="G19" i="3"/>
  <c r="F18" i="3"/>
  <c r="G18" i="3"/>
  <c r="F17" i="3"/>
  <c r="G17" i="3"/>
  <c r="F16" i="3"/>
  <c r="G16" i="3"/>
  <c r="F10" i="3"/>
  <c r="G10" i="3"/>
  <c r="F11" i="3"/>
  <c r="G11" i="3"/>
  <c r="F12" i="3"/>
  <c r="G12" i="3"/>
  <c r="F13" i="3"/>
  <c r="G13" i="3"/>
  <c r="F14" i="3"/>
  <c r="G14" i="3"/>
  <c r="F15" i="3"/>
  <c r="G15" i="3"/>
  <c r="F9" i="3"/>
  <c r="F24" i="3"/>
  <c r="E50" i="2"/>
  <c r="F48" i="2"/>
  <c r="G48" i="2"/>
  <c r="F47" i="2"/>
  <c r="G47" i="2"/>
  <c r="F46" i="2"/>
  <c r="G46" i="2"/>
  <c r="F45" i="2"/>
  <c r="G45" i="2"/>
  <c r="F44" i="2"/>
  <c r="G44" i="2"/>
  <c r="F43" i="2"/>
  <c r="G43" i="2"/>
  <c r="F42" i="2"/>
  <c r="G42" i="2"/>
  <c r="F41" i="2"/>
  <c r="G41" i="2"/>
  <c r="F40" i="2"/>
  <c r="G40" i="2"/>
  <c r="F39" i="2"/>
  <c r="G39" i="2"/>
  <c r="F38" i="2"/>
  <c r="G38" i="2"/>
  <c r="F37" i="2"/>
  <c r="G37" i="2"/>
  <c r="F36" i="2"/>
  <c r="G36" i="2"/>
  <c r="F35" i="2"/>
  <c r="G35" i="2"/>
  <c r="F34" i="2"/>
  <c r="G34" i="2"/>
  <c r="F33" i="2"/>
  <c r="G33" i="2"/>
  <c r="F32" i="2"/>
  <c r="G32" i="2"/>
  <c r="F16" i="2"/>
  <c r="G16" i="2"/>
  <c r="F31" i="2"/>
  <c r="G31" i="2"/>
  <c r="F30" i="2"/>
  <c r="G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F50" i="2"/>
  <c r="F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G50" i="2"/>
  <c r="G24" i="3"/>
  <c r="G9" i="1"/>
  <c r="F37" i="1"/>
  <c r="G37" i="1"/>
  <c r="G9" i="4"/>
  <c r="G9" i="3"/>
</calcChain>
</file>

<file path=xl/sharedStrings.xml><?xml version="1.0" encoding="utf-8"?>
<sst xmlns="http://schemas.openxmlformats.org/spreadsheetml/2006/main" count="1112" uniqueCount="443">
  <si>
    <t>INDUSTRIA JALISCIENSE DE REHABILITACIÓN SOCIAL</t>
  </si>
  <si>
    <t>FECHA</t>
  </si>
  <si>
    <t>PROVEEDOR</t>
  </si>
  <si>
    <t>RFC</t>
  </si>
  <si>
    <t>CONCEPTO</t>
  </si>
  <si>
    <t>IMPORTE</t>
  </si>
  <si>
    <t>IVA</t>
  </si>
  <si>
    <t>TOTAL</t>
  </si>
  <si>
    <t>BANCO</t>
  </si>
  <si>
    <t>CHEQUE</t>
  </si>
  <si>
    <t>LAURA PATRICIA VELAZQUEZ PATIÑO</t>
  </si>
  <si>
    <t>ELECTRICA NOVA DE OCCIDENTE SA DE CV</t>
  </si>
  <si>
    <t>KRISTIAN ANTONIO DE KOSTER OLIVERA</t>
  </si>
  <si>
    <t>IRIS DANIELA TORRES NAVARRETE</t>
  </si>
  <si>
    <t>JOSE FRANCISCO JAUREGUI ORTEGA</t>
  </si>
  <si>
    <t>VICTOR MANUEL HERNANDEZ MARTINEZ</t>
  </si>
  <si>
    <t>PROVEEDOR CARPINTERO SA DE CV</t>
  </si>
  <si>
    <t>AVIOS PARA EL FABRICANTE DE ROPA SA DE CV</t>
  </si>
  <si>
    <t>MAYRA ALEJANDRA RIOS SANCHEZ</t>
  </si>
  <si>
    <t>FANY FRANCO MIRELES</t>
  </si>
  <si>
    <t>LONAS LORENZO SA DE CV</t>
  </si>
  <si>
    <t>COMERCIALIZADORA ALANYA SA DE CV</t>
  </si>
  <si>
    <t>SALVADOR RIVERA GONZALEZ</t>
  </si>
  <si>
    <t>PAGO FACT A 10 MATERIAL DE LIMPIEZA</t>
  </si>
  <si>
    <t>PAGO FACT 75061 MATERIAL ELECTRICO PARA OFICINAS GRALES</t>
  </si>
  <si>
    <t>PAGO FACT A107 COMPRA TONER PARA IMPRESORAS</t>
  </si>
  <si>
    <t>PAGO FACT 11013 COMPRA REFACCIONES PARA MAQUINARIA</t>
  </si>
  <si>
    <t>PAGO FACT 72734D COMPRA ACUMULADOR</t>
  </si>
  <si>
    <t>PAGO FACT A16576 COMPRA MATERIAL PARA CARPINTERIA</t>
  </si>
  <si>
    <t>PAGO FACT E24628 COMPRA MATERIAL PARA UNIFORMES</t>
  </si>
  <si>
    <t>PAGO FACT201 MATERIAL PARA CARROS DE TRANSPORTE</t>
  </si>
  <si>
    <t>PAGO FACT 1027 COMPRA PINTURA</t>
  </si>
  <si>
    <t>PAGO FACT GDC0 36761 COMPRA LONA STAND GLORIETA</t>
  </si>
  <si>
    <t>PAGO FACT 18694 COMPRA PIEL PARA BOLSA</t>
  </si>
  <si>
    <t>PAGO FACR6560 COMPRA BOLSA EN ROLLO</t>
  </si>
  <si>
    <t>Banco HSBC 7412</t>
  </si>
  <si>
    <t>Banco Mifel 1557</t>
  </si>
  <si>
    <t>TRANSFERENCIA</t>
  </si>
  <si>
    <t>JESÚS LARIOS LÓPEZ</t>
  </si>
  <si>
    <t>COMPRA DE LACA PARA TRABAJOS EN TALLER CIUDAD GUZMAN</t>
  </si>
  <si>
    <t>RICARDO GÓMEZ REYNA</t>
  </si>
  <si>
    <t>COMPRA DE MATERIAL PARA BOLSAS</t>
  </si>
  <si>
    <t>FERRETERIA GUADALAJARA, S.A. DE C.V.</t>
  </si>
  <si>
    <t>FGU8403204T2</t>
  </si>
  <si>
    <t>COMPRA DE MATERIAL PARA INSTALACIÓN DE PUERTAS COBAEJ</t>
  </si>
  <si>
    <t>PIGMENTOS Y COMPUESTOS, S.A. DE C.V.</t>
  </si>
  <si>
    <t>PCO940209U36</t>
  </si>
  <si>
    <t>COMPRA DE PIGMENTOS PARA RECICLADO DE PLASTICO</t>
  </si>
  <si>
    <t>COMPRA DE MATERIAL PARA TALLER DE COSTURA RPEJ</t>
  </si>
  <si>
    <t>JOSE DE JESÚS PÉREZ MERCADO</t>
  </si>
  <si>
    <t>COMPRA DE SUELA EVA 3MM</t>
  </si>
  <si>
    <t>COMPRA DE REFACCIONES PARA MAQUINAS DE COSER</t>
  </si>
  <si>
    <t>COMPRA DE CORDON, ALICATAS Y CLAVOS PARA FABRICAR BOLSA</t>
  </si>
  <si>
    <t>ELSA GRISELDA BARRAGAN MAGAÑA</t>
  </si>
  <si>
    <t>COMPRA DE MADERA PARA FABRICACIÓN DE TABURETES</t>
  </si>
  <si>
    <t>COMPRA DE CORDON PARA FABRICACIÓN DE BOLSA</t>
  </si>
  <si>
    <t>TIENDAS SORIANA, S.A. DE C.V.</t>
  </si>
  <si>
    <t>TSO991022PB6</t>
  </si>
  <si>
    <t>COMPRA MATERIAL DE CURACIÓN PARA BOTIQUIN</t>
  </si>
  <si>
    <t>SURTIDORA DE ALAMBRES Y ACEROS DEL PACIFICO, S.A. DE C.V.</t>
  </si>
  <si>
    <t>SAA830504HA2</t>
  </si>
  <si>
    <t>COMPRA DE CERRADURA PARA PUERTA PRINCIPAL EN OFICINAS GENERALES</t>
  </si>
  <si>
    <t>SUPER DE GDL, S. DE R.L. DE C.V.</t>
  </si>
  <si>
    <t>SGD101111JP1</t>
  </si>
  <si>
    <t>COMPRA DE GASPARA LIMPIAR RESIDUOS DE PLASTICO</t>
  </si>
  <si>
    <t>EL SURTIDOR DEL TAPICERO, S.A. DE C.V.</t>
  </si>
  <si>
    <t>STA811216GR5</t>
  </si>
  <si>
    <t>COMPRA DE MATERIAL PARA FABRICACIÓN DE TABURETE</t>
  </si>
  <si>
    <t>CAL1202102Z2</t>
  </si>
  <si>
    <t>KOOK751203TS3</t>
  </si>
  <si>
    <t>ENO880223BW9</t>
  </si>
  <si>
    <t>PCA020712810</t>
  </si>
  <si>
    <t>AFR111117I46</t>
  </si>
  <si>
    <t>GRUPO VEDOGAS SA DE CV</t>
  </si>
  <si>
    <t>SURTIDORA DE ALAMBRES Y ACEROS DEL PACIFICO, S.A, DE C,V,</t>
  </si>
  <si>
    <t>API GLOBAL SA DE CV</t>
  </si>
  <si>
    <t>CORIBA CORNEJO S DE RL DE CV</t>
  </si>
  <si>
    <t>LUIS GARCIA RUIZ</t>
  </si>
  <si>
    <t>EL SURTIDOR DEL TAPICERO SA DE CV</t>
  </si>
  <si>
    <t>MADERAS SELECTAS DE CHIHUAHUA SA DE CV</t>
  </si>
  <si>
    <t>FRANCISCO BAUTISTA CHAVEZ</t>
  </si>
  <si>
    <t>FERRETERIA INKAR SA DE CV</t>
  </si>
  <si>
    <t>MAJOR TEXTIL SA DE CV</t>
  </si>
  <si>
    <t>MAQUINAS Y REFACCIONES MONTENEGRO SA DE CV</t>
  </si>
  <si>
    <t>EUROCOMPO SA DE CV</t>
  </si>
  <si>
    <t>FERRETERIA GUADALAJARA SA DE CV</t>
  </si>
  <si>
    <t>IGNACIO CASTAÑEDA CRUZ</t>
  </si>
  <si>
    <t xml:space="preserve">MERCADOTECNIA PROACTIVA S DE RL </t>
  </si>
  <si>
    <t>CONSUMO DE COMBUSTIBLE PARA EL PARQUE VEHICULAR FACT A137056</t>
  </si>
  <si>
    <t>COMPRA COMBUSTIBLE PARA EL PARQUE VEHICULAR FACT A133353</t>
  </si>
  <si>
    <t>COMPRA MATERIA PARA PUERTA INGRESO OFICINAS</t>
  </si>
  <si>
    <t>COMPRA TONER, USB  Y SWITCH PARA ADMCION FACT TLA23642</t>
  </si>
  <si>
    <t>COMPRA CARPETAS LEFORT OPARA ARCHIVO DE DOCUMENTACION FACT PF105435</t>
  </si>
  <si>
    <t>COMPRA TELA PARA FABRICACION DE BOLSAS FACT 2CED</t>
  </si>
  <si>
    <t>FACT 340 RECARGA DE EXTINTORES</t>
  </si>
  <si>
    <t>COMPRA MATERIAL PARA CARPINTERIA FACT 58010</t>
  </si>
  <si>
    <t>COMPRA MADERA PARA CARPINTERIA FACT 012719</t>
  </si>
  <si>
    <t>COMPRA MATERIAL PARA CARPINTERIA FACT 1848</t>
  </si>
  <si>
    <t>COMPRA ESMERILADORA ANGULAR FACT A202459</t>
  </si>
  <si>
    <t>PAGO FACT FD51D COMPRA PIEL PARA BOLSAS</t>
  </si>
  <si>
    <t>COMPRA MATERIAL PARA UNIFORMES SYT FACT MT54</t>
  </si>
  <si>
    <t>COMPRA MATERIAL PARA BOLSA BESANA FACT 18963</t>
  </si>
  <si>
    <t>COMPRA MATERIAL PARA TALLERES FACT 11489</t>
  </si>
  <si>
    <t>COMPRA MATERIAL VARIOS PROYECTO FACT E 24961</t>
  </si>
  <si>
    <t>COMPRA REFACCIONES PARA MANTENIMIENTO DE MAQUINARIA FACT  FD20019</t>
  </si>
  <si>
    <t>COMPRA PIEL ACCESORIO BOLSA FACT 106</t>
  </si>
  <si>
    <t>COMPRA MATERIAL PARA UNIFORMES SYT FACT FG 61307</t>
  </si>
  <si>
    <t>COMPRA MATERIAL PARA TAPICERIA FACT FGB34992</t>
  </si>
  <si>
    <t>MANTENIMIENTO VEHICULAR FACT 54AF0</t>
  </si>
  <si>
    <t>COMPRA MATERIAL PARA TALLER DE SEÑALIZACION FACT 1833</t>
  </si>
  <si>
    <t>GVE0609194RA</t>
  </si>
  <si>
    <t>AGL1202017S4</t>
  </si>
  <si>
    <t>CAC151103LT4</t>
  </si>
  <si>
    <t>PROYECTA SISTEMAS DE MEXICO, S.A. DE C.V.</t>
  </si>
  <si>
    <t>PSM141104HA1</t>
  </si>
  <si>
    <t>PAGO DE SOPORTE ADMINISTRATIVO</t>
  </si>
  <si>
    <t>MSC0401069B3</t>
  </si>
  <si>
    <t>BACF8411231L8</t>
  </si>
  <si>
    <t>FIN1110218B4</t>
  </si>
  <si>
    <t>MTE1212055X2</t>
  </si>
  <si>
    <t>MRM120420SZ5</t>
  </si>
  <si>
    <t>EUR1012165Z5</t>
  </si>
  <si>
    <t>MPR1003251Z9</t>
  </si>
  <si>
    <t>RICARDO GOMEZ REYNA</t>
  </si>
  <si>
    <t>COMPRA DE RAYADOR DE PLATA Y APLICADORES PARA FABRICACIÓN DE BOLSA</t>
  </si>
  <si>
    <t>GRUPO NOVICOLOR, S.A. DE C.V.</t>
  </si>
  <si>
    <t>GNO0106157Q0</t>
  </si>
  <si>
    <t>COMPRA DE LACA PARA PUERTAS PRINCIPALES DE OFICINAS</t>
  </si>
  <si>
    <t>COMPRA DE MATERIAL PARA TAPIZAR MUEBLES DE OFICINA</t>
  </si>
  <si>
    <t>PAULINA LOPEZ VALLEJO</t>
  </si>
  <si>
    <t>CASA DE MAQUINAS DE COSER E HILOS, S.A. DE C.V.</t>
  </si>
  <si>
    <t>CMC990224PI6</t>
  </si>
  <si>
    <t>COMPRA DE REFACCIONES PARA PLANCHAS</t>
  </si>
  <si>
    <t>SAN FELIPE ESCOLAR, S.A. DE C.V.</t>
  </si>
  <si>
    <t>SFE84111635A</t>
  </si>
  <si>
    <t>COMPRA DE ARTICULOS DE PAPELERIA</t>
  </si>
  <si>
    <t>FANTASIAS MIGUEL, S.A. DE C.V.</t>
  </si>
  <si>
    <t>FMI650208CG9</t>
  </si>
  <si>
    <t>COMPRA DE CORDON COLA DE RATA PARAFABRICACIÓN DE BOLSAS</t>
  </si>
  <si>
    <t>DINORAH GUADALUPE ZAVALA LOPEZ</t>
  </si>
  <si>
    <t>COMPRA DE PINTURA DE ESMALTE PARA PUERTA DE OFICINAS GENERALES</t>
  </si>
  <si>
    <t>REAL DE TONALTECAS, S.A. DE C.V.</t>
  </si>
  <si>
    <t>RTO030718E84</t>
  </si>
  <si>
    <t>COMPRA DE GASOLINA PARA PARQUE VEHICULAR</t>
  </si>
  <si>
    <t>ESTACION DE SERVICIO MONTE LA VIRGEN, S.A. DE C.V.</t>
  </si>
  <si>
    <t>ESM1003243F7</t>
  </si>
  <si>
    <t>ELECTRICA NOVA DE OCCIDENTE, S.A. DE C.V.</t>
  </si>
  <si>
    <t>COMPRA DE FOCOS PARA LAMPARAS EN OFICINA</t>
  </si>
  <si>
    <t>LLO8510167J9</t>
  </si>
  <si>
    <t>LONAS LORENZO, S.A. DE C.V.</t>
  </si>
  <si>
    <t>LLO851016QJ9</t>
  </si>
  <si>
    <t>REPARACIÓN DE LONA DE TIENDA GLORIETA</t>
  </si>
  <si>
    <t>PRODUCTOS JAKO, S.A. DE C.V.</t>
  </si>
  <si>
    <t>PJA051103US2</t>
  </si>
  <si>
    <t>COMPRA DE CERRADURA PARA PUERTA NUEVA EN OFICINAS GENERALES</t>
  </si>
  <si>
    <t>TEXTILES LEON, S.A. DE C.V.</t>
  </si>
  <si>
    <t>TLE820707GI9</t>
  </si>
  <si>
    <t>COMPRA DE CINTA PALMITA PARA CONFECCION DE CAMISAS</t>
  </si>
  <si>
    <t>JUDITH RUBIO VELEZ</t>
  </si>
  <si>
    <t>COMPRA DE LIGAS PARA ENSOBRETAR</t>
  </si>
  <si>
    <t xml:space="preserve">COMPRA DE ANTICONGELANTE </t>
  </si>
  <si>
    <t>COMPRA DE CABLE PARA PLANCHA</t>
  </si>
  <si>
    <t>Jose Francisco Jauregui Ortega</t>
  </si>
  <si>
    <t>Transferencia</t>
  </si>
  <si>
    <t>Grupo Vedogas, S.A. de C.V.</t>
  </si>
  <si>
    <t>Polietilenos Campani, S.A. de C.V.</t>
  </si>
  <si>
    <t>PCA150205GZ6</t>
  </si>
  <si>
    <t>Cruz Jauregui García</t>
  </si>
  <si>
    <t>Compra de papeleria impresa para taller</t>
  </si>
  <si>
    <t>Compra de piel para farbicación de bolsa</t>
  </si>
  <si>
    <t>Compra de combustible para el parque vehicular</t>
  </si>
  <si>
    <t>Compra de cintilla toquilla para fabricación de bolsa</t>
  </si>
  <si>
    <t>Avios para el Fabricante de Ropa, S.A. de C.V.</t>
  </si>
  <si>
    <t>Compra de material para la fabricación de chemisse</t>
  </si>
  <si>
    <t>El Surtidor del Tapicero, S.A. de C.V.</t>
  </si>
  <si>
    <t>Compra de material para tapiceria</t>
  </si>
  <si>
    <t>Maderas Selectas de Chihuahua, S.A. de C.V.</t>
  </si>
  <si>
    <t>Compra de madera para fabricación de mostradores y sillon capitonado</t>
  </si>
  <si>
    <t>Compañía de Maderas Peña Ramírez, S.A. de C.V.</t>
  </si>
  <si>
    <t>MPR021209GRA</t>
  </si>
  <si>
    <t>Compra de madera para fabricación de productos para la venta al publico en general</t>
  </si>
  <si>
    <t>Salvador Rivera González</t>
  </si>
  <si>
    <t>Compra de bolsa para tortilla</t>
  </si>
  <si>
    <t>Proveedor Carpintero, S.A. de C.V.</t>
  </si>
  <si>
    <t>Compra de material para fabricación de mostradores y sillon capitonado</t>
  </si>
  <si>
    <t>Mariana Martín Maldonado</t>
  </si>
  <si>
    <t>Compra de papeleria impresa administrativa</t>
  </si>
  <si>
    <t>Proyecta Sistemas de Mexico, S.A. de C.V.</t>
  </si>
  <si>
    <t>Pago de soporte administrativo</t>
  </si>
  <si>
    <t>RELACIÓN DE ADQUISICIONES MENORES 2018</t>
  </si>
  <si>
    <t>Ignacio Castañeda Cruz</t>
  </si>
  <si>
    <t>Cambio de amortiguadores Nissan Estaquitas 2003</t>
  </si>
  <si>
    <t>Iris Daniela Torres Navarrete</t>
  </si>
  <si>
    <t>Compra de refacciones para maquinas de costura</t>
  </si>
  <si>
    <t>TM de America, S.A. de C.V.</t>
  </si>
  <si>
    <t>TAM9907233D7</t>
  </si>
  <si>
    <t>Compra de cinta para empacar mochila</t>
  </si>
  <si>
    <t>Tiendas CHEDRAUI, S.A. de C.V.</t>
  </si>
  <si>
    <t>Compra de hieleras para el taller de tortilleria</t>
  </si>
  <si>
    <t xml:space="preserve">Compra de bolsa para tortilla </t>
  </si>
  <si>
    <t>Compra de material para la confección de ropa para la venta</t>
  </si>
  <si>
    <t>Laura Patricia Velazquez Patiño</t>
  </si>
  <si>
    <t>Compra de material de limpieza para oficinas y talleres</t>
  </si>
  <si>
    <t>Luis Enrique Navarro Aguirre</t>
  </si>
  <si>
    <t>Compra de cemento para montaje de puerta principal</t>
  </si>
  <si>
    <t>Casa de Maquinas de Coser e Hilos, S.A. de C.V.</t>
  </si>
  <si>
    <t>Compra de refaccion para planchas</t>
  </si>
  <si>
    <t>Rigoberto Flores Becerra</t>
  </si>
  <si>
    <t>Pago de afilado de cuchillas para maquina inyectora</t>
  </si>
  <si>
    <t>Jesús Larios López</t>
  </si>
  <si>
    <t>Compra de laca para taller de carpinteria en ciudad guzman</t>
  </si>
  <si>
    <t>Compra de afiladora y navajas para maquinas de costura</t>
  </si>
  <si>
    <t>Judith Rubio Velez</t>
  </si>
  <si>
    <t>Pedro Hernandez Virge</t>
  </si>
  <si>
    <t>Pago de colocación de chapas en archiveros y duplicados</t>
  </si>
  <si>
    <t>Pago de llaves, duplicados de archiveros</t>
  </si>
  <si>
    <t>Compra de llaves y duplicados ttp para puerta principal de oficinas</t>
  </si>
  <si>
    <t>Resistencias RAFF, S.A. de C.V.</t>
  </si>
  <si>
    <t>RRA000919D56</t>
  </si>
  <si>
    <t>Compra de resistencias para el ajuste de quemadoras</t>
  </si>
  <si>
    <t>Ferreteria Guadalajara, S.A. de C.V.</t>
  </si>
  <si>
    <t>Compra de extensión para conectar maquinas de costura</t>
  </si>
  <si>
    <t>Francisco Favian Lucio López</t>
  </si>
  <si>
    <t>Compra de material para la colocación de la puerta principal en oficinas generales</t>
  </si>
  <si>
    <t>Compra de material para tapizar mostrador capitoneado</t>
  </si>
  <si>
    <t>Dotación de combustible para el parque vehicular</t>
  </si>
  <si>
    <t>Kristian Antonio de Koster Olivera</t>
  </si>
  <si>
    <t>Compra de cartuchos de toner</t>
  </si>
  <si>
    <t>Angelica María Ornelas Ibarra</t>
  </si>
  <si>
    <t>Compra de láminas de fibra de vidrio para techo de talleres</t>
  </si>
  <si>
    <t>Comercializadora Alanya,S.A. de C.V.</t>
  </si>
  <si>
    <t>Compra de Hilo y corredera para Mochila</t>
  </si>
  <si>
    <t xml:space="preserve">Compra de bolsa para empaque de tortilla </t>
  </si>
  <si>
    <t>Compra de madera para fabricación de muebles</t>
  </si>
  <si>
    <t>Compra de hilo para mochila</t>
  </si>
  <si>
    <t>Vento ventiladores, S.A. de C.V.</t>
  </si>
  <si>
    <t>VVE090415CJA</t>
  </si>
  <si>
    <t>Compra de ventiladores industriales de pedestal 30"</t>
  </si>
  <si>
    <t>Francisco Bautista Chavez</t>
  </si>
  <si>
    <t>Compra de material de tapiceria</t>
  </si>
  <si>
    <t>Coriba &amp; Cornejo, S. de R.L. de C.V.</t>
  </si>
  <si>
    <t>Compra de papeleria para el Organismo</t>
  </si>
  <si>
    <t>Compra de refacciones para maquinas de coser</t>
  </si>
  <si>
    <t>Frio y Calefaccion, S.A. de C.V.</t>
  </si>
  <si>
    <t>FCO050420UA2</t>
  </si>
  <si>
    <t>Servicio de aire acondicionado</t>
  </si>
  <si>
    <t>Telefonos de México, S.A.B. de C.V.</t>
  </si>
  <si>
    <t>TME840315KT6</t>
  </si>
  <si>
    <t>Pago de linea telefonica 31518079</t>
  </si>
  <si>
    <t>Pago de linea telefonica 31518317</t>
  </si>
  <si>
    <t>Comercializadora Pochavan, S.A. de C.V.</t>
  </si>
  <si>
    <t>CPO0508123R4</t>
  </si>
  <si>
    <t xml:space="preserve">Compra de tela poliester para mochila </t>
  </si>
  <si>
    <t>Compra de materiales para taller de tapiceria</t>
  </si>
  <si>
    <t>Banco Mifel 1558</t>
  </si>
  <si>
    <t>Banco Mifel 1559</t>
  </si>
  <si>
    <t>Banco Mifel 1560</t>
  </si>
  <si>
    <t>Banco Mifel 1561</t>
  </si>
  <si>
    <t>Banco Mifel 1562</t>
  </si>
  <si>
    <t>Banco Mifel 1563</t>
  </si>
  <si>
    <t>Banco Mifel 1564</t>
  </si>
  <si>
    <t>Banco Mifel 1565</t>
  </si>
  <si>
    <t>Banco Mifel 1566</t>
  </si>
  <si>
    <t>Banco Mifel 1567</t>
  </si>
  <si>
    <t>Banco Mifel 1568</t>
  </si>
  <si>
    <t>Banco Mifel 1569</t>
  </si>
  <si>
    <t>Banco Mifel 1570</t>
  </si>
  <si>
    <t>Banco Mifel 1571</t>
  </si>
  <si>
    <t>Banco Mifel 1572</t>
  </si>
  <si>
    <t>Comecializadora Alanya, S.A. de C.V.</t>
  </si>
  <si>
    <t>Compra de cierre poliester para mochila</t>
  </si>
  <si>
    <t>Textiles del Futuro, S.A. de C.V.</t>
  </si>
  <si>
    <t>TFU820805320</t>
  </si>
  <si>
    <t xml:space="preserve">Compra de tela tergal flexi para la fabricación de camisas </t>
  </si>
  <si>
    <t>Grupo Desarrollador 3000, S.A. de C.V.</t>
  </si>
  <si>
    <t>GDT031209KS7</t>
  </si>
  <si>
    <t>Compra de tela cambridge para la fabricación de camisas</t>
  </si>
  <si>
    <t>Compra de material para taller de carpinteria</t>
  </si>
  <si>
    <t>Compra de material para la fabricación de 350 mochilas</t>
  </si>
  <si>
    <t>Francisoc Bautista Chavez</t>
  </si>
  <si>
    <t>Compra de material para la fabricación de sillas caracol</t>
  </si>
  <si>
    <t>Banco Mifel 1573</t>
  </si>
  <si>
    <t>Banco Mifel 1574</t>
  </si>
  <si>
    <t>Banco Mifel 1575</t>
  </si>
  <si>
    <t>Banco Mifel 1576</t>
  </si>
  <si>
    <t>Banco Mifel 1577</t>
  </si>
  <si>
    <t>Banco Mifel 1578</t>
  </si>
  <si>
    <t>Banco Mifel 1579</t>
  </si>
  <si>
    <t>Banco Mifel 1580</t>
  </si>
  <si>
    <t>Banco Mifel 1581</t>
  </si>
  <si>
    <t>Cintas y Cordeles Nacionales, S.A. de C.V.</t>
  </si>
  <si>
    <t>CCN0709076P4</t>
  </si>
  <si>
    <t>Compra de Vivo de colores para la fabricación de mochila</t>
  </si>
  <si>
    <t>Banca MIFEL 1557</t>
  </si>
  <si>
    <t>Avios para e Fabricante de Ropa, S.A. de C.V.</t>
  </si>
  <si>
    <t xml:space="preserve">Compra de Avios para el taller de costura para la fabricación de uniformes </t>
  </si>
  <si>
    <t>Adriana Vianey Jimenez Ortiz</t>
  </si>
  <si>
    <t>Serigrafia para la fabricación de mochila para el municipio de Ayotlan.</t>
  </si>
  <si>
    <t>Tire Wheels Forklift, S.A. de C.V.</t>
  </si>
  <si>
    <t>TWF150611N28</t>
  </si>
  <si>
    <t>Compra de llantas para vehiculo oficial Nissan Tiida 2015</t>
  </si>
  <si>
    <t>Pieles La Sultana, S.A. de C.V.</t>
  </si>
  <si>
    <t>PSU960619LDA</t>
  </si>
  <si>
    <t>Compra de piel sintetica para la fabricación de bolsa besana</t>
  </si>
  <si>
    <t>TME840315-KT6</t>
  </si>
  <si>
    <t>Pago de recibo telefonico 3658.40.57 Local Hidalgo</t>
  </si>
  <si>
    <t>Pago de recibo telefonico 3151.83.17 oficinas generales</t>
  </si>
  <si>
    <t>Pago de recibo telefonico 3151.80.79 oficinas generales</t>
  </si>
  <si>
    <t>Compra de material para reparación de puerta</t>
  </si>
  <si>
    <t>HSBC 7412</t>
  </si>
  <si>
    <t>Francisco Javier Alonso Hernandez</t>
  </si>
  <si>
    <t>Mantenimiento mini split</t>
  </si>
  <si>
    <t>Compra de pintura para mantenimiento de muebles</t>
  </si>
  <si>
    <t>FGU840320AT2</t>
  </si>
  <si>
    <t>Compra de dado para maquina y pijas</t>
  </si>
  <si>
    <t>Api Global, S.A. de C.V.</t>
  </si>
  <si>
    <t>Compra de switch para el internet</t>
  </si>
  <si>
    <t>Compra de pigmentos para el reciclado de cintilla</t>
  </si>
  <si>
    <t>Autozone de México, S. de R.L. de C.V.</t>
  </si>
  <si>
    <t>AME970109GW0</t>
  </si>
  <si>
    <t>Compra de limpiabrisas para vehiculo oficial Nissan Tiida 2015</t>
  </si>
  <si>
    <t>Jesus Larios López</t>
  </si>
  <si>
    <t>LALJ8403078C0</t>
  </si>
  <si>
    <t>Compra de laca y correderas para cuna, pedido especial</t>
  </si>
  <si>
    <t>Eurocompo, S.A. de C.V.</t>
  </si>
  <si>
    <t>Compra de reflejante para uniformes, pedido especial</t>
  </si>
  <si>
    <t>Compra de tela para fabricación de mochilas, pedido especial</t>
  </si>
  <si>
    <t>Alfonso Davila Contreras</t>
  </si>
  <si>
    <t>DACA780502R35</t>
  </si>
  <si>
    <t>Compra de jaladeras para cuna, pedido especial</t>
  </si>
  <si>
    <t>Pigmentos y Compuestos, S.A. de C.V.</t>
  </si>
  <si>
    <t>Angelica Lorena Gomez Felix</t>
  </si>
  <si>
    <t>Compra de tapon de gasolina para vehiculo oficial Nissan Estaquitas 2003</t>
  </si>
  <si>
    <t>Mantenimiento de impresora</t>
  </si>
  <si>
    <t>La Casa del Hortelano de Guadalajara, S.A. de C.V.</t>
  </si>
  <si>
    <t>CHG921117VA1</t>
  </si>
  <si>
    <t>Raticida para el taller de crs</t>
  </si>
  <si>
    <t xml:space="preserve">Cable para la reparación de instalación electrica en el taller de RPEJ </t>
  </si>
  <si>
    <t>Dotación de combustible para el parque vehicular del Organismo</t>
  </si>
  <si>
    <t>Compra de bolsa para empaque de tortilla en los talleres de Ceinjure Puerto Vallarta y Ciudad Guzman</t>
  </si>
  <si>
    <t>Banca Mifel 1557</t>
  </si>
  <si>
    <t>Compra de Avios para la fabricación de mochila, pedido especial del Poder Judicial</t>
  </si>
  <si>
    <t>Compra de material prima para la fabricación de chemisse para la venta al publico en general</t>
  </si>
  <si>
    <t>Jose de Jesús Pérez Mercado</t>
  </si>
  <si>
    <t>Compra de pegamento para montar y guayul para la fabricación de chemisse y bolsa  para la venta al publico en general</t>
  </si>
  <si>
    <t>Proyecta Sistemas de México, S.A. de C.V.</t>
  </si>
  <si>
    <t>Pago de soporte de sistema administrativo Adminpaq</t>
  </si>
  <si>
    <t>Compra de cartuchos de toner para el trabajo Administrativo del Organismo</t>
  </si>
  <si>
    <t>Comercializadora Alanya, S.A. de C.V.</t>
  </si>
  <si>
    <t>Compra de tela loneta canasta para el forro de bolsa besana para su venta al publico en general.</t>
  </si>
  <si>
    <t>Pago de recibo telefonico 31518317</t>
  </si>
  <si>
    <t>Saba Alicia Barboza Vargas</t>
  </si>
  <si>
    <t>Compra de Hilo cola de rata para la fabricación de bolsa besana</t>
  </si>
  <si>
    <t xml:space="preserve">Impresión de blocks de concentrado de venta </t>
  </si>
  <si>
    <t>Luis Alejandro Bermudez Martín</t>
  </si>
  <si>
    <t>Reparación de aire acondicionado camioneta Econoline 2008</t>
  </si>
  <si>
    <t>Dotación de combustible de vehiculos oficiales</t>
  </si>
  <si>
    <t>Ignacio Caastañeda Cruz</t>
  </si>
  <si>
    <t>Servicio de afinación y ajuste de frenos de camioneta Ford Econoline 2008</t>
  </si>
  <si>
    <t>Jose Armando Chavez del Toro</t>
  </si>
  <si>
    <t>Compra de suela grabada para la fabricación de chemisse en el taller de zapateria</t>
  </si>
  <si>
    <t>Empack de México, S.A. de C.V.</t>
  </si>
  <si>
    <t>EPM820419LL6</t>
  </si>
  <si>
    <t>Compra de cajas de carton para el empaque de pedidos de mercancia</t>
  </si>
  <si>
    <t>Sergio de Alba Campos</t>
  </si>
  <si>
    <t>Mantenimiento de impresora Samsung C410W</t>
  </si>
  <si>
    <t>Compra de madera para la elaboración de recamara (pedido especial)</t>
  </si>
  <si>
    <t>Compra de cartuchos de toner para impresora Samsung C410W</t>
  </si>
  <si>
    <t>Compra de madera para la fabricación de Jenga Grande (Pedidom especial)</t>
  </si>
  <si>
    <t>Corporación Tectronic, S.A. de C.V.</t>
  </si>
  <si>
    <t>CTE920604174</t>
  </si>
  <si>
    <t>Servicio de impresión de etiquetas platinum para inventario</t>
  </si>
  <si>
    <t>Compra de bolsa para el empaque de tortilla en los talleres de tortilla de CEINJURESS Ciudad Guzman y Puerto Vallarta</t>
  </si>
  <si>
    <t>Hector Manuel Chaidez Rivera</t>
  </si>
  <si>
    <t>Impresión  de etiquetas de injalreso en tela satinada color gris</t>
  </si>
  <si>
    <t>Pago recibo telefonico 3658.40.57</t>
  </si>
  <si>
    <t>Asesoria y soporte de software contpaq</t>
  </si>
  <si>
    <t>Emily Lily Virgen Alaniz</t>
  </si>
  <si>
    <t>Diligencias judiciales en grafoscopia</t>
  </si>
  <si>
    <t>Electrica Nova de Occidente, S.A. de C.V.</t>
  </si>
  <si>
    <t>Compra de material electrico para los talleres de crs, rpej y cprf</t>
  </si>
  <si>
    <t>Compra de madera para  la elaboración de 3 mesas de trabajo</t>
  </si>
  <si>
    <t>Proveedora de Aceros Jalisco, S.A. de C.V.</t>
  </si>
  <si>
    <t>PAJ060405879</t>
  </si>
  <si>
    <t>Compra de material de herreria para la elaboración de 3 mesas de trabajo, una mesa de corte y un anaquel.</t>
  </si>
  <si>
    <t>Pago recibo telefonico 31518079</t>
  </si>
  <si>
    <t>Pago reibo telefonico 31518317</t>
  </si>
  <si>
    <t>Sergio del Alba Campos</t>
  </si>
  <si>
    <t>Compra de consumibles para impresión de documentos</t>
  </si>
  <si>
    <t>Comercializadora TB&amp;C, S.A. de C.V.</t>
  </si>
  <si>
    <t>CTB141023DX1</t>
  </si>
  <si>
    <t xml:space="preserve">Compra de piel para la fabricación de asas de piel para la linea besana </t>
  </si>
  <si>
    <t>Compra de papeleria necesaria para el control de salidas de talleres en el centro penitenciario de crs y femenil</t>
  </si>
  <si>
    <t>Servicio de mantenimiento para el programa administrativo de Adminpaq, timbrado de facturas</t>
  </si>
  <si>
    <t>Ruben Gonzalez Cruz</t>
  </si>
  <si>
    <t>Compra de material para carpinteria para la elaboración de mesa de corte, 3 mesas de trabajo y 1 anaquel</t>
  </si>
  <si>
    <t>Compra de resistencias de banda</t>
  </si>
  <si>
    <t>Servicio de verificación y limpieza de drenes de vehiculo oficial Nissan Tiida 2015</t>
  </si>
  <si>
    <t>Material requerido para la reparación del techo del taller de  costura de preventivo.</t>
  </si>
  <si>
    <t>Proyectos y Edificaciones CAPHEUS, S.A. de C.V.</t>
  </si>
  <si>
    <t>PYE101126V63</t>
  </si>
  <si>
    <t>Servicio de avaluo de bienes muebles</t>
  </si>
  <si>
    <t>Material para reparación de techo taller preventivo.</t>
  </si>
  <si>
    <t>TME-840315-KT6</t>
  </si>
  <si>
    <t>Pago recibo telefonico 3658.4057</t>
  </si>
  <si>
    <t>Pago de combustible para el parque vehicular del Organismo.</t>
  </si>
  <si>
    <t>Compañía de Maderas Peña y Ramírez, S.A. de C.V.</t>
  </si>
  <si>
    <t>Compra de madera para la fabricación de muebles de pedido especial</t>
  </si>
  <si>
    <t>Pago recibo telefonico 31518317</t>
  </si>
  <si>
    <t>Pago de recibo telefonico 31518079</t>
  </si>
  <si>
    <t>Pago de material para la fabricación de camisas para uniforme de Servicios y Transportes.</t>
  </si>
  <si>
    <t>Compra de material para la fabricaciónde uniformes SYT</t>
  </si>
  <si>
    <t>AFR11117-I46</t>
  </si>
  <si>
    <t xml:space="preserve">Pago recibo telefonico local Hidalgo 36584057 </t>
  </si>
  <si>
    <t>Pago de dotación de combustible para el parque vehicular del Organismo</t>
  </si>
  <si>
    <t>Gloria Gamez Nava</t>
  </si>
  <si>
    <t>Pago de dictamen pericial de valoración medica y de diagnostico neurologico.</t>
  </si>
  <si>
    <t>Compra de material prima para el terminado de muebles en CEINJURESS Cd. Guzman</t>
  </si>
  <si>
    <t>Compra de Lámina para la reparación del techo del Taller de Costura de Preventivo.</t>
  </si>
  <si>
    <t>María Méndez Gutiérrez</t>
  </si>
  <si>
    <t>Compra de passadores de montahje para el terminado de muebles en el taller de carpinteria de CEIN JURESS Cd. Guzmán.</t>
  </si>
  <si>
    <t>Fernando Guerrero Muñoz</t>
  </si>
  <si>
    <t>Compra de materia prima para el mantenimiento del techo del taller de costura ubicado en la Comisaria Preventiva.</t>
  </si>
  <si>
    <t>Office Depot de México, S.A. de C.V.</t>
  </si>
  <si>
    <t>ODM950324V2A</t>
  </si>
  <si>
    <t>Compra de torre de CD</t>
  </si>
  <si>
    <t>Compra de material de herreria</t>
  </si>
  <si>
    <t>Pago de servicio de mantenimiento de Impresora HP 426DW</t>
  </si>
  <si>
    <t>Major Textil, S.A. de C.V.</t>
  </si>
  <si>
    <t>Casa de Máquinas de Coser e Hilos, S.A. de C.V.</t>
  </si>
  <si>
    <t>Pago de servicio a planchas Silver Star del taller de costura ubicado en femenil</t>
  </si>
  <si>
    <t>Compra de teflon para planchas Silver star del taller de costura de femenil y preventivo.</t>
  </si>
  <si>
    <t xml:space="preserve">Compra de etiquetas tamaño carta </t>
  </si>
  <si>
    <t>Bordado y Confección de Occidente, S.A. de C.V.</t>
  </si>
  <si>
    <t>BCO081125MK2</t>
  </si>
  <si>
    <t xml:space="preserve">Compra de hilo para bordar </t>
  </si>
  <si>
    <t>CAJAS FUERTES INOSS SA DE CV</t>
  </si>
  <si>
    <t>CFI140521V47</t>
  </si>
  <si>
    <t xml:space="preserve">Comprar de caja fuerte de alta seguridad </t>
  </si>
  <si>
    <t>Ma Natividad Perez Fletes</t>
  </si>
  <si>
    <t>PEFN590908V34</t>
  </si>
  <si>
    <t>Anticipo de alimentos para ppl</t>
  </si>
  <si>
    <t>PEFN590908V35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</si>
</sst>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/>
    <xf numFmtId="0" fontId="0" fillId="0" borderId="0" xfId="0" applyFont="1"/>
    <xf numFmtId="0" fontId="0" fillId="0" borderId="0" xfId="0" applyFont="1" applyAlignment="1"/>
    <xf numFmtId="44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/>
    </xf>
    <xf numFmtId="44" fontId="2" fillId="2" borderId="3" xfId="1" applyFont="1" applyFill="1" applyBorder="1" applyAlignment="1">
      <alignment horizontal="center"/>
    </xf>
    <xf numFmtId="44" fontId="3" fillId="0" borderId="0" xfId="1" applyFont="1" applyAlignment="1"/>
    <xf numFmtId="44" fontId="0" fillId="0" borderId="0" xfId="1" applyFont="1" applyAlignment="1"/>
    <xf numFmtId="0" fontId="0" fillId="0" borderId="4" xfId="0" applyFont="1" applyBorder="1"/>
    <xf numFmtId="0" fontId="0" fillId="0" borderId="0" xfId="0" applyAlignment="1">
      <alignment wrapText="1"/>
    </xf>
    <xf numFmtId="0" fontId="0" fillId="0" borderId="4" xfId="0" applyFont="1" applyBorder="1" applyAlignment="1">
      <alignment vertical="center" readingOrder="1"/>
    </xf>
    <xf numFmtId="14" fontId="0" fillId="0" borderId="8" xfId="0" applyNumberFormat="1" applyBorder="1"/>
    <xf numFmtId="0" fontId="0" fillId="0" borderId="4" xfId="0" applyBorder="1"/>
    <xf numFmtId="44" fontId="0" fillId="0" borderId="4" xfId="1" applyFont="1" applyBorder="1"/>
    <xf numFmtId="0" fontId="0" fillId="0" borderId="9" xfId="0" applyBorder="1"/>
    <xf numFmtId="14" fontId="0" fillId="0" borderId="10" xfId="0" applyNumberFormat="1" applyBorder="1"/>
    <xf numFmtId="0" fontId="0" fillId="0" borderId="11" xfId="0" applyBorder="1"/>
    <xf numFmtId="44" fontId="0" fillId="0" borderId="11" xfId="1" applyFont="1" applyBorder="1"/>
    <xf numFmtId="0" fontId="0" fillId="0" borderId="12" xfId="0" applyBorder="1"/>
    <xf numFmtId="0" fontId="0" fillId="0" borderId="6" xfId="0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1" xfId="0" applyBorder="1" applyAlignment="1">
      <alignment wrapText="1"/>
    </xf>
    <xf numFmtId="44" fontId="2" fillId="0" borderId="1" xfId="0" applyNumberFormat="1" applyFont="1" applyBorder="1"/>
    <xf numFmtId="44" fontId="2" fillId="0" borderId="2" xfId="0" applyNumberFormat="1" applyFont="1" applyBorder="1"/>
    <xf numFmtId="44" fontId="2" fillId="0" borderId="3" xfId="0" applyNumberFormat="1" applyFont="1" applyBorder="1"/>
    <xf numFmtId="44" fontId="2" fillId="0" borderId="1" xfId="1" applyFont="1" applyBorder="1"/>
    <xf numFmtId="44" fontId="2" fillId="0" borderId="2" xfId="1" applyFont="1" applyBorder="1"/>
    <xf numFmtId="44" fontId="2" fillId="0" borderId="3" xfId="1" applyFont="1" applyBorder="1"/>
    <xf numFmtId="14" fontId="0" fillId="0" borderId="5" xfId="0" applyNumberFormat="1" applyBorder="1" applyAlignment="1">
      <alignment wrapText="1"/>
    </xf>
    <xf numFmtId="44" fontId="0" fillId="0" borderId="6" xfId="1" applyFont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14" fontId="0" fillId="0" borderId="8" xfId="0" applyNumberFormat="1" applyBorder="1" applyAlignment="1">
      <alignment wrapText="1"/>
    </xf>
    <xf numFmtId="44" fontId="0" fillId="0" borderId="4" xfId="1" applyFont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0" fillId="0" borderId="9" xfId="0" applyBorder="1" applyAlignment="1">
      <alignment wrapText="1"/>
    </xf>
    <xf numFmtId="14" fontId="0" fillId="0" borderId="10" xfId="0" applyNumberFormat="1" applyBorder="1" applyAlignment="1">
      <alignment wrapText="1"/>
    </xf>
    <xf numFmtId="44" fontId="0" fillId="0" borderId="11" xfId="1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6" fillId="3" borderId="11" xfId="0" applyFont="1" applyFill="1" applyBorder="1" applyAlignment="1">
      <alignment wrapText="1"/>
    </xf>
    <xf numFmtId="0" fontId="0" fillId="0" borderId="6" xfId="0" applyFont="1" applyBorder="1" applyAlignment="1">
      <alignment vertical="center" wrapText="1"/>
    </xf>
    <xf numFmtId="0" fontId="0" fillId="0" borderId="7" xfId="0" applyBorder="1" applyAlignment="1">
      <alignment horizontal="center" wrapText="1"/>
    </xf>
    <xf numFmtId="14" fontId="6" fillId="0" borderId="8" xfId="0" applyNumberFormat="1" applyFont="1" applyBorder="1" applyAlignment="1">
      <alignment wrapText="1"/>
    </xf>
    <xf numFmtId="0" fontId="0" fillId="0" borderId="4" xfId="0" applyFont="1" applyBorder="1" applyAlignment="1">
      <alignment vertical="center" wrapText="1"/>
    </xf>
    <xf numFmtId="0" fontId="6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44" fontId="0" fillId="0" borderId="4" xfId="1" applyNumberFormat="1" applyFont="1" applyBorder="1" applyAlignment="1">
      <alignment wrapText="1"/>
    </xf>
    <xf numFmtId="44" fontId="0" fillId="0" borderId="11" xfId="1" applyNumberFormat="1" applyFont="1" applyBorder="1" applyAlignment="1">
      <alignment wrapText="1"/>
    </xf>
    <xf numFmtId="14" fontId="0" fillId="0" borderId="8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4" fontId="0" fillId="0" borderId="4" xfId="1" applyFont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13" xfId="0" applyNumberForma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44" fontId="0" fillId="0" borderId="14" xfId="1" applyFont="1" applyBorder="1" applyAlignment="1">
      <alignment vertical="center" wrapText="1"/>
    </xf>
    <xf numFmtId="44" fontId="0" fillId="0" borderId="15" xfId="1" applyFont="1" applyBorder="1"/>
    <xf numFmtId="44" fontId="7" fillId="3" borderId="4" xfId="1" applyFont="1" applyFill="1" applyBorder="1" applyAlignment="1">
      <alignment vertical="center" wrapText="1"/>
    </xf>
    <xf numFmtId="44" fontId="7" fillId="3" borderId="11" xfId="1" applyFont="1" applyFill="1" applyBorder="1" applyAlignment="1">
      <alignment vertical="center" wrapText="1"/>
    </xf>
    <xf numFmtId="44" fontId="0" fillId="0" borderId="16" xfId="1" applyFont="1" applyBorder="1" applyAlignment="1">
      <alignment vertical="center" wrapText="1"/>
    </xf>
    <xf numFmtId="14" fontId="0" fillId="0" borderId="17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44" fontId="7" fillId="0" borderId="16" xfId="1" applyFont="1" applyBorder="1" applyAlignment="1">
      <alignment vertical="center" wrapText="1"/>
    </xf>
    <xf numFmtId="44" fontId="7" fillId="0" borderId="4" xfId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762000</xdr:colOff>
      <xdr:row>5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228725" cy="1352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762000</xdr:colOff>
      <xdr:row>5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057275" cy="1352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762000</xdr:colOff>
      <xdr:row>5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057275" cy="13525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762000</xdr:colOff>
      <xdr:row>5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057275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809625</xdr:colOff>
      <xdr:row>5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057275" cy="1352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809625</xdr:colOff>
      <xdr:row>5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057275" cy="1352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762000</xdr:colOff>
      <xdr:row>5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057275" cy="1352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762000</xdr:colOff>
      <xdr:row>5</xdr:row>
      <xdr:rowOff>180975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057275" cy="1352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762000</xdr:colOff>
      <xdr:row>5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057275" cy="1352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762000</xdr:colOff>
      <xdr:row>5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057275" cy="1352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762000</xdr:colOff>
      <xdr:row>5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057275" cy="1352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1</xdr:col>
      <xdr:colOff>762000</xdr:colOff>
      <xdr:row>5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1057275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6" workbookViewId="0">
      <selection activeCell="C36" sqref="C36"/>
    </sheetView>
  </sheetViews>
  <sheetFormatPr baseColWidth="10" defaultRowHeight="15" x14ac:dyDescent="0.25"/>
  <cols>
    <col min="2" max="2" width="57.28515625" bestFit="1" customWidth="1"/>
    <col min="3" max="3" width="15.140625" bestFit="1" customWidth="1"/>
    <col min="4" max="4" width="57.85546875" bestFit="1" customWidth="1"/>
    <col min="5" max="7" width="11.42578125" style="6"/>
    <col min="8" max="8" width="15.7109375" bestFit="1" customWidth="1"/>
    <col min="9" max="9" width="15.42578125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x14ac:dyDescent="0.25">
      <c r="A9" s="16">
        <v>43109</v>
      </c>
      <c r="B9" s="17" t="s">
        <v>38</v>
      </c>
      <c r="C9" s="17"/>
      <c r="D9" s="17" t="s">
        <v>39</v>
      </c>
      <c r="E9" s="18">
        <v>427.58</v>
      </c>
      <c r="F9" s="18">
        <f t="shared" ref="F9:F35" si="0">E9*0.16</f>
        <v>68.412800000000004</v>
      </c>
      <c r="G9" s="18">
        <f t="shared" ref="G9:G35" si="1">E9+F9</f>
        <v>495.99279999999999</v>
      </c>
      <c r="H9" s="17" t="s">
        <v>35</v>
      </c>
      <c r="I9" s="19">
        <v>1350</v>
      </c>
    </row>
    <row r="10" spans="1:9" x14ac:dyDescent="0.25">
      <c r="A10" s="16">
        <v>43111</v>
      </c>
      <c r="B10" s="17" t="s">
        <v>40</v>
      </c>
      <c r="C10" s="17"/>
      <c r="D10" s="17" t="s">
        <v>41</v>
      </c>
      <c r="E10" s="18">
        <v>413.79</v>
      </c>
      <c r="F10" s="18">
        <f t="shared" si="0"/>
        <v>66.206400000000002</v>
      </c>
      <c r="G10" s="18">
        <f t="shared" si="1"/>
        <v>479.99639999999999</v>
      </c>
      <c r="H10" s="17" t="s">
        <v>35</v>
      </c>
      <c r="I10" s="19">
        <v>1350</v>
      </c>
    </row>
    <row r="11" spans="1:9" x14ac:dyDescent="0.25">
      <c r="A11" s="16">
        <v>43111</v>
      </c>
      <c r="B11" s="17" t="s">
        <v>42</v>
      </c>
      <c r="C11" s="17" t="s">
        <v>43</v>
      </c>
      <c r="D11" s="17" t="s">
        <v>44</v>
      </c>
      <c r="E11" s="18">
        <v>181.58</v>
      </c>
      <c r="F11" s="18">
        <f t="shared" si="0"/>
        <v>29.052800000000001</v>
      </c>
      <c r="G11" s="18">
        <f t="shared" si="1"/>
        <v>210.6328</v>
      </c>
      <c r="H11" s="17" t="s">
        <v>35</v>
      </c>
      <c r="I11" s="19">
        <v>1350</v>
      </c>
    </row>
    <row r="12" spans="1:9" x14ac:dyDescent="0.25">
      <c r="A12" s="16">
        <v>43111</v>
      </c>
      <c r="B12" s="17" t="s">
        <v>45</v>
      </c>
      <c r="C12" s="17" t="s">
        <v>46</v>
      </c>
      <c r="D12" s="17" t="s">
        <v>47</v>
      </c>
      <c r="E12" s="18">
        <v>495</v>
      </c>
      <c r="F12" s="18">
        <f t="shared" si="0"/>
        <v>79.2</v>
      </c>
      <c r="G12" s="18">
        <f t="shared" si="1"/>
        <v>574.20000000000005</v>
      </c>
      <c r="H12" s="17" t="s">
        <v>35</v>
      </c>
      <c r="I12" s="19">
        <v>1350</v>
      </c>
    </row>
    <row r="13" spans="1:9" x14ac:dyDescent="0.25">
      <c r="A13" s="16">
        <v>43118</v>
      </c>
      <c r="B13" s="17" t="s">
        <v>42</v>
      </c>
      <c r="C13" s="17" t="s">
        <v>43</v>
      </c>
      <c r="D13" s="17" t="s">
        <v>48</v>
      </c>
      <c r="E13" s="18">
        <v>495.68</v>
      </c>
      <c r="F13" s="18">
        <f t="shared" si="0"/>
        <v>79.308800000000005</v>
      </c>
      <c r="G13" s="18">
        <f t="shared" si="1"/>
        <v>574.98879999999997</v>
      </c>
      <c r="H13" s="17" t="s">
        <v>35</v>
      </c>
      <c r="I13" s="19">
        <v>1350</v>
      </c>
    </row>
    <row r="14" spans="1:9" x14ac:dyDescent="0.25">
      <c r="A14" s="16">
        <v>43118</v>
      </c>
      <c r="B14" s="17" t="s">
        <v>49</v>
      </c>
      <c r="C14" s="17"/>
      <c r="D14" s="17" t="s">
        <v>50</v>
      </c>
      <c r="E14" s="18">
        <v>84.05</v>
      </c>
      <c r="F14" s="18">
        <f t="shared" si="0"/>
        <v>13.448</v>
      </c>
      <c r="G14" s="18">
        <f t="shared" si="1"/>
        <v>97.49799999999999</v>
      </c>
      <c r="H14" s="17" t="s">
        <v>35</v>
      </c>
      <c r="I14" s="19">
        <v>1350</v>
      </c>
    </row>
    <row r="15" spans="1:9" x14ac:dyDescent="0.25">
      <c r="A15" s="16">
        <v>43120</v>
      </c>
      <c r="B15" s="17" t="s">
        <v>13</v>
      </c>
      <c r="C15" s="17"/>
      <c r="D15" s="17" t="s">
        <v>51</v>
      </c>
      <c r="E15" s="18">
        <v>1150.8599999999999</v>
      </c>
      <c r="F15" s="18">
        <f t="shared" si="0"/>
        <v>184.13759999999999</v>
      </c>
      <c r="G15" s="18">
        <f t="shared" si="1"/>
        <v>1334.9975999999999</v>
      </c>
      <c r="H15" s="17" t="s">
        <v>35</v>
      </c>
      <c r="I15" s="19">
        <v>1350</v>
      </c>
    </row>
    <row r="16" spans="1:9" x14ac:dyDescent="0.25">
      <c r="A16" s="16">
        <v>43119</v>
      </c>
      <c r="B16" s="17" t="s">
        <v>40</v>
      </c>
      <c r="C16" s="17"/>
      <c r="D16" s="17" t="s">
        <v>52</v>
      </c>
      <c r="E16" s="18">
        <v>1781.07</v>
      </c>
      <c r="F16" s="18">
        <f t="shared" si="0"/>
        <v>284.97120000000001</v>
      </c>
      <c r="G16" s="18">
        <f t="shared" si="1"/>
        <v>2066.0412000000001</v>
      </c>
      <c r="H16" s="17" t="s">
        <v>35</v>
      </c>
      <c r="I16" s="19">
        <v>1350</v>
      </c>
    </row>
    <row r="17" spans="1:9" x14ac:dyDescent="0.25">
      <c r="A17" s="16">
        <v>43125</v>
      </c>
      <c r="B17" s="17" t="s">
        <v>53</v>
      </c>
      <c r="C17" s="17"/>
      <c r="D17" s="17" t="s">
        <v>54</v>
      </c>
      <c r="E17" s="18">
        <v>433.79</v>
      </c>
      <c r="F17" s="18">
        <f t="shared" si="0"/>
        <v>69.406400000000005</v>
      </c>
      <c r="G17" s="18">
        <f t="shared" si="1"/>
        <v>503.19640000000004</v>
      </c>
      <c r="H17" s="17" t="s">
        <v>35</v>
      </c>
      <c r="I17" s="19">
        <v>1350</v>
      </c>
    </row>
    <row r="18" spans="1:9" x14ac:dyDescent="0.25">
      <c r="A18" s="16">
        <v>43122</v>
      </c>
      <c r="B18" s="17" t="s">
        <v>40</v>
      </c>
      <c r="C18" s="17"/>
      <c r="D18" s="17" t="s">
        <v>55</v>
      </c>
      <c r="E18" s="18">
        <v>1212.0999999999999</v>
      </c>
      <c r="F18" s="18">
        <f t="shared" si="0"/>
        <v>193.93599999999998</v>
      </c>
      <c r="G18" s="18">
        <f t="shared" si="1"/>
        <v>1406.0359999999998</v>
      </c>
      <c r="H18" s="17" t="s">
        <v>35</v>
      </c>
      <c r="I18" s="19">
        <v>1350</v>
      </c>
    </row>
    <row r="19" spans="1:9" x14ac:dyDescent="0.25">
      <c r="A19" s="16">
        <v>43126</v>
      </c>
      <c r="B19" s="17" t="s">
        <v>49</v>
      </c>
      <c r="C19" s="17"/>
      <c r="D19" s="17" t="s">
        <v>50</v>
      </c>
      <c r="E19" s="18">
        <v>181.02</v>
      </c>
      <c r="F19" s="18">
        <f t="shared" si="0"/>
        <v>28.963200000000001</v>
      </c>
      <c r="G19" s="18">
        <f t="shared" si="1"/>
        <v>209.98320000000001</v>
      </c>
      <c r="H19" s="17" t="s">
        <v>35</v>
      </c>
      <c r="I19" s="19">
        <v>1350</v>
      </c>
    </row>
    <row r="20" spans="1:9" x14ac:dyDescent="0.25">
      <c r="A20" s="16">
        <v>43129</v>
      </c>
      <c r="B20" s="17" t="s">
        <v>56</v>
      </c>
      <c r="C20" s="17" t="s">
        <v>57</v>
      </c>
      <c r="D20" s="17" t="s">
        <v>58</v>
      </c>
      <c r="E20" s="18">
        <v>1849.56</v>
      </c>
      <c r="F20" s="18">
        <f t="shared" si="0"/>
        <v>295.92959999999999</v>
      </c>
      <c r="G20" s="18">
        <f t="shared" si="1"/>
        <v>2145.4895999999999</v>
      </c>
      <c r="H20" s="17" t="s">
        <v>35</v>
      </c>
      <c r="I20" s="19">
        <v>1350</v>
      </c>
    </row>
    <row r="21" spans="1:9" x14ac:dyDescent="0.25">
      <c r="A21" s="16">
        <v>43118</v>
      </c>
      <c r="B21" s="17" t="s">
        <v>59</v>
      </c>
      <c r="C21" s="17" t="s">
        <v>60</v>
      </c>
      <c r="D21" s="17" t="s">
        <v>61</v>
      </c>
      <c r="E21" s="18">
        <v>133.33000000000001</v>
      </c>
      <c r="F21" s="18">
        <f t="shared" si="0"/>
        <v>21.332800000000002</v>
      </c>
      <c r="G21" s="18">
        <f t="shared" si="1"/>
        <v>154.6628</v>
      </c>
      <c r="H21" s="17" t="s">
        <v>35</v>
      </c>
      <c r="I21" s="19">
        <v>1350</v>
      </c>
    </row>
    <row r="22" spans="1:9" x14ac:dyDescent="0.25">
      <c r="A22" s="16">
        <v>43129</v>
      </c>
      <c r="B22" s="17" t="s">
        <v>62</v>
      </c>
      <c r="C22" s="17" t="s">
        <v>63</v>
      </c>
      <c r="D22" s="17" t="s">
        <v>64</v>
      </c>
      <c r="E22" s="18">
        <v>507.76</v>
      </c>
      <c r="F22" s="18">
        <f t="shared" si="0"/>
        <v>81.241600000000005</v>
      </c>
      <c r="G22" s="18">
        <f t="shared" si="1"/>
        <v>589.00160000000005</v>
      </c>
      <c r="H22" s="17" t="s">
        <v>35</v>
      </c>
      <c r="I22" s="19">
        <v>1350</v>
      </c>
    </row>
    <row r="23" spans="1:9" x14ac:dyDescent="0.25">
      <c r="A23" s="16">
        <v>43125</v>
      </c>
      <c r="B23" s="17" t="s">
        <v>65</v>
      </c>
      <c r="C23" s="17" t="s">
        <v>66</v>
      </c>
      <c r="D23" s="17" t="s">
        <v>67</v>
      </c>
      <c r="E23" s="18">
        <v>1092.5948275799999</v>
      </c>
      <c r="F23" s="18">
        <f t="shared" si="0"/>
        <v>174.8151724128</v>
      </c>
      <c r="G23" s="18">
        <f t="shared" si="1"/>
        <v>1267.4099999927998</v>
      </c>
      <c r="H23" s="17" t="s">
        <v>35</v>
      </c>
      <c r="I23" s="19">
        <v>1350</v>
      </c>
    </row>
    <row r="24" spans="1:9" x14ac:dyDescent="0.25">
      <c r="A24" s="16">
        <v>43108</v>
      </c>
      <c r="B24" s="17" t="s">
        <v>10</v>
      </c>
      <c r="C24" s="17"/>
      <c r="D24" s="17" t="s">
        <v>23</v>
      </c>
      <c r="E24" s="18">
        <v>1475.4827586199999</v>
      </c>
      <c r="F24" s="18">
        <f t="shared" si="0"/>
        <v>236.07724137919999</v>
      </c>
      <c r="G24" s="18">
        <f t="shared" si="1"/>
        <v>1711.5599999991998</v>
      </c>
      <c r="H24" s="17" t="s">
        <v>36</v>
      </c>
      <c r="I24" s="19" t="s">
        <v>37</v>
      </c>
    </row>
    <row r="25" spans="1:9" x14ac:dyDescent="0.25">
      <c r="A25" s="16">
        <v>43110</v>
      </c>
      <c r="B25" s="17" t="s">
        <v>11</v>
      </c>
      <c r="C25" s="17" t="s">
        <v>70</v>
      </c>
      <c r="D25" s="17" t="s">
        <v>24</v>
      </c>
      <c r="E25" s="18">
        <v>1732.0086206799999</v>
      </c>
      <c r="F25" s="18">
        <f t="shared" si="0"/>
        <v>277.12137930879999</v>
      </c>
      <c r="G25" s="18">
        <f t="shared" si="1"/>
        <v>2009.1299999887999</v>
      </c>
      <c r="H25" s="17" t="s">
        <v>36</v>
      </c>
      <c r="I25" s="19" t="s">
        <v>37</v>
      </c>
    </row>
    <row r="26" spans="1:9" x14ac:dyDescent="0.25">
      <c r="A26" s="16">
        <v>43110</v>
      </c>
      <c r="B26" s="17" t="s">
        <v>12</v>
      </c>
      <c r="C26" s="17" t="s">
        <v>69</v>
      </c>
      <c r="D26" s="17" t="s">
        <v>25</v>
      </c>
      <c r="E26" s="18">
        <v>1369.8793103400001</v>
      </c>
      <c r="F26" s="18">
        <f t="shared" si="0"/>
        <v>219.18068965440003</v>
      </c>
      <c r="G26" s="18">
        <f t="shared" si="1"/>
        <v>1589.0599999944002</v>
      </c>
      <c r="H26" s="17" t="s">
        <v>36</v>
      </c>
      <c r="I26" s="19" t="s">
        <v>37</v>
      </c>
    </row>
    <row r="27" spans="1:9" x14ac:dyDescent="0.25">
      <c r="A27" s="16">
        <v>43110</v>
      </c>
      <c r="B27" s="17" t="s">
        <v>13</v>
      </c>
      <c r="C27" s="17"/>
      <c r="D27" s="17" t="s">
        <v>26</v>
      </c>
      <c r="E27" s="18">
        <v>866.37931034400003</v>
      </c>
      <c r="F27" s="18">
        <f t="shared" si="0"/>
        <v>138.62068965504</v>
      </c>
      <c r="G27" s="18">
        <f t="shared" si="1"/>
        <v>1004.99999999904</v>
      </c>
      <c r="H27" s="17" t="s">
        <v>36</v>
      </c>
      <c r="I27" s="19" t="s">
        <v>37</v>
      </c>
    </row>
    <row r="28" spans="1:9" x14ac:dyDescent="0.25">
      <c r="A28" s="16">
        <v>43111</v>
      </c>
      <c r="B28" s="17" t="s">
        <v>15</v>
      </c>
      <c r="C28" s="17"/>
      <c r="D28" s="17" t="s">
        <v>27</v>
      </c>
      <c r="E28" s="18">
        <v>1281.8965517199999</v>
      </c>
      <c r="F28" s="18">
        <f t="shared" si="0"/>
        <v>205.10344827519998</v>
      </c>
      <c r="G28" s="18">
        <f t="shared" si="1"/>
        <v>1486.9999999951999</v>
      </c>
      <c r="H28" s="17" t="s">
        <v>36</v>
      </c>
      <c r="I28" s="19" t="s">
        <v>37</v>
      </c>
    </row>
    <row r="29" spans="1:9" x14ac:dyDescent="0.25">
      <c r="A29" s="16">
        <v>43119</v>
      </c>
      <c r="B29" s="17" t="s">
        <v>16</v>
      </c>
      <c r="C29" s="15" t="s">
        <v>71</v>
      </c>
      <c r="D29" s="17" t="s">
        <v>28</v>
      </c>
      <c r="E29" s="18">
        <v>6631.1379310299999</v>
      </c>
      <c r="F29" s="18">
        <f t="shared" si="0"/>
        <v>1060.9820689648</v>
      </c>
      <c r="G29" s="18">
        <f t="shared" si="1"/>
        <v>7692.1199999948003</v>
      </c>
      <c r="H29" s="17" t="s">
        <v>36</v>
      </c>
      <c r="I29" s="19" t="s">
        <v>37</v>
      </c>
    </row>
    <row r="30" spans="1:9" x14ac:dyDescent="0.25">
      <c r="A30" s="16">
        <v>43119</v>
      </c>
      <c r="B30" s="17" t="s">
        <v>17</v>
      </c>
      <c r="C30" s="13" t="s">
        <v>72</v>
      </c>
      <c r="D30" s="17" t="s">
        <v>29</v>
      </c>
      <c r="E30" s="18">
        <v>2430.81034482</v>
      </c>
      <c r="F30" s="18">
        <f t="shared" si="0"/>
        <v>388.92965517120001</v>
      </c>
      <c r="G30" s="18">
        <f t="shared" si="1"/>
        <v>2819.7399999912</v>
      </c>
      <c r="H30" s="17" t="s">
        <v>36</v>
      </c>
      <c r="I30" s="19" t="s">
        <v>37</v>
      </c>
    </row>
    <row r="31" spans="1:9" x14ac:dyDescent="0.25">
      <c r="A31" s="16">
        <v>43119</v>
      </c>
      <c r="B31" s="17" t="s">
        <v>18</v>
      </c>
      <c r="C31" s="13"/>
      <c r="D31" s="17" t="s">
        <v>30</v>
      </c>
      <c r="E31" s="18">
        <v>5326.5</v>
      </c>
      <c r="F31" s="18">
        <f t="shared" si="0"/>
        <v>852.24</v>
      </c>
      <c r="G31" s="18">
        <f t="shared" si="1"/>
        <v>6178.74</v>
      </c>
      <c r="H31" s="17" t="s">
        <v>36</v>
      </c>
      <c r="I31" s="19" t="s">
        <v>37</v>
      </c>
    </row>
    <row r="32" spans="1:9" x14ac:dyDescent="0.25">
      <c r="A32" s="16">
        <v>43124</v>
      </c>
      <c r="B32" s="17" t="s">
        <v>19</v>
      </c>
      <c r="C32" s="17"/>
      <c r="D32" s="17" t="s">
        <v>31</v>
      </c>
      <c r="E32" s="18">
        <v>3622.8448275800001</v>
      </c>
      <c r="F32" s="18">
        <f t="shared" si="0"/>
        <v>579.65517241280008</v>
      </c>
      <c r="G32" s="18">
        <f t="shared" si="1"/>
        <v>4202.4999999928004</v>
      </c>
      <c r="H32" s="17" t="s">
        <v>36</v>
      </c>
      <c r="I32" s="19" t="s">
        <v>37</v>
      </c>
    </row>
    <row r="33" spans="1:9" x14ac:dyDescent="0.25">
      <c r="A33" s="16">
        <v>43124</v>
      </c>
      <c r="B33" s="17" t="s">
        <v>20</v>
      </c>
      <c r="C33" s="17" t="s">
        <v>148</v>
      </c>
      <c r="D33" s="17" t="s">
        <v>32</v>
      </c>
      <c r="E33" s="18">
        <v>3258.6206896499998</v>
      </c>
      <c r="F33" s="18">
        <f t="shared" si="0"/>
        <v>521.37931034400003</v>
      </c>
      <c r="G33" s="18">
        <f t="shared" si="1"/>
        <v>3779.9999999940001</v>
      </c>
      <c r="H33" s="17" t="s">
        <v>36</v>
      </c>
      <c r="I33" s="19" t="s">
        <v>37</v>
      </c>
    </row>
    <row r="34" spans="1:9" x14ac:dyDescent="0.25">
      <c r="A34" s="16">
        <v>43131</v>
      </c>
      <c r="B34" s="17" t="s">
        <v>21</v>
      </c>
      <c r="C34" s="17" t="s">
        <v>68</v>
      </c>
      <c r="D34" s="17" t="s">
        <v>33</v>
      </c>
      <c r="E34" s="18">
        <v>5827.5862068899996</v>
      </c>
      <c r="F34" s="18">
        <f t="shared" si="0"/>
        <v>932.41379310239995</v>
      </c>
      <c r="G34" s="18">
        <f t="shared" si="1"/>
        <v>6759.9999999923994</v>
      </c>
      <c r="H34" s="17" t="s">
        <v>36</v>
      </c>
      <c r="I34" s="19" t="s">
        <v>37</v>
      </c>
    </row>
    <row r="35" spans="1:9" x14ac:dyDescent="0.25">
      <c r="A35" s="20">
        <v>43131</v>
      </c>
      <c r="B35" s="21" t="s">
        <v>22</v>
      </c>
      <c r="C35" s="21"/>
      <c r="D35" s="21" t="s">
        <v>34</v>
      </c>
      <c r="E35" s="22">
        <v>5479.7758620599998</v>
      </c>
      <c r="F35" s="22">
        <f t="shared" si="0"/>
        <v>876.7641379296</v>
      </c>
      <c r="G35" s="22">
        <f t="shared" si="1"/>
        <v>6356.5399999895999</v>
      </c>
      <c r="H35" s="21" t="s">
        <v>36</v>
      </c>
      <c r="I35" s="23" t="s">
        <v>37</v>
      </c>
    </row>
    <row r="37" spans="1:9" x14ac:dyDescent="0.25">
      <c r="E37" s="64">
        <f>SUM(E9:E36)</f>
        <v>49742.687241314008</v>
      </c>
      <c r="F37" s="64">
        <f>SUM(F9:F36)</f>
        <v>7958.8299586102394</v>
      </c>
      <c r="G37" s="64">
        <f>SUM(E37:F37)</f>
        <v>57701.517199924245</v>
      </c>
    </row>
  </sheetData>
  <mergeCells count="2">
    <mergeCell ref="C3:G3"/>
    <mergeCell ref="D5:E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M13" sqref="M13"/>
    </sheetView>
  </sheetViews>
  <sheetFormatPr baseColWidth="10" defaultRowHeight="15" x14ac:dyDescent="0.25"/>
  <cols>
    <col min="2" max="2" width="32.7109375" customWidth="1"/>
    <col min="3" max="3" width="16.5703125" customWidth="1"/>
    <col min="4" max="4" width="54.7109375" bestFit="1" customWidth="1"/>
    <col min="5" max="5" width="12.5703125" style="6" bestFit="1" customWidth="1"/>
    <col min="6" max="6" width="11.42578125" style="6"/>
    <col min="7" max="7" width="12.5703125" style="6" bestFit="1" customWidth="1"/>
    <col min="8" max="8" width="15.85546875" bestFit="1" customWidth="1"/>
    <col min="9" max="9" width="13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s="14" customFormat="1" x14ac:dyDescent="0.25">
      <c r="A9" s="34"/>
      <c r="B9" s="24"/>
      <c r="C9" s="24"/>
      <c r="D9" s="24"/>
      <c r="E9" s="35"/>
      <c r="F9" s="35"/>
      <c r="G9" s="35"/>
      <c r="H9" s="36"/>
      <c r="I9" s="37"/>
    </row>
    <row r="10" spans="1:9" s="60" customFormat="1" ht="15" customHeight="1" x14ac:dyDescent="0.25">
      <c r="A10" s="68">
        <v>43376</v>
      </c>
      <c r="B10" s="56" t="s">
        <v>222</v>
      </c>
      <c r="C10" s="69"/>
      <c r="D10" s="69" t="s">
        <v>402</v>
      </c>
      <c r="E10" s="67">
        <v>5178.3275899999999</v>
      </c>
      <c r="F10" s="67">
        <f>E10*0.16</f>
        <v>828.53241439999999</v>
      </c>
      <c r="G10" s="67">
        <f>E10+F10</f>
        <v>6006.8600043999995</v>
      </c>
      <c r="H10" s="70" t="s">
        <v>340</v>
      </c>
      <c r="I10" s="71" t="s">
        <v>163</v>
      </c>
    </row>
    <row r="11" spans="1:9" s="60" customFormat="1" ht="15" customHeight="1" x14ac:dyDescent="0.25">
      <c r="A11" s="55">
        <v>43376</v>
      </c>
      <c r="B11" s="56" t="s">
        <v>246</v>
      </c>
      <c r="C11" s="56" t="s">
        <v>403</v>
      </c>
      <c r="D11" s="56" t="s">
        <v>404</v>
      </c>
      <c r="E11" s="57">
        <v>343.96551724</v>
      </c>
      <c r="F11" s="67">
        <f t="shared" ref="F11:F20" si="0">E11*0.16</f>
        <v>55.034482758400003</v>
      </c>
      <c r="G11" s="67">
        <f t="shared" ref="G11:G20" si="1">E11+F11</f>
        <v>398.99999999839997</v>
      </c>
      <c r="H11" s="70" t="s">
        <v>340</v>
      </c>
      <c r="I11" s="59" t="s">
        <v>163</v>
      </c>
    </row>
    <row r="12" spans="1:9" s="60" customFormat="1" ht="30" x14ac:dyDescent="0.25">
      <c r="A12" s="55">
        <v>43377</v>
      </c>
      <c r="B12" s="56" t="s">
        <v>164</v>
      </c>
      <c r="C12" s="56" t="s">
        <v>110</v>
      </c>
      <c r="D12" s="56" t="s">
        <v>405</v>
      </c>
      <c r="E12" s="57">
        <v>3007.6293103399998</v>
      </c>
      <c r="F12" s="67">
        <f t="shared" si="0"/>
        <v>481.22068965439996</v>
      </c>
      <c r="G12" s="67">
        <f t="shared" si="1"/>
        <v>3488.8499999943997</v>
      </c>
      <c r="H12" s="70" t="s">
        <v>340</v>
      </c>
      <c r="I12" s="59" t="s">
        <v>163</v>
      </c>
    </row>
    <row r="13" spans="1:9" s="60" customFormat="1" ht="30" x14ac:dyDescent="0.25">
      <c r="A13" s="55">
        <v>43391</v>
      </c>
      <c r="B13" s="56" t="s">
        <v>406</v>
      </c>
      <c r="C13" s="56" t="s">
        <v>179</v>
      </c>
      <c r="D13" s="56" t="s">
        <v>407</v>
      </c>
      <c r="E13" s="57">
        <v>6040</v>
      </c>
      <c r="F13" s="67">
        <f t="shared" si="0"/>
        <v>966.4</v>
      </c>
      <c r="G13" s="67">
        <f t="shared" si="1"/>
        <v>7006.4</v>
      </c>
      <c r="H13" s="70" t="s">
        <v>340</v>
      </c>
      <c r="I13" s="59" t="s">
        <v>163</v>
      </c>
    </row>
    <row r="14" spans="1:9" s="60" customFormat="1" ht="30" x14ac:dyDescent="0.25">
      <c r="A14" s="55">
        <v>43398</v>
      </c>
      <c r="B14" s="56" t="s">
        <v>246</v>
      </c>
      <c r="C14" s="56" t="s">
        <v>403</v>
      </c>
      <c r="D14" s="56" t="s">
        <v>408</v>
      </c>
      <c r="E14" s="57">
        <v>343.96551724</v>
      </c>
      <c r="F14" s="67">
        <f t="shared" si="0"/>
        <v>55.034482758400003</v>
      </c>
      <c r="G14" s="67">
        <f t="shared" si="1"/>
        <v>398.99999999839997</v>
      </c>
      <c r="H14" s="70" t="s">
        <v>340</v>
      </c>
      <c r="I14" s="59" t="s">
        <v>163</v>
      </c>
    </row>
    <row r="15" spans="1:9" s="60" customFormat="1" ht="30" x14ac:dyDescent="0.25">
      <c r="A15" s="55">
        <v>43398</v>
      </c>
      <c r="B15" s="56" t="s">
        <v>246</v>
      </c>
      <c r="C15" s="56" t="s">
        <v>403</v>
      </c>
      <c r="D15" s="56" t="s">
        <v>409</v>
      </c>
      <c r="E15" s="57">
        <v>473.27586206799998</v>
      </c>
      <c r="F15" s="67">
        <f t="shared" si="0"/>
        <v>75.724137930880005</v>
      </c>
      <c r="G15" s="67">
        <f t="shared" si="1"/>
        <v>548.99999999887996</v>
      </c>
      <c r="H15" s="70" t="s">
        <v>340</v>
      </c>
      <c r="I15" s="59" t="s">
        <v>163</v>
      </c>
    </row>
    <row r="16" spans="1:9" s="60" customFormat="1" ht="30" x14ac:dyDescent="0.25">
      <c r="A16" s="55">
        <v>43404</v>
      </c>
      <c r="B16" s="56" t="s">
        <v>324</v>
      </c>
      <c r="C16" s="56"/>
      <c r="D16" s="56" t="s">
        <v>410</v>
      </c>
      <c r="E16" s="57">
        <v>2350</v>
      </c>
      <c r="F16" s="67">
        <f t="shared" si="0"/>
        <v>376</v>
      </c>
      <c r="G16" s="67">
        <f t="shared" si="1"/>
        <v>2726</v>
      </c>
      <c r="H16" s="70" t="s">
        <v>340</v>
      </c>
      <c r="I16" s="59" t="s">
        <v>163</v>
      </c>
    </row>
    <row r="17" spans="1:9" s="60" customFormat="1" x14ac:dyDescent="0.25">
      <c r="A17" s="55"/>
      <c r="B17" s="56"/>
      <c r="C17" s="56"/>
      <c r="D17" s="56"/>
      <c r="E17" s="57"/>
      <c r="F17" s="72">
        <f t="shared" si="0"/>
        <v>0</v>
      </c>
      <c r="G17" s="72">
        <f t="shared" si="1"/>
        <v>0</v>
      </c>
      <c r="H17" s="58"/>
      <c r="I17" s="59"/>
    </row>
    <row r="18" spans="1:9" s="60" customFormat="1" x14ac:dyDescent="0.25">
      <c r="A18" s="55"/>
      <c r="B18" s="56"/>
      <c r="C18" s="56"/>
      <c r="D18" s="56"/>
      <c r="E18" s="57"/>
      <c r="F18" s="72">
        <f t="shared" si="0"/>
        <v>0</v>
      </c>
      <c r="G18" s="72">
        <f t="shared" si="1"/>
        <v>0</v>
      </c>
      <c r="H18" s="58"/>
      <c r="I18" s="59"/>
    </row>
    <row r="19" spans="1:9" s="60" customFormat="1" x14ac:dyDescent="0.25">
      <c r="A19" s="55"/>
      <c r="B19" s="56"/>
      <c r="C19" s="56"/>
      <c r="D19" s="56"/>
      <c r="E19" s="57"/>
      <c r="F19" s="72">
        <f t="shared" si="0"/>
        <v>0</v>
      </c>
      <c r="G19" s="72">
        <f t="shared" si="1"/>
        <v>0</v>
      </c>
      <c r="H19" s="58"/>
      <c r="I19" s="59"/>
    </row>
    <row r="20" spans="1:9" s="60" customFormat="1" x14ac:dyDescent="0.25">
      <c r="A20" s="55"/>
      <c r="B20" s="56"/>
      <c r="C20" s="56"/>
      <c r="D20" s="56"/>
      <c r="E20" s="57"/>
      <c r="F20" s="72">
        <f t="shared" si="0"/>
        <v>0</v>
      </c>
      <c r="G20" s="72">
        <f t="shared" si="1"/>
        <v>0</v>
      </c>
      <c r="H20" s="58"/>
      <c r="I20" s="59"/>
    </row>
    <row r="21" spans="1:9" s="60" customFormat="1" x14ac:dyDescent="0.25">
      <c r="A21" s="55"/>
      <c r="B21" s="56"/>
      <c r="C21" s="56"/>
      <c r="D21" s="56"/>
      <c r="E21" s="57"/>
      <c r="F21" s="73"/>
      <c r="G21" s="73"/>
      <c r="H21" s="58"/>
      <c r="I21" s="59"/>
    </row>
    <row r="22" spans="1:9" s="60" customFormat="1" x14ac:dyDescent="0.25">
      <c r="A22" s="55"/>
      <c r="B22" s="56"/>
      <c r="C22" s="69"/>
      <c r="D22" s="56"/>
      <c r="E22" s="57"/>
      <c r="F22" s="57"/>
      <c r="G22" s="57"/>
      <c r="H22" s="58"/>
      <c r="I22" s="59"/>
    </row>
    <row r="23" spans="1:9" s="60" customFormat="1" x14ac:dyDescent="0.25">
      <c r="A23" s="55"/>
      <c r="B23" s="56"/>
      <c r="C23" s="56"/>
      <c r="D23" s="56"/>
      <c r="E23" s="57"/>
      <c r="F23" s="57"/>
      <c r="G23" s="57"/>
      <c r="H23" s="58"/>
      <c r="I23" s="59"/>
    </row>
    <row r="24" spans="1:9" s="60" customFormat="1" x14ac:dyDescent="0.25">
      <c r="A24" s="55"/>
      <c r="B24" s="56"/>
      <c r="C24" s="56"/>
      <c r="D24" s="56"/>
      <c r="E24" s="57"/>
      <c r="F24" s="57"/>
      <c r="G24" s="57"/>
      <c r="H24" s="58"/>
      <c r="I24" s="59"/>
    </row>
    <row r="25" spans="1:9" s="60" customFormat="1" x14ac:dyDescent="0.25">
      <c r="A25" s="55"/>
      <c r="B25" s="56"/>
      <c r="C25" s="56"/>
      <c r="D25" s="56"/>
      <c r="E25" s="57"/>
      <c r="F25" s="57"/>
      <c r="G25" s="57"/>
      <c r="H25" s="58"/>
      <c r="I25" s="59"/>
    </row>
    <row r="26" spans="1:9" s="60" customFormat="1" x14ac:dyDescent="0.25">
      <c r="A26" s="55"/>
      <c r="B26" s="56"/>
      <c r="C26" s="56"/>
      <c r="D26" s="56"/>
      <c r="E26" s="57"/>
      <c r="F26" s="57"/>
      <c r="G26" s="57"/>
      <c r="H26" s="58"/>
      <c r="I26" s="59"/>
    </row>
    <row r="27" spans="1:9" s="60" customFormat="1" x14ac:dyDescent="0.25">
      <c r="A27" s="55"/>
      <c r="B27" s="56"/>
      <c r="C27" s="56"/>
      <c r="D27" s="56"/>
      <c r="E27" s="57"/>
      <c r="F27" s="57"/>
      <c r="G27" s="57"/>
      <c r="H27" s="58"/>
      <c r="I27" s="59"/>
    </row>
    <row r="28" spans="1:9" s="60" customFormat="1" x14ac:dyDescent="0.25">
      <c r="A28" s="55"/>
      <c r="B28" s="56"/>
      <c r="C28" s="56"/>
      <c r="D28" s="56"/>
      <c r="E28" s="57"/>
      <c r="F28" s="57"/>
      <c r="G28" s="57"/>
      <c r="H28" s="58"/>
      <c r="I28" s="59"/>
    </row>
    <row r="29" spans="1:9" s="60" customFormat="1" x14ac:dyDescent="0.25">
      <c r="A29" s="55"/>
      <c r="B29" s="56"/>
      <c r="C29" s="56"/>
      <c r="D29" s="56"/>
      <c r="E29" s="57"/>
      <c r="F29" s="57"/>
      <c r="G29" s="57"/>
      <c r="H29" s="58"/>
      <c r="I29" s="59"/>
    </row>
    <row r="30" spans="1:9" s="60" customFormat="1" x14ac:dyDescent="0.25">
      <c r="A30" s="55"/>
      <c r="B30" s="56"/>
      <c r="C30" s="56"/>
      <c r="D30" s="56"/>
      <c r="E30" s="57"/>
      <c r="F30" s="57"/>
      <c r="G30" s="57"/>
      <c r="H30" s="58"/>
      <c r="I30" s="59"/>
    </row>
    <row r="31" spans="1:9" s="60" customFormat="1" x14ac:dyDescent="0.25">
      <c r="A31" s="61"/>
      <c r="B31" s="62"/>
      <c r="C31" s="62"/>
      <c r="D31" s="62"/>
      <c r="E31" s="63"/>
      <c r="F31" s="57"/>
      <c r="G31" s="57"/>
      <c r="H31" s="58"/>
      <c r="I31" s="59"/>
    </row>
    <row r="32" spans="1:9" s="60" customFormat="1" x14ac:dyDescent="0.25">
      <c r="A32" s="61"/>
      <c r="B32" s="62"/>
      <c r="C32" s="62"/>
      <c r="D32" s="62"/>
      <c r="E32" s="63"/>
      <c r="F32" s="57"/>
      <c r="G32" s="57"/>
      <c r="H32" s="58"/>
      <c r="I32" s="59"/>
    </row>
    <row r="33" spans="1:9" s="60" customFormat="1" x14ac:dyDescent="0.25">
      <c r="A33" s="61"/>
      <c r="B33" s="62"/>
      <c r="C33" s="62"/>
      <c r="D33" s="62"/>
      <c r="E33" s="63"/>
      <c r="F33" s="57"/>
      <c r="G33" s="57"/>
      <c r="H33" s="58"/>
      <c r="I33" s="59"/>
    </row>
    <row r="34" spans="1:9" s="60" customFormat="1" x14ac:dyDescent="0.25">
      <c r="A34" s="61"/>
      <c r="B34" s="62"/>
      <c r="C34" s="62"/>
      <c r="D34" s="62"/>
      <c r="E34" s="63"/>
      <c r="F34" s="57"/>
      <c r="G34" s="57"/>
      <c r="H34" s="58"/>
      <c r="I34" s="59"/>
    </row>
    <row r="35" spans="1:9" s="60" customFormat="1" x14ac:dyDescent="0.25">
      <c r="A35" s="61"/>
      <c r="B35" s="62"/>
      <c r="C35" s="62"/>
      <c r="D35" s="62"/>
      <c r="E35" s="63"/>
      <c r="F35" s="65"/>
      <c r="G35" s="65"/>
      <c r="H35" s="58"/>
      <c r="I35" s="59"/>
    </row>
    <row r="36" spans="1:9" s="14" customFormat="1" x14ac:dyDescent="0.25">
      <c r="A36" s="42"/>
      <c r="B36" s="27"/>
      <c r="C36" s="27"/>
      <c r="D36" s="27"/>
      <c r="E36" s="43"/>
      <c r="F36" s="66">
        <f t="shared" ref="F36" si="2">E36*0.16</f>
        <v>0</v>
      </c>
      <c r="G36" s="66">
        <f t="shared" ref="G36" si="3">E36+F36</f>
        <v>0</v>
      </c>
      <c r="H36" s="44"/>
      <c r="I36" s="45"/>
    </row>
    <row r="39" spans="1:9" x14ac:dyDescent="0.25">
      <c r="E39" s="64">
        <f>SUM(E9:E38)</f>
        <v>17737.163796887999</v>
      </c>
      <c r="F39" s="64">
        <f>SUM(F9:F38)</f>
        <v>2837.9462075020797</v>
      </c>
      <c r="G39" s="64">
        <f>SUM(G9:G38)</f>
        <v>20575.110004390081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3" workbookViewId="0">
      <selection activeCell="A16" sqref="A16"/>
    </sheetView>
  </sheetViews>
  <sheetFormatPr baseColWidth="10" defaultRowHeight="15" x14ac:dyDescent="0.25"/>
  <cols>
    <col min="2" max="2" width="32.7109375" customWidth="1"/>
    <col min="3" max="3" width="16.5703125" customWidth="1"/>
    <col min="4" max="4" width="54.7109375" bestFit="1" customWidth="1"/>
    <col min="5" max="5" width="12.5703125" style="6" bestFit="1" customWidth="1"/>
    <col min="6" max="6" width="11.42578125" style="6"/>
    <col min="7" max="7" width="12.5703125" style="6" bestFit="1" customWidth="1"/>
    <col min="8" max="8" width="15.85546875" bestFit="1" customWidth="1"/>
    <col min="9" max="9" width="13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s="14" customFormat="1" x14ac:dyDescent="0.25">
      <c r="A9" s="34"/>
      <c r="B9" s="24"/>
      <c r="C9" s="24"/>
      <c r="D9" s="24"/>
      <c r="E9" s="35"/>
      <c r="F9" s="35"/>
      <c r="G9" s="35"/>
      <c r="H9" s="36"/>
      <c r="I9" s="37"/>
    </row>
    <row r="10" spans="1:9" s="60" customFormat="1" ht="15" customHeight="1" x14ac:dyDescent="0.25">
      <c r="A10" s="68">
        <v>43405</v>
      </c>
      <c r="B10" s="56" t="s">
        <v>238</v>
      </c>
      <c r="C10" s="69"/>
      <c r="D10" s="69" t="s">
        <v>411</v>
      </c>
      <c r="E10" s="67">
        <v>1484.48</v>
      </c>
      <c r="F10" s="67">
        <f>E10*0.16</f>
        <v>237.51680000000002</v>
      </c>
      <c r="G10" s="67">
        <f>E10+F10</f>
        <v>1721.9968000000001</v>
      </c>
      <c r="H10" s="70" t="s">
        <v>340</v>
      </c>
      <c r="I10" s="71" t="s">
        <v>163</v>
      </c>
    </row>
    <row r="11" spans="1:9" s="60" customFormat="1" ht="15" customHeight="1" x14ac:dyDescent="0.25">
      <c r="A11" s="55">
        <v>43405</v>
      </c>
      <c r="B11" s="56" t="s">
        <v>172</v>
      </c>
      <c r="C11" s="56" t="s">
        <v>412</v>
      </c>
      <c r="D11" s="69" t="s">
        <v>411</v>
      </c>
      <c r="E11" s="57">
        <v>888.43</v>
      </c>
      <c r="F11" s="67">
        <f t="shared" ref="F11:F16" si="0">E11*0.16</f>
        <v>142.14879999999999</v>
      </c>
      <c r="G11" s="67">
        <f t="shared" ref="G11:G16" si="1">E11+F11</f>
        <v>1030.5788</v>
      </c>
      <c r="H11" s="70" t="s">
        <v>340</v>
      </c>
      <c r="I11" s="59" t="s">
        <v>163</v>
      </c>
    </row>
    <row r="12" spans="1:9" s="60" customFormat="1" ht="30" x14ac:dyDescent="0.25">
      <c r="A12" s="55">
        <v>43411</v>
      </c>
      <c r="B12" s="56" t="s">
        <v>246</v>
      </c>
      <c r="C12" s="56" t="s">
        <v>304</v>
      </c>
      <c r="D12" s="56" t="s">
        <v>413</v>
      </c>
      <c r="E12" s="57">
        <v>343.96551724099999</v>
      </c>
      <c r="F12" s="67">
        <f t="shared" si="0"/>
        <v>55.034482758559996</v>
      </c>
      <c r="G12" s="67">
        <f t="shared" si="1"/>
        <v>398.99999999955998</v>
      </c>
      <c r="H12" s="70" t="s">
        <v>340</v>
      </c>
      <c r="I12" s="59" t="s">
        <v>163</v>
      </c>
    </row>
    <row r="13" spans="1:9" s="60" customFormat="1" ht="30" x14ac:dyDescent="0.25">
      <c r="A13" s="55">
        <v>43411</v>
      </c>
      <c r="B13" s="56" t="s">
        <v>164</v>
      </c>
      <c r="C13" s="56" t="s">
        <v>110</v>
      </c>
      <c r="D13" s="56" t="s">
        <v>414</v>
      </c>
      <c r="E13" s="57">
        <v>8863.0517241300004</v>
      </c>
      <c r="F13" s="67">
        <f t="shared" si="0"/>
        <v>1418.0882758608002</v>
      </c>
      <c r="G13" s="67">
        <f t="shared" si="1"/>
        <v>10281.139999990801</v>
      </c>
      <c r="H13" s="70" t="s">
        <v>340</v>
      </c>
      <c r="I13" s="59" t="s">
        <v>163</v>
      </c>
    </row>
    <row r="14" spans="1:9" s="60" customFormat="1" ht="30" x14ac:dyDescent="0.25">
      <c r="A14" s="55">
        <v>43420</v>
      </c>
      <c r="B14" s="56" t="s">
        <v>415</v>
      </c>
      <c r="C14" s="56"/>
      <c r="D14" s="56" t="s">
        <v>416</v>
      </c>
      <c r="E14" s="57">
        <v>11600</v>
      </c>
      <c r="F14" s="67"/>
      <c r="G14" s="67">
        <f t="shared" si="1"/>
        <v>11600</v>
      </c>
      <c r="H14" s="70" t="s">
        <v>340</v>
      </c>
      <c r="I14" s="59" t="s">
        <v>163</v>
      </c>
    </row>
    <row r="15" spans="1:9" s="60" customFormat="1" ht="30" x14ac:dyDescent="0.25">
      <c r="A15" s="55">
        <v>43416</v>
      </c>
      <c r="B15" s="56" t="s">
        <v>209</v>
      </c>
      <c r="C15" s="56"/>
      <c r="D15" s="56" t="s">
        <v>417</v>
      </c>
      <c r="E15" s="57">
        <v>651.71551724100004</v>
      </c>
      <c r="F15" s="67">
        <f t="shared" si="0"/>
        <v>104.27448275856001</v>
      </c>
      <c r="G15" s="67">
        <f t="shared" si="1"/>
        <v>755.98999999956004</v>
      </c>
      <c r="H15" s="70" t="s">
        <v>309</v>
      </c>
      <c r="I15" s="59">
        <v>2331</v>
      </c>
    </row>
    <row r="16" spans="1:9" s="60" customFormat="1" ht="30" x14ac:dyDescent="0.25">
      <c r="A16" s="55">
        <v>43376</v>
      </c>
      <c r="B16" s="56" t="s">
        <v>228</v>
      </c>
      <c r="C16" s="56"/>
      <c r="D16" s="56" t="s">
        <v>418</v>
      </c>
      <c r="E16" s="57">
        <v>330</v>
      </c>
      <c r="F16" s="67">
        <f t="shared" si="0"/>
        <v>52.800000000000004</v>
      </c>
      <c r="G16" s="67">
        <f t="shared" si="1"/>
        <v>382.8</v>
      </c>
      <c r="H16" s="70" t="s">
        <v>309</v>
      </c>
      <c r="I16" s="59">
        <v>2331</v>
      </c>
    </row>
    <row r="17" spans="1:9" s="60" customFormat="1" ht="45" x14ac:dyDescent="0.25">
      <c r="A17" s="55">
        <v>43379</v>
      </c>
      <c r="B17" s="56" t="s">
        <v>419</v>
      </c>
      <c r="C17" s="56"/>
      <c r="D17" s="56" t="s">
        <v>420</v>
      </c>
      <c r="E17" s="57">
        <v>103.45</v>
      </c>
      <c r="F17" s="67">
        <f t="shared" ref="F17:F27" si="2">E17*0.16</f>
        <v>16.552</v>
      </c>
      <c r="G17" s="67">
        <f t="shared" ref="G17:G27" si="3">E17+F17</f>
        <v>120.00200000000001</v>
      </c>
      <c r="H17" s="70" t="s">
        <v>309</v>
      </c>
      <c r="I17" s="59">
        <v>2331</v>
      </c>
    </row>
    <row r="18" spans="1:9" s="60" customFormat="1" ht="30" x14ac:dyDescent="0.25">
      <c r="A18" s="55">
        <v>43383</v>
      </c>
      <c r="B18" s="56" t="s">
        <v>421</v>
      </c>
      <c r="C18" s="56"/>
      <c r="D18" s="56" t="s">
        <v>422</v>
      </c>
      <c r="E18" s="57">
        <v>1200</v>
      </c>
      <c r="F18" s="67">
        <f t="shared" si="2"/>
        <v>192</v>
      </c>
      <c r="G18" s="67">
        <f t="shared" si="3"/>
        <v>1392</v>
      </c>
      <c r="H18" s="70" t="s">
        <v>309</v>
      </c>
      <c r="I18" s="59">
        <v>2331</v>
      </c>
    </row>
    <row r="19" spans="1:9" s="60" customFormat="1" ht="30" x14ac:dyDescent="0.25">
      <c r="A19" s="55">
        <v>43388</v>
      </c>
      <c r="B19" s="56" t="s">
        <v>423</v>
      </c>
      <c r="C19" s="56" t="s">
        <v>424</v>
      </c>
      <c r="D19" s="56" t="s">
        <v>425</v>
      </c>
      <c r="E19" s="57">
        <v>197.41</v>
      </c>
      <c r="F19" s="67">
        <f t="shared" si="2"/>
        <v>31.585599999999999</v>
      </c>
      <c r="G19" s="67">
        <f t="shared" si="3"/>
        <v>228.9956</v>
      </c>
      <c r="H19" s="70" t="s">
        <v>309</v>
      </c>
      <c r="I19" s="59">
        <v>2331</v>
      </c>
    </row>
    <row r="20" spans="1:9" s="60" customFormat="1" ht="30" x14ac:dyDescent="0.25">
      <c r="A20" s="55">
        <v>43363</v>
      </c>
      <c r="B20" s="56" t="s">
        <v>382</v>
      </c>
      <c r="C20" s="56" t="s">
        <v>383</v>
      </c>
      <c r="D20" s="56" t="s">
        <v>426</v>
      </c>
      <c r="E20" s="57">
        <v>53.3</v>
      </c>
      <c r="F20" s="67">
        <f t="shared" si="2"/>
        <v>8.5280000000000005</v>
      </c>
      <c r="G20" s="67">
        <f t="shared" si="3"/>
        <v>61.827999999999996</v>
      </c>
      <c r="H20" s="70" t="s">
        <v>309</v>
      </c>
      <c r="I20" s="59">
        <v>2331</v>
      </c>
    </row>
    <row r="21" spans="1:9" s="60" customFormat="1" ht="30" x14ac:dyDescent="0.25">
      <c r="A21" s="55">
        <v>43399</v>
      </c>
      <c r="B21" s="56" t="s">
        <v>364</v>
      </c>
      <c r="C21" s="56"/>
      <c r="D21" s="56" t="s">
        <v>427</v>
      </c>
      <c r="E21" s="57">
        <v>431.03</v>
      </c>
      <c r="F21" s="67">
        <f t="shared" si="2"/>
        <v>68.964799999999997</v>
      </c>
      <c r="G21" s="67">
        <f t="shared" si="3"/>
        <v>499.99479999999994</v>
      </c>
      <c r="H21" s="70" t="s">
        <v>309</v>
      </c>
      <c r="I21" s="59">
        <v>2331</v>
      </c>
    </row>
    <row r="22" spans="1:9" s="60" customFormat="1" x14ac:dyDescent="0.25">
      <c r="A22" s="55">
        <v>43405</v>
      </c>
      <c r="B22" s="56" t="s">
        <v>428</v>
      </c>
      <c r="C22" s="69" t="s">
        <v>119</v>
      </c>
      <c r="D22" s="56" t="s">
        <v>411</v>
      </c>
      <c r="E22" s="57">
        <v>664</v>
      </c>
      <c r="F22" s="67">
        <f t="shared" si="2"/>
        <v>106.24000000000001</v>
      </c>
      <c r="G22" s="67">
        <f t="shared" si="3"/>
        <v>770.24</v>
      </c>
      <c r="H22" s="70" t="s">
        <v>309</v>
      </c>
      <c r="I22" s="59">
        <v>2331</v>
      </c>
    </row>
    <row r="23" spans="1:9" s="60" customFormat="1" ht="30" x14ac:dyDescent="0.25">
      <c r="A23" s="55">
        <v>43405</v>
      </c>
      <c r="B23" s="56" t="s">
        <v>429</v>
      </c>
      <c r="C23" s="56" t="s">
        <v>131</v>
      </c>
      <c r="D23" s="56" t="s">
        <v>430</v>
      </c>
      <c r="E23" s="57">
        <v>577.59</v>
      </c>
      <c r="F23" s="67">
        <f t="shared" si="2"/>
        <v>92.414400000000001</v>
      </c>
      <c r="G23" s="67">
        <f t="shared" si="3"/>
        <v>670.00440000000003</v>
      </c>
      <c r="H23" s="70" t="s">
        <v>309</v>
      </c>
      <c r="I23" s="59">
        <v>2331</v>
      </c>
    </row>
    <row r="24" spans="1:9" s="60" customFormat="1" ht="30" x14ac:dyDescent="0.25">
      <c r="A24" s="55">
        <v>43398</v>
      </c>
      <c r="B24" s="56" t="s">
        <v>429</v>
      </c>
      <c r="C24" s="56" t="s">
        <v>131</v>
      </c>
      <c r="D24" s="56" t="s">
        <v>431</v>
      </c>
      <c r="E24" s="57">
        <v>1034.48</v>
      </c>
      <c r="F24" s="67">
        <f t="shared" si="2"/>
        <v>165.51680000000002</v>
      </c>
      <c r="G24" s="67">
        <f t="shared" si="3"/>
        <v>1199.9968000000001</v>
      </c>
      <c r="H24" s="70" t="s">
        <v>309</v>
      </c>
      <c r="I24" s="59">
        <v>2331</v>
      </c>
    </row>
    <row r="25" spans="1:9" s="60" customFormat="1" ht="30" x14ac:dyDescent="0.25">
      <c r="A25" s="55">
        <v>43391</v>
      </c>
      <c r="B25" s="56" t="s">
        <v>423</v>
      </c>
      <c r="C25" s="56" t="s">
        <v>424</v>
      </c>
      <c r="D25" s="56" t="s">
        <v>432</v>
      </c>
      <c r="E25" s="57">
        <v>139.655172413</v>
      </c>
      <c r="F25" s="67">
        <f t="shared" si="2"/>
        <v>22.344827586080001</v>
      </c>
      <c r="G25" s="67">
        <f t="shared" si="3"/>
        <v>161.99999999907999</v>
      </c>
      <c r="H25" s="70" t="s">
        <v>309</v>
      </c>
      <c r="I25" s="59">
        <v>2331</v>
      </c>
    </row>
    <row r="26" spans="1:9" s="60" customFormat="1" ht="30" x14ac:dyDescent="0.25">
      <c r="A26" s="55">
        <v>43388</v>
      </c>
      <c r="B26" s="56" t="s">
        <v>433</v>
      </c>
      <c r="C26" s="56" t="s">
        <v>434</v>
      </c>
      <c r="D26" s="56" t="s">
        <v>435</v>
      </c>
      <c r="E26" s="57">
        <v>153.6</v>
      </c>
      <c r="F26" s="67">
        <f t="shared" si="2"/>
        <v>24.576000000000001</v>
      </c>
      <c r="G26" s="57">
        <f t="shared" si="3"/>
        <v>178.17599999999999</v>
      </c>
      <c r="H26" s="70" t="s">
        <v>309</v>
      </c>
      <c r="I26" s="59">
        <v>2331</v>
      </c>
    </row>
    <row r="27" spans="1:9" s="60" customFormat="1" x14ac:dyDescent="0.25">
      <c r="A27" s="55">
        <v>43413</v>
      </c>
      <c r="B27" s="56" t="s">
        <v>428</v>
      </c>
      <c r="C27" s="56" t="s">
        <v>119</v>
      </c>
      <c r="D27" s="56" t="s">
        <v>411</v>
      </c>
      <c r="E27" s="57">
        <v>730</v>
      </c>
      <c r="F27" s="57">
        <f t="shared" si="2"/>
        <v>116.8</v>
      </c>
      <c r="G27" s="57">
        <f t="shared" si="3"/>
        <v>846.8</v>
      </c>
      <c r="H27" s="70" t="s">
        <v>309</v>
      </c>
      <c r="I27" s="59">
        <v>2331</v>
      </c>
    </row>
    <row r="28" spans="1:9" s="60" customFormat="1" x14ac:dyDescent="0.25">
      <c r="A28" s="55"/>
      <c r="B28" s="56"/>
      <c r="C28" s="56"/>
      <c r="D28" s="56"/>
      <c r="E28" s="57"/>
      <c r="F28" s="57"/>
      <c r="G28" s="57"/>
      <c r="H28" s="58"/>
      <c r="I28" s="59"/>
    </row>
    <row r="29" spans="1:9" s="60" customFormat="1" x14ac:dyDescent="0.25">
      <c r="A29" s="55"/>
      <c r="B29" s="56"/>
      <c r="C29" s="56"/>
      <c r="D29" s="56"/>
      <c r="E29" s="57"/>
      <c r="F29" s="57"/>
      <c r="G29" s="57"/>
      <c r="H29" s="58"/>
      <c r="I29" s="59"/>
    </row>
    <row r="30" spans="1:9" s="60" customFormat="1" x14ac:dyDescent="0.25">
      <c r="A30" s="61"/>
      <c r="B30" s="62"/>
      <c r="C30" s="62"/>
      <c r="D30" s="62"/>
      <c r="E30" s="63"/>
      <c r="F30" s="57"/>
      <c r="G30" s="57"/>
      <c r="H30" s="58"/>
      <c r="I30" s="59"/>
    </row>
    <row r="31" spans="1:9" s="60" customFormat="1" x14ac:dyDescent="0.25">
      <c r="A31" s="61"/>
      <c r="B31" s="62"/>
      <c r="C31" s="62"/>
      <c r="D31" s="62"/>
      <c r="E31" s="63"/>
      <c r="F31" s="57"/>
      <c r="G31" s="57"/>
      <c r="H31" s="58"/>
      <c r="I31" s="59"/>
    </row>
    <row r="32" spans="1:9" s="60" customFormat="1" x14ac:dyDescent="0.25">
      <c r="A32" s="61"/>
      <c r="B32" s="62"/>
      <c r="C32" s="62"/>
      <c r="D32" s="62"/>
      <c r="E32" s="63"/>
      <c r="F32" s="57"/>
      <c r="G32" s="57"/>
      <c r="H32" s="58"/>
      <c r="I32" s="59"/>
    </row>
    <row r="33" spans="1:9" s="60" customFormat="1" x14ac:dyDescent="0.25">
      <c r="A33" s="61"/>
      <c r="B33" s="62"/>
      <c r="C33" s="62"/>
      <c r="D33" s="62"/>
      <c r="E33" s="63"/>
      <c r="F33" s="57"/>
      <c r="G33" s="57"/>
      <c r="H33" s="58"/>
      <c r="I33" s="59"/>
    </row>
    <row r="34" spans="1:9" s="60" customFormat="1" x14ac:dyDescent="0.25">
      <c r="A34" s="61"/>
      <c r="B34" s="62"/>
      <c r="C34" s="62"/>
      <c r="D34" s="62"/>
      <c r="E34" s="63"/>
      <c r="F34" s="65"/>
      <c r="G34" s="65"/>
      <c r="H34" s="58"/>
      <c r="I34" s="59"/>
    </row>
    <row r="35" spans="1:9" s="14" customFormat="1" x14ac:dyDescent="0.25">
      <c r="A35" s="42"/>
      <c r="B35" s="27"/>
      <c r="C35" s="27"/>
      <c r="D35" s="27"/>
      <c r="E35" s="43"/>
      <c r="F35" s="66">
        <f t="shared" ref="F35" si="4">E35*0.16</f>
        <v>0</v>
      </c>
      <c r="G35" s="66">
        <f t="shared" ref="G35" si="5">E35+F35</f>
        <v>0</v>
      </c>
      <c r="H35" s="44"/>
      <c r="I35" s="45"/>
    </row>
    <row r="38" spans="1:9" x14ac:dyDescent="0.25">
      <c r="E38" s="64">
        <f>SUM(E9:E37)</f>
        <v>29446.157931024994</v>
      </c>
      <c r="F38" s="64">
        <f>SUM(F9:F37)</f>
        <v>2855.3852689640007</v>
      </c>
      <c r="G38" s="64">
        <f>SUM(G9:G37)</f>
        <v>32301.543199989006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L17" sqref="L17"/>
    </sheetView>
  </sheetViews>
  <sheetFormatPr baseColWidth="10" defaultRowHeight="15" x14ac:dyDescent="0.25"/>
  <cols>
    <col min="2" max="2" width="32.7109375" customWidth="1"/>
    <col min="3" max="3" width="16.5703125" customWidth="1"/>
    <col min="4" max="4" width="54.7109375" bestFit="1" customWidth="1"/>
    <col min="5" max="5" width="12.5703125" style="6" bestFit="1" customWidth="1"/>
    <col min="6" max="6" width="11.42578125" style="6"/>
    <col min="7" max="7" width="12.5703125" style="6" bestFit="1" customWidth="1"/>
    <col min="8" max="8" width="15.85546875" bestFit="1" customWidth="1"/>
    <col min="9" max="9" width="13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s="14" customFormat="1" x14ac:dyDescent="0.25">
      <c r="A9" s="34">
        <v>43465</v>
      </c>
      <c r="B9" s="24" t="s">
        <v>436</v>
      </c>
      <c r="C9" s="24" t="s">
        <v>437</v>
      </c>
      <c r="D9" s="24" t="s">
        <v>438</v>
      </c>
      <c r="E9" s="67">
        <f>G9/1.16</f>
        <v>9913.7931034482772</v>
      </c>
      <c r="F9" s="67">
        <f>E9*0.16</f>
        <v>1586.2068965517244</v>
      </c>
      <c r="G9" s="35">
        <v>11500</v>
      </c>
      <c r="H9" s="36" t="s">
        <v>309</v>
      </c>
      <c r="I9" s="37">
        <v>2484</v>
      </c>
    </row>
    <row r="10" spans="1:9" s="60" customFormat="1" ht="15" customHeight="1" x14ac:dyDescent="0.25">
      <c r="A10" s="68">
        <v>43451</v>
      </c>
      <c r="B10" s="56" t="s">
        <v>246</v>
      </c>
      <c r="C10" s="56" t="s">
        <v>304</v>
      </c>
      <c r="D10" s="56" t="s">
        <v>413</v>
      </c>
      <c r="E10" s="67">
        <f>G10/1.16</f>
        <v>343.96551724137936</v>
      </c>
      <c r="F10" s="67">
        <f>E10*0.16</f>
        <v>55.034482758620697</v>
      </c>
      <c r="G10" s="67">
        <v>399</v>
      </c>
      <c r="H10" s="70" t="s">
        <v>340</v>
      </c>
      <c r="I10" s="71" t="s">
        <v>163</v>
      </c>
    </row>
    <row r="11" spans="1:9" s="60" customFormat="1" ht="15" customHeight="1" x14ac:dyDescent="0.25">
      <c r="A11" s="55">
        <v>43451</v>
      </c>
      <c r="B11" s="56" t="s">
        <v>439</v>
      </c>
      <c r="C11" s="56" t="s">
        <v>440</v>
      </c>
      <c r="D11" s="69" t="s">
        <v>441</v>
      </c>
      <c r="E11" s="67">
        <f t="shared" ref="E11:E12" si="0">G11/1.16</f>
        <v>2600</v>
      </c>
      <c r="F11" s="67">
        <f t="shared" ref="F11:F13" si="1">E11*0.16</f>
        <v>416</v>
      </c>
      <c r="G11" s="67">
        <v>3016</v>
      </c>
      <c r="H11" s="70" t="s">
        <v>340</v>
      </c>
      <c r="I11" s="71" t="s">
        <v>163</v>
      </c>
    </row>
    <row r="12" spans="1:9" s="60" customFormat="1" x14ac:dyDescent="0.25">
      <c r="A12" s="55">
        <v>43451</v>
      </c>
      <c r="B12" s="56" t="s">
        <v>439</v>
      </c>
      <c r="C12" s="56" t="s">
        <v>440</v>
      </c>
      <c r="D12" s="56" t="s">
        <v>441</v>
      </c>
      <c r="E12" s="67">
        <f t="shared" si="0"/>
        <v>2600</v>
      </c>
      <c r="F12" s="67">
        <f t="shared" si="1"/>
        <v>416</v>
      </c>
      <c r="G12" s="67">
        <v>3016</v>
      </c>
      <c r="H12" s="70" t="s">
        <v>340</v>
      </c>
      <c r="I12" s="71" t="s">
        <v>163</v>
      </c>
    </row>
    <row r="13" spans="1:9" s="60" customFormat="1" x14ac:dyDescent="0.25">
      <c r="A13" s="55">
        <v>43451</v>
      </c>
      <c r="B13" s="56" t="s">
        <v>439</v>
      </c>
      <c r="C13" s="56" t="s">
        <v>442</v>
      </c>
      <c r="D13" s="56" t="s">
        <v>441</v>
      </c>
      <c r="E13" s="67">
        <f t="shared" ref="E13" si="2">G13/1.16</f>
        <v>4387.0689655172418</v>
      </c>
      <c r="F13" s="67">
        <f t="shared" si="1"/>
        <v>701.93103448275872</v>
      </c>
      <c r="G13" s="67">
        <v>5089</v>
      </c>
      <c r="H13" s="70" t="s">
        <v>340</v>
      </c>
      <c r="I13" s="71" t="s">
        <v>163</v>
      </c>
    </row>
    <row r="14" spans="1:9" s="60" customFormat="1" x14ac:dyDescent="0.25">
      <c r="A14" s="55"/>
      <c r="B14" s="56"/>
      <c r="C14" s="56"/>
      <c r="D14" s="56"/>
      <c r="E14" s="67"/>
      <c r="F14" s="67"/>
      <c r="G14" s="67"/>
      <c r="H14" s="70"/>
      <c r="I14" s="59"/>
    </row>
    <row r="15" spans="1:9" s="60" customFormat="1" x14ac:dyDescent="0.25">
      <c r="A15" s="55"/>
      <c r="B15" s="56"/>
      <c r="C15" s="56"/>
      <c r="D15" s="56"/>
      <c r="E15" s="57"/>
      <c r="F15" s="67"/>
      <c r="G15" s="67"/>
      <c r="H15" s="70"/>
      <c r="I15" s="59"/>
    </row>
    <row r="16" spans="1:9" s="60" customFormat="1" x14ac:dyDescent="0.25">
      <c r="A16" s="55"/>
      <c r="B16" s="56"/>
      <c r="C16" s="56"/>
      <c r="D16" s="56"/>
      <c r="E16" s="57"/>
      <c r="F16" s="67"/>
      <c r="G16" s="67"/>
      <c r="H16" s="70"/>
      <c r="I16" s="59"/>
    </row>
    <row r="17" spans="1:9" s="60" customFormat="1" x14ac:dyDescent="0.25">
      <c r="A17" s="55"/>
      <c r="B17" s="56"/>
      <c r="C17" s="56"/>
      <c r="D17" s="56"/>
      <c r="E17" s="57"/>
      <c r="F17" s="67"/>
      <c r="G17" s="67"/>
      <c r="H17" s="70"/>
      <c r="I17" s="59"/>
    </row>
    <row r="18" spans="1:9" s="60" customFormat="1" x14ac:dyDescent="0.25">
      <c r="A18" s="55"/>
      <c r="B18" s="56"/>
      <c r="C18" s="56"/>
      <c r="D18" s="56"/>
      <c r="E18" s="57"/>
      <c r="F18" s="67"/>
      <c r="G18" s="67"/>
      <c r="H18" s="70"/>
      <c r="I18" s="59"/>
    </row>
    <row r="19" spans="1:9" s="60" customFormat="1" x14ac:dyDescent="0.25">
      <c r="A19" s="55"/>
      <c r="B19" s="56"/>
      <c r="C19" s="56"/>
      <c r="D19" s="56"/>
      <c r="E19" s="57"/>
      <c r="F19" s="67"/>
      <c r="G19" s="67"/>
      <c r="H19" s="70"/>
      <c r="I19" s="59"/>
    </row>
    <row r="20" spans="1:9" s="60" customFormat="1" x14ac:dyDescent="0.25">
      <c r="A20" s="55"/>
      <c r="B20" s="56"/>
      <c r="C20" s="56"/>
      <c r="D20" s="56"/>
      <c r="E20" s="57"/>
      <c r="F20" s="67"/>
      <c r="G20" s="67"/>
      <c r="H20" s="70"/>
      <c r="I20" s="59"/>
    </row>
    <row r="21" spans="1:9" s="60" customFormat="1" x14ac:dyDescent="0.25">
      <c r="A21" s="55"/>
      <c r="B21" s="56"/>
      <c r="C21" s="56"/>
      <c r="D21" s="56"/>
      <c r="E21" s="57"/>
      <c r="F21" s="67"/>
      <c r="G21" s="67"/>
      <c r="H21" s="70"/>
      <c r="I21" s="59"/>
    </row>
    <row r="22" spans="1:9" s="60" customFormat="1" x14ac:dyDescent="0.25">
      <c r="A22" s="55"/>
      <c r="B22" s="56"/>
      <c r="C22" s="69"/>
      <c r="D22" s="56"/>
      <c r="E22" s="57"/>
      <c r="F22" s="67"/>
      <c r="G22" s="67"/>
      <c r="H22" s="70"/>
      <c r="I22" s="59"/>
    </row>
    <row r="23" spans="1:9" s="60" customFormat="1" x14ac:dyDescent="0.25">
      <c r="A23" s="55"/>
      <c r="B23" s="56"/>
      <c r="C23" s="56"/>
      <c r="D23" s="56"/>
      <c r="E23" s="57"/>
      <c r="F23" s="67"/>
      <c r="G23" s="67"/>
      <c r="H23" s="70"/>
      <c r="I23" s="59"/>
    </row>
    <row r="24" spans="1:9" s="60" customFormat="1" x14ac:dyDescent="0.25">
      <c r="A24" s="55"/>
      <c r="B24" s="56"/>
      <c r="C24" s="56"/>
      <c r="D24" s="56"/>
      <c r="E24" s="57"/>
      <c r="F24" s="67"/>
      <c r="G24" s="67"/>
      <c r="H24" s="70"/>
      <c r="I24" s="59"/>
    </row>
    <row r="25" spans="1:9" s="60" customFormat="1" x14ac:dyDescent="0.25">
      <c r="A25" s="55"/>
      <c r="B25" s="56"/>
      <c r="C25" s="56"/>
      <c r="D25" s="56"/>
      <c r="E25" s="57"/>
      <c r="F25" s="67"/>
      <c r="G25" s="67"/>
      <c r="H25" s="70"/>
      <c r="I25" s="59"/>
    </row>
    <row r="26" spans="1:9" s="60" customFormat="1" x14ac:dyDescent="0.25">
      <c r="A26" s="55"/>
      <c r="B26" s="56"/>
      <c r="C26" s="56"/>
      <c r="D26" s="56"/>
      <c r="E26" s="57"/>
      <c r="F26" s="67"/>
      <c r="G26" s="57"/>
      <c r="H26" s="70"/>
      <c r="I26" s="59"/>
    </row>
    <row r="27" spans="1:9" s="60" customFormat="1" x14ac:dyDescent="0.25">
      <c r="A27" s="55"/>
      <c r="B27" s="56"/>
      <c r="C27" s="56"/>
      <c r="D27" s="56"/>
      <c r="E27" s="57"/>
      <c r="F27" s="57"/>
      <c r="G27" s="57"/>
      <c r="H27" s="70"/>
      <c r="I27" s="59"/>
    </row>
    <row r="28" spans="1:9" s="60" customFormat="1" x14ac:dyDescent="0.25">
      <c r="B28" s="55"/>
      <c r="C28" s="56"/>
      <c r="D28" s="56"/>
      <c r="E28" s="57"/>
      <c r="F28" s="57"/>
      <c r="G28" s="57"/>
      <c r="H28" s="58"/>
      <c r="I28" s="59"/>
    </row>
    <row r="29" spans="1:9" s="60" customFormat="1" x14ac:dyDescent="0.25">
      <c r="A29" s="55"/>
      <c r="B29" s="56"/>
      <c r="C29" s="56"/>
      <c r="D29" s="56"/>
      <c r="E29" s="57"/>
      <c r="F29" s="57"/>
      <c r="G29" s="57"/>
      <c r="H29" s="58"/>
      <c r="I29" s="59"/>
    </row>
    <row r="30" spans="1:9" s="60" customFormat="1" x14ac:dyDescent="0.25">
      <c r="A30" s="61"/>
      <c r="B30" s="62"/>
      <c r="C30" s="62"/>
      <c r="D30" s="62"/>
      <c r="E30" s="63"/>
      <c r="F30" s="57"/>
      <c r="G30" s="57"/>
      <c r="H30" s="58"/>
      <c r="I30" s="59"/>
    </row>
    <row r="31" spans="1:9" s="60" customFormat="1" x14ac:dyDescent="0.25">
      <c r="A31" s="61"/>
      <c r="B31" s="62"/>
      <c r="C31" s="62"/>
      <c r="D31" s="62"/>
      <c r="E31" s="63"/>
      <c r="F31" s="57"/>
      <c r="G31" s="57"/>
      <c r="H31" s="58"/>
      <c r="I31" s="59"/>
    </row>
    <row r="32" spans="1:9" s="60" customFormat="1" x14ac:dyDescent="0.25">
      <c r="A32" s="61"/>
      <c r="B32" s="62"/>
      <c r="C32" s="62"/>
      <c r="D32" s="62"/>
      <c r="E32" s="63"/>
      <c r="F32" s="57"/>
      <c r="G32" s="57"/>
      <c r="H32" s="58"/>
      <c r="I32" s="59"/>
    </row>
    <row r="33" spans="1:9" s="60" customFormat="1" x14ac:dyDescent="0.25">
      <c r="A33" s="61"/>
      <c r="B33" s="62"/>
      <c r="C33" s="62"/>
      <c r="D33" s="62"/>
      <c r="E33" s="63"/>
      <c r="F33" s="57"/>
      <c r="G33" s="57"/>
      <c r="H33" s="58"/>
      <c r="I33" s="59"/>
    </row>
    <row r="34" spans="1:9" s="60" customFormat="1" x14ac:dyDescent="0.25">
      <c r="A34" s="61"/>
      <c r="B34" s="62"/>
      <c r="C34" s="62"/>
      <c r="D34" s="62"/>
      <c r="E34" s="63"/>
      <c r="F34" s="65"/>
      <c r="G34" s="65"/>
      <c r="H34" s="58"/>
      <c r="I34" s="59"/>
    </row>
    <row r="35" spans="1:9" s="14" customFormat="1" x14ac:dyDescent="0.25">
      <c r="A35" s="42"/>
      <c r="B35" s="27"/>
      <c r="C35" s="27"/>
      <c r="D35" s="27"/>
      <c r="E35" s="43"/>
      <c r="F35" s="66">
        <f t="shared" ref="F35" si="3">E35*0.16</f>
        <v>0</v>
      </c>
      <c r="G35" s="66">
        <f t="shared" ref="G35" si="4">E35+F35</f>
        <v>0</v>
      </c>
      <c r="H35" s="44"/>
      <c r="I35" s="45"/>
    </row>
    <row r="38" spans="1:9" x14ac:dyDescent="0.25">
      <c r="E38" s="64">
        <f>SUM(E9:E37)</f>
        <v>19844.827586206899</v>
      </c>
      <c r="F38" s="64">
        <f>SUM(F9:F37)</f>
        <v>3175.1724137931037</v>
      </c>
      <c r="G38" s="64">
        <f>SUM(G9:G37)</f>
        <v>23020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23" workbookViewId="0">
      <selection activeCell="C49" sqref="C49"/>
    </sheetView>
  </sheetViews>
  <sheetFormatPr baseColWidth="10" defaultRowHeight="15" x14ac:dyDescent="0.25"/>
  <cols>
    <col min="1" max="1" width="10.7109375" bestFit="1" customWidth="1"/>
    <col min="2" max="2" width="57.28515625" bestFit="1" customWidth="1"/>
    <col min="3" max="3" width="15.140625" bestFit="1" customWidth="1"/>
    <col min="4" max="4" width="60.5703125" customWidth="1"/>
    <col min="5" max="5" width="11.5703125" bestFit="1" customWidth="1"/>
    <col min="7" max="7" width="12.5703125" bestFit="1" customWidth="1"/>
    <col min="8" max="8" width="15.85546875" bestFit="1" customWidth="1"/>
    <col min="9" max="9" width="15.42578125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s="14" customFormat="1" ht="15.75" customHeight="1" x14ac:dyDescent="0.25">
      <c r="A9" s="34">
        <v>43139</v>
      </c>
      <c r="B9" s="24" t="s">
        <v>73</v>
      </c>
      <c r="C9" s="47" t="s">
        <v>110</v>
      </c>
      <c r="D9" s="24" t="s">
        <v>88</v>
      </c>
      <c r="E9" s="35">
        <v>4646.2931034399999</v>
      </c>
      <c r="F9" s="35">
        <f t="shared" ref="F9:F48" si="0">E9*0.16</f>
        <v>743.40689655040001</v>
      </c>
      <c r="G9" s="35">
        <f t="shared" ref="G9:G48" si="1">E9+F9</f>
        <v>5389.6999999904001</v>
      </c>
      <c r="H9" s="24" t="s">
        <v>35</v>
      </c>
      <c r="I9" s="48">
        <v>1368</v>
      </c>
    </row>
    <row r="10" spans="1:9" s="14" customFormat="1" ht="15.75" customHeight="1" x14ac:dyDescent="0.25">
      <c r="A10" s="49">
        <v>43152</v>
      </c>
      <c r="B10" s="26" t="s">
        <v>73</v>
      </c>
      <c r="C10" s="50" t="s">
        <v>110</v>
      </c>
      <c r="D10" s="25" t="s">
        <v>89</v>
      </c>
      <c r="E10" s="39">
        <v>10450.818965500001</v>
      </c>
      <c r="F10" s="39">
        <f t="shared" si="0"/>
        <v>1672.1310344800002</v>
      </c>
      <c r="G10" s="39">
        <f t="shared" si="1"/>
        <v>12122.949999980001</v>
      </c>
      <c r="H10" s="25" t="s">
        <v>35</v>
      </c>
      <c r="I10" s="51">
        <v>1407</v>
      </c>
    </row>
    <row r="11" spans="1:9" s="14" customFormat="1" ht="15.75" customHeight="1" x14ac:dyDescent="0.25">
      <c r="A11" s="38">
        <v>43137</v>
      </c>
      <c r="B11" s="26" t="s">
        <v>74</v>
      </c>
      <c r="C11" s="26" t="s">
        <v>60</v>
      </c>
      <c r="D11" s="26" t="s">
        <v>90</v>
      </c>
      <c r="E11" s="39">
        <v>2982.6724137900001</v>
      </c>
      <c r="F11" s="39">
        <f t="shared" si="0"/>
        <v>477.22758620640002</v>
      </c>
      <c r="G11" s="39">
        <f t="shared" si="1"/>
        <v>3459.8999999963999</v>
      </c>
      <c r="H11" s="40" t="s">
        <v>36</v>
      </c>
      <c r="I11" s="52" t="s">
        <v>37</v>
      </c>
    </row>
    <row r="12" spans="1:9" s="14" customFormat="1" ht="15.75" customHeight="1" x14ac:dyDescent="0.25">
      <c r="A12" s="38">
        <v>43139</v>
      </c>
      <c r="B12" s="26" t="s">
        <v>75</v>
      </c>
      <c r="C12" s="26" t="s">
        <v>111</v>
      </c>
      <c r="D12" s="26" t="s">
        <v>91</v>
      </c>
      <c r="E12" s="39">
        <v>3795</v>
      </c>
      <c r="F12" s="39">
        <f t="shared" si="0"/>
        <v>607.20000000000005</v>
      </c>
      <c r="G12" s="39">
        <f t="shared" si="1"/>
        <v>4402.2</v>
      </c>
      <c r="H12" s="40" t="s">
        <v>36</v>
      </c>
      <c r="I12" s="52" t="s">
        <v>37</v>
      </c>
    </row>
    <row r="13" spans="1:9" s="14" customFormat="1" ht="15.75" customHeight="1" x14ac:dyDescent="0.25">
      <c r="A13" s="38">
        <v>43139</v>
      </c>
      <c r="B13" s="26" t="s">
        <v>76</v>
      </c>
      <c r="C13" s="26" t="s">
        <v>112</v>
      </c>
      <c r="D13" s="26" t="s">
        <v>92</v>
      </c>
      <c r="E13" s="39">
        <v>3310.6034482700002</v>
      </c>
      <c r="F13" s="39">
        <f t="shared" si="0"/>
        <v>529.69655172320006</v>
      </c>
      <c r="G13" s="39">
        <f t="shared" si="1"/>
        <v>3840.2999999932003</v>
      </c>
      <c r="H13" s="40" t="s">
        <v>36</v>
      </c>
      <c r="I13" s="52" t="s">
        <v>37</v>
      </c>
    </row>
    <row r="14" spans="1:9" s="14" customFormat="1" ht="15.75" customHeight="1" x14ac:dyDescent="0.25">
      <c r="A14" s="49">
        <v>43139</v>
      </c>
      <c r="B14" s="26" t="s">
        <v>14</v>
      </c>
      <c r="C14" s="26"/>
      <c r="D14" s="26" t="s">
        <v>93</v>
      </c>
      <c r="E14" s="39">
        <v>9764.3017241300004</v>
      </c>
      <c r="F14" s="39">
        <f t="shared" si="0"/>
        <v>1562.2882758608</v>
      </c>
      <c r="G14" s="39">
        <f t="shared" si="1"/>
        <v>11326.5899999908</v>
      </c>
      <c r="H14" s="40" t="s">
        <v>36</v>
      </c>
      <c r="I14" s="52" t="s">
        <v>37</v>
      </c>
    </row>
    <row r="15" spans="1:9" s="14" customFormat="1" ht="15.75" customHeight="1" x14ac:dyDescent="0.25">
      <c r="A15" s="38">
        <v>43140</v>
      </c>
      <c r="B15" s="26" t="s">
        <v>77</v>
      </c>
      <c r="C15" s="26"/>
      <c r="D15" s="26" t="s">
        <v>94</v>
      </c>
      <c r="E15" s="39">
        <v>3255</v>
      </c>
      <c r="F15" s="39">
        <f t="shared" si="0"/>
        <v>520.79999999999995</v>
      </c>
      <c r="G15" s="39">
        <f t="shared" si="1"/>
        <v>3775.8</v>
      </c>
      <c r="H15" s="40" t="s">
        <v>36</v>
      </c>
      <c r="I15" s="52" t="s">
        <v>37</v>
      </c>
    </row>
    <row r="16" spans="1:9" s="14" customFormat="1" ht="15.75" customHeight="1" x14ac:dyDescent="0.25">
      <c r="A16" s="38">
        <v>43145</v>
      </c>
      <c r="B16" s="26" t="s">
        <v>113</v>
      </c>
      <c r="C16" s="26" t="s">
        <v>114</v>
      </c>
      <c r="D16" s="26" t="s">
        <v>115</v>
      </c>
      <c r="E16" s="39">
        <v>600</v>
      </c>
      <c r="F16" s="39">
        <f t="shared" si="0"/>
        <v>96</v>
      </c>
      <c r="G16" s="39">
        <f t="shared" si="1"/>
        <v>696</v>
      </c>
      <c r="H16" s="40" t="s">
        <v>36</v>
      </c>
      <c r="I16" s="52" t="s">
        <v>37</v>
      </c>
    </row>
    <row r="17" spans="1:9" s="14" customFormat="1" ht="15.75" customHeight="1" x14ac:dyDescent="0.25">
      <c r="A17" s="38">
        <v>43145</v>
      </c>
      <c r="B17" s="26" t="s">
        <v>78</v>
      </c>
      <c r="C17" s="26" t="s">
        <v>66</v>
      </c>
      <c r="D17" s="26" t="s">
        <v>95</v>
      </c>
      <c r="E17" s="39">
        <v>598.77586206800004</v>
      </c>
      <c r="F17" s="39">
        <f t="shared" si="0"/>
        <v>95.804137930880003</v>
      </c>
      <c r="G17" s="39">
        <f t="shared" si="1"/>
        <v>694.57999999888</v>
      </c>
      <c r="H17" s="40" t="s">
        <v>36</v>
      </c>
      <c r="I17" s="52" t="s">
        <v>37</v>
      </c>
    </row>
    <row r="18" spans="1:9" s="14" customFormat="1" ht="15.75" customHeight="1" x14ac:dyDescent="0.25">
      <c r="A18" s="38">
        <v>43145</v>
      </c>
      <c r="B18" s="26" t="s">
        <v>79</v>
      </c>
      <c r="C18" s="26" t="s">
        <v>116</v>
      </c>
      <c r="D18" s="26" t="s">
        <v>96</v>
      </c>
      <c r="E18" s="39">
        <v>724.13793103399996</v>
      </c>
      <c r="F18" s="39">
        <f t="shared" si="0"/>
        <v>115.86206896544</v>
      </c>
      <c r="G18" s="39">
        <f t="shared" si="1"/>
        <v>839.99999999943998</v>
      </c>
      <c r="H18" s="40" t="s">
        <v>36</v>
      </c>
      <c r="I18" s="52" t="s">
        <v>37</v>
      </c>
    </row>
    <row r="19" spans="1:9" s="14" customFormat="1" ht="15.75" customHeight="1" x14ac:dyDescent="0.25">
      <c r="A19" s="38">
        <v>43145</v>
      </c>
      <c r="B19" s="26" t="s">
        <v>80</v>
      </c>
      <c r="C19" s="26"/>
      <c r="D19" s="26" t="s">
        <v>97</v>
      </c>
      <c r="E19" s="39">
        <v>1027</v>
      </c>
      <c r="F19" s="39">
        <f t="shared" si="0"/>
        <v>164.32</v>
      </c>
      <c r="G19" s="39">
        <f t="shared" si="1"/>
        <v>1191.32</v>
      </c>
      <c r="H19" s="40" t="s">
        <v>36</v>
      </c>
      <c r="I19" s="52" t="s">
        <v>37</v>
      </c>
    </row>
    <row r="20" spans="1:9" s="14" customFormat="1" ht="15.75" customHeight="1" x14ac:dyDescent="0.25">
      <c r="A20" s="38">
        <v>43146</v>
      </c>
      <c r="B20" s="26" t="s">
        <v>81</v>
      </c>
      <c r="C20" s="26" t="s">
        <v>118</v>
      </c>
      <c r="D20" s="26" t="s">
        <v>98</v>
      </c>
      <c r="E20" s="39">
        <v>2622.1637931</v>
      </c>
      <c r="F20" s="39">
        <f t="shared" si="0"/>
        <v>419.546206896</v>
      </c>
      <c r="G20" s="39">
        <f t="shared" si="1"/>
        <v>3041.7099999960001</v>
      </c>
      <c r="H20" s="40" t="s">
        <v>36</v>
      </c>
      <c r="I20" s="52" t="s">
        <v>37</v>
      </c>
    </row>
    <row r="21" spans="1:9" s="14" customFormat="1" ht="15.75" customHeight="1" x14ac:dyDescent="0.25">
      <c r="A21" s="38">
        <v>43147</v>
      </c>
      <c r="B21" s="26" t="s">
        <v>14</v>
      </c>
      <c r="C21" s="26"/>
      <c r="D21" s="26" t="s">
        <v>99</v>
      </c>
      <c r="E21" s="39">
        <v>8961</v>
      </c>
      <c r="F21" s="39">
        <f t="shared" si="0"/>
        <v>1433.76</v>
      </c>
      <c r="G21" s="39">
        <f t="shared" si="1"/>
        <v>10394.76</v>
      </c>
      <c r="H21" s="40" t="s">
        <v>36</v>
      </c>
      <c r="I21" s="52" t="s">
        <v>37</v>
      </c>
    </row>
    <row r="22" spans="1:9" s="14" customFormat="1" ht="15.75" customHeight="1" x14ac:dyDescent="0.25">
      <c r="A22" s="38">
        <v>43152</v>
      </c>
      <c r="B22" s="26" t="s">
        <v>82</v>
      </c>
      <c r="C22" s="26" t="s">
        <v>119</v>
      </c>
      <c r="D22" s="26" t="s">
        <v>100</v>
      </c>
      <c r="E22" s="39">
        <v>536.206896551</v>
      </c>
      <c r="F22" s="39">
        <f t="shared" si="0"/>
        <v>85.793103448159997</v>
      </c>
      <c r="G22" s="39">
        <f t="shared" si="1"/>
        <v>621.99999999915997</v>
      </c>
      <c r="H22" s="40" t="s">
        <v>36</v>
      </c>
      <c r="I22" s="52" t="s">
        <v>37</v>
      </c>
    </row>
    <row r="23" spans="1:9" s="14" customFormat="1" ht="15.75" customHeight="1" x14ac:dyDescent="0.25">
      <c r="A23" s="38">
        <v>43152</v>
      </c>
      <c r="B23" s="26" t="s">
        <v>21</v>
      </c>
      <c r="C23" s="26" t="s">
        <v>68</v>
      </c>
      <c r="D23" s="26" t="s">
        <v>101</v>
      </c>
      <c r="E23" s="39">
        <v>2969.8275862</v>
      </c>
      <c r="F23" s="39">
        <f t="shared" si="0"/>
        <v>475.17241379200004</v>
      </c>
      <c r="G23" s="39">
        <f t="shared" si="1"/>
        <v>3444.9999999920001</v>
      </c>
      <c r="H23" s="40" t="s">
        <v>36</v>
      </c>
      <c r="I23" s="52" t="s">
        <v>37</v>
      </c>
    </row>
    <row r="24" spans="1:9" s="14" customFormat="1" ht="15.75" customHeight="1" x14ac:dyDescent="0.25">
      <c r="A24" s="38">
        <v>43152</v>
      </c>
      <c r="B24" s="26" t="s">
        <v>13</v>
      </c>
      <c r="C24" s="26"/>
      <c r="D24" s="26" t="s">
        <v>102</v>
      </c>
      <c r="E24" s="39">
        <v>10719.3620689</v>
      </c>
      <c r="F24" s="39">
        <f t="shared" si="0"/>
        <v>1715.097931024</v>
      </c>
      <c r="G24" s="39">
        <f t="shared" si="1"/>
        <v>12434.459999924</v>
      </c>
      <c r="H24" s="40" t="s">
        <v>36</v>
      </c>
      <c r="I24" s="52" t="s">
        <v>37</v>
      </c>
    </row>
    <row r="25" spans="1:9" s="14" customFormat="1" ht="15.75" customHeight="1" x14ac:dyDescent="0.25">
      <c r="A25" s="38">
        <v>43152</v>
      </c>
      <c r="B25" s="26" t="s">
        <v>17</v>
      </c>
      <c r="C25" s="26" t="s">
        <v>72</v>
      </c>
      <c r="D25" s="26" t="s">
        <v>103</v>
      </c>
      <c r="E25" s="39">
        <v>2634</v>
      </c>
      <c r="F25" s="39">
        <f t="shared" si="0"/>
        <v>421.44</v>
      </c>
      <c r="G25" s="39">
        <f t="shared" si="1"/>
        <v>3055.44</v>
      </c>
      <c r="H25" s="40" t="s">
        <v>36</v>
      </c>
      <c r="I25" s="52" t="s">
        <v>37</v>
      </c>
    </row>
    <row r="26" spans="1:9" s="14" customFormat="1" ht="15.75" customHeight="1" x14ac:dyDescent="0.25">
      <c r="A26" s="38">
        <v>43153</v>
      </c>
      <c r="B26" s="26" t="s">
        <v>83</v>
      </c>
      <c r="C26" s="26" t="s">
        <v>120</v>
      </c>
      <c r="D26" s="26" t="s">
        <v>104</v>
      </c>
      <c r="E26" s="39">
        <v>7854.4827586199999</v>
      </c>
      <c r="F26" s="39">
        <f t="shared" si="0"/>
        <v>1256.7172413792</v>
      </c>
      <c r="G26" s="39">
        <f t="shared" si="1"/>
        <v>9111.1999999992004</v>
      </c>
      <c r="H26" s="40" t="s">
        <v>36</v>
      </c>
      <c r="I26" s="52" t="s">
        <v>37</v>
      </c>
    </row>
    <row r="27" spans="1:9" s="14" customFormat="1" ht="15.75" customHeight="1" x14ac:dyDescent="0.25">
      <c r="A27" s="38">
        <v>43153</v>
      </c>
      <c r="B27" s="26" t="s">
        <v>14</v>
      </c>
      <c r="C27" s="26"/>
      <c r="D27" s="26" t="s">
        <v>105</v>
      </c>
      <c r="E27" s="39">
        <v>6161.8706896499998</v>
      </c>
      <c r="F27" s="39">
        <f t="shared" si="0"/>
        <v>985.89931034400001</v>
      </c>
      <c r="G27" s="39">
        <f t="shared" si="1"/>
        <v>7147.7699999939996</v>
      </c>
      <c r="H27" s="40" t="s">
        <v>36</v>
      </c>
      <c r="I27" s="52" t="s">
        <v>37</v>
      </c>
    </row>
    <row r="28" spans="1:9" s="14" customFormat="1" ht="15.75" customHeight="1" x14ac:dyDescent="0.25">
      <c r="A28" s="38">
        <v>43153</v>
      </c>
      <c r="B28" s="26" t="s">
        <v>84</v>
      </c>
      <c r="C28" s="26" t="s">
        <v>121</v>
      </c>
      <c r="D28" s="26" t="s">
        <v>106</v>
      </c>
      <c r="E28" s="39">
        <v>822.5</v>
      </c>
      <c r="F28" s="39">
        <f t="shared" si="0"/>
        <v>131.6</v>
      </c>
      <c r="G28" s="39">
        <f t="shared" si="1"/>
        <v>954.1</v>
      </c>
      <c r="H28" s="40" t="s">
        <v>36</v>
      </c>
      <c r="I28" s="52" t="s">
        <v>37</v>
      </c>
    </row>
    <row r="29" spans="1:9" s="14" customFormat="1" ht="15.75" customHeight="1" x14ac:dyDescent="0.25">
      <c r="A29" s="38">
        <v>43154</v>
      </c>
      <c r="B29" s="26" t="s">
        <v>85</v>
      </c>
      <c r="C29" s="26" t="s">
        <v>43</v>
      </c>
      <c r="D29" s="26" t="s">
        <v>107</v>
      </c>
      <c r="E29" s="39">
        <v>3279.9482758600002</v>
      </c>
      <c r="F29" s="39">
        <f t="shared" si="0"/>
        <v>524.7917241376</v>
      </c>
      <c r="G29" s="39">
        <f t="shared" si="1"/>
        <v>3804.7399999976001</v>
      </c>
      <c r="H29" s="40" t="s">
        <v>36</v>
      </c>
      <c r="I29" s="52" t="s">
        <v>37</v>
      </c>
    </row>
    <row r="30" spans="1:9" s="14" customFormat="1" ht="15.75" customHeight="1" x14ac:dyDescent="0.25">
      <c r="A30" s="38">
        <v>43154</v>
      </c>
      <c r="B30" s="26" t="s">
        <v>86</v>
      </c>
      <c r="C30" s="26"/>
      <c r="D30" s="26" t="s">
        <v>108</v>
      </c>
      <c r="E30" s="39">
        <v>3720</v>
      </c>
      <c r="F30" s="39">
        <f t="shared" si="0"/>
        <v>595.20000000000005</v>
      </c>
      <c r="G30" s="39">
        <f t="shared" si="1"/>
        <v>4315.2</v>
      </c>
      <c r="H30" s="40" t="s">
        <v>36</v>
      </c>
      <c r="I30" s="52" t="s">
        <v>37</v>
      </c>
    </row>
    <row r="31" spans="1:9" s="14" customFormat="1" ht="15.75" customHeight="1" x14ac:dyDescent="0.25">
      <c r="A31" s="38">
        <v>43154</v>
      </c>
      <c r="B31" s="26" t="s">
        <v>87</v>
      </c>
      <c r="C31" s="26" t="s">
        <v>122</v>
      </c>
      <c r="D31" s="26" t="s">
        <v>109</v>
      </c>
      <c r="E31" s="39">
        <v>1430</v>
      </c>
      <c r="F31" s="39">
        <f t="shared" si="0"/>
        <v>228.8</v>
      </c>
      <c r="G31" s="39">
        <f t="shared" si="1"/>
        <v>1658.8</v>
      </c>
      <c r="H31" s="40" t="s">
        <v>36</v>
      </c>
      <c r="I31" s="52" t="s">
        <v>37</v>
      </c>
    </row>
    <row r="32" spans="1:9" s="14" customFormat="1" ht="30" x14ac:dyDescent="0.25">
      <c r="A32" s="38">
        <v>43125</v>
      </c>
      <c r="B32" s="26" t="s">
        <v>123</v>
      </c>
      <c r="C32" s="26"/>
      <c r="D32" s="26" t="s">
        <v>124</v>
      </c>
      <c r="E32" s="39">
        <v>486.22</v>
      </c>
      <c r="F32" s="39">
        <f t="shared" si="0"/>
        <v>77.795200000000008</v>
      </c>
      <c r="G32" s="39">
        <f t="shared" si="1"/>
        <v>564.01520000000005</v>
      </c>
      <c r="H32" s="25" t="s">
        <v>35</v>
      </c>
      <c r="I32" s="41">
        <v>1456</v>
      </c>
    </row>
    <row r="33" spans="1:9" s="14" customFormat="1" x14ac:dyDescent="0.25">
      <c r="A33" s="38">
        <v>43127</v>
      </c>
      <c r="B33" s="26" t="s">
        <v>125</v>
      </c>
      <c r="C33" s="26" t="s">
        <v>126</v>
      </c>
      <c r="D33" s="26" t="s">
        <v>127</v>
      </c>
      <c r="E33" s="39">
        <v>96.12</v>
      </c>
      <c r="F33" s="53">
        <f t="shared" si="0"/>
        <v>15.379200000000001</v>
      </c>
      <c r="G33" s="53">
        <f t="shared" si="1"/>
        <v>111.4992</v>
      </c>
      <c r="H33" s="25" t="s">
        <v>35</v>
      </c>
      <c r="I33" s="41">
        <v>1456</v>
      </c>
    </row>
    <row r="34" spans="1:9" s="14" customFormat="1" x14ac:dyDescent="0.25">
      <c r="A34" s="38">
        <v>43131</v>
      </c>
      <c r="B34" s="26" t="s">
        <v>78</v>
      </c>
      <c r="C34" s="26" t="s">
        <v>66</v>
      </c>
      <c r="D34" s="26" t="s">
        <v>128</v>
      </c>
      <c r="E34" s="39">
        <v>651.42999999999995</v>
      </c>
      <c r="F34" s="53">
        <f t="shared" si="0"/>
        <v>104.22879999999999</v>
      </c>
      <c r="G34" s="53">
        <f t="shared" si="1"/>
        <v>755.65879999999993</v>
      </c>
      <c r="H34" s="25" t="s">
        <v>35</v>
      </c>
      <c r="I34" s="41">
        <v>1456</v>
      </c>
    </row>
    <row r="35" spans="1:9" s="14" customFormat="1" x14ac:dyDescent="0.25">
      <c r="A35" s="38">
        <v>43129</v>
      </c>
      <c r="B35" s="26" t="s">
        <v>129</v>
      </c>
      <c r="C35" s="26"/>
      <c r="D35" s="26" t="s">
        <v>127</v>
      </c>
      <c r="E35" s="39">
        <v>84.77</v>
      </c>
      <c r="F35" s="53">
        <f t="shared" si="0"/>
        <v>13.5632</v>
      </c>
      <c r="G35" s="53">
        <f t="shared" si="1"/>
        <v>98.333199999999991</v>
      </c>
      <c r="H35" s="25" t="s">
        <v>35</v>
      </c>
      <c r="I35" s="41">
        <v>1456</v>
      </c>
    </row>
    <row r="36" spans="1:9" s="14" customFormat="1" x14ac:dyDescent="0.25">
      <c r="A36" s="38">
        <v>43132</v>
      </c>
      <c r="B36" s="26" t="s">
        <v>130</v>
      </c>
      <c r="C36" s="26" t="s">
        <v>131</v>
      </c>
      <c r="D36" s="26" t="s">
        <v>132</v>
      </c>
      <c r="E36" s="39">
        <v>706.9</v>
      </c>
      <c r="F36" s="53">
        <f t="shared" si="0"/>
        <v>113.104</v>
      </c>
      <c r="G36" s="53">
        <f t="shared" si="1"/>
        <v>820.00400000000002</v>
      </c>
      <c r="H36" s="25" t="s">
        <v>35</v>
      </c>
      <c r="I36" s="41">
        <v>1456</v>
      </c>
    </row>
    <row r="37" spans="1:9" s="14" customFormat="1" x14ac:dyDescent="0.25">
      <c r="A37" s="38">
        <v>43132</v>
      </c>
      <c r="B37" s="26" t="s">
        <v>133</v>
      </c>
      <c r="C37" s="26" t="s">
        <v>134</v>
      </c>
      <c r="D37" s="26" t="s">
        <v>135</v>
      </c>
      <c r="E37" s="39">
        <v>246.2</v>
      </c>
      <c r="F37" s="53">
        <f t="shared" si="0"/>
        <v>39.391999999999996</v>
      </c>
      <c r="G37" s="53">
        <f t="shared" si="1"/>
        <v>285.59199999999998</v>
      </c>
      <c r="H37" s="25" t="s">
        <v>35</v>
      </c>
      <c r="I37" s="41">
        <v>1456</v>
      </c>
    </row>
    <row r="38" spans="1:9" s="14" customFormat="1" ht="30" x14ac:dyDescent="0.25">
      <c r="A38" s="38">
        <v>43135</v>
      </c>
      <c r="B38" s="26" t="s">
        <v>136</v>
      </c>
      <c r="C38" s="26" t="s">
        <v>137</v>
      </c>
      <c r="D38" s="26" t="s">
        <v>138</v>
      </c>
      <c r="E38" s="39">
        <v>218.84</v>
      </c>
      <c r="F38" s="53">
        <f t="shared" si="0"/>
        <v>35.014400000000002</v>
      </c>
      <c r="G38" s="53">
        <f t="shared" si="1"/>
        <v>253.8544</v>
      </c>
      <c r="H38" s="25" t="s">
        <v>35</v>
      </c>
      <c r="I38" s="41">
        <v>1456</v>
      </c>
    </row>
    <row r="39" spans="1:9" s="14" customFormat="1" ht="30" x14ac:dyDescent="0.25">
      <c r="A39" s="38">
        <v>43147</v>
      </c>
      <c r="B39" s="26" t="s">
        <v>139</v>
      </c>
      <c r="C39" s="26"/>
      <c r="D39" s="26" t="s">
        <v>140</v>
      </c>
      <c r="E39" s="39">
        <v>405.17</v>
      </c>
      <c r="F39" s="53">
        <f t="shared" si="0"/>
        <v>64.827200000000005</v>
      </c>
      <c r="G39" s="53">
        <f t="shared" si="1"/>
        <v>469.99720000000002</v>
      </c>
      <c r="H39" s="25" t="s">
        <v>35</v>
      </c>
      <c r="I39" s="41">
        <v>1456</v>
      </c>
    </row>
    <row r="40" spans="1:9" s="14" customFormat="1" x14ac:dyDescent="0.25">
      <c r="A40" s="38">
        <v>43151</v>
      </c>
      <c r="B40" s="26" t="s">
        <v>141</v>
      </c>
      <c r="C40" s="26" t="s">
        <v>142</v>
      </c>
      <c r="D40" s="26" t="s">
        <v>143</v>
      </c>
      <c r="E40" s="39">
        <v>311.55172413700001</v>
      </c>
      <c r="F40" s="53">
        <f t="shared" si="0"/>
        <v>49.848275861920001</v>
      </c>
      <c r="G40" s="53">
        <f t="shared" si="1"/>
        <v>361.39999999892001</v>
      </c>
      <c r="H40" s="25" t="s">
        <v>35</v>
      </c>
      <c r="I40" s="41">
        <v>1456</v>
      </c>
    </row>
    <row r="41" spans="1:9" s="14" customFormat="1" x14ac:dyDescent="0.25">
      <c r="A41" s="38">
        <v>43121</v>
      </c>
      <c r="B41" s="26" t="s">
        <v>144</v>
      </c>
      <c r="C41" s="26" t="s">
        <v>145</v>
      </c>
      <c r="D41" s="26" t="s">
        <v>143</v>
      </c>
      <c r="E41" s="39">
        <v>624.82758620599998</v>
      </c>
      <c r="F41" s="53">
        <f t="shared" si="0"/>
        <v>99.972413792959998</v>
      </c>
      <c r="G41" s="53">
        <f t="shared" si="1"/>
        <v>724.79999999895995</v>
      </c>
      <c r="H41" s="25" t="s">
        <v>35</v>
      </c>
      <c r="I41" s="41">
        <v>1456</v>
      </c>
    </row>
    <row r="42" spans="1:9" s="14" customFormat="1" x14ac:dyDescent="0.25">
      <c r="A42" s="38">
        <v>43151</v>
      </c>
      <c r="B42" s="26" t="s">
        <v>146</v>
      </c>
      <c r="C42" s="26" t="s">
        <v>70</v>
      </c>
      <c r="D42" s="26" t="s">
        <v>147</v>
      </c>
      <c r="E42" s="39">
        <v>326.75</v>
      </c>
      <c r="F42" s="53">
        <f t="shared" si="0"/>
        <v>52.28</v>
      </c>
      <c r="G42" s="53">
        <f t="shared" si="1"/>
        <v>379.03</v>
      </c>
      <c r="H42" s="25" t="s">
        <v>35</v>
      </c>
      <c r="I42" s="41">
        <v>1456</v>
      </c>
    </row>
    <row r="43" spans="1:9" s="14" customFormat="1" x14ac:dyDescent="0.25">
      <c r="A43" s="38">
        <v>43152</v>
      </c>
      <c r="B43" s="26" t="s">
        <v>149</v>
      </c>
      <c r="C43" s="26" t="s">
        <v>150</v>
      </c>
      <c r="D43" s="26" t="s">
        <v>151</v>
      </c>
      <c r="E43" s="39">
        <v>948.28</v>
      </c>
      <c r="F43" s="53">
        <f t="shared" si="0"/>
        <v>151.72479999999999</v>
      </c>
      <c r="G43" s="53">
        <f t="shared" si="1"/>
        <v>1100.0047999999999</v>
      </c>
      <c r="H43" s="25" t="s">
        <v>35</v>
      </c>
      <c r="I43" s="41">
        <v>1456</v>
      </c>
    </row>
    <row r="44" spans="1:9" s="14" customFormat="1" ht="30" x14ac:dyDescent="0.25">
      <c r="A44" s="38">
        <v>43153</v>
      </c>
      <c r="B44" s="26" t="s">
        <v>152</v>
      </c>
      <c r="C44" s="26" t="s">
        <v>153</v>
      </c>
      <c r="D44" s="26" t="s">
        <v>154</v>
      </c>
      <c r="E44" s="39">
        <v>165.2</v>
      </c>
      <c r="F44" s="53">
        <f t="shared" si="0"/>
        <v>26.431999999999999</v>
      </c>
      <c r="G44" s="53">
        <f t="shared" si="1"/>
        <v>191.63199999999998</v>
      </c>
      <c r="H44" s="25" t="s">
        <v>35</v>
      </c>
      <c r="I44" s="41">
        <v>1456</v>
      </c>
    </row>
    <row r="45" spans="1:9" s="14" customFormat="1" x14ac:dyDescent="0.25">
      <c r="A45" s="38">
        <v>43154</v>
      </c>
      <c r="B45" s="26" t="s">
        <v>155</v>
      </c>
      <c r="C45" s="26" t="s">
        <v>156</v>
      </c>
      <c r="D45" s="26" t="s">
        <v>157</v>
      </c>
      <c r="E45" s="39">
        <v>113.79</v>
      </c>
      <c r="F45" s="53">
        <f t="shared" si="0"/>
        <v>18.206400000000002</v>
      </c>
      <c r="G45" s="53">
        <f t="shared" si="1"/>
        <v>131.99639999999999</v>
      </c>
      <c r="H45" s="25" t="s">
        <v>35</v>
      </c>
      <c r="I45" s="41">
        <v>1456</v>
      </c>
    </row>
    <row r="46" spans="1:9" s="14" customFormat="1" x14ac:dyDescent="0.25">
      <c r="A46" s="38">
        <v>43139</v>
      </c>
      <c r="B46" s="26" t="s">
        <v>158</v>
      </c>
      <c r="C46" s="26"/>
      <c r="D46" s="26" t="s">
        <v>159</v>
      </c>
      <c r="E46" s="39">
        <v>113.81</v>
      </c>
      <c r="F46" s="53">
        <f t="shared" si="0"/>
        <v>18.209600000000002</v>
      </c>
      <c r="G46" s="53">
        <f t="shared" si="1"/>
        <v>132.0196</v>
      </c>
      <c r="H46" s="25" t="s">
        <v>35</v>
      </c>
      <c r="I46" s="41">
        <v>1456</v>
      </c>
    </row>
    <row r="47" spans="1:9" s="14" customFormat="1" x14ac:dyDescent="0.25">
      <c r="A47" s="38">
        <v>43153</v>
      </c>
      <c r="B47" s="26" t="s">
        <v>73</v>
      </c>
      <c r="C47" s="26" t="s">
        <v>110</v>
      </c>
      <c r="D47" s="26" t="s">
        <v>160</v>
      </c>
      <c r="E47" s="39">
        <v>35.78</v>
      </c>
      <c r="F47" s="53">
        <f t="shared" si="0"/>
        <v>5.7248000000000001</v>
      </c>
      <c r="G47" s="53">
        <f t="shared" si="1"/>
        <v>41.504800000000003</v>
      </c>
      <c r="H47" s="25" t="s">
        <v>35</v>
      </c>
      <c r="I47" s="41">
        <v>1456</v>
      </c>
    </row>
    <row r="48" spans="1:9" s="14" customFormat="1" x14ac:dyDescent="0.25">
      <c r="A48" s="42">
        <v>43153</v>
      </c>
      <c r="B48" s="27" t="s">
        <v>130</v>
      </c>
      <c r="C48" s="27" t="s">
        <v>131</v>
      </c>
      <c r="D48" s="27" t="s">
        <v>161</v>
      </c>
      <c r="E48" s="43">
        <v>508.63</v>
      </c>
      <c r="F48" s="54">
        <f t="shared" si="0"/>
        <v>81.380800000000008</v>
      </c>
      <c r="G48" s="54">
        <f t="shared" si="1"/>
        <v>590.01080000000002</v>
      </c>
      <c r="H48" s="44" t="s">
        <v>35</v>
      </c>
      <c r="I48" s="45">
        <v>1456</v>
      </c>
    </row>
    <row r="49" spans="5:7" ht="15.75" thickBot="1" x14ac:dyDescent="0.3"/>
    <row r="50" spans="5:7" ht="15.75" thickBot="1" x14ac:dyDescent="0.3">
      <c r="E50" s="28">
        <f>SUM(E9:E49)</f>
        <v>98910.234827455963</v>
      </c>
      <c r="F50" s="29">
        <f>SUM(F9:F49)</f>
        <v>15825.637572392963</v>
      </c>
      <c r="G50" s="30">
        <f>SUM(E50:F50)</f>
        <v>114735.87239984893</v>
      </c>
    </row>
  </sheetData>
  <mergeCells count="2">
    <mergeCell ref="C3:G3"/>
    <mergeCell ref="D5:E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21" sqref="C21"/>
    </sheetView>
  </sheetViews>
  <sheetFormatPr baseColWidth="10" defaultRowHeight="15" x14ac:dyDescent="0.25"/>
  <cols>
    <col min="1" max="1" width="10.7109375" bestFit="1" customWidth="1"/>
    <col min="2" max="2" width="44.7109375" bestFit="1" customWidth="1"/>
    <col min="3" max="3" width="15" bestFit="1" customWidth="1"/>
    <col min="4" max="4" width="44.140625" bestFit="1" customWidth="1"/>
    <col min="5" max="5" width="11.5703125" style="6" bestFit="1" customWidth="1"/>
    <col min="6" max="7" width="11.42578125" style="6"/>
    <col min="8" max="8" width="15.85546875" bestFit="1" customWidth="1"/>
    <col min="9" max="9" width="13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s="14" customFormat="1" x14ac:dyDescent="0.25">
      <c r="A9" s="34">
        <v>43160</v>
      </c>
      <c r="B9" s="24" t="s">
        <v>162</v>
      </c>
      <c r="C9" s="24"/>
      <c r="D9" s="24" t="s">
        <v>169</v>
      </c>
      <c r="E9" s="35">
        <v>10100.700000000001</v>
      </c>
      <c r="F9" s="35">
        <f>E9*0.16</f>
        <v>1616.1120000000001</v>
      </c>
      <c r="G9" s="35">
        <f>E9+F9</f>
        <v>11716.812000000002</v>
      </c>
      <c r="H9" s="36" t="s">
        <v>36</v>
      </c>
      <c r="I9" s="37" t="s">
        <v>163</v>
      </c>
    </row>
    <row r="10" spans="1:9" s="14" customFormat="1" ht="30" x14ac:dyDescent="0.25">
      <c r="A10" s="38">
        <v>43160</v>
      </c>
      <c r="B10" s="26" t="s">
        <v>164</v>
      </c>
      <c r="C10" s="26" t="s">
        <v>110</v>
      </c>
      <c r="D10" s="26" t="s">
        <v>170</v>
      </c>
      <c r="E10" s="39">
        <v>4000.6465517199999</v>
      </c>
      <c r="F10" s="39">
        <f t="shared" ref="F10:F22" si="0">E10*0.16</f>
        <v>640.10344827519998</v>
      </c>
      <c r="G10" s="39">
        <f t="shared" ref="G10:G22" si="1">E10+F10</f>
        <v>4640.7499999951997</v>
      </c>
      <c r="H10" s="40" t="s">
        <v>36</v>
      </c>
      <c r="I10" s="41" t="s">
        <v>163</v>
      </c>
    </row>
    <row r="11" spans="1:9" s="14" customFormat="1" ht="30" x14ac:dyDescent="0.25">
      <c r="A11" s="38">
        <v>43161</v>
      </c>
      <c r="B11" s="26" t="s">
        <v>165</v>
      </c>
      <c r="C11" s="26" t="s">
        <v>166</v>
      </c>
      <c r="D11" s="26" t="s">
        <v>171</v>
      </c>
      <c r="E11" s="39">
        <v>5400</v>
      </c>
      <c r="F11" s="39">
        <f t="shared" si="0"/>
        <v>864</v>
      </c>
      <c r="G11" s="39">
        <f t="shared" si="1"/>
        <v>6264</v>
      </c>
      <c r="H11" s="40" t="s">
        <v>36</v>
      </c>
      <c r="I11" s="41" t="s">
        <v>163</v>
      </c>
    </row>
    <row r="12" spans="1:9" s="14" customFormat="1" x14ac:dyDescent="0.25">
      <c r="A12" s="38">
        <v>43161</v>
      </c>
      <c r="B12" s="26" t="s">
        <v>167</v>
      </c>
      <c r="C12" s="26"/>
      <c r="D12" s="26" t="s">
        <v>168</v>
      </c>
      <c r="E12" s="39">
        <v>3200</v>
      </c>
      <c r="F12" s="39">
        <f t="shared" si="0"/>
        <v>512</v>
      </c>
      <c r="G12" s="39">
        <f t="shared" si="1"/>
        <v>3712</v>
      </c>
      <c r="H12" s="40" t="s">
        <v>36</v>
      </c>
      <c r="I12" s="41" t="s">
        <v>163</v>
      </c>
    </row>
    <row r="13" spans="1:9" s="14" customFormat="1" ht="30" x14ac:dyDescent="0.25">
      <c r="A13" s="38">
        <v>43164</v>
      </c>
      <c r="B13" s="26" t="s">
        <v>172</v>
      </c>
      <c r="C13" s="26" t="s">
        <v>72</v>
      </c>
      <c r="D13" s="26" t="s">
        <v>173</v>
      </c>
      <c r="E13" s="39">
        <v>1784.4827586199999</v>
      </c>
      <c r="F13" s="39">
        <f t="shared" si="0"/>
        <v>285.51724137920002</v>
      </c>
      <c r="G13" s="39">
        <f t="shared" si="1"/>
        <v>2069.9999999992001</v>
      </c>
      <c r="H13" s="40" t="s">
        <v>36</v>
      </c>
      <c r="I13" s="41" t="s">
        <v>163</v>
      </c>
    </row>
    <row r="14" spans="1:9" s="14" customFormat="1" x14ac:dyDescent="0.25">
      <c r="A14" s="38">
        <v>43166</v>
      </c>
      <c r="B14" s="26" t="s">
        <v>174</v>
      </c>
      <c r="C14" s="26" t="s">
        <v>66</v>
      </c>
      <c r="D14" s="26" t="s">
        <v>175</v>
      </c>
      <c r="E14" s="39">
        <v>1859.61206896</v>
      </c>
      <c r="F14" s="39">
        <f t="shared" si="0"/>
        <v>297.53793103359999</v>
      </c>
      <c r="G14" s="39">
        <f t="shared" si="1"/>
        <v>2157.1499999936</v>
      </c>
      <c r="H14" s="40" t="s">
        <v>36</v>
      </c>
      <c r="I14" s="41" t="s">
        <v>163</v>
      </c>
    </row>
    <row r="15" spans="1:9" s="14" customFormat="1" ht="30" x14ac:dyDescent="0.25">
      <c r="A15" s="38">
        <v>43166</v>
      </c>
      <c r="B15" s="26" t="s">
        <v>176</v>
      </c>
      <c r="C15" s="26" t="s">
        <v>116</v>
      </c>
      <c r="D15" s="26" t="s">
        <v>177</v>
      </c>
      <c r="E15" s="39">
        <v>3882.7586206800001</v>
      </c>
      <c r="F15" s="39">
        <f t="shared" si="0"/>
        <v>621.24137930879999</v>
      </c>
      <c r="G15" s="39">
        <f t="shared" si="1"/>
        <v>4503.9999999888005</v>
      </c>
      <c r="H15" s="40" t="s">
        <v>36</v>
      </c>
      <c r="I15" s="41" t="s">
        <v>163</v>
      </c>
    </row>
    <row r="16" spans="1:9" s="14" customFormat="1" ht="30" x14ac:dyDescent="0.25">
      <c r="A16" s="38">
        <v>43168</v>
      </c>
      <c r="B16" s="26" t="s">
        <v>178</v>
      </c>
      <c r="C16" s="26" t="s">
        <v>179</v>
      </c>
      <c r="D16" s="26" t="s">
        <v>180</v>
      </c>
      <c r="E16" s="39">
        <v>9815</v>
      </c>
      <c r="F16" s="39">
        <f t="shared" si="0"/>
        <v>1570.4</v>
      </c>
      <c r="G16" s="39">
        <f t="shared" si="1"/>
        <v>11385.4</v>
      </c>
      <c r="H16" s="40" t="s">
        <v>36</v>
      </c>
      <c r="I16" s="41" t="s">
        <v>163</v>
      </c>
    </row>
    <row r="17" spans="1:9" s="14" customFormat="1" x14ac:dyDescent="0.25">
      <c r="A17" s="38">
        <v>43168</v>
      </c>
      <c r="B17" s="26" t="s">
        <v>162</v>
      </c>
      <c r="C17" s="26"/>
      <c r="D17" s="26" t="s">
        <v>169</v>
      </c>
      <c r="E17" s="39">
        <v>10434.198275799999</v>
      </c>
      <c r="F17" s="39">
        <f t="shared" si="0"/>
        <v>1669.471724128</v>
      </c>
      <c r="G17" s="39">
        <f t="shared" si="1"/>
        <v>12103.669999927999</v>
      </c>
      <c r="H17" s="40" t="s">
        <v>36</v>
      </c>
      <c r="I17" s="41" t="s">
        <v>163</v>
      </c>
    </row>
    <row r="18" spans="1:9" s="14" customFormat="1" x14ac:dyDescent="0.25">
      <c r="A18" s="38">
        <v>43171</v>
      </c>
      <c r="B18" s="26" t="s">
        <v>181</v>
      </c>
      <c r="C18" s="26"/>
      <c r="D18" s="26" t="s">
        <v>182</v>
      </c>
      <c r="E18" s="39">
        <v>10139.4</v>
      </c>
      <c r="F18" s="39">
        <f t="shared" si="0"/>
        <v>1622.3040000000001</v>
      </c>
      <c r="G18" s="39">
        <f t="shared" si="1"/>
        <v>11761.704</v>
      </c>
      <c r="H18" s="40" t="s">
        <v>36</v>
      </c>
      <c r="I18" s="41" t="s">
        <v>163</v>
      </c>
    </row>
    <row r="19" spans="1:9" s="14" customFormat="1" ht="30" x14ac:dyDescent="0.25">
      <c r="A19" s="38">
        <v>43171</v>
      </c>
      <c r="B19" s="26" t="s">
        <v>183</v>
      </c>
      <c r="C19" s="26" t="s">
        <v>71</v>
      </c>
      <c r="D19" s="26" t="s">
        <v>184</v>
      </c>
      <c r="E19" s="39">
        <v>4590.5689655100005</v>
      </c>
      <c r="F19" s="39">
        <f t="shared" si="0"/>
        <v>734.49103448160008</v>
      </c>
      <c r="G19" s="39">
        <f t="shared" si="1"/>
        <v>5325.0599999916003</v>
      </c>
      <c r="H19" s="40" t="s">
        <v>36</v>
      </c>
      <c r="I19" s="41" t="s">
        <v>163</v>
      </c>
    </row>
    <row r="20" spans="1:9" s="14" customFormat="1" ht="30" x14ac:dyDescent="0.25">
      <c r="A20" s="38">
        <v>43171</v>
      </c>
      <c r="B20" s="26" t="s">
        <v>176</v>
      </c>
      <c r="C20" s="26" t="s">
        <v>116</v>
      </c>
      <c r="D20" s="26" t="s">
        <v>177</v>
      </c>
      <c r="E20" s="39">
        <v>6462.06034482</v>
      </c>
      <c r="F20" s="39">
        <f t="shared" si="0"/>
        <v>1033.9296551712</v>
      </c>
      <c r="G20" s="39">
        <f t="shared" si="1"/>
        <v>7495.9899999911995</v>
      </c>
      <c r="H20" s="40" t="s">
        <v>36</v>
      </c>
      <c r="I20" s="41" t="s">
        <v>163</v>
      </c>
    </row>
    <row r="21" spans="1:9" s="14" customFormat="1" x14ac:dyDescent="0.25">
      <c r="A21" s="38">
        <v>43175</v>
      </c>
      <c r="B21" s="26" t="s">
        <v>185</v>
      </c>
      <c r="C21" s="26"/>
      <c r="D21" s="26" t="s">
        <v>186</v>
      </c>
      <c r="E21" s="39">
        <v>3270</v>
      </c>
      <c r="F21" s="39">
        <f t="shared" si="0"/>
        <v>523.20000000000005</v>
      </c>
      <c r="G21" s="39">
        <f t="shared" si="1"/>
        <v>3793.2</v>
      </c>
      <c r="H21" s="40" t="s">
        <v>36</v>
      </c>
      <c r="I21" s="41" t="s">
        <v>163</v>
      </c>
    </row>
    <row r="22" spans="1:9" s="14" customFormat="1" x14ac:dyDescent="0.25">
      <c r="A22" s="42">
        <v>43181</v>
      </c>
      <c r="B22" s="27" t="s">
        <v>187</v>
      </c>
      <c r="C22" s="27" t="s">
        <v>114</v>
      </c>
      <c r="D22" s="27" t="s">
        <v>188</v>
      </c>
      <c r="E22" s="43">
        <v>600</v>
      </c>
      <c r="F22" s="43">
        <f t="shared" si="0"/>
        <v>96</v>
      </c>
      <c r="G22" s="43">
        <f t="shared" si="1"/>
        <v>696</v>
      </c>
      <c r="H22" s="46" t="s">
        <v>36</v>
      </c>
      <c r="I22" s="45" t="s">
        <v>163</v>
      </c>
    </row>
    <row r="23" spans="1:9" ht="15.75" thickBot="1" x14ac:dyDescent="0.3"/>
    <row r="24" spans="1:9" ht="15.75" thickBot="1" x14ac:dyDescent="0.3">
      <c r="E24" s="31">
        <f>SUM(E9:E23)</f>
        <v>75539.427586110003</v>
      </c>
      <c r="F24" s="32">
        <f>SUM(F9:F23)</f>
        <v>12086.3084137776</v>
      </c>
      <c r="G24" s="33">
        <f>SUM(E24:F24)</f>
        <v>87625.735999887605</v>
      </c>
    </row>
  </sheetData>
  <mergeCells count="2">
    <mergeCell ref="C3:G3"/>
    <mergeCell ref="D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3" workbookViewId="0">
      <selection activeCell="C29" sqref="C29"/>
    </sheetView>
  </sheetViews>
  <sheetFormatPr baseColWidth="10" defaultRowHeight="15" x14ac:dyDescent="0.25"/>
  <cols>
    <col min="2" max="2" width="25.85546875" bestFit="1" customWidth="1"/>
    <col min="3" max="3" width="14.85546875" bestFit="1" customWidth="1"/>
    <col min="4" max="4" width="54.7109375" bestFit="1" customWidth="1"/>
    <col min="5" max="7" width="11.42578125" style="6"/>
    <col min="8" max="8" width="15.85546875" bestFit="1" customWidth="1"/>
    <col min="9" max="9" width="13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s="14" customFormat="1" x14ac:dyDescent="0.25">
      <c r="A9" s="34">
        <v>43193</v>
      </c>
      <c r="B9" s="24" t="s">
        <v>164</v>
      </c>
      <c r="C9" s="24" t="s">
        <v>110</v>
      </c>
      <c r="D9" s="24" t="s">
        <v>170</v>
      </c>
      <c r="E9" s="35">
        <v>7391.0172413700002</v>
      </c>
      <c r="F9" s="35">
        <f>E9*0.16</f>
        <v>1182.5627586192002</v>
      </c>
      <c r="G9" s="35">
        <f>E9+F9</f>
        <v>8573.5799999892006</v>
      </c>
      <c r="H9" s="36" t="s">
        <v>36</v>
      </c>
      <c r="I9" s="37" t="s">
        <v>163</v>
      </c>
    </row>
    <row r="10" spans="1:9" s="14" customFormat="1" x14ac:dyDescent="0.25">
      <c r="A10" s="38">
        <v>43196</v>
      </c>
      <c r="B10" s="26" t="s">
        <v>190</v>
      </c>
      <c r="C10" s="26"/>
      <c r="D10" s="26" t="s">
        <v>191</v>
      </c>
      <c r="E10" s="39">
        <v>2530</v>
      </c>
      <c r="F10" s="39">
        <f t="shared" ref="F10:F30" si="0">E10*0.16</f>
        <v>404.8</v>
      </c>
      <c r="G10" s="39">
        <f t="shared" ref="G10:G30" si="1">E10+F10</f>
        <v>2934.8</v>
      </c>
      <c r="H10" s="40" t="s">
        <v>36</v>
      </c>
      <c r="I10" s="41" t="s">
        <v>163</v>
      </c>
    </row>
    <row r="11" spans="1:9" s="14" customFormat="1" ht="30" x14ac:dyDescent="0.25">
      <c r="A11" s="38">
        <v>43202</v>
      </c>
      <c r="B11" s="26" t="s">
        <v>192</v>
      </c>
      <c r="C11" s="26"/>
      <c r="D11" s="26" t="s">
        <v>193</v>
      </c>
      <c r="E11" s="39">
        <v>10181.034482700001</v>
      </c>
      <c r="F11" s="39">
        <f t="shared" si="0"/>
        <v>1628.9655172320001</v>
      </c>
      <c r="G11" s="39">
        <f t="shared" si="1"/>
        <v>11809.999999932001</v>
      </c>
      <c r="H11" s="40" t="s">
        <v>36</v>
      </c>
      <c r="I11" s="41" t="s">
        <v>163</v>
      </c>
    </row>
    <row r="12" spans="1:9" s="14" customFormat="1" x14ac:dyDescent="0.25">
      <c r="A12" s="38">
        <v>43206</v>
      </c>
      <c r="B12" s="26" t="s">
        <v>194</v>
      </c>
      <c r="C12" s="26" t="s">
        <v>195</v>
      </c>
      <c r="D12" s="26" t="s">
        <v>196</v>
      </c>
      <c r="E12" s="39">
        <v>2376</v>
      </c>
      <c r="F12" s="39">
        <f t="shared" si="0"/>
        <v>380.16</v>
      </c>
      <c r="G12" s="39">
        <f t="shared" si="1"/>
        <v>2756.16</v>
      </c>
      <c r="H12" s="40" t="s">
        <v>36</v>
      </c>
      <c r="I12" s="41" t="s">
        <v>163</v>
      </c>
    </row>
    <row r="13" spans="1:9" s="14" customFormat="1" ht="30" x14ac:dyDescent="0.25">
      <c r="A13" s="38">
        <v>43206</v>
      </c>
      <c r="B13" s="26" t="s">
        <v>197</v>
      </c>
      <c r="C13" s="26"/>
      <c r="D13" s="26" t="s">
        <v>198</v>
      </c>
      <c r="E13" s="39">
        <v>6801.7241379300003</v>
      </c>
      <c r="F13" s="39">
        <f t="shared" si="0"/>
        <v>1088.2758620688001</v>
      </c>
      <c r="G13" s="39">
        <f t="shared" si="1"/>
        <v>7889.9999999988004</v>
      </c>
      <c r="H13" s="40" t="s">
        <v>36</v>
      </c>
      <c r="I13" s="41" t="s">
        <v>163</v>
      </c>
    </row>
    <row r="14" spans="1:9" s="14" customFormat="1" x14ac:dyDescent="0.25">
      <c r="A14" s="38">
        <v>43206</v>
      </c>
      <c r="B14" s="26" t="s">
        <v>181</v>
      </c>
      <c r="C14" s="26"/>
      <c r="D14" s="26" t="s">
        <v>199</v>
      </c>
      <c r="E14" s="39">
        <v>10766.8017241</v>
      </c>
      <c r="F14" s="39">
        <f t="shared" si="0"/>
        <v>1722.688275856</v>
      </c>
      <c r="G14" s="39">
        <f t="shared" si="1"/>
        <v>12489.489999956</v>
      </c>
      <c r="H14" s="40" t="s">
        <v>36</v>
      </c>
      <c r="I14" s="41" t="s">
        <v>163</v>
      </c>
    </row>
    <row r="15" spans="1:9" s="14" customFormat="1" ht="30" x14ac:dyDescent="0.25">
      <c r="A15" s="38">
        <v>43206</v>
      </c>
      <c r="B15" s="26" t="s">
        <v>172</v>
      </c>
      <c r="C15" s="26" t="s">
        <v>72</v>
      </c>
      <c r="D15" s="26" t="s">
        <v>200</v>
      </c>
      <c r="E15" s="39">
        <v>2035.2931034400001</v>
      </c>
      <c r="F15" s="39">
        <f t="shared" si="0"/>
        <v>325.64689655040002</v>
      </c>
      <c r="G15" s="39">
        <f t="shared" si="1"/>
        <v>2360.9399999903999</v>
      </c>
      <c r="H15" s="40" t="s">
        <v>36</v>
      </c>
      <c r="I15" s="41" t="s">
        <v>163</v>
      </c>
    </row>
    <row r="16" spans="1:9" s="14" customFormat="1" ht="30" x14ac:dyDescent="0.25">
      <c r="A16" s="38">
        <v>43209</v>
      </c>
      <c r="B16" s="26" t="s">
        <v>192</v>
      </c>
      <c r="C16" s="26"/>
      <c r="D16" s="26" t="s">
        <v>193</v>
      </c>
      <c r="E16" s="39">
        <v>1163.7931034400001</v>
      </c>
      <c r="F16" s="39">
        <f t="shared" si="0"/>
        <v>186.20689655040002</v>
      </c>
      <c r="G16" s="39">
        <f t="shared" si="1"/>
        <v>1349.9999999904001</v>
      </c>
      <c r="H16" s="40" t="s">
        <v>36</v>
      </c>
      <c r="I16" s="41" t="s">
        <v>163</v>
      </c>
    </row>
    <row r="17" spans="1:9" s="14" customFormat="1" ht="30" x14ac:dyDescent="0.25">
      <c r="A17" s="38">
        <v>43216</v>
      </c>
      <c r="B17" s="26" t="s">
        <v>201</v>
      </c>
      <c r="C17" s="26"/>
      <c r="D17" s="26" t="s">
        <v>202</v>
      </c>
      <c r="E17" s="39">
        <v>10729.14</v>
      </c>
      <c r="F17" s="39">
        <f t="shared" si="0"/>
        <v>1716.6623999999999</v>
      </c>
      <c r="G17" s="39">
        <f t="shared" si="1"/>
        <v>12445.802399999999</v>
      </c>
      <c r="H17" s="40" t="s">
        <v>36</v>
      </c>
      <c r="I17" s="41" t="s">
        <v>163</v>
      </c>
    </row>
    <row r="18" spans="1:9" s="14" customFormat="1" ht="30" x14ac:dyDescent="0.25">
      <c r="A18" s="38">
        <v>43160</v>
      </c>
      <c r="B18" s="26" t="s">
        <v>203</v>
      </c>
      <c r="C18" s="26"/>
      <c r="D18" s="26" t="s">
        <v>204</v>
      </c>
      <c r="E18" s="39">
        <v>178.45</v>
      </c>
      <c r="F18" s="39">
        <f t="shared" si="0"/>
        <v>28.552</v>
      </c>
      <c r="G18" s="39">
        <f t="shared" si="1"/>
        <v>207.00199999999998</v>
      </c>
      <c r="H18" s="25" t="s">
        <v>35</v>
      </c>
      <c r="I18" s="41">
        <v>1649</v>
      </c>
    </row>
    <row r="19" spans="1:9" s="14" customFormat="1" ht="30" x14ac:dyDescent="0.25">
      <c r="A19" s="38">
        <v>43160</v>
      </c>
      <c r="B19" s="26" t="s">
        <v>205</v>
      </c>
      <c r="C19" s="26" t="s">
        <v>131</v>
      </c>
      <c r="D19" s="26" t="s">
        <v>206</v>
      </c>
      <c r="E19" s="39">
        <v>413.8</v>
      </c>
      <c r="F19" s="39">
        <f t="shared" si="0"/>
        <v>66.207999999999998</v>
      </c>
      <c r="G19" s="39">
        <f t="shared" si="1"/>
        <v>480.00800000000004</v>
      </c>
      <c r="H19" s="25" t="s">
        <v>35</v>
      </c>
      <c r="I19" s="41">
        <v>1649</v>
      </c>
    </row>
    <row r="20" spans="1:9" s="14" customFormat="1" x14ac:dyDescent="0.25">
      <c r="A20" s="38">
        <v>43161</v>
      </c>
      <c r="B20" s="26" t="s">
        <v>207</v>
      </c>
      <c r="C20" s="26"/>
      <c r="D20" s="26" t="s">
        <v>208</v>
      </c>
      <c r="E20" s="39">
        <v>517.25</v>
      </c>
      <c r="F20" s="39">
        <f t="shared" si="0"/>
        <v>82.76</v>
      </c>
      <c r="G20" s="39">
        <f t="shared" si="1"/>
        <v>600.01</v>
      </c>
      <c r="H20" s="25" t="s">
        <v>35</v>
      </c>
      <c r="I20" s="41">
        <v>1649</v>
      </c>
    </row>
    <row r="21" spans="1:9" s="14" customFormat="1" x14ac:dyDescent="0.25">
      <c r="A21" s="38">
        <v>43161</v>
      </c>
      <c r="B21" s="26" t="s">
        <v>209</v>
      </c>
      <c r="C21" s="26"/>
      <c r="D21" s="26" t="s">
        <v>210</v>
      </c>
      <c r="E21" s="39">
        <v>224.14</v>
      </c>
      <c r="F21" s="39">
        <f t="shared" si="0"/>
        <v>35.862400000000001</v>
      </c>
      <c r="G21" s="39">
        <f t="shared" si="1"/>
        <v>260.00239999999997</v>
      </c>
      <c r="H21" s="25" t="s">
        <v>35</v>
      </c>
      <c r="I21" s="41">
        <v>1649</v>
      </c>
    </row>
    <row r="22" spans="1:9" s="14" customFormat="1" ht="30" x14ac:dyDescent="0.25">
      <c r="A22" s="38">
        <v>43161</v>
      </c>
      <c r="B22" s="26" t="s">
        <v>192</v>
      </c>
      <c r="C22" s="26"/>
      <c r="D22" s="26" t="s">
        <v>211</v>
      </c>
      <c r="E22" s="39">
        <v>555.16999999999996</v>
      </c>
      <c r="F22" s="39">
        <f t="shared" si="0"/>
        <v>88.827199999999991</v>
      </c>
      <c r="G22" s="39">
        <f t="shared" si="1"/>
        <v>643.99719999999991</v>
      </c>
      <c r="H22" s="25" t="s">
        <v>35</v>
      </c>
      <c r="I22" s="41">
        <v>1649</v>
      </c>
    </row>
    <row r="23" spans="1:9" s="14" customFormat="1" x14ac:dyDescent="0.25">
      <c r="A23" s="38">
        <v>43182</v>
      </c>
      <c r="B23" s="26" t="s">
        <v>212</v>
      </c>
      <c r="C23" s="26"/>
      <c r="D23" s="26" t="s">
        <v>193</v>
      </c>
      <c r="E23" s="39">
        <v>264</v>
      </c>
      <c r="F23" s="39">
        <f t="shared" si="0"/>
        <v>42.24</v>
      </c>
      <c r="G23" s="39">
        <f t="shared" si="1"/>
        <v>306.24</v>
      </c>
      <c r="H23" s="25" t="s">
        <v>35</v>
      </c>
      <c r="I23" s="41">
        <v>1649</v>
      </c>
    </row>
    <row r="24" spans="1:9" s="14" customFormat="1" x14ac:dyDescent="0.25">
      <c r="A24" s="38">
        <v>43182</v>
      </c>
      <c r="B24" s="26" t="s">
        <v>213</v>
      </c>
      <c r="C24" s="26"/>
      <c r="D24" s="26" t="s">
        <v>214</v>
      </c>
      <c r="E24" s="39">
        <v>1640</v>
      </c>
      <c r="F24" s="39">
        <f t="shared" si="0"/>
        <v>262.39999999999998</v>
      </c>
      <c r="G24" s="39">
        <f t="shared" si="1"/>
        <v>1902.4</v>
      </c>
      <c r="H24" s="25" t="s">
        <v>35</v>
      </c>
      <c r="I24" s="41">
        <v>1649</v>
      </c>
    </row>
    <row r="25" spans="1:9" s="14" customFormat="1" x14ac:dyDescent="0.25">
      <c r="A25" s="38">
        <v>43186</v>
      </c>
      <c r="B25" s="26" t="s">
        <v>213</v>
      </c>
      <c r="C25" s="26"/>
      <c r="D25" s="26" t="s">
        <v>215</v>
      </c>
      <c r="E25" s="39">
        <v>1620</v>
      </c>
      <c r="F25" s="39">
        <f t="shared" si="0"/>
        <v>259.2</v>
      </c>
      <c r="G25" s="39">
        <f t="shared" si="1"/>
        <v>1879.2</v>
      </c>
      <c r="H25" s="25" t="s">
        <v>35</v>
      </c>
      <c r="I25" s="41">
        <v>1649</v>
      </c>
    </row>
    <row r="26" spans="1:9" s="14" customFormat="1" ht="30" x14ac:dyDescent="0.25">
      <c r="A26" s="38">
        <v>43187</v>
      </c>
      <c r="B26" s="26" t="s">
        <v>213</v>
      </c>
      <c r="C26" s="26"/>
      <c r="D26" s="26" t="s">
        <v>216</v>
      </c>
      <c r="E26" s="39">
        <v>990</v>
      </c>
      <c r="F26" s="39">
        <f t="shared" si="0"/>
        <v>158.4</v>
      </c>
      <c r="G26" s="39">
        <f t="shared" si="1"/>
        <v>1148.4000000000001</v>
      </c>
      <c r="H26" s="25" t="s">
        <v>35</v>
      </c>
      <c r="I26" s="41">
        <v>1649</v>
      </c>
    </row>
    <row r="27" spans="1:9" s="14" customFormat="1" ht="30" x14ac:dyDescent="0.25">
      <c r="A27" s="38">
        <v>43192</v>
      </c>
      <c r="B27" s="26" t="s">
        <v>217</v>
      </c>
      <c r="C27" s="26" t="s">
        <v>218</v>
      </c>
      <c r="D27" s="26" t="s">
        <v>219</v>
      </c>
      <c r="E27" s="39">
        <v>1115</v>
      </c>
      <c r="F27" s="39">
        <f t="shared" si="0"/>
        <v>178.4</v>
      </c>
      <c r="G27" s="39">
        <f t="shared" si="1"/>
        <v>1293.4000000000001</v>
      </c>
      <c r="H27" s="25" t="s">
        <v>35</v>
      </c>
      <c r="I27" s="41">
        <v>1649</v>
      </c>
    </row>
    <row r="28" spans="1:9" s="14" customFormat="1" ht="30" x14ac:dyDescent="0.25">
      <c r="A28" s="38">
        <v>43199</v>
      </c>
      <c r="B28" s="26" t="s">
        <v>220</v>
      </c>
      <c r="C28" s="26" t="s">
        <v>43</v>
      </c>
      <c r="D28" s="26" t="s">
        <v>221</v>
      </c>
      <c r="E28" s="39">
        <v>155.16999999999999</v>
      </c>
      <c r="F28" s="39">
        <f t="shared" si="0"/>
        <v>24.827199999999998</v>
      </c>
      <c r="G28" s="39">
        <f t="shared" si="1"/>
        <v>179.99719999999999</v>
      </c>
      <c r="H28" s="25" t="s">
        <v>35</v>
      </c>
      <c r="I28" s="41">
        <v>1649</v>
      </c>
    </row>
    <row r="29" spans="1:9" s="14" customFormat="1" ht="30" x14ac:dyDescent="0.25">
      <c r="A29" s="38">
        <v>43217</v>
      </c>
      <c r="B29" s="26" t="s">
        <v>222</v>
      </c>
      <c r="C29" s="26"/>
      <c r="D29" s="26" t="s">
        <v>223</v>
      </c>
      <c r="E29" s="39">
        <v>534.49</v>
      </c>
      <c r="F29" s="39">
        <f t="shared" si="0"/>
        <v>85.5184</v>
      </c>
      <c r="G29" s="39">
        <f t="shared" si="1"/>
        <v>620.00840000000005</v>
      </c>
      <c r="H29" s="25" t="s">
        <v>35</v>
      </c>
      <c r="I29" s="41">
        <v>1649</v>
      </c>
    </row>
    <row r="30" spans="1:9" s="14" customFormat="1" ht="30" x14ac:dyDescent="0.25">
      <c r="A30" s="42">
        <v>43209</v>
      </c>
      <c r="B30" s="27" t="s">
        <v>174</v>
      </c>
      <c r="C30" s="27" t="s">
        <v>66</v>
      </c>
      <c r="D30" s="27" t="s">
        <v>224</v>
      </c>
      <c r="E30" s="43">
        <v>560.79</v>
      </c>
      <c r="F30" s="43">
        <f t="shared" si="0"/>
        <v>89.726399999999998</v>
      </c>
      <c r="G30" s="43">
        <f t="shared" si="1"/>
        <v>650.51639999999998</v>
      </c>
      <c r="H30" s="44" t="s">
        <v>35</v>
      </c>
      <c r="I30" s="45">
        <v>1649</v>
      </c>
    </row>
    <row r="32" spans="1:9" x14ac:dyDescent="0.25">
      <c r="E32" s="64">
        <f>SUM(E9:E31)</f>
        <v>62743.06379298</v>
      </c>
      <c r="F32" s="64">
        <f>SUM(F9:F31)</f>
        <v>10038.8902068768</v>
      </c>
      <c r="G32" s="64">
        <f>SUM(E32:F32)</f>
        <v>72781.953999856807</v>
      </c>
    </row>
  </sheetData>
  <mergeCells count="2">
    <mergeCell ref="C3:G3"/>
    <mergeCell ref="D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I8"/>
    </sheetView>
  </sheetViews>
  <sheetFormatPr baseColWidth="10" defaultRowHeight="15" x14ac:dyDescent="0.25"/>
  <cols>
    <col min="2" max="2" width="28.85546875" customWidth="1"/>
    <col min="3" max="3" width="14.85546875" bestFit="1" customWidth="1"/>
    <col min="4" max="4" width="54.7109375" bestFit="1" customWidth="1"/>
    <col min="5" max="5" width="12.5703125" style="6" bestFit="1" customWidth="1"/>
    <col min="6" max="6" width="11.42578125" style="6"/>
    <col min="7" max="7" width="12.5703125" style="6" bestFit="1" customWidth="1"/>
    <col min="8" max="8" width="15.85546875" bestFit="1" customWidth="1"/>
    <col min="9" max="9" width="13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s="14" customFormat="1" x14ac:dyDescent="0.25">
      <c r="A9" s="34">
        <v>43222</v>
      </c>
      <c r="B9" s="24" t="s">
        <v>164</v>
      </c>
      <c r="C9" s="24" t="s">
        <v>110</v>
      </c>
      <c r="D9" s="24" t="s">
        <v>225</v>
      </c>
      <c r="E9" s="35">
        <v>8583.9655172399998</v>
      </c>
      <c r="F9" s="35">
        <f>E9*0.16</f>
        <v>1373.4344827584</v>
      </c>
      <c r="G9" s="35">
        <f>E9+F9</f>
        <v>9957.3999999984007</v>
      </c>
      <c r="H9" s="36" t="s">
        <v>36</v>
      </c>
      <c r="I9" s="37" t="s">
        <v>163</v>
      </c>
    </row>
    <row r="10" spans="1:9" s="60" customFormat="1" ht="30" x14ac:dyDescent="0.25">
      <c r="A10" s="55">
        <v>43222</v>
      </c>
      <c r="B10" s="56" t="s">
        <v>226</v>
      </c>
      <c r="C10" s="56"/>
      <c r="D10" s="56" t="s">
        <v>227</v>
      </c>
      <c r="E10" s="57">
        <v>10725</v>
      </c>
      <c r="F10" s="57">
        <f>E10*0.16</f>
        <v>1716</v>
      </c>
      <c r="G10" s="57">
        <f>E10+F10</f>
        <v>12441</v>
      </c>
      <c r="H10" s="58" t="s">
        <v>36</v>
      </c>
      <c r="I10" s="59" t="s">
        <v>163</v>
      </c>
    </row>
    <row r="11" spans="1:9" s="60" customFormat="1" x14ac:dyDescent="0.25">
      <c r="A11" s="55">
        <v>43227</v>
      </c>
      <c r="B11" s="56" t="s">
        <v>228</v>
      </c>
      <c r="C11" s="56"/>
      <c r="D11" s="56" t="s">
        <v>229</v>
      </c>
      <c r="E11" s="57">
        <v>10500</v>
      </c>
      <c r="F11" s="57">
        <f t="shared" ref="F11:F35" si="0">E11*0.16</f>
        <v>1680</v>
      </c>
      <c r="G11" s="57">
        <f t="shared" ref="G11:G35" si="1">E11+F11</f>
        <v>12180</v>
      </c>
      <c r="H11" s="58" t="s">
        <v>254</v>
      </c>
      <c r="I11" s="59" t="s">
        <v>163</v>
      </c>
    </row>
    <row r="12" spans="1:9" s="60" customFormat="1" ht="30" x14ac:dyDescent="0.25">
      <c r="A12" s="55">
        <v>43230</v>
      </c>
      <c r="B12" s="56" t="s">
        <v>230</v>
      </c>
      <c r="C12" s="56" t="s">
        <v>68</v>
      </c>
      <c r="D12" s="56" t="s">
        <v>231</v>
      </c>
      <c r="E12" s="57">
        <v>4659.47</v>
      </c>
      <c r="F12" s="57">
        <f t="shared" si="0"/>
        <v>745.51520000000005</v>
      </c>
      <c r="G12" s="57">
        <f t="shared" si="1"/>
        <v>5404.9852000000001</v>
      </c>
      <c r="H12" s="58" t="s">
        <v>255</v>
      </c>
      <c r="I12" s="59" t="s">
        <v>163</v>
      </c>
    </row>
    <row r="13" spans="1:9" s="60" customFormat="1" x14ac:dyDescent="0.25">
      <c r="A13" s="55">
        <v>43230</v>
      </c>
      <c r="B13" s="56" t="s">
        <v>181</v>
      </c>
      <c r="C13" s="56"/>
      <c r="D13" s="56" t="s">
        <v>232</v>
      </c>
      <c r="E13" s="57">
        <v>10064.83</v>
      </c>
      <c r="F13" s="57">
        <f t="shared" si="0"/>
        <v>1610.3728000000001</v>
      </c>
      <c r="G13" s="57">
        <f t="shared" si="1"/>
        <v>11675.202799999999</v>
      </c>
      <c r="H13" s="58" t="s">
        <v>256</v>
      </c>
      <c r="I13" s="59" t="s">
        <v>163</v>
      </c>
    </row>
    <row r="14" spans="1:9" s="60" customFormat="1" ht="30" x14ac:dyDescent="0.25">
      <c r="A14" s="55">
        <v>43234</v>
      </c>
      <c r="B14" s="56" t="s">
        <v>176</v>
      </c>
      <c r="C14" s="56" t="s">
        <v>116</v>
      </c>
      <c r="D14" s="56" t="s">
        <v>233</v>
      </c>
      <c r="E14" s="57">
        <v>2803.4655172399998</v>
      </c>
      <c r="F14" s="57">
        <f t="shared" si="0"/>
        <v>448.55448275839996</v>
      </c>
      <c r="G14" s="57">
        <f t="shared" si="1"/>
        <v>3252.0199999983997</v>
      </c>
      <c r="H14" s="58" t="s">
        <v>257</v>
      </c>
      <c r="I14" s="59" t="s">
        <v>163</v>
      </c>
    </row>
    <row r="15" spans="1:9" s="60" customFormat="1" ht="30" x14ac:dyDescent="0.25">
      <c r="A15" s="55">
        <v>43235</v>
      </c>
      <c r="B15" s="56" t="s">
        <v>230</v>
      </c>
      <c r="C15" s="56" t="s">
        <v>68</v>
      </c>
      <c r="D15" s="56" t="s">
        <v>234</v>
      </c>
      <c r="E15" s="57">
        <v>5275.86</v>
      </c>
      <c r="F15" s="57">
        <f t="shared" si="0"/>
        <v>844.13760000000002</v>
      </c>
      <c r="G15" s="57">
        <f t="shared" si="1"/>
        <v>6119.9975999999997</v>
      </c>
      <c r="H15" s="58" t="s">
        <v>258</v>
      </c>
      <c r="I15" s="59" t="s">
        <v>163</v>
      </c>
    </row>
    <row r="16" spans="1:9" s="60" customFormat="1" ht="30" x14ac:dyDescent="0.25">
      <c r="A16" s="55">
        <v>43235</v>
      </c>
      <c r="B16" s="56" t="s">
        <v>235</v>
      </c>
      <c r="C16" s="56" t="s">
        <v>236</v>
      </c>
      <c r="D16" s="56" t="s">
        <v>237</v>
      </c>
      <c r="E16" s="57">
        <v>10241.379999999999</v>
      </c>
      <c r="F16" s="57">
        <f t="shared" si="0"/>
        <v>1638.6207999999999</v>
      </c>
      <c r="G16" s="57">
        <f t="shared" si="1"/>
        <v>11880.0008</v>
      </c>
      <c r="H16" s="58" t="s">
        <v>259</v>
      </c>
      <c r="I16" s="59" t="s">
        <v>163</v>
      </c>
    </row>
    <row r="17" spans="1:9" s="60" customFormat="1" x14ac:dyDescent="0.25">
      <c r="A17" s="55">
        <v>43236</v>
      </c>
      <c r="B17" s="56" t="s">
        <v>238</v>
      </c>
      <c r="C17" s="56"/>
      <c r="D17" s="56" t="s">
        <v>239</v>
      </c>
      <c r="E17" s="57">
        <v>8620.69</v>
      </c>
      <c r="F17" s="57">
        <f t="shared" si="0"/>
        <v>1379.3104000000001</v>
      </c>
      <c r="G17" s="57">
        <f t="shared" si="1"/>
        <v>10000.000400000001</v>
      </c>
      <c r="H17" s="58" t="s">
        <v>260</v>
      </c>
      <c r="I17" s="59" t="s">
        <v>163</v>
      </c>
    </row>
    <row r="18" spans="1:9" s="60" customFormat="1" ht="30" x14ac:dyDescent="0.25">
      <c r="A18" s="55">
        <v>43236</v>
      </c>
      <c r="B18" s="56" t="s">
        <v>240</v>
      </c>
      <c r="C18" s="56" t="s">
        <v>112</v>
      </c>
      <c r="D18" s="56" t="s">
        <v>241</v>
      </c>
      <c r="E18" s="57">
        <v>10730.09</v>
      </c>
      <c r="F18" s="57">
        <f t="shared" si="0"/>
        <v>1716.8144</v>
      </c>
      <c r="G18" s="57">
        <f t="shared" si="1"/>
        <v>12446.904399999999</v>
      </c>
      <c r="H18" s="58" t="s">
        <v>261</v>
      </c>
      <c r="I18" s="59" t="s">
        <v>163</v>
      </c>
    </row>
    <row r="19" spans="1:9" s="60" customFormat="1" x14ac:dyDescent="0.25">
      <c r="A19" s="55">
        <v>43236</v>
      </c>
      <c r="B19" s="56" t="s">
        <v>192</v>
      </c>
      <c r="C19" s="56"/>
      <c r="D19" s="56" t="s">
        <v>242</v>
      </c>
      <c r="E19" s="57">
        <v>2254.31</v>
      </c>
      <c r="F19" s="57">
        <f t="shared" si="0"/>
        <v>360.68959999999998</v>
      </c>
      <c r="G19" s="57">
        <f t="shared" si="1"/>
        <v>2614.9996000000001</v>
      </c>
      <c r="H19" s="58" t="s">
        <v>262</v>
      </c>
      <c r="I19" s="59" t="s">
        <v>163</v>
      </c>
    </row>
    <row r="20" spans="1:9" s="60" customFormat="1" x14ac:dyDescent="0.25">
      <c r="A20" s="55">
        <v>43236</v>
      </c>
      <c r="B20" s="56" t="s">
        <v>243</v>
      </c>
      <c r="C20" s="56" t="s">
        <v>244</v>
      </c>
      <c r="D20" s="56" t="s">
        <v>245</v>
      </c>
      <c r="E20" s="57">
        <v>5390</v>
      </c>
      <c r="F20" s="57">
        <f t="shared" si="0"/>
        <v>862.4</v>
      </c>
      <c r="G20" s="57">
        <f t="shared" si="1"/>
        <v>6252.4</v>
      </c>
      <c r="H20" s="58" t="s">
        <v>263</v>
      </c>
      <c r="I20" s="59" t="s">
        <v>163</v>
      </c>
    </row>
    <row r="21" spans="1:9" s="60" customFormat="1" ht="30" x14ac:dyDescent="0.25">
      <c r="A21" s="55">
        <v>43243</v>
      </c>
      <c r="B21" s="56" t="s">
        <v>246</v>
      </c>
      <c r="C21" s="56" t="s">
        <v>247</v>
      </c>
      <c r="D21" s="56" t="s">
        <v>248</v>
      </c>
      <c r="E21" s="57">
        <v>473.27586206799998</v>
      </c>
      <c r="F21" s="57">
        <f t="shared" si="0"/>
        <v>75.724137930880005</v>
      </c>
      <c r="G21" s="57">
        <f t="shared" si="1"/>
        <v>548.99999999887996</v>
      </c>
      <c r="H21" s="58" t="s">
        <v>264</v>
      </c>
      <c r="I21" s="59" t="s">
        <v>163</v>
      </c>
    </row>
    <row r="22" spans="1:9" s="60" customFormat="1" ht="30" x14ac:dyDescent="0.25">
      <c r="A22" s="55">
        <v>43243</v>
      </c>
      <c r="B22" s="56" t="s">
        <v>246</v>
      </c>
      <c r="C22" s="56" t="s">
        <v>247</v>
      </c>
      <c r="D22" s="56" t="s">
        <v>249</v>
      </c>
      <c r="E22" s="57">
        <v>343.96551724099999</v>
      </c>
      <c r="F22" s="57">
        <f t="shared" si="0"/>
        <v>55.034482758559996</v>
      </c>
      <c r="G22" s="57">
        <f t="shared" si="1"/>
        <v>398.99999999955998</v>
      </c>
      <c r="H22" s="58" t="s">
        <v>265</v>
      </c>
      <c r="I22" s="59" t="s">
        <v>163</v>
      </c>
    </row>
    <row r="23" spans="1:9" s="60" customFormat="1" ht="30" x14ac:dyDescent="0.25">
      <c r="A23" s="55">
        <v>43243</v>
      </c>
      <c r="B23" s="56" t="s">
        <v>250</v>
      </c>
      <c r="C23" s="56" t="s">
        <v>251</v>
      </c>
      <c r="D23" s="56" t="s">
        <v>252</v>
      </c>
      <c r="E23" s="57">
        <v>2150</v>
      </c>
      <c r="F23" s="57">
        <f t="shared" si="0"/>
        <v>344</v>
      </c>
      <c r="G23" s="57">
        <f t="shared" si="1"/>
        <v>2494</v>
      </c>
      <c r="H23" s="58" t="s">
        <v>266</v>
      </c>
      <c r="I23" s="59" t="s">
        <v>163</v>
      </c>
    </row>
    <row r="24" spans="1:9" s="60" customFormat="1" x14ac:dyDescent="0.25">
      <c r="A24" s="55">
        <v>43243</v>
      </c>
      <c r="B24" s="56" t="s">
        <v>192</v>
      </c>
      <c r="C24" s="56"/>
      <c r="D24" s="56" t="s">
        <v>242</v>
      </c>
      <c r="E24" s="57">
        <v>2586.21</v>
      </c>
      <c r="F24" s="57">
        <f t="shared" si="0"/>
        <v>413.79360000000003</v>
      </c>
      <c r="G24" s="57">
        <f t="shared" si="1"/>
        <v>3000.0036</v>
      </c>
      <c r="H24" s="58" t="s">
        <v>267</v>
      </c>
      <c r="I24" s="59" t="s">
        <v>163</v>
      </c>
    </row>
    <row r="25" spans="1:9" s="60" customFormat="1" x14ac:dyDescent="0.25">
      <c r="A25" s="55">
        <v>43243</v>
      </c>
      <c r="B25" s="56" t="s">
        <v>222</v>
      </c>
      <c r="C25" s="56"/>
      <c r="D25" s="56" t="s">
        <v>253</v>
      </c>
      <c r="E25" s="57">
        <v>2194.7155172399998</v>
      </c>
      <c r="F25" s="57">
        <f t="shared" si="0"/>
        <v>351.15448275839998</v>
      </c>
      <c r="G25" s="57">
        <f t="shared" si="1"/>
        <v>2545.8699999983996</v>
      </c>
      <c r="H25" s="58" t="s">
        <v>268</v>
      </c>
      <c r="I25" s="59" t="s">
        <v>163</v>
      </c>
    </row>
    <row r="26" spans="1:9" s="60" customFormat="1" ht="30" x14ac:dyDescent="0.25">
      <c r="A26" s="55">
        <v>43243</v>
      </c>
      <c r="B26" s="56" t="s">
        <v>269</v>
      </c>
      <c r="C26" s="56" t="s">
        <v>68</v>
      </c>
      <c r="D26" s="56" t="s">
        <v>270</v>
      </c>
      <c r="E26" s="57">
        <v>1862.07</v>
      </c>
      <c r="F26" s="57">
        <f t="shared" si="0"/>
        <v>297.93119999999999</v>
      </c>
      <c r="G26" s="57">
        <f t="shared" si="1"/>
        <v>2160.0011999999997</v>
      </c>
      <c r="H26" s="58" t="s">
        <v>281</v>
      </c>
      <c r="I26" s="59" t="s">
        <v>163</v>
      </c>
    </row>
    <row r="27" spans="1:9" s="60" customFormat="1" ht="30" x14ac:dyDescent="0.25">
      <c r="A27" s="55">
        <v>43248</v>
      </c>
      <c r="B27" s="56" t="s">
        <v>269</v>
      </c>
      <c r="C27" s="56" t="s">
        <v>68</v>
      </c>
      <c r="D27" s="56" t="s">
        <v>234</v>
      </c>
      <c r="E27" s="57">
        <v>4396.55</v>
      </c>
      <c r="F27" s="57">
        <f t="shared" si="0"/>
        <v>703.44800000000009</v>
      </c>
      <c r="G27" s="57">
        <f t="shared" si="1"/>
        <v>5099.9980000000005</v>
      </c>
      <c r="H27" s="58" t="s">
        <v>282</v>
      </c>
      <c r="I27" s="59" t="s">
        <v>163</v>
      </c>
    </row>
    <row r="28" spans="1:9" s="60" customFormat="1" ht="30" x14ac:dyDescent="0.25">
      <c r="A28" s="55">
        <v>43248</v>
      </c>
      <c r="B28" s="56" t="s">
        <v>271</v>
      </c>
      <c r="C28" s="56" t="s">
        <v>272</v>
      </c>
      <c r="D28" s="56" t="s">
        <v>273</v>
      </c>
      <c r="E28" s="57">
        <v>2082.1465517199999</v>
      </c>
      <c r="F28" s="57">
        <f t="shared" si="0"/>
        <v>333.1434482752</v>
      </c>
      <c r="G28" s="57">
        <f t="shared" si="1"/>
        <v>2415.2899999952001</v>
      </c>
      <c r="H28" s="58" t="s">
        <v>283</v>
      </c>
      <c r="I28" s="59" t="s">
        <v>163</v>
      </c>
    </row>
    <row r="29" spans="1:9" s="60" customFormat="1" ht="30" x14ac:dyDescent="0.25">
      <c r="A29" s="55">
        <v>43248</v>
      </c>
      <c r="B29" s="56" t="s">
        <v>274</v>
      </c>
      <c r="C29" s="56" t="s">
        <v>275</v>
      </c>
      <c r="D29" s="56" t="s">
        <v>276</v>
      </c>
      <c r="E29" s="57">
        <v>4972.8</v>
      </c>
      <c r="F29" s="57">
        <f t="shared" si="0"/>
        <v>795.64800000000002</v>
      </c>
      <c r="G29" s="57">
        <f t="shared" si="1"/>
        <v>5768.4480000000003</v>
      </c>
      <c r="H29" s="58" t="s">
        <v>284</v>
      </c>
      <c r="I29" s="59" t="s">
        <v>163</v>
      </c>
    </row>
    <row r="30" spans="1:9" s="60" customFormat="1" ht="30" x14ac:dyDescent="0.25">
      <c r="A30" s="61">
        <v>43249</v>
      </c>
      <c r="B30" s="62" t="s">
        <v>183</v>
      </c>
      <c r="C30" s="62" t="s">
        <v>71</v>
      </c>
      <c r="D30" s="62" t="s">
        <v>277</v>
      </c>
      <c r="E30" s="63">
        <v>3269.36</v>
      </c>
      <c r="F30" s="57">
        <f t="shared" si="0"/>
        <v>523.09760000000006</v>
      </c>
      <c r="G30" s="57">
        <f t="shared" si="1"/>
        <v>3792.4576000000002</v>
      </c>
      <c r="H30" s="58" t="s">
        <v>285</v>
      </c>
      <c r="I30" s="59" t="s">
        <v>163</v>
      </c>
    </row>
    <row r="31" spans="1:9" s="60" customFormat="1" x14ac:dyDescent="0.25">
      <c r="A31" s="61">
        <v>43250</v>
      </c>
      <c r="B31" s="62" t="s">
        <v>181</v>
      </c>
      <c r="C31" s="62"/>
      <c r="D31" s="62" t="s">
        <v>232</v>
      </c>
      <c r="E31" s="63">
        <v>10354.620000000001</v>
      </c>
      <c r="F31" s="57">
        <f t="shared" si="0"/>
        <v>1656.7392000000002</v>
      </c>
      <c r="G31" s="57">
        <f t="shared" si="1"/>
        <v>12011.359200000001</v>
      </c>
      <c r="H31" s="58" t="s">
        <v>286</v>
      </c>
      <c r="I31" s="59" t="s">
        <v>163</v>
      </c>
    </row>
    <row r="32" spans="1:9" s="60" customFormat="1" ht="30" x14ac:dyDescent="0.25">
      <c r="A32" s="61">
        <v>43250</v>
      </c>
      <c r="B32" s="62" t="s">
        <v>230</v>
      </c>
      <c r="C32" s="62" t="s">
        <v>68</v>
      </c>
      <c r="D32" s="62" t="s">
        <v>278</v>
      </c>
      <c r="E32" s="63">
        <v>7327.14</v>
      </c>
      <c r="F32" s="57">
        <f t="shared" si="0"/>
        <v>1172.3424</v>
      </c>
      <c r="G32" s="57">
        <f t="shared" si="1"/>
        <v>8499.4824000000008</v>
      </c>
      <c r="H32" s="58" t="s">
        <v>287</v>
      </c>
      <c r="I32" s="59" t="s">
        <v>163</v>
      </c>
    </row>
    <row r="33" spans="1:9" s="60" customFormat="1" ht="30" x14ac:dyDescent="0.25">
      <c r="A33" s="61">
        <v>43250</v>
      </c>
      <c r="B33" s="62" t="s">
        <v>250</v>
      </c>
      <c r="C33" s="62" t="s">
        <v>251</v>
      </c>
      <c r="D33" s="62" t="s">
        <v>278</v>
      </c>
      <c r="E33" s="63">
        <v>9775.86</v>
      </c>
      <c r="F33" s="57">
        <f t="shared" si="0"/>
        <v>1564.1376</v>
      </c>
      <c r="G33" s="57">
        <f t="shared" si="1"/>
        <v>11339.997600000001</v>
      </c>
      <c r="H33" s="58" t="s">
        <v>288</v>
      </c>
      <c r="I33" s="59" t="s">
        <v>163</v>
      </c>
    </row>
    <row r="34" spans="1:9" s="60" customFormat="1" x14ac:dyDescent="0.25">
      <c r="A34" s="61">
        <v>43250</v>
      </c>
      <c r="B34" s="62" t="s">
        <v>279</v>
      </c>
      <c r="C34" s="62" t="s">
        <v>117</v>
      </c>
      <c r="D34" s="62" t="s">
        <v>280</v>
      </c>
      <c r="E34" s="63">
        <v>4310.3448275800001</v>
      </c>
      <c r="F34" s="57">
        <f t="shared" si="0"/>
        <v>689.65517241280008</v>
      </c>
      <c r="G34" s="57">
        <f t="shared" si="1"/>
        <v>4999.9999999928004</v>
      </c>
      <c r="H34" s="58" t="s">
        <v>289</v>
      </c>
      <c r="I34" s="59" t="s">
        <v>163</v>
      </c>
    </row>
    <row r="35" spans="1:9" s="14" customFormat="1" x14ac:dyDescent="0.25">
      <c r="A35" s="42"/>
      <c r="B35" s="27"/>
      <c r="C35" s="27"/>
      <c r="D35" s="27"/>
      <c r="E35" s="43"/>
      <c r="F35" s="57">
        <f t="shared" si="0"/>
        <v>0</v>
      </c>
      <c r="G35" s="57">
        <f t="shared" si="1"/>
        <v>0</v>
      </c>
      <c r="H35" s="44"/>
      <c r="I35" s="45"/>
    </row>
    <row r="38" spans="1:9" x14ac:dyDescent="0.25">
      <c r="E38" s="64">
        <f>SUM(E9:E37)</f>
        <v>145948.119310329</v>
      </c>
      <c r="F38" s="64">
        <f>SUM(F9:F37)</f>
        <v>23351.699089652648</v>
      </c>
      <c r="G38" s="64">
        <f>SUM(G9:G37)</f>
        <v>169299.81839998168</v>
      </c>
    </row>
  </sheetData>
  <mergeCells count="2">
    <mergeCell ref="C3:G3"/>
    <mergeCell ref="D5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6" workbookViewId="0">
      <selection activeCell="H18" sqref="H18"/>
    </sheetView>
  </sheetViews>
  <sheetFormatPr baseColWidth="10" defaultRowHeight="15" x14ac:dyDescent="0.25"/>
  <cols>
    <col min="2" max="2" width="28.85546875" customWidth="1"/>
    <col min="3" max="3" width="14.85546875" bestFit="1" customWidth="1"/>
    <col min="4" max="4" width="54.7109375" bestFit="1" customWidth="1"/>
    <col min="5" max="5" width="12.5703125" style="6" bestFit="1" customWidth="1"/>
    <col min="6" max="6" width="11.42578125" style="6"/>
    <col min="7" max="7" width="12.5703125" style="6" bestFit="1" customWidth="1"/>
    <col min="8" max="8" width="15.85546875" bestFit="1" customWidth="1"/>
    <col min="9" max="9" width="13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s="14" customFormat="1" ht="30" x14ac:dyDescent="0.25">
      <c r="A9" s="34">
        <v>43252</v>
      </c>
      <c r="B9" s="24" t="s">
        <v>290</v>
      </c>
      <c r="C9" s="24" t="s">
        <v>291</v>
      </c>
      <c r="D9" s="24" t="s">
        <v>292</v>
      </c>
      <c r="E9" s="35">
        <v>6223</v>
      </c>
      <c r="F9" s="35">
        <f>E9*0.16</f>
        <v>995.68000000000006</v>
      </c>
      <c r="G9" s="35">
        <f>E9+F9</f>
        <v>7218.68</v>
      </c>
      <c r="H9" s="36" t="s">
        <v>293</v>
      </c>
      <c r="I9" s="37" t="s">
        <v>163</v>
      </c>
    </row>
    <row r="10" spans="1:9" s="60" customFormat="1" ht="30" x14ac:dyDescent="0.25">
      <c r="A10" s="55">
        <v>43263</v>
      </c>
      <c r="B10" s="56" t="s">
        <v>294</v>
      </c>
      <c r="C10" s="56" t="s">
        <v>72</v>
      </c>
      <c r="D10" s="56" t="s">
        <v>295</v>
      </c>
      <c r="E10" s="57">
        <v>9959</v>
      </c>
      <c r="F10" s="57">
        <f>E10*0.16</f>
        <v>1593.44</v>
      </c>
      <c r="G10" s="57">
        <f>E10+F10</f>
        <v>11552.44</v>
      </c>
      <c r="H10" s="58" t="s">
        <v>293</v>
      </c>
      <c r="I10" s="59" t="s">
        <v>163</v>
      </c>
    </row>
    <row r="11" spans="1:9" s="60" customFormat="1" ht="30" x14ac:dyDescent="0.25">
      <c r="A11" s="55">
        <v>43263</v>
      </c>
      <c r="B11" s="56" t="s">
        <v>164</v>
      </c>
      <c r="C11" s="56" t="s">
        <v>110</v>
      </c>
      <c r="D11" s="56" t="s">
        <v>170</v>
      </c>
      <c r="E11" s="57">
        <v>6969.31034482</v>
      </c>
      <c r="F11" s="57">
        <f t="shared" ref="F11:F35" si="0">E11*0.16</f>
        <v>1115.0896551712001</v>
      </c>
      <c r="G11" s="57">
        <f t="shared" ref="G11:G35" si="1">E11+F11</f>
        <v>8084.3999999912003</v>
      </c>
      <c r="H11" s="58" t="s">
        <v>293</v>
      </c>
      <c r="I11" s="59" t="s">
        <v>163</v>
      </c>
    </row>
    <row r="12" spans="1:9" s="60" customFormat="1" ht="30" x14ac:dyDescent="0.25">
      <c r="A12" s="55">
        <v>43264</v>
      </c>
      <c r="B12" s="56" t="s">
        <v>296</v>
      </c>
      <c r="C12" s="56"/>
      <c r="D12" s="56" t="s">
        <v>297</v>
      </c>
      <c r="E12" s="57">
        <v>2250</v>
      </c>
      <c r="F12" s="57">
        <f t="shared" si="0"/>
        <v>360</v>
      </c>
      <c r="G12" s="57">
        <f t="shared" si="1"/>
        <v>2610</v>
      </c>
      <c r="H12" s="58" t="s">
        <v>293</v>
      </c>
      <c r="I12" s="59" t="s">
        <v>163</v>
      </c>
    </row>
    <row r="13" spans="1:9" s="60" customFormat="1" ht="30" x14ac:dyDescent="0.25">
      <c r="A13" s="55">
        <v>43270</v>
      </c>
      <c r="B13" s="56" t="s">
        <v>298</v>
      </c>
      <c r="C13" s="56" t="s">
        <v>299</v>
      </c>
      <c r="D13" s="56" t="s">
        <v>300</v>
      </c>
      <c r="E13" s="57">
        <v>3560.35</v>
      </c>
      <c r="F13" s="57">
        <f t="shared" si="0"/>
        <v>569.65599999999995</v>
      </c>
      <c r="G13" s="57">
        <f t="shared" si="1"/>
        <v>4130.0059999999994</v>
      </c>
      <c r="H13" s="58" t="s">
        <v>293</v>
      </c>
      <c r="I13" s="59" t="s">
        <v>163</v>
      </c>
    </row>
    <row r="14" spans="1:9" s="60" customFormat="1" ht="30" x14ac:dyDescent="0.25">
      <c r="A14" s="55">
        <v>43271</v>
      </c>
      <c r="B14" s="56" t="s">
        <v>301</v>
      </c>
      <c r="C14" s="56" t="s">
        <v>302</v>
      </c>
      <c r="D14" s="56" t="s">
        <v>303</v>
      </c>
      <c r="E14" s="57">
        <v>3300</v>
      </c>
      <c r="F14" s="57">
        <f t="shared" si="0"/>
        <v>528</v>
      </c>
      <c r="G14" s="57">
        <f t="shared" si="1"/>
        <v>3828</v>
      </c>
      <c r="H14" s="58" t="s">
        <v>293</v>
      </c>
      <c r="I14" s="59" t="s">
        <v>163</v>
      </c>
    </row>
    <row r="15" spans="1:9" s="60" customFormat="1" ht="30" x14ac:dyDescent="0.25">
      <c r="A15" s="55">
        <v>43264</v>
      </c>
      <c r="B15" s="56" t="s">
        <v>246</v>
      </c>
      <c r="C15" s="56" t="s">
        <v>304</v>
      </c>
      <c r="D15" s="56" t="s">
        <v>305</v>
      </c>
      <c r="E15" s="57">
        <v>343.96551724099999</v>
      </c>
      <c r="F15" s="57">
        <f t="shared" si="0"/>
        <v>55.034482758559996</v>
      </c>
      <c r="G15" s="57">
        <f t="shared" si="1"/>
        <v>398.99999999955998</v>
      </c>
      <c r="H15" s="58" t="s">
        <v>293</v>
      </c>
      <c r="I15" s="59" t="s">
        <v>163</v>
      </c>
    </row>
    <row r="16" spans="1:9" s="60" customFormat="1" ht="30" x14ac:dyDescent="0.25">
      <c r="A16" s="55">
        <v>43273</v>
      </c>
      <c r="B16" s="56" t="s">
        <v>246</v>
      </c>
      <c r="C16" s="56" t="s">
        <v>304</v>
      </c>
      <c r="D16" s="56" t="s">
        <v>306</v>
      </c>
      <c r="E16" s="57">
        <v>343.96551724099999</v>
      </c>
      <c r="F16" s="57">
        <f t="shared" si="0"/>
        <v>55.034482758559996</v>
      </c>
      <c r="G16" s="57">
        <f t="shared" si="1"/>
        <v>398.99999999955998</v>
      </c>
      <c r="H16" s="58" t="s">
        <v>293</v>
      </c>
      <c r="I16" s="59" t="s">
        <v>163</v>
      </c>
    </row>
    <row r="17" spans="1:9" s="60" customFormat="1" ht="30" x14ac:dyDescent="0.25">
      <c r="A17" s="55">
        <v>43273</v>
      </c>
      <c r="B17" s="56" t="s">
        <v>246</v>
      </c>
      <c r="C17" s="56" t="s">
        <v>304</v>
      </c>
      <c r="D17" s="56" t="s">
        <v>307</v>
      </c>
      <c r="E17" s="57">
        <v>473.27586206799998</v>
      </c>
      <c r="F17" s="57">
        <f t="shared" si="0"/>
        <v>75.724137930880005</v>
      </c>
      <c r="G17" s="57">
        <f t="shared" si="1"/>
        <v>548.99999999887996</v>
      </c>
      <c r="H17" s="58" t="s">
        <v>293</v>
      </c>
      <c r="I17" s="59" t="s">
        <v>163</v>
      </c>
    </row>
    <row r="18" spans="1:9" s="60" customFormat="1" x14ac:dyDescent="0.25">
      <c r="A18" s="55">
        <v>43270</v>
      </c>
      <c r="B18" s="56" t="s">
        <v>222</v>
      </c>
      <c r="C18" s="56"/>
      <c r="D18" s="56" t="s">
        <v>308</v>
      </c>
      <c r="E18" s="57">
        <v>534.49</v>
      </c>
      <c r="F18" s="57">
        <f t="shared" si="0"/>
        <v>85.5184</v>
      </c>
      <c r="G18" s="57">
        <f t="shared" si="1"/>
        <v>620.00840000000005</v>
      </c>
      <c r="H18" s="58" t="s">
        <v>309</v>
      </c>
      <c r="I18" s="59">
        <v>1829</v>
      </c>
    </row>
    <row r="19" spans="1:9" s="60" customFormat="1" ht="30" x14ac:dyDescent="0.25">
      <c r="A19" s="55">
        <v>43270</v>
      </c>
      <c r="B19" s="56" t="s">
        <v>310</v>
      </c>
      <c r="C19" s="56"/>
      <c r="D19" s="56" t="s">
        <v>311</v>
      </c>
      <c r="E19" s="57">
        <v>400</v>
      </c>
      <c r="F19" s="57">
        <f t="shared" si="0"/>
        <v>64</v>
      </c>
      <c r="G19" s="57">
        <f t="shared" si="1"/>
        <v>464</v>
      </c>
      <c r="H19" s="58" t="s">
        <v>309</v>
      </c>
      <c r="I19" s="59">
        <v>1829</v>
      </c>
    </row>
    <row r="20" spans="1:9" s="60" customFormat="1" x14ac:dyDescent="0.25">
      <c r="A20" s="55">
        <v>43270</v>
      </c>
      <c r="B20" s="56" t="s">
        <v>222</v>
      </c>
      <c r="C20" s="56"/>
      <c r="D20" s="56" t="s">
        <v>312</v>
      </c>
      <c r="E20" s="57">
        <v>1991.38</v>
      </c>
      <c r="F20" s="57">
        <f t="shared" si="0"/>
        <v>318.62080000000003</v>
      </c>
      <c r="G20" s="57">
        <f t="shared" si="1"/>
        <v>2310.0008000000003</v>
      </c>
      <c r="H20" s="58" t="s">
        <v>309</v>
      </c>
      <c r="I20" s="59">
        <v>1829</v>
      </c>
    </row>
    <row r="21" spans="1:9" s="60" customFormat="1" ht="30" x14ac:dyDescent="0.25">
      <c r="A21" s="55">
        <v>43270</v>
      </c>
      <c r="B21" s="56" t="s">
        <v>220</v>
      </c>
      <c r="C21" s="56" t="s">
        <v>313</v>
      </c>
      <c r="D21" s="56" t="s">
        <v>314</v>
      </c>
      <c r="E21" s="57">
        <v>1182.29</v>
      </c>
      <c r="F21" s="57">
        <f t="shared" si="0"/>
        <v>189.16640000000001</v>
      </c>
      <c r="G21" s="57">
        <f t="shared" si="1"/>
        <v>1371.4564</v>
      </c>
      <c r="H21" s="58" t="s">
        <v>309</v>
      </c>
      <c r="I21" s="59">
        <v>1829</v>
      </c>
    </row>
    <row r="22" spans="1:9" s="60" customFormat="1" x14ac:dyDescent="0.25">
      <c r="A22" s="55">
        <v>43270</v>
      </c>
      <c r="B22" s="56" t="s">
        <v>315</v>
      </c>
      <c r="C22" s="56" t="s">
        <v>111</v>
      </c>
      <c r="D22" s="56" t="s">
        <v>316</v>
      </c>
      <c r="E22" s="57">
        <v>135</v>
      </c>
      <c r="F22" s="57">
        <f t="shared" si="0"/>
        <v>21.6</v>
      </c>
      <c r="G22" s="57">
        <f t="shared" si="1"/>
        <v>156.6</v>
      </c>
      <c r="H22" s="58" t="s">
        <v>309</v>
      </c>
      <c r="I22" s="59">
        <v>1829</v>
      </c>
    </row>
    <row r="23" spans="1:9" s="60" customFormat="1" ht="30" x14ac:dyDescent="0.25">
      <c r="A23" s="55">
        <v>43270</v>
      </c>
      <c r="B23" s="56" t="s">
        <v>330</v>
      </c>
      <c r="C23" s="56" t="s">
        <v>46</v>
      </c>
      <c r="D23" s="56" t="s">
        <v>317</v>
      </c>
      <c r="E23" s="57">
        <v>300</v>
      </c>
      <c r="F23" s="57">
        <f t="shared" si="0"/>
        <v>48</v>
      </c>
      <c r="G23" s="57">
        <f t="shared" si="1"/>
        <v>348</v>
      </c>
      <c r="H23" s="58" t="s">
        <v>309</v>
      </c>
      <c r="I23" s="59">
        <v>1829</v>
      </c>
    </row>
    <row r="24" spans="1:9" s="60" customFormat="1" ht="30" x14ac:dyDescent="0.25">
      <c r="A24" s="55">
        <v>43270</v>
      </c>
      <c r="B24" s="56" t="s">
        <v>318</v>
      </c>
      <c r="C24" s="56" t="s">
        <v>319</v>
      </c>
      <c r="D24" s="56" t="s">
        <v>320</v>
      </c>
      <c r="E24" s="57">
        <v>396.38</v>
      </c>
      <c r="F24" s="57">
        <f t="shared" si="0"/>
        <v>63.4208</v>
      </c>
      <c r="G24" s="57">
        <f t="shared" si="1"/>
        <v>459.80079999999998</v>
      </c>
      <c r="H24" s="58" t="s">
        <v>309</v>
      </c>
      <c r="I24" s="59">
        <v>1829</v>
      </c>
    </row>
    <row r="25" spans="1:9" s="60" customFormat="1" x14ac:dyDescent="0.25">
      <c r="A25" s="55">
        <v>43270</v>
      </c>
      <c r="B25" s="56" t="s">
        <v>321</v>
      </c>
      <c r="C25" s="56" t="s">
        <v>322</v>
      </c>
      <c r="D25" s="56" t="s">
        <v>323</v>
      </c>
      <c r="E25" s="57">
        <v>447.84482758600001</v>
      </c>
      <c r="F25" s="57">
        <f t="shared" si="0"/>
        <v>71.655172413759999</v>
      </c>
      <c r="G25" s="57">
        <f t="shared" si="1"/>
        <v>519.49999999976001</v>
      </c>
      <c r="H25" s="58" t="s">
        <v>309</v>
      </c>
      <c r="I25" s="59">
        <v>1829</v>
      </c>
    </row>
    <row r="26" spans="1:9" s="60" customFormat="1" x14ac:dyDescent="0.25">
      <c r="A26" s="55">
        <v>43270</v>
      </c>
      <c r="B26" s="56" t="s">
        <v>324</v>
      </c>
      <c r="C26" s="56" t="s">
        <v>121</v>
      </c>
      <c r="D26" s="56" t="s">
        <v>325</v>
      </c>
      <c r="E26" s="57">
        <v>293.75</v>
      </c>
      <c r="F26" s="57">
        <f t="shared" si="0"/>
        <v>47</v>
      </c>
      <c r="G26" s="57">
        <f t="shared" si="1"/>
        <v>340.75</v>
      </c>
      <c r="H26" s="58" t="s">
        <v>309</v>
      </c>
      <c r="I26" s="59">
        <v>1829</v>
      </c>
    </row>
    <row r="27" spans="1:9" s="60" customFormat="1" ht="30" x14ac:dyDescent="0.25">
      <c r="A27" s="55">
        <v>43270</v>
      </c>
      <c r="B27" s="56" t="s">
        <v>250</v>
      </c>
      <c r="C27" s="56" t="s">
        <v>251</v>
      </c>
      <c r="D27" s="56" t="s">
        <v>326</v>
      </c>
      <c r="E27" s="57">
        <v>301.72000000000003</v>
      </c>
      <c r="F27" s="57">
        <f t="shared" si="0"/>
        <v>48.275200000000005</v>
      </c>
      <c r="G27" s="57">
        <f t="shared" si="1"/>
        <v>349.99520000000001</v>
      </c>
      <c r="H27" s="58" t="s">
        <v>309</v>
      </c>
      <c r="I27" s="59">
        <v>1829</v>
      </c>
    </row>
    <row r="28" spans="1:9" s="60" customFormat="1" ht="30" x14ac:dyDescent="0.25">
      <c r="A28" s="55">
        <v>43270</v>
      </c>
      <c r="B28" s="56" t="s">
        <v>327</v>
      </c>
      <c r="C28" s="56" t="s">
        <v>328</v>
      </c>
      <c r="D28" s="56" t="s">
        <v>329</v>
      </c>
      <c r="E28" s="57">
        <v>155.16999999999999</v>
      </c>
      <c r="F28" s="57">
        <f t="shared" si="0"/>
        <v>24.827199999999998</v>
      </c>
      <c r="G28" s="57">
        <f t="shared" si="1"/>
        <v>179.99719999999999</v>
      </c>
      <c r="H28" s="58" t="s">
        <v>309</v>
      </c>
      <c r="I28" s="59">
        <v>1829</v>
      </c>
    </row>
    <row r="29" spans="1:9" s="60" customFormat="1" ht="30" x14ac:dyDescent="0.25">
      <c r="A29" s="55">
        <v>43270</v>
      </c>
      <c r="B29" s="56" t="s">
        <v>330</v>
      </c>
      <c r="C29" s="56" t="s">
        <v>46</v>
      </c>
      <c r="D29" s="56" t="s">
        <v>317</v>
      </c>
      <c r="E29" s="57">
        <v>500</v>
      </c>
      <c r="F29" s="57">
        <f t="shared" si="0"/>
        <v>80</v>
      </c>
      <c r="G29" s="57">
        <f t="shared" si="1"/>
        <v>580</v>
      </c>
      <c r="H29" s="58" t="s">
        <v>309</v>
      </c>
      <c r="I29" s="59">
        <v>1829</v>
      </c>
    </row>
    <row r="30" spans="1:9" s="60" customFormat="1" ht="30" x14ac:dyDescent="0.25">
      <c r="A30" s="61">
        <v>43270</v>
      </c>
      <c r="B30" s="62" t="s">
        <v>331</v>
      </c>
      <c r="C30" s="62"/>
      <c r="D30" s="62" t="s">
        <v>332</v>
      </c>
      <c r="E30" s="63">
        <v>103.45</v>
      </c>
      <c r="F30" s="57">
        <f t="shared" si="0"/>
        <v>16.552</v>
      </c>
      <c r="G30" s="57">
        <f t="shared" si="1"/>
        <v>120.00200000000001</v>
      </c>
      <c r="H30" s="58" t="s">
        <v>309</v>
      </c>
      <c r="I30" s="59">
        <v>1829</v>
      </c>
    </row>
    <row r="31" spans="1:9" s="60" customFormat="1" ht="30" x14ac:dyDescent="0.25">
      <c r="A31" s="61">
        <v>43270</v>
      </c>
      <c r="B31" s="62" t="s">
        <v>226</v>
      </c>
      <c r="C31" s="62"/>
      <c r="D31" s="62" t="s">
        <v>333</v>
      </c>
      <c r="E31" s="63">
        <v>387.93</v>
      </c>
      <c r="F31" s="57">
        <f t="shared" si="0"/>
        <v>62.068800000000003</v>
      </c>
      <c r="G31" s="57">
        <f t="shared" si="1"/>
        <v>449.99880000000002</v>
      </c>
      <c r="H31" s="58" t="s">
        <v>309</v>
      </c>
      <c r="I31" s="59">
        <v>1829</v>
      </c>
    </row>
    <row r="32" spans="1:9" s="60" customFormat="1" ht="30" x14ac:dyDescent="0.25">
      <c r="A32" s="61">
        <v>43270</v>
      </c>
      <c r="B32" s="62" t="s">
        <v>334</v>
      </c>
      <c r="C32" s="62" t="s">
        <v>335</v>
      </c>
      <c r="D32" s="62" t="s">
        <v>336</v>
      </c>
      <c r="E32" s="63">
        <v>230</v>
      </c>
      <c r="F32" s="57">
        <f t="shared" si="0"/>
        <v>36.800000000000004</v>
      </c>
      <c r="G32" s="57">
        <f t="shared" si="1"/>
        <v>266.8</v>
      </c>
      <c r="H32" s="58" t="s">
        <v>309</v>
      </c>
      <c r="I32" s="59">
        <v>1829</v>
      </c>
    </row>
    <row r="33" spans="1:9" s="60" customFormat="1" ht="30" x14ac:dyDescent="0.25">
      <c r="A33" s="61">
        <v>43270</v>
      </c>
      <c r="B33" s="62" t="s">
        <v>222</v>
      </c>
      <c r="C33" s="62"/>
      <c r="D33" s="62" t="s">
        <v>337</v>
      </c>
      <c r="E33" s="63">
        <v>1206.9000000000001</v>
      </c>
      <c r="F33" s="57">
        <f t="shared" si="0"/>
        <v>193.10400000000001</v>
      </c>
      <c r="G33" s="57">
        <f t="shared" si="1"/>
        <v>1400.0040000000001</v>
      </c>
      <c r="H33" s="58" t="s">
        <v>309</v>
      </c>
      <c r="I33" s="59">
        <v>1829</v>
      </c>
    </row>
    <row r="34" spans="1:9" s="60" customFormat="1" x14ac:dyDescent="0.25">
      <c r="A34" s="61"/>
      <c r="B34" s="62"/>
      <c r="C34" s="62"/>
      <c r="D34" s="62"/>
      <c r="E34" s="63"/>
      <c r="F34" s="65">
        <f t="shared" si="0"/>
        <v>0</v>
      </c>
      <c r="G34" s="65">
        <f t="shared" si="1"/>
        <v>0</v>
      </c>
      <c r="H34" s="58"/>
      <c r="I34" s="59"/>
    </row>
    <row r="35" spans="1:9" s="14" customFormat="1" x14ac:dyDescent="0.25">
      <c r="A35" s="42"/>
      <c r="B35" s="27"/>
      <c r="C35" s="27"/>
      <c r="D35" s="27"/>
      <c r="E35" s="43"/>
      <c r="F35" s="66">
        <f t="shared" si="0"/>
        <v>0</v>
      </c>
      <c r="G35" s="66">
        <f t="shared" si="1"/>
        <v>0</v>
      </c>
      <c r="H35" s="44"/>
      <c r="I35" s="45"/>
    </row>
    <row r="38" spans="1:9" x14ac:dyDescent="0.25">
      <c r="E38" s="64">
        <f>SUM(E9:E37)</f>
        <v>41989.172068955988</v>
      </c>
      <c r="F38" s="64">
        <f>SUM(F9:F37)</f>
        <v>6718.2675310329605</v>
      </c>
      <c r="G38" s="64">
        <f>SUM(G9:G37)</f>
        <v>48707.439599988968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9" workbookViewId="0">
      <selection activeCell="K15" sqref="K15"/>
    </sheetView>
  </sheetViews>
  <sheetFormatPr baseColWidth="10" defaultRowHeight="15" x14ac:dyDescent="0.25"/>
  <cols>
    <col min="2" max="2" width="28.85546875" customWidth="1"/>
    <col min="3" max="3" width="14.85546875" bestFit="1" customWidth="1"/>
    <col min="4" max="4" width="54.7109375" bestFit="1" customWidth="1"/>
    <col min="5" max="5" width="12.5703125" style="6" bestFit="1" customWidth="1"/>
    <col min="6" max="6" width="11.42578125" style="6"/>
    <col min="7" max="7" width="12.5703125" style="6" bestFit="1" customWidth="1"/>
    <col min="8" max="8" width="15.85546875" bestFit="1" customWidth="1"/>
    <col min="9" max="9" width="13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s="14" customFormat="1" ht="30" x14ac:dyDescent="0.25">
      <c r="A9" s="34">
        <v>43285</v>
      </c>
      <c r="B9" s="24" t="s">
        <v>164</v>
      </c>
      <c r="C9" s="24" t="s">
        <v>110</v>
      </c>
      <c r="D9" s="24" t="s">
        <v>338</v>
      </c>
      <c r="E9" s="35">
        <v>6314.3534482699997</v>
      </c>
      <c r="F9" s="35">
        <f t="shared" ref="F9:F20" si="0">E9*0.16</f>
        <v>1010.2965517232</v>
      </c>
      <c r="G9" s="35">
        <f t="shared" ref="G9:G20" si="1">E9+F9</f>
        <v>7324.6499999931993</v>
      </c>
      <c r="H9" s="36" t="s">
        <v>340</v>
      </c>
      <c r="I9" s="37" t="s">
        <v>163</v>
      </c>
    </row>
    <row r="10" spans="1:9" s="60" customFormat="1" ht="30" x14ac:dyDescent="0.25">
      <c r="A10" s="55">
        <v>43292</v>
      </c>
      <c r="B10" s="56" t="s">
        <v>181</v>
      </c>
      <c r="C10" s="56"/>
      <c r="D10" s="56" t="s">
        <v>339</v>
      </c>
      <c r="E10" s="57">
        <v>10773.12</v>
      </c>
      <c r="F10" s="67">
        <f t="shared" si="0"/>
        <v>1723.6992000000002</v>
      </c>
      <c r="G10" s="67">
        <f t="shared" si="1"/>
        <v>12496.819200000002</v>
      </c>
      <c r="H10" s="58" t="s">
        <v>340</v>
      </c>
      <c r="I10" s="59" t="s">
        <v>163</v>
      </c>
    </row>
    <row r="11" spans="1:9" s="60" customFormat="1" ht="30" x14ac:dyDescent="0.25">
      <c r="A11" s="55">
        <v>43292</v>
      </c>
      <c r="B11" s="56" t="s">
        <v>172</v>
      </c>
      <c r="C11" s="56" t="s">
        <v>72</v>
      </c>
      <c r="D11" s="56" t="s">
        <v>341</v>
      </c>
      <c r="E11" s="57">
        <v>1107</v>
      </c>
      <c r="F11" s="67">
        <f t="shared" si="0"/>
        <v>177.12</v>
      </c>
      <c r="G11" s="67">
        <f t="shared" si="1"/>
        <v>1284.1199999999999</v>
      </c>
      <c r="H11" s="58" t="s">
        <v>340</v>
      </c>
      <c r="I11" s="59" t="s">
        <v>163</v>
      </c>
    </row>
    <row r="12" spans="1:9" s="60" customFormat="1" ht="30" x14ac:dyDescent="0.25">
      <c r="A12" s="55">
        <v>43292</v>
      </c>
      <c r="B12" s="56" t="s">
        <v>301</v>
      </c>
      <c r="C12" s="56" t="s">
        <v>302</v>
      </c>
      <c r="D12" s="56" t="s">
        <v>342</v>
      </c>
      <c r="E12" s="57">
        <v>12140</v>
      </c>
      <c r="F12" s="67">
        <f t="shared" si="0"/>
        <v>1942.4</v>
      </c>
      <c r="G12" s="67">
        <f t="shared" si="1"/>
        <v>14082.4</v>
      </c>
      <c r="H12" s="58" t="s">
        <v>340</v>
      </c>
      <c r="I12" s="59" t="s">
        <v>163</v>
      </c>
    </row>
    <row r="13" spans="1:9" s="60" customFormat="1" ht="45" x14ac:dyDescent="0.25">
      <c r="A13" s="55">
        <v>43292</v>
      </c>
      <c r="B13" s="56" t="s">
        <v>343</v>
      </c>
      <c r="C13" s="56"/>
      <c r="D13" s="56" t="s">
        <v>344</v>
      </c>
      <c r="E13" s="57">
        <v>3009.81896551</v>
      </c>
      <c r="F13" s="57">
        <f t="shared" si="0"/>
        <v>481.57103448160001</v>
      </c>
      <c r="G13" s="57">
        <f t="shared" si="1"/>
        <v>3491.3899999916002</v>
      </c>
      <c r="H13" s="58" t="s">
        <v>340</v>
      </c>
      <c r="I13" s="59" t="s">
        <v>163</v>
      </c>
    </row>
    <row r="14" spans="1:9" s="60" customFormat="1" ht="30" x14ac:dyDescent="0.25">
      <c r="A14" s="55">
        <v>43293</v>
      </c>
      <c r="B14" s="56" t="s">
        <v>246</v>
      </c>
      <c r="C14" s="56" t="s">
        <v>247</v>
      </c>
      <c r="D14" s="56" t="s">
        <v>305</v>
      </c>
      <c r="E14" s="57">
        <v>343.96551724099999</v>
      </c>
      <c r="F14" s="57">
        <f t="shared" si="0"/>
        <v>55.034482758559996</v>
      </c>
      <c r="G14" s="57">
        <f t="shared" si="1"/>
        <v>398.99999999955998</v>
      </c>
      <c r="H14" s="58" t="s">
        <v>340</v>
      </c>
      <c r="I14" s="59" t="s">
        <v>163</v>
      </c>
    </row>
    <row r="15" spans="1:9" s="60" customFormat="1" ht="30" x14ac:dyDescent="0.25">
      <c r="A15" s="55">
        <v>43305</v>
      </c>
      <c r="B15" s="56" t="s">
        <v>345</v>
      </c>
      <c r="C15" s="56" t="s">
        <v>114</v>
      </c>
      <c r="D15" s="56" t="s">
        <v>346</v>
      </c>
      <c r="E15" s="57">
        <v>900</v>
      </c>
      <c r="F15" s="57">
        <f t="shared" si="0"/>
        <v>144</v>
      </c>
      <c r="G15" s="57">
        <f t="shared" si="1"/>
        <v>1044</v>
      </c>
      <c r="H15" s="58" t="s">
        <v>340</v>
      </c>
      <c r="I15" s="59" t="s">
        <v>163</v>
      </c>
    </row>
    <row r="16" spans="1:9" s="60" customFormat="1" ht="30" x14ac:dyDescent="0.25">
      <c r="A16" s="55">
        <v>43305</v>
      </c>
      <c r="B16" s="56" t="s">
        <v>226</v>
      </c>
      <c r="C16" s="56"/>
      <c r="D16" s="56" t="s">
        <v>347</v>
      </c>
      <c r="E16" s="57">
        <v>10773</v>
      </c>
      <c r="F16" s="57">
        <f t="shared" si="0"/>
        <v>1723.68</v>
      </c>
      <c r="G16" s="57">
        <f t="shared" si="1"/>
        <v>12496.68</v>
      </c>
      <c r="H16" s="58" t="s">
        <v>340</v>
      </c>
      <c r="I16" s="59" t="s">
        <v>163</v>
      </c>
    </row>
    <row r="17" spans="1:9" s="60" customFormat="1" ht="30" x14ac:dyDescent="0.25">
      <c r="A17" s="55">
        <v>43306</v>
      </c>
      <c r="B17" s="56" t="s">
        <v>348</v>
      </c>
      <c r="C17" s="56" t="s">
        <v>68</v>
      </c>
      <c r="D17" s="56" t="s">
        <v>349</v>
      </c>
      <c r="E17" s="57">
        <v>5818.9396551700002</v>
      </c>
      <c r="F17" s="57">
        <f t="shared" si="0"/>
        <v>931.0303448272</v>
      </c>
      <c r="G17" s="57">
        <f t="shared" si="1"/>
        <v>6749.9699999971999</v>
      </c>
      <c r="H17" s="58" t="s">
        <v>340</v>
      </c>
      <c r="I17" s="59" t="s">
        <v>163</v>
      </c>
    </row>
    <row r="18" spans="1:9" s="60" customFormat="1" ht="30" x14ac:dyDescent="0.25">
      <c r="A18" s="55">
        <v>43306</v>
      </c>
      <c r="B18" s="56" t="s">
        <v>343</v>
      </c>
      <c r="C18" s="56"/>
      <c r="D18" s="56" t="s">
        <v>342</v>
      </c>
      <c r="E18" s="57">
        <v>1443.1034482699999</v>
      </c>
      <c r="F18" s="57">
        <f t="shared" si="0"/>
        <v>230.89655172319999</v>
      </c>
      <c r="G18" s="57">
        <f t="shared" si="1"/>
        <v>1673.9999999931999</v>
      </c>
      <c r="H18" s="58" t="s">
        <v>340</v>
      </c>
      <c r="I18" s="59" t="s">
        <v>163</v>
      </c>
    </row>
    <row r="19" spans="1:9" s="60" customFormat="1" ht="30" x14ac:dyDescent="0.25">
      <c r="A19" s="55">
        <v>43311</v>
      </c>
      <c r="B19" s="56" t="s">
        <v>246</v>
      </c>
      <c r="C19" s="56" t="s">
        <v>247</v>
      </c>
      <c r="D19" s="56" t="s">
        <v>350</v>
      </c>
      <c r="E19" s="57">
        <v>473.27586206799998</v>
      </c>
      <c r="F19" s="57">
        <f t="shared" si="0"/>
        <v>75.724137930880005</v>
      </c>
      <c r="G19" s="57">
        <f t="shared" si="1"/>
        <v>548.99999999887996</v>
      </c>
      <c r="H19" s="58" t="s">
        <v>340</v>
      </c>
      <c r="I19" s="59" t="s">
        <v>163</v>
      </c>
    </row>
    <row r="20" spans="1:9" s="60" customFormat="1" ht="30" x14ac:dyDescent="0.25">
      <c r="A20" s="55">
        <v>43312</v>
      </c>
      <c r="B20" s="56" t="s">
        <v>348</v>
      </c>
      <c r="C20" s="56" t="s">
        <v>68</v>
      </c>
      <c r="D20" s="56" t="s">
        <v>349</v>
      </c>
      <c r="E20" s="57">
        <v>2413.7758620599998</v>
      </c>
      <c r="F20" s="57">
        <f t="shared" si="0"/>
        <v>386.20413792959999</v>
      </c>
      <c r="G20" s="57">
        <f t="shared" si="1"/>
        <v>2799.9799999895999</v>
      </c>
      <c r="H20" s="58" t="s">
        <v>340</v>
      </c>
      <c r="I20" s="59" t="s">
        <v>163</v>
      </c>
    </row>
    <row r="21" spans="1:9" s="60" customFormat="1" x14ac:dyDescent="0.25">
      <c r="A21" s="55"/>
      <c r="B21" s="56"/>
      <c r="C21" s="56"/>
      <c r="D21" s="56"/>
      <c r="E21" s="57"/>
      <c r="F21" s="57"/>
      <c r="G21" s="57"/>
      <c r="H21" s="58"/>
      <c r="I21" s="59"/>
    </row>
    <row r="22" spans="1:9" s="60" customFormat="1" x14ac:dyDescent="0.25">
      <c r="A22" s="55"/>
      <c r="B22" s="56"/>
      <c r="C22" s="56"/>
      <c r="D22" s="56"/>
      <c r="E22" s="57"/>
      <c r="F22" s="57"/>
      <c r="G22" s="57"/>
      <c r="H22" s="58"/>
      <c r="I22" s="59"/>
    </row>
    <row r="23" spans="1:9" s="60" customFormat="1" x14ac:dyDescent="0.25">
      <c r="A23" s="55"/>
      <c r="B23" s="56"/>
      <c r="C23" s="56"/>
      <c r="D23" s="56"/>
      <c r="E23" s="57"/>
      <c r="F23" s="57"/>
      <c r="G23" s="57"/>
      <c r="H23" s="58"/>
      <c r="I23" s="59"/>
    </row>
    <row r="24" spans="1:9" s="60" customFormat="1" x14ac:dyDescent="0.25">
      <c r="A24" s="55"/>
      <c r="B24" s="56"/>
      <c r="C24" s="56"/>
      <c r="D24" s="56"/>
      <c r="E24" s="57"/>
      <c r="F24" s="57"/>
      <c r="G24" s="57"/>
      <c r="H24" s="58"/>
      <c r="I24" s="59"/>
    </row>
    <row r="25" spans="1:9" s="60" customFormat="1" x14ac:dyDescent="0.25">
      <c r="A25" s="55"/>
      <c r="B25" s="56"/>
      <c r="C25" s="56"/>
      <c r="D25" s="56"/>
      <c r="E25" s="57"/>
      <c r="F25" s="57"/>
      <c r="G25" s="57"/>
      <c r="H25" s="58"/>
      <c r="I25" s="59"/>
    </row>
    <row r="26" spans="1:9" s="60" customFormat="1" x14ac:dyDescent="0.25">
      <c r="A26" s="55"/>
      <c r="B26" s="56"/>
      <c r="C26" s="56"/>
      <c r="D26" s="56"/>
      <c r="E26" s="57"/>
      <c r="F26" s="57"/>
      <c r="G26" s="57"/>
      <c r="H26" s="58"/>
      <c r="I26" s="59"/>
    </row>
    <row r="27" spans="1:9" s="60" customFormat="1" x14ac:dyDescent="0.25">
      <c r="A27" s="55"/>
      <c r="B27" s="56"/>
      <c r="C27" s="56"/>
      <c r="D27" s="56"/>
      <c r="E27" s="57"/>
      <c r="F27" s="57"/>
      <c r="G27" s="57"/>
      <c r="H27" s="58"/>
      <c r="I27" s="59"/>
    </row>
    <row r="28" spans="1:9" s="60" customFormat="1" x14ac:dyDescent="0.25">
      <c r="A28" s="55"/>
      <c r="B28" s="56"/>
      <c r="C28" s="56"/>
      <c r="D28" s="56"/>
      <c r="E28" s="57"/>
      <c r="F28" s="57"/>
      <c r="G28" s="57"/>
      <c r="H28" s="58"/>
      <c r="I28" s="59"/>
    </row>
    <row r="29" spans="1:9" s="60" customFormat="1" x14ac:dyDescent="0.25">
      <c r="A29" s="55"/>
      <c r="B29" s="56"/>
      <c r="C29" s="56"/>
      <c r="D29" s="56"/>
      <c r="E29" s="57"/>
      <c r="F29" s="57"/>
      <c r="G29" s="57"/>
      <c r="H29" s="58"/>
      <c r="I29" s="59"/>
    </row>
    <row r="30" spans="1:9" s="60" customFormat="1" x14ac:dyDescent="0.25">
      <c r="A30" s="61"/>
      <c r="B30" s="62"/>
      <c r="C30" s="62"/>
      <c r="D30" s="62"/>
      <c r="E30" s="63"/>
      <c r="F30" s="57"/>
      <c r="G30" s="57"/>
      <c r="H30" s="58"/>
      <c r="I30" s="59"/>
    </row>
    <row r="31" spans="1:9" s="60" customFormat="1" x14ac:dyDescent="0.25">
      <c r="A31" s="61"/>
      <c r="B31" s="62"/>
      <c r="C31" s="62"/>
      <c r="D31" s="62"/>
      <c r="E31" s="63"/>
      <c r="F31" s="57"/>
      <c r="G31" s="57"/>
      <c r="H31" s="58"/>
      <c r="I31" s="59"/>
    </row>
    <row r="32" spans="1:9" s="60" customFormat="1" x14ac:dyDescent="0.25">
      <c r="A32" s="61"/>
      <c r="B32" s="62"/>
      <c r="C32" s="62"/>
      <c r="D32" s="62"/>
      <c r="E32" s="63"/>
      <c r="F32" s="57"/>
      <c r="G32" s="57"/>
      <c r="H32" s="58"/>
      <c r="I32" s="59"/>
    </row>
    <row r="33" spans="1:9" s="60" customFormat="1" x14ac:dyDescent="0.25">
      <c r="A33" s="61"/>
      <c r="B33" s="62"/>
      <c r="C33" s="62"/>
      <c r="D33" s="62"/>
      <c r="E33" s="63"/>
      <c r="F33" s="57"/>
      <c r="G33" s="57"/>
      <c r="H33" s="58"/>
      <c r="I33" s="59"/>
    </row>
    <row r="34" spans="1:9" s="60" customFormat="1" x14ac:dyDescent="0.25">
      <c r="A34" s="61"/>
      <c r="B34" s="62"/>
      <c r="C34" s="62"/>
      <c r="D34" s="62"/>
      <c r="E34" s="63"/>
      <c r="F34" s="65"/>
      <c r="G34" s="65"/>
      <c r="H34" s="58"/>
      <c r="I34" s="59"/>
    </row>
    <row r="35" spans="1:9" s="14" customFormat="1" x14ac:dyDescent="0.25">
      <c r="A35" s="42"/>
      <c r="B35" s="27"/>
      <c r="C35" s="27"/>
      <c r="D35" s="27"/>
      <c r="E35" s="43"/>
      <c r="F35" s="66">
        <f t="shared" ref="F35" si="2">E35*0.16</f>
        <v>0</v>
      </c>
      <c r="G35" s="66">
        <f t="shared" ref="G35" si="3">E35+F35</f>
        <v>0</v>
      </c>
      <c r="H35" s="44"/>
      <c r="I35" s="45"/>
    </row>
    <row r="38" spans="1:9" x14ac:dyDescent="0.25">
      <c r="E38" s="64">
        <f>SUM(E9:E37)</f>
        <v>55510.352758588997</v>
      </c>
      <c r="F38" s="64">
        <f>SUM(F9:F37)</f>
        <v>8881.6564413742399</v>
      </c>
      <c r="G38" s="64">
        <f>SUM(G9:G37)</f>
        <v>64392.009199963242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25" sqref="A25"/>
    </sheetView>
  </sheetViews>
  <sheetFormatPr baseColWidth="10" defaultRowHeight="15" x14ac:dyDescent="0.25"/>
  <cols>
    <col min="2" max="2" width="28.85546875" customWidth="1"/>
    <col min="3" max="3" width="14.85546875" bestFit="1" customWidth="1"/>
    <col min="4" max="4" width="54.7109375" bestFit="1" customWidth="1"/>
    <col min="5" max="5" width="12.5703125" style="6" bestFit="1" customWidth="1"/>
    <col min="6" max="6" width="11.42578125" style="6"/>
    <col min="7" max="7" width="12.5703125" style="6" bestFit="1" customWidth="1"/>
    <col min="8" max="8" width="15.85546875" bestFit="1" customWidth="1"/>
    <col min="9" max="9" width="13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s="14" customFormat="1" x14ac:dyDescent="0.25">
      <c r="A9" s="34"/>
      <c r="B9" s="24"/>
      <c r="C9" s="24"/>
      <c r="D9" s="24"/>
      <c r="E9" s="35"/>
      <c r="F9" s="35"/>
      <c r="G9" s="35"/>
      <c r="H9" s="36"/>
      <c r="I9" s="37"/>
    </row>
    <row r="10" spans="1:9" s="60" customFormat="1" ht="30" x14ac:dyDescent="0.25">
      <c r="A10" s="55">
        <v>43313</v>
      </c>
      <c r="B10" s="56" t="s">
        <v>351</v>
      </c>
      <c r="C10" s="56"/>
      <c r="D10" s="56" t="s">
        <v>352</v>
      </c>
      <c r="E10" s="57">
        <v>2172</v>
      </c>
      <c r="F10" s="67">
        <f t="shared" ref="F10:F24" si="0">E10*0.16</f>
        <v>347.52</v>
      </c>
      <c r="G10" s="67">
        <f t="shared" ref="G10:G24" si="1">E10+F10</f>
        <v>2519.52</v>
      </c>
      <c r="H10" s="58" t="s">
        <v>340</v>
      </c>
      <c r="I10" s="59" t="s">
        <v>163</v>
      </c>
    </row>
    <row r="11" spans="1:9" s="60" customFormat="1" x14ac:dyDescent="0.25">
      <c r="A11" s="55">
        <v>43314</v>
      </c>
      <c r="B11" s="56" t="s">
        <v>167</v>
      </c>
      <c r="C11" s="56"/>
      <c r="D11" s="56" t="s">
        <v>353</v>
      </c>
      <c r="E11" s="57">
        <v>1500</v>
      </c>
      <c r="F11" s="67">
        <f t="shared" si="0"/>
        <v>240</v>
      </c>
      <c r="G11" s="67">
        <f t="shared" si="1"/>
        <v>1740</v>
      </c>
      <c r="H11" s="58" t="s">
        <v>340</v>
      </c>
      <c r="I11" s="59" t="s">
        <v>163</v>
      </c>
    </row>
    <row r="12" spans="1:9" s="60" customFormat="1" ht="30" x14ac:dyDescent="0.25">
      <c r="A12" s="55">
        <v>43315</v>
      </c>
      <c r="B12" s="56" t="s">
        <v>354</v>
      </c>
      <c r="C12" s="56"/>
      <c r="D12" s="56" t="s">
        <v>355</v>
      </c>
      <c r="E12" s="57">
        <v>3900</v>
      </c>
      <c r="F12" s="67">
        <f t="shared" si="0"/>
        <v>624</v>
      </c>
      <c r="G12" s="67">
        <f t="shared" si="1"/>
        <v>4524</v>
      </c>
      <c r="H12" s="58" t="s">
        <v>340</v>
      </c>
      <c r="I12" s="59" t="s">
        <v>163</v>
      </c>
    </row>
    <row r="13" spans="1:9" s="60" customFormat="1" x14ac:dyDescent="0.25">
      <c r="A13" s="55">
        <v>43319</v>
      </c>
      <c r="B13" s="56" t="s">
        <v>164</v>
      </c>
      <c r="C13" s="56" t="s">
        <v>110</v>
      </c>
      <c r="D13" s="56" t="s">
        <v>356</v>
      </c>
      <c r="E13" s="57">
        <v>6812.2413793100004</v>
      </c>
      <c r="F13" s="67">
        <f t="shared" si="0"/>
        <v>1089.9586206896001</v>
      </c>
      <c r="G13" s="67">
        <f t="shared" si="1"/>
        <v>7902.1999999996005</v>
      </c>
      <c r="H13" s="58" t="s">
        <v>340</v>
      </c>
      <c r="I13" s="59" t="s">
        <v>163</v>
      </c>
    </row>
    <row r="14" spans="1:9" s="60" customFormat="1" ht="30" x14ac:dyDescent="0.25">
      <c r="A14" s="55">
        <v>43319</v>
      </c>
      <c r="B14" s="56" t="s">
        <v>357</v>
      </c>
      <c r="C14" s="56"/>
      <c r="D14" s="56" t="s">
        <v>358</v>
      </c>
      <c r="E14" s="57">
        <v>3065</v>
      </c>
      <c r="F14" s="57">
        <f t="shared" si="0"/>
        <v>490.40000000000003</v>
      </c>
      <c r="G14" s="57">
        <f t="shared" si="1"/>
        <v>3555.4</v>
      </c>
      <c r="H14" s="58" t="s">
        <v>340</v>
      </c>
      <c r="I14" s="59" t="s">
        <v>163</v>
      </c>
    </row>
    <row r="15" spans="1:9" s="60" customFormat="1" ht="30" x14ac:dyDescent="0.25">
      <c r="A15" s="55">
        <v>43320</v>
      </c>
      <c r="B15" s="56" t="s">
        <v>359</v>
      </c>
      <c r="C15" s="56"/>
      <c r="D15" s="56" t="s">
        <v>360</v>
      </c>
      <c r="E15" s="57">
        <v>2379.36</v>
      </c>
      <c r="F15" s="57">
        <f t="shared" si="0"/>
        <v>380.69760000000002</v>
      </c>
      <c r="G15" s="57">
        <f t="shared" si="1"/>
        <v>2760.0576000000001</v>
      </c>
      <c r="H15" s="58" t="s">
        <v>340</v>
      </c>
      <c r="I15" s="59" t="s">
        <v>163</v>
      </c>
    </row>
    <row r="16" spans="1:9" s="60" customFormat="1" ht="30" x14ac:dyDescent="0.25">
      <c r="A16" s="55">
        <v>43321</v>
      </c>
      <c r="B16" s="56" t="s">
        <v>361</v>
      </c>
      <c r="C16" s="56" t="s">
        <v>362</v>
      </c>
      <c r="D16" s="56" t="s">
        <v>363</v>
      </c>
      <c r="E16" s="57">
        <v>9148</v>
      </c>
      <c r="F16" s="57">
        <f t="shared" si="0"/>
        <v>1463.68</v>
      </c>
      <c r="G16" s="57">
        <f t="shared" si="1"/>
        <v>10611.68</v>
      </c>
      <c r="H16" s="58" t="s">
        <v>340</v>
      </c>
      <c r="I16" s="59" t="s">
        <v>163</v>
      </c>
    </row>
    <row r="17" spans="1:9" s="60" customFormat="1" x14ac:dyDescent="0.25">
      <c r="A17" s="55">
        <v>43329</v>
      </c>
      <c r="B17" s="56" t="s">
        <v>364</v>
      </c>
      <c r="C17" s="56"/>
      <c r="D17" s="56" t="s">
        <v>365</v>
      </c>
      <c r="E17" s="57">
        <v>517.25</v>
      </c>
      <c r="F17" s="57">
        <f t="shared" si="0"/>
        <v>82.76</v>
      </c>
      <c r="G17" s="57">
        <f t="shared" si="1"/>
        <v>600.01</v>
      </c>
      <c r="H17" s="58" t="s">
        <v>340</v>
      </c>
      <c r="I17" s="59" t="s">
        <v>163</v>
      </c>
    </row>
    <row r="18" spans="1:9" s="60" customFormat="1" ht="30" x14ac:dyDescent="0.25">
      <c r="A18" s="55">
        <v>43336</v>
      </c>
      <c r="B18" s="56" t="s">
        <v>176</v>
      </c>
      <c r="C18" s="56" t="s">
        <v>116</v>
      </c>
      <c r="D18" s="56" t="s">
        <v>366</v>
      </c>
      <c r="E18" s="57">
        <v>5514.65</v>
      </c>
      <c r="F18" s="57">
        <f t="shared" si="0"/>
        <v>882.34399999999994</v>
      </c>
      <c r="G18" s="57">
        <f t="shared" si="1"/>
        <v>6396.9939999999997</v>
      </c>
      <c r="H18" s="58" t="s">
        <v>340</v>
      </c>
      <c r="I18" s="59" t="s">
        <v>163</v>
      </c>
    </row>
    <row r="19" spans="1:9" s="60" customFormat="1" ht="30" x14ac:dyDescent="0.25">
      <c r="A19" s="55">
        <v>43336</v>
      </c>
      <c r="B19" s="56" t="s">
        <v>178</v>
      </c>
      <c r="C19" s="56" t="s">
        <v>179</v>
      </c>
      <c r="D19" s="56" t="s">
        <v>366</v>
      </c>
      <c r="E19" s="57">
        <v>3775</v>
      </c>
      <c r="F19" s="57">
        <f t="shared" si="0"/>
        <v>604</v>
      </c>
      <c r="G19" s="57">
        <f t="shared" si="1"/>
        <v>4379</v>
      </c>
      <c r="H19" s="58" t="s">
        <v>340</v>
      </c>
      <c r="I19" s="59" t="s">
        <v>163</v>
      </c>
    </row>
    <row r="20" spans="1:9" s="60" customFormat="1" ht="30" x14ac:dyDescent="0.25">
      <c r="A20" s="55">
        <v>43336</v>
      </c>
      <c r="B20" s="56" t="s">
        <v>364</v>
      </c>
      <c r="C20" s="56"/>
      <c r="D20" s="56" t="s">
        <v>367</v>
      </c>
      <c r="E20" s="57">
        <v>6310.3620689600002</v>
      </c>
      <c r="F20" s="57">
        <f t="shared" si="0"/>
        <v>1009.6579310336001</v>
      </c>
      <c r="G20" s="57">
        <f t="shared" si="1"/>
        <v>7320.0199999936003</v>
      </c>
      <c r="H20" s="58" t="s">
        <v>340</v>
      </c>
      <c r="I20" s="59" t="s">
        <v>163</v>
      </c>
    </row>
    <row r="21" spans="1:9" s="60" customFormat="1" ht="30" x14ac:dyDescent="0.25">
      <c r="A21" s="55">
        <v>43336</v>
      </c>
      <c r="B21" s="56" t="s">
        <v>178</v>
      </c>
      <c r="C21" s="56" t="s">
        <v>179</v>
      </c>
      <c r="D21" s="56" t="s">
        <v>368</v>
      </c>
      <c r="E21" s="57">
        <v>724.8</v>
      </c>
      <c r="F21" s="57">
        <f t="shared" si="0"/>
        <v>115.96799999999999</v>
      </c>
      <c r="G21" s="57">
        <f t="shared" si="1"/>
        <v>840.76799999999992</v>
      </c>
      <c r="H21" s="58" t="s">
        <v>340</v>
      </c>
      <c r="I21" s="59" t="s">
        <v>163</v>
      </c>
    </row>
    <row r="22" spans="1:9" s="60" customFormat="1" ht="30" x14ac:dyDescent="0.25">
      <c r="A22" s="55">
        <v>43343</v>
      </c>
      <c r="B22" s="56" t="s">
        <v>369</v>
      </c>
      <c r="C22" s="56" t="s">
        <v>370</v>
      </c>
      <c r="D22" s="56" t="s">
        <v>371</v>
      </c>
      <c r="E22" s="57">
        <v>1095</v>
      </c>
      <c r="F22" s="57">
        <f t="shared" si="0"/>
        <v>175.20000000000002</v>
      </c>
      <c r="G22" s="57">
        <f t="shared" si="1"/>
        <v>1270.2</v>
      </c>
      <c r="H22" s="58" t="s">
        <v>340</v>
      </c>
      <c r="I22" s="59" t="s">
        <v>163</v>
      </c>
    </row>
    <row r="23" spans="1:9" s="60" customFormat="1" ht="30" x14ac:dyDescent="0.25">
      <c r="A23" s="55">
        <v>43343</v>
      </c>
      <c r="B23" s="56" t="s">
        <v>181</v>
      </c>
      <c r="C23" s="56"/>
      <c r="D23" s="56" t="s">
        <v>372</v>
      </c>
      <c r="E23" s="57">
        <v>10429.94</v>
      </c>
      <c r="F23" s="57">
        <f t="shared" si="0"/>
        <v>1668.7904000000001</v>
      </c>
      <c r="G23" s="57">
        <f t="shared" si="1"/>
        <v>12098.7304</v>
      </c>
      <c r="H23" s="58" t="s">
        <v>340</v>
      </c>
      <c r="I23" s="59" t="s">
        <v>163</v>
      </c>
    </row>
    <row r="24" spans="1:9" s="60" customFormat="1" ht="30" x14ac:dyDescent="0.25">
      <c r="A24" s="55">
        <v>43343</v>
      </c>
      <c r="B24" s="56" t="s">
        <v>373</v>
      </c>
      <c r="C24" s="56"/>
      <c r="D24" s="56" t="s">
        <v>374</v>
      </c>
      <c r="E24" s="57">
        <v>3052.4</v>
      </c>
      <c r="F24" s="57">
        <f t="shared" si="0"/>
        <v>488.38400000000001</v>
      </c>
      <c r="G24" s="57">
        <f t="shared" si="1"/>
        <v>3540.7840000000001</v>
      </c>
      <c r="H24" s="58" t="s">
        <v>340</v>
      </c>
      <c r="I24" s="59" t="s">
        <v>163</v>
      </c>
    </row>
    <row r="25" spans="1:9" s="60" customFormat="1" x14ac:dyDescent="0.25">
      <c r="A25" s="55"/>
      <c r="B25" s="56"/>
      <c r="C25" s="56"/>
      <c r="D25" s="56"/>
      <c r="E25" s="57"/>
      <c r="F25" s="57"/>
      <c r="G25" s="57"/>
      <c r="H25" s="58"/>
      <c r="I25" s="59"/>
    </row>
    <row r="26" spans="1:9" s="60" customFormat="1" x14ac:dyDescent="0.25">
      <c r="A26" s="55"/>
      <c r="B26" s="56"/>
      <c r="C26" s="56"/>
      <c r="D26" s="56"/>
      <c r="E26" s="57"/>
      <c r="F26" s="57"/>
      <c r="G26" s="57"/>
      <c r="H26" s="58"/>
      <c r="I26" s="59"/>
    </row>
    <row r="27" spans="1:9" s="60" customFormat="1" x14ac:dyDescent="0.25">
      <c r="A27" s="55"/>
      <c r="B27" s="56"/>
      <c r="C27" s="56"/>
      <c r="D27" s="56"/>
      <c r="E27" s="57"/>
      <c r="F27" s="57"/>
      <c r="G27" s="57"/>
      <c r="H27" s="58"/>
      <c r="I27" s="59"/>
    </row>
    <row r="28" spans="1:9" s="60" customFormat="1" x14ac:dyDescent="0.25">
      <c r="A28" s="55"/>
      <c r="B28" s="56"/>
      <c r="C28" s="56"/>
      <c r="D28" s="56"/>
      <c r="E28" s="57"/>
      <c r="F28" s="57"/>
      <c r="G28" s="57"/>
      <c r="H28" s="58"/>
      <c r="I28" s="59"/>
    </row>
    <row r="29" spans="1:9" s="60" customFormat="1" x14ac:dyDescent="0.25">
      <c r="A29" s="55"/>
      <c r="B29" s="56"/>
      <c r="C29" s="56"/>
      <c r="D29" s="56"/>
      <c r="E29" s="57"/>
      <c r="F29" s="57"/>
      <c r="G29" s="57"/>
      <c r="H29" s="58"/>
      <c r="I29" s="59"/>
    </row>
    <row r="30" spans="1:9" s="60" customFormat="1" x14ac:dyDescent="0.25">
      <c r="A30" s="61"/>
      <c r="B30" s="62"/>
      <c r="C30" s="62"/>
      <c r="D30" s="62"/>
      <c r="E30" s="63"/>
      <c r="F30" s="57"/>
      <c r="G30" s="57"/>
      <c r="H30" s="58"/>
      <c r="I30" s="59"/>
    </row>
    <row r="31" spans="1:9" s="60" customFormat="1" x14ac:dyDescent="0.25">
      <c r="A31" s="61"/>
      <c r="B31" s="62"/>
      <c r="C31" s="62"/>
      <c r="D31" s="62"/>
      <c r="E31" s="63"/>
      <c r="F31" s="57"/>
      <c r="G31" s="57"/>
      <c r="H31" s="58"/>
      <c r="I31" s="59"/>
    </row>
    <row r="32" spans="1:9" s="60" customFormat="1" x14ac:dyDescent="0.25">
      <c r="A32" s="61"/>
      <c r="B32" s="62"/>
      <c r="C32" s="62"/>
      <c r="D32" s="62"/>
      <c r="E32" s="63"/>
      <c r="F32" s="57"/>
      <c r="G32" s="57"/>
      <c r="H32" s="58"/>
      <c r="I32" s="59"/>
    </row>
    <row r="33" spans="1:9" s="60" customFormat="1" x14ac:dyDescent="0.25">
      <c r="A33" s="61"/>
      <c r="B33" s="62"/>
      <c r="C33" s="62"/>
      <c r="D33" s="62"/>
      <c r="E33" s="63"/>
      <c r="F33" s="57"/>
      <c r="G33" s="57"/>
      <c r="H33" s="58"/>
      <c r="I33" s="59"/>
    </row>
    <row r="34" spans="1:9" s="60" customFormat="1" x14ac:dyDescent="0.25">
      <c r="A34" s="61"/>
      <c r="B34" s="62"/>
      <c r="C34" s="62"/>
      <c r="D34" s="62"/>
      <c r="E34" s="63"/>
      <c r="F34" s="65"/>
      <c r="G34" s="65"/>
      <c r="H34" s="58"/>
      <c r="I34" s="59"/>
    </row>
    <row r="35" spans="1:9" s="14" customFormat="1" x14ac:dyDescent="0.25">
      <c r="A35" s="42"/>
      <c r="B35" s="27"/>
      <c r="C35" s="27"/>
      <c r="D35" s="27"/>
      <c r="E35" s="43"/>
      <c r="F35" s="66">
        <f t="shared" ref="F35" si="2">E35*0.16</f>
        <v>0</v>
      </c>
      <c r="G35" s="66">
        <f t="shared" ref="G35" si="3">E35+F35</f>
        <v>0</v>
      </c>
      <c r="H35" s="44"/>
      <c r="I35" s="45"/>
    </row>
    <row r="38" spans="1:9" x14ac:dyDescent="0.25">
      <c r="E38" s="64">
        <f>SUM(E9:E37)</f>
        <v>60396.003448270007</v>
      </c>
      <c r="F38" s="64">
        <f>SUM(F9:F37)</f>
        <v>9663.3605517232008</v>
      </c>
      <c r="G38" s="64">
        <f>SUM(G9:G37)</f>
        <v>70059.363999993206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3" workbookViewId="0">
      <selection activeCell="M13" sqref="M13"/>
    </sheetView>
  </sheetViews>
  <sheetFormatPr baseColWidth="10" defaultRowHeight="15" x14ac:dyDescent="0.25"/>
  <cols>
    <col min="2" max="2" width="28.85546875" customWidth="1"/>
    <col min="3" max="3" width="14.85546875" bestFit="1" customWidth="1"/>
    <col min="4" max="4" width="54.7109375" bestFit="1" customWidth="1"/>
    <col min="5" max="5" width="12.5703125" style="6" bestFit="1" customWidth="1"/>
    <col min="6" max="6" width="11.42578125" style="6"/>
    <col min="7" max="7" width="12.5703125" style="6" bestFit="1" customWidth="1"/>
    <col min="8" max="8" width="15.85546875" bestFit="1" customWidth="1"/>
    <col min="9" max="9" width="13" bestFit="1" customWidth="1"/>
  </cols>
  <sheetData>
    <row r="1" spans="1:9" s="2" customFormat="1" ht="23.25" x14ac:dyDescent="0.35">
      <c r="A1" s="1"/>
      <c r="B1" s="1"/>
      <c r="C1" s="1"/>
      <c r="D1" s="1"/>
      <c r="E1" s="11"/>
      <c r="F1" s="11"/>
      <c r="G1" s="11"/>
      <c r="H1" s="1"/>
      <c r="I1" s="1"/>
    </row>
    <row r="2" spans="1:9" s="2" customFormat="1" x14ac:dyDescent="0.25">
      <c r="A2" s="3"/>
      <c r="B2" s="3"/>
      <c r="C2" s="3"/>
      <c r="D2" s="3"/>
      <c r="E2" s="12"/>
      <c r="F2" s="12"/>
      <c r="G2" s="12"/>
      <c r="H2" s="3"/>
      <c r="I2" s="3"/>
    </row>
    <row r="3" spans="1:9" s="2" customFormat="1" ht="23.25" x14ac:dyDescent="0.35">
      <c r="C3" s="74" t="s">
        <v>0</v>
      </c>
      <c r="D3" s="74"/>
      <c r="E3" s="74"/>
      <c r="F3" s="74"/>
      <c r="G3" s="74"/>
      <c r="H3" s="4"/>
      <c r="I3" s="5"/>
    </row>
    <row r="4" spans="1:9" s="2" customFormat="1" x14ac:dyDescent="0.25">
      <c r="E4" s="6"/>
      <c r="F4" s="6"/>
      <c r="G4" s="6"/>
      <c r="H4" s="4"/>
      <c r="I4" s="5"/>
    </row>
    <row r="5" spans="1:9" s="2" customFormat="1" ht="15.75" x14ac:dyDescent="0.25">
      <c r="D5" s="75" t="s">
        <v>189</v>
      </c>
      <c r="E5" s="75"/>
      <c r="F5" s="6"/>
      <c r="G5" s="6"/>
      <c r="H5" s="4"/>
      <c r="I5" s="5"/>
    </row>
    <row r="6" spans="1:9" s="2" customFormat="1" x14ac:dyDescent="0.25">
      <c r="E6" s="6"/>
      <c r="F6" s="6"/>
      <c r="G6" s="6"/>
      <c r="H6" s="4"/>
      <c r="I6" s="5"/>
    </row>
    <row r="7" spans="1:9" s="2" customFormat="1" ht="15.75" thickBot="1" x14ac:dyDescent="0.3">
      <c r="E7" s="6"/>
      <c r="F7" s="6"/>
      <c r="G7" s="6"/>
      <c r="H7" s="4"/>
      <c r="I7" s="5"/>
    </row>
    <row r="8" spans="1:9" s="2" customFormat="1" ht="15.75" thickBot="1" x14ac:dyDescent="0.3">
      <c r="A8" s="7" t="s">
        <v>1</v>
      </c>
      <c r="B8" s="8" t="s">
        <v>2</v>
      </c>
      <c r="C8" s="8" t="s">
        <v>3</v>
      </c>
      <c r="D8" s="8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10" t="s">
        <v>9</v>
      </c>
    </row>
    <row r="9" spans="1:9" s="14" customFormat="1" x14ac:dyDescent="0.25">
      <c r="A9" s="34"/>
      <c r="B9" s="24"/>
      <c r="C9" s="24"/>
      <c r="D9" s="24"/>
      <c r="E9" s="35"/>
      <c r="F9" s="35"/>
      <c r="G9" s="35"/>
      <c r="H9" s="36"/>
      <c r="I9" s="37"/>
    </row>
    <row r="10" spans="1:9" s="60" customFormat="1" ht="30" x14ac:dyDescent="0.25">
      <c r="A10" s="68">
        <v>43346</v>
      </c>
      <c r="B10" s="56" t="s">
        <v>345</v>
      </c>
      <c r="C10" s="69" t="s">
        <v>114</v>
      </c>
      <c r="D10" s="69" t="s">
        <v>376</v>
      </c>
      <c r="E10" s="67">
        <v>2780</v>
      </c>
      <c r="F10" s="67">
        <f t="shared" ref="F10:F27" si="0">E10*0.16</f>
        <v>444.8</v>
      </c>
      <c r="G10" s="67">
        <f t="shared" ref="G10:G27" si="1">E10+F10</f>
        <v>3224.8</v>
      </c>
      <c r="H10" s="70" t="s">
        <v>340</v>
      </c>
      <c r="I10" s="71" t="s">
        <v>163</v>
      </c>
    </row>
    <row r="11" spans="1:9" s="60" customFormat="1" x14ac:dyDescent="0.25">
      <c r="A11" s="55">
        <v>43350</v>
      </c>
      <c r="B11" s="56" t="s">
        <v>164</v>
      </c>
      <c r="C11" s="56" t="s">
        <v>110</v>
      </c>
      <c r="D11" s="56" t="s">
        <v>225</v>
      </c>
      <c r="E11" s="57">
        <v>8564.6120689599993</v>
      </c>
      <c r="F11" s="67">
        <f t="shared" si="0"/>
        <v>1370.3379310335999</v>
      </c>
      <c r="G11" s="67">
        <f t="shared" si="1"/>
        <v>9934.9499999935997</v>
      </c>
      <c r="H11" s="58" t="s">
        <v>340</v>
      </c>
      <c r="I11" s="59" t="s">
        <v>163</v>
      </c>
    </row>
    <row r="12" spans="1:9" s="60" customFormat="1" ht="30" x14ac:dyDescent="0.25">
      <c r="A12" s="55">
        <v>43350</v>
      </c>
      <c r="B12" s="56" t="s">
        <v>246</v>
      </c>
      <c r="C12" s="56" t="s">
        <v>247</v>
      </c>
      <c r="D12" s="56" t="s">
        <v>375</v>
      </c>
      <c r="E12" s="57">
        <v>343.96551724099999</v>
      </c>
      <c r="F12" s="67">
        <f t="shared" si="0"/>
        <v>55.034482758559996</v>
      </c>
      <c r="G12" s="67">
        <f t="shared" si="1"/>
        <v>398.99999999955998</v>
      </c>
      <c r="H12" s="58" t="s">
        <v>340</v>
      </c>
      <c r="I12" s="59" t="s">
        <v>163</v>
      </c>
    </row>
    <row r="13" spans="1:9" s="60" customFormat="1" x14ac:dyDescent="0.25">
      <c r="A13" s="55">
        <v>43354</v>
      </c>
      <c r="B13" s="56" t="s">
        <v>377</v>
      </c>
      <c r="C13" s="56"/>
      <c r="D13" s="56" t="s">
        <v>378</v>
      </c>
      <c r="E13" s="57">
        <v>6034.4827586199999</v>
      </c>
      <c r="F13" s="67">
        <f t="shared" si="0"/>
        <v>965.51724137919996</v>
      </c>
      <c r="G13" s="67">
        <f t="shared" si="1"/>
        <v>6999.9999999991996</v>
      </c>
      <c r="H13" s="58" t="s">
        <v>340</v>
      </c>
      <c r="I13" s="59" t="s">
        <v>163</v>
      </c>
    </row>
    <row r="14" spans="1:9" s="60" customFormat="1" ht="30" x14ac:dyDescent="0.25">
      <c r="A14" s="55">
        <v>43362</v>
      </c>
      <c r="B14" s="56" t="s">
        <v>379</v>
      </c>
      <c r="C14" s="56" t="s">
        <v>70</v>
      </c>
      <c r="D14" s="56" t="s">
        <v>380</v>
      </c>
      <c r="E14" s="57">
        <v>5759.55</v>
      </c>
      <c r="F14" s="67">
        <f t="shared" si="0"/>
        <v>921.52800000000002</v>
      </c>
      <c r="G14" s="67">
        <f t="shared" si="1"/>
        <v>6681.0780000000004</v>
      </c>
      <c r="H14" s="58" t="s">
        <v>340</v>
      </c>
      <c r="I14" s="59" t="s">
        <v>163</v>
      </c>
    </row>
    <row r="15" spans="1:9" s="60" customFormat="1" ht="30" x14ac:dyDescent="0.25">
      <c r="A15" s="55">
        <v>43362</v>
      </c>
      <c r="B15" s="56" t="s">
        <v>176</v>
      </c>
      <c r="C15" s="56" t="s">
        <v>116</v>
      </c>
      <c r="D15" s="56" t="s">
        <v>381</v>
      </c>
      <c r="E15" s="57">
        <v>6967.2327586199999</v>
      </c>
      <c r="F15" s="57">
        <f t="shared" si="0"/>
        <v>1114.7572413792</v>
      </c>
      <c r="G15" s="57">
        <f t="shared" si="1"/>
        <v>8081.9899999991994</v>
      </c>
      <c r="H15" s="58" t="s">
        <v>340</v>
      </c>
      <c r="I15" s="59" t="s">
        <v>163</v>
      </c>
    </row>
    <row r="16" spans="1:9" s="60" customFormat="1" ht="30" x14ac:dyDescent="0.25">
      <c r="A16" s="55">
        <v>43362</v>
      </c>
      <c r="B16" s="56" t="s">
        <v>382</v>
      </c>
      <c r="C16" s="56" t="s">
        <v>383</v>
      </c>
      <c r="D16" s="56" t="s">
        <v>384</v>
      </c>
      <c r="E16" s="57">
        <v>5425.8879310299999</v>
      </c>
      <c r="F16" s="57">
        <f t="shared" si="0"/>
        <v>868.14206896480005</v>
      </c>
      <c r="G16" s="57">
        <f t="shared" si="1"/>
        <v>6294.0299999948002</v>
      </c>
      <c r="H16" s="58" t="s">
        <v>340</v>
      </c>
      <c r="I16" s="59" t="s">
        <v>163</v>
      </c>
    </row>
    <row r="17" spans="1:9" s="60" customFormat="1" ht="30" x14ac:dyDescent="0.25">
      <c r="A17" s="55">
        <v>43367</v>
      </c>
      <c r="B17" s="56" t="s">
        <v>246</v>
      </c>
      <c r="C17" s="56" t="s">
        <v>247</v>
      </c>
      <c r="D17" s="56" t="s">
        <v>385</v>
      </c>
      <c r="E17" s="57">
        <v>473.27586206799998</v>
      </c>
      <c r="F17" s="57">
        <f t="shared" si="0"/>
        <v>75.724137930880005</v>
      </c>
      <c r="G17" s="57">
        <f t="shared" si="1"/>
        <v>548.99999999887996</v>
      </c>
      <c r="H17" s="58" t="s">
        <v>340</v>
      </c>
      <c r="I17" s="59" t="s">
        <v>163</v>
      </c>
    </row>
    <row r="18" spans="1:9" s="60" customFormat="1" ht="30" x14ac:dyDescent="0.25">
      <c r="A18" s="55">
        <v>43367</v>
      </c>
      <c r="B18" s="56" t="s">
        <v>246</v>
      </c>
      <c r="C18" s="56" t="s">
        <v>247</v>
      </c>
      <c r="D18" s="56" t="s">
        <v>386</v>
      </c>
      <c r="E18" s="57">
        <v>343.96551724099999</v>
      </c>
      <c r="F18" s="57">
        <f t="shared" si="0"/>
        <v>55.034482758559996</v>
      </c>
      <c r="G18" s="57">
        <f t="shared" si="1"/>
        <v>398.99999999955998</v>
      </c>
      <c r="H18" s="58" t="s">
        <v>340</v>
      </c>
      <c r="I18" s="59" t="s">
        <v>163</v>
      </c>
    </row>
    <row r="19" spans="1:9" s="60" customFormat="1" x14ac:dyDescent="0.25">
      <c r="A19" s="55">
        <v>43369</v>
      </c>
      <c r="B19" s="56" t="s">
        <v>387</v>
      </c>
      <c r="C19" s="56"/>
      <c r="D19" s="56" t="s">
        <v>388</v>
      </c>
      <c r="E19" s="57">
        <v>10775.86</v>
      </c>
      <c r="F19" s="57">
        <f t="shared" si="0"/>
        <v>1724.1376</v>
      </c>
      <c r="G19" s="57">
        <f t="shared" si="1"/>
        <v>12499.997600000001</v>
      </c>
      <c r="H19" s="58" t="s">
        <v>340</v>
      </c>
      <c r="I19" s="59" t="s">
        <v>163</v>
      </c>
    </row>
    <row r="20" spans="1:9" s="60" customFormat="1" ht="30" x14ac:dyDescent="0.25">
      <c r="A20" s="55">
        <v>43369</v>
      </c>
      <c r="B20" s="56" t="s">
        <v>389</v>
      </c>
      <c r="C20" s="56" t="s">
        <v>390</v>
      </c>
      <c r="D20" s="56" t="s">
        <v>391</v>
      </c>
      <c r="E20" s="57">
        <v>6667.1034482699997</v>
      </c>
      <c r="F20" s="57">
        <f t="shared" si="0"/>
        <v>1066.7365517231999</v>
      </c>
      <c r="G20" s="57">
        <f t="shared" si="1"/>
        <v>7733.8399999931999</v>
      </c>
      <c r="H20" s="58" t="s">
        <v>340</v>
      </c>
      <c r="I20" s="59" t="s">
        <v>163</v>
      </c>
    </row>
    <row r="21" spans="1:9" s="60" customFormat="1" ht="30" x14ac:dyDescent="0.25">
      <c r="A21" s="55">
        <v>43369</v>
      </c>
      <c r="B21" s="56" t="s">
        <v>167</v>
      </c>
      <c r="C21" s="56"/>
      <c r="D21" s="56" t="s">
        <v>392</v>
      </c>
      <c r="E21" s="57">
        <v>3400</v>
      </c>
      <c r="F21" s="57">
        <f t="shared" si="0"/>
        <v>544</v>
      </c>
      <c r="G21" s="57">
        <f>E21+F21</f>
        <v>3944</v>
      </c>
      <c r="H21" s="58" t="s">
        <v>340</v>
      </c>
      <c r="I21" s="59" t="s">
        <v>163</v>
      </c>
    </row>
    <row r="22" spans="1:9" s="60" customFormat="1" ht="30" x14ac:dyDescent="0.25">
      <c r="A22" s="55">
        <v>43369</v>
      </c>
      <c r="B22" s="56" t="s">
        <v>345</v>
      </c>
      <c r="C22" s="69" t="s">
        <v>114</v>
      </c>
      <c r="D22" s="56" t="s">
        <v>393</v>
      </c>
      <c r="E22" s="57">
        <v>5640</v>
      </c>
      <c r="F22" s="57">
        <f t="shared" si="0"/>
        <v>902.4</v>
      </c>
      <c r="G22" s="57">
        <f t="shared" si="1"/>
        <v>6542.4</v>
      </c>
      <c r="H22" s="58" t="s">
        <v>340</v>
      </c>
      <c r="I22" s="59" t="s">
        <v>163</v>
      </c>
    </row>
    <row r="23" spans="1:9" s="60" customFormat="1" ht="30" x14ac:dyDescent="0.25">
      <c r="A23" s="55">
        <v>43369</v>
      </c>
      <c r="B23" s="56" t="s">
        <v>394</v>
      </c>
      <c r="C23" s="56"/>
      <c r="D23" s="56" t="s">
        <v>395</v>
      </c>
      <c r="E23" s="57">
        <v>3685.24137931</v>
      </c>
      <c r="F23" s="57">
        <f t="shared" si="0"/>
        <v>589.63862068959997</v>
      </c>
      <c r="G23" s="57">
        <f t="shared" si="1"/>
        <v>4274.8799999995999</v>
      </c>
      <c r="H23" s="58" t="s">
        <v>340</v>
      </c>
      <c r="I23" s="59" t="s">
        <v>163</v>
      </c>
    </row>
    <row r="24" spans="1:9" s="60" customFormat="1" x14ac:dyDescent="0.25">
      <c r="A24" s="55">
        <v>43369</v>
      </c>
      <c r="B24" s="56" t="s">
        <v>217</v>
      </c>
      <c r="C24" s="56" t="s">
        <v>218</v>
      </c>
      <c r="D24" s="56" t="s">
        <v>396</v>
      </c>
      <c r="E24" s="57">
        <v>2420</v>
      </c>
      <c r="F24" s="57">
        <f t="shared" si="0"/>
        <v>387.2</v>
      </c>
      <c r="G24" s="57">
        <f t="shared" si="1"/>
        <v>2807.2</v>
      </c>
      <c r="H24" s="58" t="s">
        <v>340</v>
      </c>
      <c r="I24" s="59" t="s">
        <v>163</v>
      </c>
    </row>
    <row r="25" spans="1:9" s="60" customFormat="1" ht="30" x14ac:dyDescent="0.25">
      <c r="A25" s="55">
        <v>43369</v>
      </c>
      <c r="B25" s="56" t="s">
        <v>190</v>
      </c>
      <c r="C25" s="56"/>
      <c r="D25" s="56" t="s">
        <v>397</v>
      </c>
      <c r="E25" s="57">
        <v>750</v>
      </c>
      <c r="F25" s="57">
        <f t="shared" si="0"/>
        <v>120</v>
      </c>
      <c r="G25" s="57">
        <f t="shared" si="1"/>
        <v>870</v>
      </c>
      <c r="H25" s="58" t="s">
        <v>340</v>
      </c>
      <c r="I25" s="59" t="s">
        <v>163</v>
      </c>
    </row>
    <row r="26" spans="1:9" s="60" customFormat="1" ht="30" x14ac:dyDescent="0.25">
      <c r="A26" s="55">
        <v>43369</v>
      </c>
      <c r="B26" s="56" t="s">
        <v>228</v>
      </c>
      <c r="C26" s="56"/>
      <c r="D26" s="56" t="s">
        <v>398</v>
      </c>
      <c r="E26" s="57">
        <v>3450</v>
      </c>
      <c r="F26" s="57">
        <f t="shared" si="0"/>
        <v>552</v>
      </c>
      <c r="G26" s="57">
        <f t="shared" si="1"/>
        <v>4002</v>
      </c>
      <c r="H26" s="58" t="s">
        <v>340</v>
      </c>
      <c r="I26" s="59" t="s">
        <v>163</v>
      </c>
    </row>
    <row r="27" spans="1:9" s="60" customFormat="1" ht="30" x14ac:dyDescent="0.25">
      <c r="A27" s="55">
        <v>43369</v>
      </c>
      <c r="B27" s="56" t="s">
        <v>399</v>
      </c>
      <c r="C27" s="56" t="s">
        <v>400</v>
      </c>
      <c r="D27" s="56" t="s">
        <v>401</v>
      </c>
      <c r="E27" s="57">
        <v>3000</v>
      </c>
      <c r="F27" s="57">
        <f t="shared" si="0"/>
        <v>480</v>
      </c>
      <c r="G27" s="57">
        <f t="shared" si="1"/>
        <v>3480</v>
      </c>
      <c r="H27" s="58" t="s">
        <v>340</v>
      </c>
      <c r="I27" s="59" t="s">
        <v>163</v>
      </c>
    </row>
    <row r="28" spans="1:9" s="60" customFormat="1" x14ac:dyDescent="0.25">
      <c r="A28" s="55"/>
      <c r="B28" s="56"/>
      <c r="C28" s="56"/>
      <c r="D28" s="56"/>
      <c r="E28" s="57"/>
      <c r="F28" s="57"/>
      <c r="G28" s="57"/>
      <c r="H28" s="58"/>
      <c r="I28" s="59"/>
    </row>
    <row r="29" spans="1:9" s="60" customFormat="1" x14ac:dyDescent="0.25">
      <c r="A29" s="55"/>
      <c r="B29" s="56"/>
      <c r="C29" s="56"/>
      <c r="D29" s="56"/>
      <c r="E29" s="57"/>
      <c r="F29" s="57"/>
      <c r="G29" s="57"/>
      <c r="H29" s="58"/>
      <c r="I29" s="59"/>
    </row>
    <row r="30" spans="1:9" s="60" customFormat="1" x14ac:dyDescent="0.25">
      <c r="A30" s="55"/>
      <c r="B30" s="56"/>
      <c r="C30" s="56"/>
      <c r="D30" s="56"/>
      <c r="E30" s="57"/>
      <c r="F30" s="57"/>
      <c r="G30" s="57"/>
      <c r="H30" s="58"/>
      <c r="I30" s="59"/>
    </row>
    <row r="31" spans="1:9" s="60" customFormat="1" x14ac:dyDescent="0.25">
      <c r="A31" s="61"/>
      <c r="B31" s="62"/>
      <c r="C31" s="62"/>
      <c r="D31" s="62"/>
      <c r="E31" s="63"/>
      <c r="F31" s="57"/>
      <c r="G31" s="57"/>
      <c r="H31" s="58"/>
      <c r="I31" s="59"/>
    </row>
    <row r="32" spans="1:9" s="60" customFormat="1" x14ac:dyDescent="0.25">
      <c r="A32" s="61"/>
      <c r="B32" s="62"/>
      <c r="C32" s="62"/>
      <c r="D32" s="62"/>
      <c r="E32" s="63"/>
      <c r="F32" s="57"/>
      <c r="G32" s="57"/>
      <c r="H32" s="58"/>
      <c r="I32" s="59"/>
    </row>
    <row r="33" spans="1:9" s="60" customFormat="1" x14ac:dyDescent="0.25">
      <c r="A33" s="61"/>
      <c r="B33" s="62"/>
      <c r="C33" s="62"/>
      <c r="D33" s="62"/>
      <c r="E33" s="63"/>
      <c r="F33" s="57"/>
      <c r="G33" s="57"/>
      <c r="H33" s="58"/>
      <c r="I33" s="59"/>
    </row>
    <row r="34" spans="1:9" s="60" customFormat="1" x14ac:dyDescent="0.25">
      <c r="A34" s="61"/>
      <c r="B34" s="62"/>
      <c r="C34" s="62"/>
      <c r="D34" s="62"/>
      <c r="E34" s="63"/>
      <c r="F34" s="57"/>
      <c r="G34" s="57"/>
      <c r="H34" s="58"/>
      <c r="I34" s="59"/>
    </row>
    <row r="35" spans="1:9" s="60" customFormat="1" x14ac:dyDescent="0.25">
      <c r="A35" s="61"/>
      <c r="B35" s="62"/>
      <c r="C35" s="62"/>
      <c r="D35" s="62"/>
      <c r="E35" s="63"/>
      <c r="F35" s="65"/>
      <c r="G35" s="65"/>
      <c r="H35" s="58"/>
      <c r="I35" s="59"/>
    </row>
    <row r="36" spans="1:9" s="14" customFormat="1" x14ac:dyDescent="0.25">
      <c r="A36" s="42"/>
      <c r="B36" s="27"/>
      <c r="C36" s="27"/>
      <c r="D36" s="27"/>
      <c r="E36" s="43"/>
      <c r="F36" s="66">
        <f t="shared" ref="F36" si="2">E36*0.16</f>
        <v>0</v>
      </c>
      <c r="G36" s="66">
        <f t="shared" ref="G36" si="3">E36+F36</f>
        <v>0</v>
      </c>
      <c r="H36" s="44"/>
      <c r="I36" s="45"/>
    </row>
    <row r="39" spans="1:9" x14ac:dyDescent="0.25">
      <c r="E39" s="64">
        <f>SUM(E9:E38)</f>
        <v>76481.177241359997</v>
      </c>
      <c r="F39" s="64">
        <f>SUM(F9:F38)</f>
        <v>12236.988358617602</v>
      </c>
      <c r="G39" s="64">
        <f>SUM(G9:G38)</f>
        <v>88718.165599977598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</vt:lpstr>
    </vt:vector>
  </TitlesOfParts>
  <Company>Lobillo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HP</cp:lastModifiedBy>
  <dcterms:created xsi:type="dcterms:W3CDTF">2018-05-08T17:16:17Z</dcterms:created>
  <dcterms:modified xsi:type="dcterms:W3CDTF">2019-02-05T23:18:15Z</dcterms:modified>
</cp:coreProperties>
</file>