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5 MAYO 2020\4 INCISO G NOMINAS DEL SUJETO OBLIGADO ABRIL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L107" i="123" l="1"/>
  <c r="N107" i="123" s="1"/>
  <c r="N110" i="123" l="1"/>
  <c r="L36" i="124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2" i="124"/>
  <c r="L32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L104" i="120" l="1"/>
  <c r="K104" i="120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2" i="124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M11" i="124" s="1"/>
  <c r="S11" i="124" s="1"/>
  <c r="K11" i="124"/>
  <c r="L63" i="124"/>
  <c r="M63" i="124" s="1"/>
  <c r="K63" i="124"/>
  <c r="J39" i="124"/>
  <c r="L62" i="124"/>
  <c r="K62" i="124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N138" i="123" l="1"/>
  <c r="K66" i="124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<sst xmlns="http://schemas.openxmlformats.org/spreadsheetml/2006/main" count="1015" uniqueCount="492">
  <si>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</si>
  <si>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</si>
  <si>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</si>
  <si>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</si>
  <si>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</si>
  <si>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</si>
  <si>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</si>
  <si>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</si>
  <si>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</si>
  <si>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</si>
  <si>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</si>
  <si>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</si>
  <si>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</si>
  <si>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</si>
  <si>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</si>
  <si>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</si>
  <si>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</si>
  <si>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</si>
  <si>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</si>
  <si>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</si>
  <si>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</si>
  <si>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</si>
  <si>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</si>
  <si>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</si>
  <si>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</si>
  <si>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</si>
  <si>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</si>
  <si>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</si>
  <si>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</si>
  <si>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</si>
  <si>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</si>
  <si>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</si>
  <si>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</si>
  <si>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</si>
  <si>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</si>
  <si>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</si>
  <si>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</si>
  <si>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</si>
  <si>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</si>
  <si>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</si>
  <si>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</si>
  <si>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</si>
  <si>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</si>
  <si>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</si>
  <si>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</si>
  <si>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</si>
  <si>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</si>
  <si>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</si>
  <si>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</si>
  <si>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</si>
  <si>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</si>
  <si>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</si>
  <si>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</si>
  <si>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</si>
  <si>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</si>
  <si>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</si>
  <si>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</si>
  <si>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</si>
  <si>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</si>
  <si>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</si>
  <si>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</si>
  <si>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</si>
  <si>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</si>
  <si>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</si>
  <si>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</si>
  <si>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</si>
  <si>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</si>
  <si>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</si>
  <si>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</si>
  <si>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</si>
  <si>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</si>
  <si>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</si>
  <si>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</si>
  <si>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</si>
  <si>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</si>
  <si>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</si>
  <si>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</si>
  <si>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</si>
  <si>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</si>
  <si>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</si>
  <si>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</si>
  <si>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</si>
  <si>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</si>
  <si>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</si>
  <si>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</si>
  <si>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</si>
  <si>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</si>
  <si>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</si>
  <si>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</si>
  <si>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</si>
  <si>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</si>
  <si>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</si>
  <si>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</si>
  <si>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</si>
  <si>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</si>
  <si>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</si>
  <si>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</si>
  <si>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</si>
  <si>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</si>
  <si>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</si>
  <si>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</si>
  <si>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</si>
  <si>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</si>
  <si>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</si>
  <si>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</si>
  <si>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</si>
  <si>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</si>
  <si>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</si>
  <si>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</si>
  <si>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</si>
  <si>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</si>
  <si>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</si>
  <si>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</si>
  <si>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</si>
  <si>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</si>
  <si>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</si>
  <si>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</si>
  <si>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</si>
  <si>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</si>
  <si>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</si>
  <si>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</si>
  <si>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</si>
  <si>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</si>
  <si>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</si>
  <si>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</si>
  <si>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</si>
  <si>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</si>
  <si>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</si>
  <si>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</si>
  <si>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</si>
  <si>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</si>
  <si>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</si>
  <si>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</si>
  <si>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</si>
  <si>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</si>
  <si>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</si>
  <si>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</si>
  <si>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</si>
  <si>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</si>
  <si>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</si>
  <si>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</si>
  <si>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</si>
  <si>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</si>
  <si>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</si>
  <si>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</si>
  <si>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</si>
  <si>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</si>
  <si>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</si>
  <si>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</si>
  <si>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</si>
  <si>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</si>
  <si>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</si>
  <si>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</si>
  <si>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</si>
  <si>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</si>
  <si>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</si>
  <si>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</si>
  <si>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</si>
  <si>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</si>
  <si>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</si>
  <si>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</si>
  <si>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</si>
  <si>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</si>
  <si>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</si>
  <si>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</si>
  <si>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</si>
  <si>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</si>
  <si>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</si>
  <si>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</si>
  <si>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</si>
  <si>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</si>
  <si>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</si>
  <si>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</si>
  <si>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</si>
  <si>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</si>
  <si>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</si>
  <si>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</si>
  <si>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</si>
  <si>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</si>
  <si>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</si>
  <si>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</si>
  <si>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</si>
  <si>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</si>
  <si>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</si>
  <si>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</si>
  <si>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</si>
  <si>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</si>
  <si>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</si>
  <si>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</si>
  <si>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</si>
  <si>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</si>
  <si>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</si>
  <si>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</si>
  <si>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</si>
  <si>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</si>
  <si>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</si>
  <si>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</si>
  <si>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</si>
  <si>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</si>
  <si>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</si>
  <si>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</si>
  <si>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</si>
  <si>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</si>
  <si>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</si>
  <si>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</si>
  <si>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</si>
  <si>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</si>
  <si>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</si>
  <si>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</si>
  <si>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</si>
  <si>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</si>
  <si>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</si>
  <si>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</si>
  <si>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</si>
  <si>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</si>
  <si>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</si>
  <si>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</si>
  <si>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</si>
  <si>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</si>
  <si>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</si>
  <si>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</si>
  <si>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</si>
  <si>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</si>
  <si>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</si>
  <si>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</si>
  <si>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</si>
  <si>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</si>
  <si>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</si>
  <si>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</si>
  <si>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</si>
  <si>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</si>
  <si>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</si>
  <si>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</si>
  <si>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</si>
  <si>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</si>
  <si>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</si>
  <si>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</si>
  <si>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</si>
  <si>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</si>
  <si>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</si>
  <si>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</si>
  <si>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</si>
  <si>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</si>
  <si>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</si>
  <si>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</si>
  <si>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</si>
  <si>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</si>
  <si>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</si>
  <si>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</si>
  <si>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</si>
  <si>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</si>
  <si>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</si>
  <si>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</si>
  <si>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</si>
  <si>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</si>
  <si>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</si>
  <si>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</si>
  <si>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</si>
  <si>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</si>
  <si>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</si>
  <si>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</si>
  <si>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</si>
  <si>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</si>
  <si>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</si>
  <si>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</si>
  <si>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</si>
  <si>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</si>
  <si>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</si>
  <si>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</si>
  <si>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</si>
  <si>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</si>
  <si>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</si>
  <si>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</si>
  <si>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</si>
  <si>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</si>
  <si>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</si>
  <si>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</si>
  <si>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</si>
  <si>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</si>
  <si>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</si>
  <si>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</si>
  <si>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</si>
  <si>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</si>
  <si>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</si>
  <si>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</si>
  <si>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</si>
  <si>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</si>
  <si>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</si>
  <si>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</si>
  <si>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</si>
  <si>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</si>
  <si>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</si>
  <si>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</si>
  <si>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</si>
  <si>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</si>
  <si>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</si>
  <si>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</si>
  <si>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</si>
  <si>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</si>
  <si>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</si>
  <si>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</si>
  <si>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</si>
  <si>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</si>
  <si>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</si>
  <si>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</si>
  <si>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</si>
  <si>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</si>
  <si>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</si>
  <si>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</si>
  <si>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</si>
  <si>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</si>
  <si>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</si>
  <si>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</si>
  <si>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</si>
  <si>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</si>
  <si>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</si>
  <si>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</si>
  <si>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</si>
  <si>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</si>
  <si>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</si>
  <si>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</si>
  <si>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</si>
  <si>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</si>
  <si>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</si>
  <si>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</si>
  <si>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</si>
  <si>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</si>
  <si>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</si>
  <si>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</si>
  <si>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</si>
  <si>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</si>
  <si>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</si>
  <si>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</si>
  <si>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</si>
  <si>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</si>
  <si>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</si>
  <si>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</si>
  <si>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</si>
  <si>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</si>
  <si>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</si>
  <si>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</si>
  <si>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</si>
  <si>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</si>
  <si>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</si>
  <si>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</si>
  <si>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</si>
  <si>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</si>
  <si>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</si>
  <si>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</si>
  <si>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</si>
  <si>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</si>
  <si>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</si>
  <si>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</si>
  <si>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</si>
  <si>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</si>
  <si>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</si>
  <si>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</si>
  <si>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</si>
  <si>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</si>
  <si>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</si>
  <si>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</si>
  <si>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</si>
  <si>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</si>
  <si>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</si>
  <si>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</si>
  <si>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</si>
  <si>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</si>
  <si>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</si>
  <si>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</si>
  <si>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</si>
  <si>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</si>
  <si>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</si>
  <si>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</si>
  <si>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</si>
  <si>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</si>
  <si>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</si>
  <si>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</si>
  <si>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</si>
  <si>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</si>
  <si>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</si>
  <si>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</si>
  <si>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</si>
  <si>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</si>
  <si>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</si>
  <si>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</si>
  <si>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</si>
  <si>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</si>
  <si>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</si>
  <si>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</si>
  <si>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</si>
  <si>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</si>
  <si>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</si>
  <si>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</si>
  <si>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</si>
  <si>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</si>
  <si>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</si>
  <si>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</si>
  <si>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</si>
  <si>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</si>
  <si>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</si>
  <si>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</si>
  <si>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</si>
  <si>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</si>
  <si>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</si>
  <si>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</si>
  <si>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</si>
  <si>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</si>
  <si>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</si>
  <si>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</si>
  <si>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</si>
  <si>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</si>
  <si>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</si>
  <si>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</si>
  <si>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</si>
  <si>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</si>
  <si>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</si>
  <si>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</si>
  <si>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</si>
  <si>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</si>
  <si>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</si>
  <si>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</si>
  <si>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</si>
  <si>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</si>
  <si>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</si>
  <si>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</si>
  <si>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</si>
  <si>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</si>
  <si>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</si>
  <si>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</si>
  <si>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</si>
  <si>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</si>
  <si>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</si>
  <si>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</si>
  <si>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</si>
  <si>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</si>
  <si>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</si>
  <si>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</si>
  <si>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</si>
  <si>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</si>
  <si>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</si>
  <si>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</si>
  <si>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</si>
  <si>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</si>
  <si>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</si>
  <si>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</si>
  <si>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</si>
  <si>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</si>
  <si>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</si>
  <si>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</si>
  <si>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</si>
  <si>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</si>
  <si>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</si>
  <si>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</si>
  <si>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</si>
  <si>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</si>
  <si>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</si>
  <si>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</si>
  <si>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</si>
  <si>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</si>
  <si>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</si>
  <si>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</si>
  <si>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</si>
  <si>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</si>
  <si>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</si>
  <si>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</si>
  <si>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</si>
  <si>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</si>
  <si>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</si>
  <si>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</si>
  <si>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</si>
  <si>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</si>
  <si>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</si>
  <si>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</si>
  <si>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</si>
  <si>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</si>
  <si>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</si>
  <si>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</si>
  <si>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</si>
  <si>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MOZQUEDA MURILLO JORGE MIGUEL</t>
  </si>
  <si>
    <t>LOPEZ MEDINA JOSE CARLOS</t>
  </si>
  <si>
    <t>9138</t>
  </si>
  <si>
    <t>OPERADOR DE MOTOCONFORMADORA</t>
  </si>
  <si>
    <t>OPERADOR DE RETROEXAVADORA</t>
  </si>
  <si>
    <t>0134</t>
  </si>
  <si>
    <t>TEJEDA DE LA PAZ CLAUDIA</t>
  </si>
  <si>
    <t>NOMINA DE DIETAS 2DA QUINCENA DE MAYO  DE 2020</t>
  </si>
  <si>
    <t>NOMINA 2DA QUINCENA DE MAYO DE 2020</t>
  </si>
  <si>
    <t>SUELDOS 2DA QUINCENA DEL MES MAYO DE 2020</t>
  </si>
  <si>
    <t>NOMINA 2DA QUINCENA DEL MES MAYO DE 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</si>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</sst>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1" fillId="0" borderId="34" xfId="0" applyNumberFormat="1" applyFont="1" applyBorder="1" applyAlignment="1" applyProtection="1">
      <alignment horizontal="center"/>
    </xf>
    <xf numFmtId="49" fontId="21" fillId="0" borderId="9" xfId="0" applyNumberFormat="1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left"/>
      <protection locked="0"/>
    </xf>
    <xf numFmtId="168" fontId="21" fillId="0" borderId="2" xfId="2" applyNumberFormat="1" applyFont="1" applyBorder="1" applyAlignment="1" applyProtection="1">
      <alignment horizontal="right"/>
      <protection hidden="1"/>
    </xf>
    <xf numFmtId="43" fontId="21" fillId="0" borderId="2" xfId="2" applyFont="1" applyBorder="1" applyAlignment="1" applyProtection="1">
      <alignment horizontal="right"/>
      <protection hidden="1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 wrapText="1"/>
      <protection locked="0"/>
    </xf>
    <xf numFmtId="0" fontId="21" fillId="0" borderId="3" xfId="0" applyFont="1" applyBorder="1" applyAlignment="1" applyProtection="1">
      <alignment horizontal="center"/>
      <protection locked="0"/>
    </xf>
    <xf numFmtId="43" fontId="21" fillId="0" borderId="3" xfId="2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0" fillId="0" borderId="3" xfId="0" applyFont="1" applyFill="1" applyBorder="1" applyAlignment="1" applyProtection="1">
      <alignment horizontal="left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0" fillId="0" borderId="16" xfId="0" applyFont="1" applyFill="1" applyBorder="1" applyAlignment="1" applyProtection="1">
      <alignment horizontal="center"/>
      <protection hidden="1"/>
    </xf>
    <xf numFmtId="43" fontId="20" fillId="0" borderId="3" xfId="2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left" wrapText="1"/>
      <protection locked="0"/>
    </xf>
    <xf numFmtId="0" fontId="21" fillId="0" borderId="16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2" fillId="2" borderId="0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  <protection locked="0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14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topLeftCell="A7" workbookViewId="0">
      <selection activeCell="B3" sqref="B3:N34"/>
    </sheetView>
  </sheetViews>
  <sheetFormatPr baseColWidth="10" defaultRowHeight="12.75" x14ac:dyDescent="0.2"/>
  <cols>
    <col min="1" max="1" width="5.85546875" style="15" customWidth="1"/>
    <col min="2" max="2" width="5.28515625" style="306" customWidth="1"/>
    <col min="3" max="3" width="4.42578125" style="306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07"/>
      <c r="C2" s="308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57" t="s">
        <v>12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9"/>
    </row>
    <row r="4" spans="2:16" ht="22.5" x14ac:dyDescent="0.45">
      <c r="B4" s="463" t="s">
        <v>171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5"/>
    </row>
    <row r="5" spans="2:16" ht="19.5" x14ac:dyDescent="0.4">
      <c r="B5" s="460" t="s">
        <v>485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</row>
    <row r="6" spans="2:16" ht="15" x14ac:dyDescent="0.2">
      <c r="B6" s="452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4"/>
      <c r="N6" s="129"/>
    </row>
    <row r="7" spans="2:16" x14ac:dyDescent="0.2">
      <c r="B7" s="309"/>
      <c r="C7" s="309" t="s">
        <v>310</v>
      </c>
      <c r="D7" s="92"/>
      <c r="E7" s="92"/>
      <c r="F7" s="93" t="s">
        <v>4</v>
      </c>
      <c r="G7" s="93"/>
      <c r="H7" s="94"/>
      <c r="I7" s="455"/>
      <c r="J7" s="456"/>
      <c r="K7" s="456"/>
      <c r="L7" s="456"/>
      <c r="M7" s="456"/>
      <c r="N7" s="95"/>
    </row>
    <row r="8" spans="2:16" ht="12.75" customHeight="1" x14ac:dyDescent="0.2">
      <c r="B8" s="310" t="s">
        <v>3</v>
      </c>
      <c r="C8" s="310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11"/>
      <c r="C9" s="310" t="s">
        <v>311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10"/>
      <c r="C10" s="310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12"/>
      <c r="C11" s="312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13" t="s">
        <v>312</v>
      </c>
      <c r="C12" s="313" t="s">
        <v>322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05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13" t="s">
        <v>313</v>
      </c>
      <c r="C13" s="313" t="s">
        <v>322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05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13" t="s">
        <v>314</v>
      </c>
      <c r="C14" s="313" t="s">
        <v>322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05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13" t="s">
        <v>315</v>
      </c>
      <c r="C15" s="313" t="s">
        <v>322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05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13" t="s">
        <v>316</v>
      </c>
      <c r="C16" s="313" t="s">
        <v>322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05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13" t="s">
        <v>317</v>
      </c>
      <c r="C17" s="313" t="s">
        <v>322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05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13" t="s">
        <v>318</v>
      </c>
      <c r="C18" s="313" t="s">
        <v>322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05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13" t="s">
        <v>319</v>
      </c>
      <c r="C19" s="313" t="s">
        <v>322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05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13" t="s">
        <v>320</v>
      </c>
      <c r="C20" s="313" t="s">
        <v>322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05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13" t="s">
        <v>321</v>
      </c>
      <c r="C21" s="313" t="s">
        <v>322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05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13"/>
      <c r="C22" s="313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14"/>
      <c r="C23" s="314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50" t="s">
        <v>69</v>
      </c>
      <c r="C24" s="451"/>
      <c r="D24" s="451"/>
      <c r="E24" s="451"/>
      <c r="F24" s="451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15"/>
      <c r="C25" s="315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15"/>
      <c r="C26" s="315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15"/>
      <c r="C27" s="315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15"/>
      <c r="C28" s="315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15"/>
      <c r="C29" s="315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16"/>
      <c r="C37" s="316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101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34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17"/>
      <c r="E2" s="335"/>
      <c r="F2" s="47"/>
      <c r="G2" s="47"/>
      <c r="H2" s="47"/>
      <c r="I2" s="47"/>
      <c r="J2" s="47"/>
      <c r="K2" s="339"/>
      <c r="L2" s="47"/>
      <c r="M2" s="47"/>
      <c r="N2" s="47"/>
      <c r="O2" s="48"/>
      <c r="R2" s="52"/>
    </row>
    <row r="3" spans="4:19" ht="18" customHeight="1" x14ac:dyDescent="0.25">
      <c r="D3" s="473" t="s">
        <v>12</v>
      </c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74"/>
      <c r="R3" s="52"/>
    </row>
    <row r="4" spans="4:19" ht="18" customHeight="1" x14ac:dyDescent="0.25">
      <c r="D4" s="473" t="s">
        <v>171</v>
      </c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74"/>
      <c r="R4" s="52"/>
    </row>
    <row r="5" spans="4:19" ht="18" customHeight="1" x14ac:dyDescent="0.25">
      <c r="D5" s="473" t="s">
        <v>486</v>
      </c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74"/>
      <c r="R5" s="52"/>
    </row>
    <row r="6" spans="4:19" ht="18" customHeight="1" x14ac:dyDescent="0.25">
      <c r="D6" s="473" t="s">
        <v>155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74"/>
    </row>
    <row r="7" spans="4:19" x14ac:dyDescent="0.2">
      <c r="D7" s="318"/>
      <c r="E7" s="318" t="s">
        <v>310</v>
      </c>
      <c r="F7" s="105"/>
      <c r="G7" s="105"/>
      <c r="H7" s="97" t="s">
        <v>4</v>
      </c>
      <c r="I7" s="106"/>
      <c r="J7" s="469" t="s">
        <v>154</v>
      </c>
      <c r="K7" s="470"/>
      <c r="L7" s="469"/>
      <c r="M7" s="471"/>
      <c r="N7" s="471"/>
      <c r="O7" s="97"/>
    </row>
    <row r="8" spans="4:19" ht="12.75" customHeight="1" x14ac:dyDescent="0.2">
      <c r="D8" s="319" t="s">
        <v>3</v>
      </c>
      <c r="E8" s="319" t="s">
        <v>311</v>
      </c>
      <c r="F8" s="93"/>
      <c r="G8" s="93"/>
      <c r="H8" s="96" t="s">
        <v>5</v>
      </c>
      <c r="I8" s="97" t="s">
        <v>1</v>
      </c>
      <c r="J8" s="97" t="s">
        <v>157</v>
      </c>
      <c r="K8" s="340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20"/>
      <c r="E9" s="319"/>
      <c r="F9" s="99"/>
      <c r="G9" s="99" t="s">
        <v>10</v>
      </c>
      <c r="H9" s="93"/>
      <c r="I9" s="93" t="s">
        <v>7</v>
      </c>
      <c r="J9" s="93" t="s">
        <v>160</v>
      </c>
      <c r="K9" s="341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21"/>
      <c r="E10" s="321"/>
      <c r="F10" s="100" t="s">
        <v>14</v>
      </c>
      <c r="G10" s="100" t="s">
        <v>9</v>
      </c>
      <c r="H10" s="98"/>
      <c r="I10" s="98"/>
      <c r="J10" s="98"/>
      <c r="K10" s="342"/>
      <c r="L10" s="98"/>
      <c r="M10" s="98"/>
      <c r="N10" s="98"/>
      <c r="O10" s="98"/>
    </row>
    <row r="11" spans="4:19" s="18" customFormat="1" ht="15.75" x14ac:dyDescent="0.25">
      <c r="D11" s="322"/>
      <c r="E11" s="322"/>
      <c r="F11" s="142" t="s">
        <v>20</v>
      </c>
      <c r="G11" s="142"/>
      <c r="H11" s="142"/>
      <c r="I11" s="142"/>
      <c r="J11" s="142"/>
      <c r="K11" s="343"/>
      <c r="L11" s="142"/>
      <c r="M11" s="142"/>
      <c r="N11" s="142"/>
      <c r="O11" s="16"/>
    </row>
    <row r="12" spans="4:19" ht="32.1" customHeight="1" x14ac:dyDescent="0.2">
      <c r="D12" s="323" t="s">
        <v>323</v>
      </c>
      <c r="E12" s="323" t="s">
        <v>322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4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23" t="s">
        <v>324</v>
      </c>
      <c r="E13" s="323" t="s">
        <v>322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4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23" t="s">
        <v>325</v>
      </c>
      <c r="E14" s="323" t="s">
        <v>322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4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23"/>
      <c r="E15" s="323"/>
      <c r="F15" s="143" t="s">
        <v>146</v>
      </c>
      <c r="G15" s="154"/>
      <c r="H15" s="155"/>
      <c r="I15" s="156"/>
      <c r="J15" s="157"/>
      <c r="K15" s="345"/>
      <c r="L15" s="148"/>
      <c r="M15" s="147"/>
      <c r="N15" s="147"/>
      <c r="O15" s="19"/>
      <c r="R15" s="52"/>
      <c r="S15" s="53"/>
    </row>
    <row r="16" spans="4:19" ht="32.1" customHeight="1" x14ac:dyDescent="0.2">
      <c r="D16" s="323" t="s">
        <v>326</v>
      </c>
      <c r="E16" s="323" t="s">
        <v>322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4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23" t="s">
        <v>327</v>
      </c>
      <c r="E17" s="323" t="s">
        <v>322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44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23"/>
      <c r="E18" s="323"/>
      <c r="F18" s="143" t="s">
        <v>101</v>
      </c>
      <c r="G18" s="149"/>
      <c r="H18" s="144"/>
      <c r="I18" s="147"/>
      <c r="J18" s="147"/>
      <c r="K18" s="344"/>
      <c r="L18" s="147"/>
      <c r="M18" s="147"/>
      <c r="N18" s="147"/>
      <c r="O18" s="19"/>
      <c r="R18" s="52"/>
      <c r="S18" s="53"/>
    </row>
    <row r="19" spans="4:19" ht="32.1" customHeight="1" x14ac:dyDescent="0.2">
      <c r="D19" s="323" t="s">
        <v>328</v>
      </c>
      <c r="E19" s="323" t="s">
        <v>322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4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23"/>
      <c r="E20" s="323"/>
      <c r="F20" s="143" t="s">
        <v>21</v>
      </c>
      <c r="G20" s="149"/>
      <c r="H20" s="144"/>
      <c r="I20" s="147"/>
      <c r="J20" s="147"/>
      <c r="K20" s="344"/>
      <c r="L20" s="147"/>
      <c r="M20" s="147"/>
      <c r="N20" s="147"/>
      <c r="O20" s="19"/>
      <c r="R20" s="52"/>
      <c r="S20" s="53"/>
    </row>
    <row r="21" spans="4:19" ht="32.1" customHeight="1" x14ac:dyDescent="0.2">
      <c r="D21" s="323" t="s">
        <v>329</v>
      </c>
      <c r="E21" s="323" t="s">
        <v>322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44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23"/>
      <c r="E22" s="323"/>
      <c r="F22" s="143" t="s">
        <v>102</v>
      </c>
      <c r="G22" s="149"/>
      <c r="H22" s="144"/>
      <c r="I22" s="147"/>
      <c r="J22" s="147"/>
      <c r="K22" s="344"/>
      <c r="L22" s="147"/>
      <c r="M22" s="147"/>
      <c r="N22" s="147"/>
      <c r="O22" s="19"/>
      <c r="R22" s="52"/>
      <c r="S22" s="53"/>
    </row>
    <row r="23" spans="4:19" ht="32.1" customHeight="1" x14ac:dyDescent="0.2">
      <c r="D23" s="323" t="s">
        <v>330</v>
      </c>
      <c r="E23" s="323" t="s">
        <v>322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44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23"/>
      <c r="E24" s="323"/>
      <c r="F24" s="143" t="s">
        <v>94</v>
      </c>
      <c r="G24" s="149"/>
      <c r="H24" s="144"/>
      <c r="I24" s="147"/>
      <c r="J24" s="147"/>
      <c r="K24" s="344"/>
      <c r="L24" s="147"/>
      <c r="M24" s="147"/>
      <c r="N24" s="147"/>
      <c r="O24" s="19"/>
      <c r="R24" s="52"/>
      <c r="S24" s="53"/>
    </row>
    <row r="25" spans="4:19" ht="32.1" customHeight="1" x14ac:dyDescent="0.2">
      <c r="D25" s="323" t="s">
        <v>332</v>
      </c>
      <c r="E25" s="323" t="s">
        <v>322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4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23" t="s">
        <v>333</v>
      </c>
      <c r="E26" s="323" t="s">
        <v>322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44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2284</v>
      </c>
      <c r="O26" s="19"/>
      <c r="R26" s="52"/>
      <c r="S26" s="53"/>
    </row>
    <row r="27" spans="4:19" ht="32.1" customHeight="1" x14ac:dyDescent="0.2">
      <c r="D27" s="323" t="s">
        <v>334</v>
      </c>
      <c r="E27" s="323" t="s">
        <v>322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4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23"/>
      <c r="E28" s="323"/>
      <c r="F28" s="143" t="s">
        <v>78</v>
      </c>
      <c r="G28" s="149"/>
      <c r="H28" s="144"/>
      <c r="I28" s="147"/>
      <c r="J28" s="147"/>
      <c r="K28" s="344"/>
      <c r="L28" s="147"/>
      <c r="M28" s="147"/>
      <c r="N28" s="147"/>
      <c r="O28" s="19"/>
      <c r="R28" s="52"/>
      <c r="S28" s="53"/>
    </row>
    <row r="29" spans="4:19" ht="32.1" customHeight="1" x14ac:dyDescent="0.2">
      <c r="D29" s="323" t="s">
        <v>335</v>
      </c>
      <c r="E29" s="323" t="s">
        <v>322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44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23"/>
      <c r="E30" s="323"/>
      <c r="F30" s="143" t="s">
        <v>24</v>
      </c>
      <c r="G30" s="149"/>
      <c r="H30" s="144"/>
      <c r="I30" s="147"/>
      <c r="J30" s="147"/>
      <c r="K30" s="344"/>
      <c r="L30" s="147"/>
      <c r="M30" s="147"/>
      <c r="N30" s="147"/>
      <c r="O30" s="19"/>
      <c r="R30" s="52"/>
      <c r="S30" s="53"/>
    </row>
    <row r="31" spans="4:19" ht="32.1" customHeight="1" x14ac:dyDescent="0.2">
      <c r="D31" s="323" t="s">
        <v>336</v>
      </c>
      <c r="E31" s="323" t="s">
        <v>322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4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23"/>
      <c r="E32" s="323"/>
      <c r="F32" s="143" t="s">
        <v>283</v>
      </c>
      <c r="G32" s="149"/>
      <c r="H32" s="144"/>
      <c r="I32" s="147"/>
      <c r="J32" s="147"/>
      <c r="K32" s="344"/>
      <c r="L32" s="147"/>
      <c r="M32" s="147"/>
      <c r="N32" s="147"/>
      <c r="O32" s="19"/>
      <c r="R32" s="52"/>
      <c r="S32" s="53"/>
    </row>
    <row r="33" spans="2:19" ht="43.5" customHeight="1" x14ac:dyDescent="0.2">
      <c r="D33" s="323" t="s">
        <v>337</v>
      </c>
      <c r="E33" s="323" t="s">
        <v>322</v>
      </c>
      <c r="F33" s="149" t="s">
        <v>80</v>
      </c>
      <c r="G33" s="150" t="s">
        <v>284</v>
      </c>
      <c r="H33" s="144">
        <v>15</v>
      </c>
      <c r="I33" s="147">
        <v>3758</v>
      </c>
      <c r="J33" s="147">
        <v>3758</v>
      </c>
      <c r="K33" s="344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24"/>
      <c r="E34" s="336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346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68" t="s">
        <v>12</v>
      </c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R35" s="52"/>
      <c r="S35" s="53"/>
    </row>
    <row r="36" spans="2:19" ht="21.95" customHeight="1" x14ac:dyDescent="0.25">
      <c r="B36" s="37"/>
      <c r="C36" s="37"/>
      <c r="D36" s="468" t="s">
        <v>171</v>
      </c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R36" s="52"/>
      <c r="S36" s="53"/>
    </row>
    <row r="37" spans="2:19" ht="21.95" customHeight="1" x14ac:dyDescent="0.25">
      <c r="B37" s="37"/>
      <c r="C37" s="37"/>
      <c r="D37" s="468" t="str">
        <f>D5</f>
        <v>NOMINA 2DA QUINCENA DE MAYO DE 2020</v>
      </c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R37" s="52"/>
      <c r="S37" s="53"/>
    </row>
    <row r="38" spans="2:19" ht="21.95" customHeight="1" x14ac:dyDescent="0.25">
      <c r="B38" s="37"/>
      <c r="C38" s="37"/>
      <c r="D38" s="468" t="s">
        <v>155</v>
      </c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R38" s="52"/>
      <c r="S38" s="53"/>
    </row>
    <row r="39" spans="2:19" ht="18.75" customHeight="1" x14ac:dyDescent="0.2">
      <c r="B39" s="37"/>
      <c r="C39" s="37"/>
      <c r="D39" s="318"/>
      <c r="E39" s="318" t="s">
        <v>310</v>
      </c>
      <c r="F39" s="105"/>
      <c r="G39" s="105"/>
      <c r="H39" s="97" t="s">
        <v>4</v>
      </c>
      <c r="I39" s="106"/>
      <c r="J39" s="469" t="s">
        <v>154</v>
      </c>
      <c r="K39" s="470"/>
      <c r="L39" s="469"/>
      <c r="M39" s="471"/>
      <c r="N39" s="471"/>
      <c r="O39" s="97"/>
      <c r="R39" s="52"/>
      <c r="S39" s="53"/>
    </row>
    <row r="40" spans="2:19" ht="12" customHeight="1" x14ac:dyDescent="0.2">
      <c r="B40" s="37"/>
      <c r="C40" s="37"/>
      <c r="D40" s="319" t="s">
        <v>3</v>
      </c>
      <c r="E40" s="319" t="s">
        <v>311</v>
      </c>
      <c r="F40" s="93"/>
      <c r="G40" s="93"/>
      <c r="H40" s="96" t="s">
        <v>5</v>
      </c>
      <c r="I40" s="97" t="s">
        <v>1</v>
      </c>
      <c r="J40" s="97" t="s">
        <v>157</v>
      </c>
      <c r="K40" s="340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20"/>
      <c r="E41" s="319"/>
      <c r="F41" s="99"/>
      <c r="G41" s="99" t="s">
        <v>10</v>
      </c>
      <c r="H41" s="93"/>
      <c r="I41" s="93" t="s">
        <v>7</v>
      </c>
      <c r="J41" s="93" t="s">
        <v>160</v>
      </c>
      <c r="K41" s="341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20"/>
      <c r="E42" s="319"/>
      <c r="F42" s="100" t="s">
        <v>14</v>
      </c>
      <c r="G42" s="100" t="s">
        <v>9</v>
      </c>
      <c r="H42" s="98"/>
      <c r="I42" s="98"/>
      <c r="J42" s="98"/>
      <c r="K42" s="342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20"/>
      <c r="E43" s="319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25"/>
      <c r="E44" s="325"/>
      <c r="F44" s="142" t="s">
        <v>227</v>
      </c>
      <c r="G44" s="142"/>
      <c r="H44" s="142"/>
      <c r="I44" s="142"/>
      <c r="J44" s="142"/>
      <c r="K44" s="343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26" t="s">
        <v>338</v>
      </c>
      <c r="E45" s="326" t="s">
        <v>331</v>
      </c>
      <c r="F45" s="244" t="s">
        <v>215</v>
      </c>
      <c r="G45" s="245" t="s">
        <v>281</v>
      </c>
      <c r="H45" s="246">
        <v>15</v>
      </c>
      <c r="I45" s="162">
        <v>6619</v>
      </c>
      <c r="J45" s="147">
        <v>6619</v>
      </c>
      <c r="K45" s="344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23" t="s">
        <v>339</v>
      </c>
      <c r="E46" s="323" t="s">
        <v>322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44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23"/>
      <c r="E47" s="323"/>
      <c r="F47" s="143" t="s">
        <v>25</v>
      </c>
      <c r="G47" s="149"/>
      <c r="H47" s="144"/>
      <c r="I47" s="147"/>
      <c r="J47" s="147"/>
      <c r="K47" s="344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23" t="s">
        <v>340</v>
      </c>
      <c r="E48" s="323" t="s">
        <v>322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44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23" t="s">
        <v>341</v>
      </c>
      <c r="E49" s="323" t="s">
        <v>322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44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23" t="s">
        <v>342</v>
      </c>
      <c r="E50" s="323" t="s">
        <v>331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44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23" t="s">
        <v>343</v>
      </c>
      <c r="E51" s="323" t="s">
        <v>322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44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23"/>
      <c r="E52" s="323"/>
      <c r="F52" s="143" t="s">
        <v>91</v>
      </c>
      <c r="G52" s="149"/>
      <c r="H52" s="144"/>
      <c r="I52" s="147"/>
      <c r="J52" s="147"/>
      <c r="K52" s="344"/>
      <c r="L52" s="147"/>
      <c r="M52" s="147"/>
      <c r="N52" s="147"/>
      <c r="O52" s="19"/>
      <c r="R52" s="52"/>
      <c r="S52" s="53"/>
    </row>
    <row r="53" spans="2:19" ht="43.5" customHeight="1" x14ac:dyDescent="0.2">
      <c r="D53" s="323" t="s">
        <v>344</v>
      </c>
      <c r="E53" s="323" t="s">
        <v>322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44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23"/>
      <c r="E54" s="323"/>
      <c r="F54" s="143" t="s">
        <v>29</v>
      </c>
      <c r="G54" s="149"/>
      <c r="H54" s="144"/>
      <c r="I54" s="147"/>
      <c r="J54" s="147"/>
      <c r="K54" s="344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23" t="s">
        <v>345</v>
      </c>
      <c r="E55" s="323" t="s">
        <v>322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44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23" t="s">
        <v>346</v>
      </c>
      <c r="E56" s="323" t="s">
        <v>322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44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4516</v>
      </c>
      <c r="O56" s="19"/>
      <c r="R56" s="52"/>
      <c r="S56" s="53"/>
    </row>
    <row r="57" spans="2:19" ht="36.950000000000003" customHeight="1" x14ac:dyDescent="0.2">
      <c r="D57" s="323" t="s">
        <v>347</v>
      </c>
      <c r="E57" s="323" t="s">
        <v>322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44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23"/>
      <c r="E58" s="323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347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72" t="s">
        <v>12</v>
      </c>
      <c r="E59" s="472"/>
      <c r="F59" s="472"/>
      <c r="G59" s="472"/>
      <c r="H59" s="472"/>
      <c r="I59" s="472"/>
      <c r="J59" s="472"/>
      <c r="K59" s="472"/>
      <c r="L59" s="472"/>
      <c r="M59" s="472"/>
      <c r="N59" s="472"/>
      <c r="O59" s="472"/>
      <c r="R59" s="52"/>
      <c r="S59" s="53"/>
    </row>
    <row r="60" spans="2:19" ht="21.95" customHeight="1" x14ac:dyDescent="0.3">
      <c r="B60" s="37"/>
      <c r="C60" s="37"/>
      <c r="D60" s="472" t="s">
        <v>171</v>
      </c>
      <c r="E60" s="472"/>
      <c r="F60" s="472"/>
      <c r="G60" s="472"/>
      <c r="H60" s="472"/>
      <c r="I60" s="472"/>
      <c r="J60" s="472"/>
      <c r="K60" s="472"/>
      <c r="L60" s="472"/>
      <c r="M60" s="472"/>
      <c r="N60" s="472"/>
      <c r="O60" s="472"/>
      <c r="R60" s="52"/>
      <c r="S60" s="53"/>
    </row>
    <row r="61" spans="2:19" ht="21.95" customHeight="1" x14ac:dyDescent="0.3">
      <c r="B61" s="37"/>
      <c r="C61" s="37"/>
      <c r="D61" s="472" t="str">
        <f>D37</f>
        <v>NOMINA 2DA QUINCENA DE MAYO DE 2020</v>
      </c>
      <c r="E61" s="472"/>
      <c r="F61" s="472"/>
      <c r="G61" s="472"/>
      <c r="H61" s="472"/>
      <c r="I61" s="472"/>
      <c r="J61" s="472"/>
      <c r="K61" s="472"/>
      <c r="L61" s="472"/>
      <c r="M61" s="472"/>
      <c r="N61" s="472"/>
      <c r="O61" s="472"/>
      <c r="R61" s="52"/>
      <c r="S61" s="53"/>
    </row>
    <row r="62" spans="2:19" ht="21.95" customHeight="1" x14ac:dyDescent="0.3">
      <c r="B62" s="37"/>
      <c r="C62" s="37"/>
      <c r="D62" s="472" t="s">
        <v>155</v>
      </c>
      <c r="E62" s="472"/>
      <c r="F62" s="472"/>
      <c r="G62" s="472"/>
      <c r="H62" s="472"/>
      <c r="I62" s="472"/>
      <c r="J62" s="472"/>
      <c r="K62" s="472"/>
      <c r="L62" s="472"/>
      <c r="M62" s="472"/>
      <c r="N62" s="472"/>
      <c r="O62" s="472"/>
      <c r="R62" s="52"/>
      <c r="S62" s="53"/>
    </row>
    <row r="63" spans="2:19" ht="21.95" customHeight="1" x14ac:dyDescent="0.2">
      <c r="B63" s="37"/>
      <c r="C63" s="37"/>
      <c r="D63" s="318"/>
      <c r="E63" s="318" t="s">
        <v>310</v>
      </c>
      <c r="F63" s="105"/>
      <c r="G63" s="105"/>
      <c r="H63" s="97" t="s">
        <v>4</v>
      </c>
      <c r="I63" s="106"/>
      <c r="J63" s="469" t="s">
        <v>154</v>
      </c>
      <c r="K63" s="470"/>
      <c r="L63" s="469"/>
      <c r="M63" s="471"/>
      <c r="N63" s="471"/>
      <c r="O63" s="97"/>
      <c r="R63" s="52"/>
      <c r="S63" s="53"/>
    </row>
    <row r="64" spans="2:19" ht="18.75" customHeight="1" x14ac:dyDescent="0.2">
      <c r="B64" s="37"/>
      <c r="C64" s="37"/>
      <c r="D64" s="319" t="s">
        <v>3</v>
      </c>
      <c r="E64" s="319" t="s">
        <v>311</v>
      </c>
      <c r="F64" s="93"/>
      <c r="G64" s="93"/>
      <c r="H64" s="96" t="s">
        <v>5</v>
      </c>
      <c r="I64" s="97" t="s">
        <v>1</v>
      </c>
      <c r="J64" s="97" t="s">
        <v>157</v>
      </c>
      <c r="K64" s="340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20"/>
      <c r="E65" s="319"/>
      <c r="F65" s="99"/>
      <c r="G65" s="99" t="s">
        <v>10</v>
      </c>
      <c r="H65" s="93"/>
      <c r="I65" s="93" t="s">
        <v>7</v>
      </c>
      <c r="J65" s="93" t="s">
        <v>160</v>
      </c>
      <c r="K65" s="341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21"/>
      <c r="E66" s="321"/>
      <c r="F66" s="100" t="s">
        <v>14</v>
      </c>
      <c r="G66" s="100" t="s">
        <v>9</v>
      </c>
      <c r="H66" s="98"/>
      <c r="I66" s="98"/>
      <c r="J66" s="98"/>
      <c r="K66" s="342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23"/>
      <c r="E67" s="323"/>
      <c r="F67" s="143" t="s">
        <v>31</v>
      </c>
      <c r="G67" s="149"/>
      <c r="H67" s="144"/>
      <c r="I67" s="147"/>
      <c r="J67" s="147"/>
      <c r="K67" s="344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23" t="s">
        <v>348</v>
      </c>
      <c r="E68" s="323" t="s">
        <v>322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44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23" t="s">
        <v>349</v>
      </c>
      <c r="E69" s="323" t="s">
        <v>322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44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23" t="s">
        <v>350</v>
      </c>
      <c r="E70" s="323" t="s">
        <v>331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44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23" t="s">
        <v>351</v>
      </c>
      <c r="E71" s="323" t="s">
        <v>322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44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23" t="s">
        <v>352</v>
      </c>
      <c r="E72" s="323" t="s">
        <v>322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44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27" t="s">
        <v>353</v>
      </c>
      <c r="E73" s="327" t="s">
        <v>322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44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1.5" customHeight="1" x14ac:dyDescent="0.2">
      <c r="B74" s="37"/>
      <c r="C74" s="37"/>
      <c r="D74" s="328" t="s">
        <v>354</v>
      </c>
      <c r="E74" s="327"/>
      <c r="F74" s="159"/>
      <c r="G74" s="149"/>
      <c r="H74" s="144"/>
      <c r="I74" s="146"/>
      <c r="J74" s="146"/>
      <c r="K74" s="344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23"/>
      <c r="E75" s="323"/>
      <c r="F75" s="161" t="s">
        <v>179</v>
      </c>
      <c r="G75" s="149"/>
      <c r="H75" s="144"/>
      <c r="I75" s="147"/>
      <c r="J75" s="147"/>
      <c r="K75" s="344"/>
      <c r="L75" s="147"/>
      <c r="M75" s="147"/>
      <c r="N75" s="147"/>
      <c r="O75" s="19"/>
      <c r="R75" s="52"/>
      <c r="S75" s="53"/>
    </row>
    <row r="76" spans="2:23" ht="34.5" customHeight="1" x14ac:dyDescent="0.2">
      <c r="D76" s="323" t="s">
        <v>355</v>
      </c>
      <c r="E76" s="323" t="s">
        <v>322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44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hidden="1" customHeight="1" x14ac:dyDescent="0.2">
      <c r="D77" s="323"/>
      <c r="E77" s="323"/>
      <c r="F77" s="159"/>
      <c r="G77" s="149"/>
      <c r="H77" s="144"/>
      <c r="I77" s="147"/>
      <c r="J77" s="147"/>
      <c r="K77" s="344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29">
        <v>35</v>
      </c>
      <c r="E78" s="329"/>
      <c r="F78" s="249"/>
      <c r="G78" s="149"/>
      <c r="H78" s="144"/>
      <c r="I78" s="147"/>
      <c r="J78" s="147"/>
      <c r="K78" s="344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29"/>
      <c r="E79" s="329"/>
      <c r="F79" s="159"/>
      <c r="G79" s="149"/>
      <c r="H79" s="144"/>
      <c r="I79" s="147"/>
      <c r="J79" s="147"/>
      <c r="K79" s="344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23"/>
      <c r="E80" s="323"/>
      <c r="F80" s="161" t="s">
        <v>47</v>
      </c>
      <c r="G80" s="149"/>
      <c r="H80" s="144"/>
      <c r="I80" s="147"/>
      <c r="J80" s="147"/>
      <c r="K80" s="344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23" t="s">
        <v>356</v>
      </c>
      <c r="E81" s="323" t="s">
        <v>322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44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30"/>
      <c r="E82" s="337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348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72" t="s">
        <v>155</v>
      </c>
      <c r="E83" s="472"/>
      <c r="F83" s="472"/>
      <c r="G83" s="472"/>
      <c r="H83" s="472"/>
      <c r="I83" s="472"/>
      <c r="J83" s="472"/>
      <c r="K83" s="472"/>
      <c r="L83" s="472"/>
      <c r="M83" s="472"/>
      <c r="N83" s="472"/>
      <c r="O83" s="472"/>
      <c r="R83" s="52"/>
      <c r="S83" s="53"/>
    </row>
    <row r="84" spans="4:19" ht="21.95" customHeight="1" x14ac:dyDescent="0.3">
      <c r="D84" s="472" t="s">
        <v>171</v>
      </c>
      <c r="E84" s="472"/>
      <c r="F84" s="472"/>
      <c r="G84" s="472"/>
      <c r="H84" s="472"/>
      <c r="I84" s="472"/>
      <c r="J84" s="472"/>
      <c r="K84" s="472"/>
      <c r="L84" s="472"/>
      <c r="M84" s="472"/>
      <c r="N84" s="472"/>
      <c r="O84" s="472"/>
      <c r="R84" s="52"/>
      <c r="S84" s="53"/>
    </row>
    <row r="85" spans="4:19" ht="21.95" customHeight="1" x14ac:dyDescent="0.3">
      <c r="D85" s="472" t="str">
        <f>D61</f>
        <v>NOMINA 2DA QUINCENA DE MAYO DE 2020</v>
      </c>
      <c r="E85" s="472"/>
      <c r="F85" s="472"/>
      <c r="G85" s="472"/>
      <c r="H85" s="472"/>
      <c r="I85" s="472"/>
      <c r="J85" s="472"/>
      <c r="K85" s="472"/>
      <c r="L85" s="472"/>
      <c r="M85" s="472"/>
      <c r="N85" s="472"/>
      <c r="O85" s="472"/>
      <c r="R85" s="52"/>
      <c r="S85" s="53"/>
    </row>
    <row r="86" spans="4:19" ht="21.95" customHeight="1" x14ac:dyDescent="0.3">
      <c r="D86" s="472" t="s">
        <v>155</v>
      </c>
      <c r="E86" s="472"/>
      <c r="F86" s="472"/>
      <c r="G86" s="472"/>
      <c r="H86" s="472"/>
      <c r="I86" s="472"/>
      <c r="J86" s="472"/>
      <c r="K86" s="472"/>
      <c r="L86" s="472"/>
      <c r="M86" s="472"/>
      <c r="N86" s="472"/>
      <c r="O86" s="472"/>
      <c r="R86" s="52"/>
      <c r="S86" s="53"/>
    </row>
    <row r="87" spans="4:19" ht="21.95" customHeight="1" x14ac:dyDescent="0.2">
      <c r="D87" s="318"/>
      <c r="E87" s="318" t="s">
        <v>310</v>
      </c>
      <c r="F87" s="105"/>
      <c r="G87" s="105"/>
      <c r="H87" s="97" t="s">
        <v>4</v>
      </c>
      <c r="I87" s="106"/>
      <c r="J87" s="469" t="s">
        <v>154</v>
      </c>
      <c r="K87" s="470"/>
      <c r="L87" s="469"/>
      <c r="M87" s="471"/>
      <c r="N87" s="471"/>
      <c r="O87" s="97"/>
      <c r="R87" s="52"/>
      <c r="S87" s="53"/>
    </row>
    <row r="88" spans="4:19" ht="13.5" customHeight="1" x14ac:dyDescent="0.2">
      <c r="D88" s="319" t="s">
        <v>3</v>
      </c>
      <c r="E88" s="319" t="s">
        <v>311</v>
      </c>
      <c r="F88" s="93"/>
      <c r="G88" s="93"/>
      <c r="H88" s="96" t="s">
        <v>5</v>
      </c>
      <c r="I88" s="97" t="s">
        <v>1</v>
      </c>
      <c r="J88" s="97" t="s">
        <v>157</v>
      </c>
      <c r="K88" s="340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20"/>
      <c r="E89" s="319"/>
      <c r="F89" s="99"/>
      <c r="G89" s="99" t="s">
        <v>10</v>
      </c>
      <c r="H89" s="93"/>
      <c r="I89" s="93" t="s">
        <v>7</v>
      </c>
      <c r="J89" s="93" t="s">
        <v>160</v>
      </c>
      <c r="K89" s="341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21"/>
      <c r="E90" s="321"/>
      <c r="F90" s="100" t="s">
        <v>14</v>
      </c>
      <c r="G90" s="100" t="s">
        <v>9</v>
      </c>
      <c r="H90" s="98"/>
      <c r="I90" s="98"/>
      <c r="J90" s="98"/>
      <c r="K90" s="342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31"/>
      <c r="E91" s="338"/>
      <c r="F91" s="163" t="s">
        <v>49</v>
      </c>
      <c r="G91" s="164"/>
      <c r="H91" s="165"/>
      <c r="I91" s="166"/>
      <c r="J91" s="166"/>
      <c r="K91" s="349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23" t="s">
        <v>357</v>
      </c>
      <c r="E92" s="323" t="s">
        <v>322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44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23" t="s">
        <v>358</v>
      </c>
      <c r="E93" s="323" t="s">
        <v>331</v>
      </c>
      <c r="F93" s="149" t="s">
        <v>484</v>
      </c>
      <c r="G93" s="150" t="s">
        <v>89</v>
      </c>
      <c r="H93" s="144">
        <v>15</v>
      </c>
      <c r="I93" s="147">
        <v>1331</v>
      </c>
      <c r="J93" s="147">
        <v>1331</v>
      </c>
      <c r="K93" s="344">
        <f t="shared" si="5"/>
        <v>0</v>
      </c>
      <c r="L93" s="147">
        <f t="shared" si="6"/>
        <v>0</v>
      </c>
      <c r="M93" s="147">
        <v>0</v>
      </c>
      <c r="N93" s="147">
        <f t="shared" si="7"/>
        <v>1331</v>
      </c>
      <c r="O93" s="19"/>
      <c r="R93" s="52"/>
      <c r="S93" s="53"/>
    </row>
    <row r="94" spans="4:19" ht="36.950000000000003" customHeight="1" x14ac:dyDescent="0.2">
      <c r="D94" s="323" t="s">
        <v>359</v>
      </c>
      <c r="E94" s="323" t="s">
        <v>322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44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23" t="s">
        <v>360</v>
      </c>
      <c r="E95" s="323" t="s">
        <v>331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44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23" t="s">
        <v>361</v>
      </c>
      <c r="E96" s="323" t="s">
        <v>331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44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23" t="s">
        <v>362</v>
      </c>
      <c r="E97" s="323" t="s">
        <v>322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44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23" t="s">
        <v>363</v>
      </c>
      <c r="E98" s="323" t="s">
        <v>331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44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23"/>
      <c r="E99" s="323"/>
      <c r="F99" s="143" t="s">
        <v>50</v>
      </c>
      <c r="G99" s="149"/>
      <c r="H99" s="144"/>
      <c r="I99" s="147"/>
      <c r="J99" s="147"/>
      <c r="K99" s="344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23" t="s">
        <v>364</v>
      </c>
      <c r="E100" s="323" t="s">
        <v>322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44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23" t="s">
        <v>365</v>
      </c>
      <c r="E101" s="323" t="s">
        <v>322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44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32"/>
      <c r="E102" s="327"/>
      <c r="F102" s="4"/>
      <c r="G102" s="4"/>
      <c r="H102" s="5"/>
      <c r="I102" s="19"/>
      <c r="J102" s="19"/>
      <c r="K102" s="347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33"/>
      <c r="E103" s="333"/>
      <c r="F103" s="20"/>
      <c r="G103" s="20"/>
      <c r="H103" s="72"/>
      <c r="I103" s="24"/>
      <c r="J103" s="25"/>
      <c r="K103" s="350"/>
      <c r="L103" s="26"/>
      <c r="M103" s="26"/>
      <c r="N103" s="26"/>
      <c r="O103" s="26"/>
    </row>
    <row r="104" spans="4:19" ht="36.950000000000003" customHeight="1" thickBot="1" x14ac:dyDescent="0.3">
      <c r="D104" s="450" t="s">
        <v>6</v>
      </c>
      <c r="E104" s="451"/>
      <c r="F104" s="451"/>
      <c r="G104" s="451"/>
      <c r="H104" s="451"/>
      <c r="I104" s="167">
        <f>I105+I82+I58+I34</f>
        <v>175962</v>
      </c>
      <c r="J104" s="167">
        <f>J105+J82+J58+J34</f>
        <v>175962</v>
      </c>
      <c r="K104" s="351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175962</v>
      </c>
      <c r="O104" s="28"/>
      <c r="R104" s="53"/>
      <c r="S104" s="53"/>
    </row>
    <row r="105" spans="4:19" ht="13.5" thickTop="1" x14ac:dyDescent="0.2">
      <c r="I105" s="304">
        <f>I101+I100+I98+I97+I96+I95+I94+I93+I92</f>
        <v>16521</v>
      </c>
      <c r="J105" s="304">
        <f>J101+J100+J98+J97+J96+J95+J94+J93+J92</f>
        <v>16521</v>
      </c>
      <c r="K105" s="352"/>
      <c r="L105" s="303"/>
      <c r="M105" s="71"/>
      <c r="N105" s="71"/>
    </row>
    <row r="106" spans="4:19" x14ac:dyDescent="0.2">
      <c r="I106" s="303"/>
      <c r="J106" s="303"/>
      <c r="K106" s="352"/>
      <c r="L106" s="303"/>
      <c r="M106" s="71"/>
      <c r="N106" s="71"/>
    </row>
    <row r="107" spans="4:19" x14ac:dyDescent="0.2">
      <c r="I107" s="303"/>
      <c r="J107" s="303"/>
      <c r="K107" s="352"/>
      <c r="L107" s="303"/>
      <c r="M107" s="71"/>
      <c r="N107" s="71"/>
    </row>
    <row r="108" spans="4:19" x14ac:dyDescent="0.2">
      <c r="I108" s="303"/>
      <c r="J108" s="303"/>
      <c r="K108" s="352"/>
      <c r="L108" s="303"/>
      <c r="M108" s="71"/>
      <c r="N108" s="71"/>
    </row>
    <row r="109" spans="4:19" x14ac:dyDescent="0.2">
      <c r="I109" s="303"/>
      <c r="J109" s="303"/>
      <c r="K109" s="352"/>
      <c r="L109" s="303"/>
      <c r="M109" s="71"/>
      <c r="N109" s="71"/>
    </row>
    <row r="110" spans="4:19" x14ac:dyDescent="0.2">
      <c r="I110" s="29"/>
      <c r="J110" s="29"/>
      <c r="K110" s="352"/>
      <c r="L110" s="29"/>
    </row>
    <row r="111" spans="4:19" x14ac:dyDescent="0.2">
      <c r="I111" s="29"/>
      <c r="J111" s="303"/>
      <c r="K111" s="352"/>
      <c r="L111" s="29"/>
    </row>
    <row r="112" spans="4:19" x14ac:dyDescent="0.2">
      <c r="F112" s="15" t="s">
        <v>122</v>
      </c>
      <c r="I112" s="29"/>
      <c r="J112" s="29"/>
      <c r="K112" s="352"/>
      <c r="L112" s="29"/>
      <c r="N112" s="61"/>
      <c r="O112" s="61"/>
    </row>
    <row r="113" spans="6:15" x14ac:dyDescent="0.2">
      <c r="F113" s="29" t="s">
        <v>199</v>
      </c>
      <c r="N113" s="466" t="s">
        <v>197</v>
      </c>
      <c r="O113" s="466"/>
    </row>
    <row r="114" spans="6:15" x14ac:dyDescent="0.2">
      <c r="F114" s="30" t="s">
        <v>11</v>
      </c>
      <c r="G114" s="30"/>
      <c r="N114" s="467" t="s">
        <v>168</v>
      </c>
      <c r="O114" s="467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53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53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42" zoomScale="90" zoomScaleNormal="90" workbookViewId="0">
      <selection activeCell="F145" sqref="F145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73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58"/>
      <c r="E2" s="358"/>
      <c r="F2" s="12"/>
      <c r="G2" s="12"/>
      <c r="H2" s="12"/>
      <c r="I2" s="12"/>
      <c r="J2" s="12"/>
      <c r="K2" s="386"/>
      <c r="L2" s="386"/>
      <c r="M2" s="12"/>
      <c r="N2" s="12"/>
      <c r="O2" s="12"/>
    </row>
    <row r="3" spans="4:19" ht="35.1" customHeight="1" x14ac:dyDescent="0.3">
      <c r="D3" s="477" t="s">
        <v>294</v>
      </c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9"/>
    </row>
    <row r="4" spans="4:19" ht="35.1" customHeight="1" x14ac:dyDescent="0.3">
      <c r="D4" s="491" t="s">
        <v>171</v>
      </c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92"/>
    </row>
    <row r="5" spans="4:19" ht="35.1" customHeight="1" x14ac:dyDescent="0.3">
      <c r="D5" s="480" t="str">
        <f>PERMANENTES!D37</f>
        <v>NOMINA 2DA QUINCENA DE MAYO DE 2020</v>
      </c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81"/>
    </row>
    <row r="6" spans="4:19" ht="35.1" customHeight="1" x14ac:dyDescent="0.3">
      <c r="D6" s="485" t="s">
        <v>158</v>
      </c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7"/>
    </row>
    <row r="7" spans="4:19" ht="35.1" customHeight="1" x14ac:dyDescent="0.2">
      <c r="D7" s="488" t="s">
        <v>366</v>
      </c>
      <c r="E7" s="374" t="s">
        <v>310</v>
      </c>
      <c r="F7" s="110"/>
      <c r="G7" s="109"/>
      <c r="H7" s="115" t="s">
        <v>4</v>
      </c>
      <c r="I7" s="482" t="s">
        <v>0</v>
      </c>
      <c r="J7" s="483"/>
      <c r="K7" s="484"/>
      <c r="L7" s="387"/>
      <c r="M7" s="112"/>
      <c r="N7" s="111"/>
      <c r="O7" s="113"/>
    </row>
    <row r="8" spans="4:19" ht="35.1" customHeight="1" x14ac:dyDescent="0.2">
      <c r="D8" s="489"/>
      <c r="E8" s="375" t="s">
        <v>311</v>
      </c>
      <c r="F8" s="113"/>
      <c r="G8" s="113"/>
      <c r="H8" s="114" t="s">
        <v>5</v>
      </c>
      <c r="I8" s="115" t="s">
        <v>1</v>
      </c>
      <c r="J8" s="115" t="s">
        <v>157</v>
      </c>
      <c r="K8" s="388" t="s">
        <v>161</v>
      </c>
      <c r="L8" s="388"/>
      <c r="M8" s="111" t="s">
        <v>176</v>
      </c>
      <c r="N8" s="111" t="s">
        <v>160</v>
      </c>
      <c r="O8" s="116"/>
    </row>
    <row r="9" spans="4:19" ht="35.1" customHeight="1" x14ac:dyDescent="0.25">
      <c r="D9" s="489"/>
      <c r="E9" s="375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490"/>
      <c r="E10" s="376"/>
      <c r="F10" s="117" t="s">
        <v>77</v>
      </c>
      <c r="G10" s="117" t="s">
        <v>9</v>
      </c>
      <c r="H10" s="115"/>
      <c r="I10" s="115"/>
      <c r="J10" s="115"/>
      <c r="K10" s="388"/>
      <c r="L10" s="389"/>
      <c r="M10" s="119"/>
      <c r="N10" s="115"/>
      <c r="O10" s="115"/>
    </row>
    <row r="11" spans="4:19" s="9" customFormat="1" ht="35.1" customHeight="1" x14ac:dyDescent="0.3">
      <c r="D11" s="359"/>
      <c r="E11" s="377"/>
      <c r="F11" s="196" t="s">
        <v>20</v>
      </c>
      <c r="G11" s="197"/>
      <c r="H11" s="198"/>
      <c r="I11" s="199"/>
      <c r="J11" s="199"/>
      <c r="K11" s="390"/>
      <c r="L11" s="391"/>
      <c r="M11" s="200"/>
      <c r="N11" s="199"/>
      <c r="O11" s="45"/>
    </row>
    <row r="12" spans="4:19" ht="35.1" customHeight="1" x14ac:dyDescent="0.3">
      <c r="D12" s="360" t="s">
        <v>367</v>
      </c>
      <c r="E12" s="362" t="s">
        <v>322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1904</v>
      </c>
      <c r="O12" s="19"/>
      <c r="R12" s="55"/>
      <c r="S12" s="57"/>
    </row>
    <row r="13" spans="4:19" ht="35.1" customHeight="1" x14ac:dyDescent="0.3">
      <c r="D13" s="360" t="s">
        <v>368</v>
      </c>
      <c r="E13" s="362" t="s">
        <v>331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1904</v>
      </c>
      <c r="O13" s="19"/>
      <c r="R13" s="55"/>
      <c r="S13" s="57"/>
    </row>
    <row r="14" spans="4:19" ht="35.1" customHeight="1" x14ac:dyDescent="0.3">
      <c r="D14" s="360" t="s">
        <v>369</v>
      </c>
      <c r="E14" s="362" t="s">
        <v>322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2232</v>
      </c>
      <c r="O14" s="19"/>
      <c r="R14" s="55"/>
      <c r="S14" s="57"/>
    </row>
    <row r="15" spans="4:19" ht="35.1" customHeight="1" x14ac:dyDescent="0.3">
      <c r="D15" s="360"/>
      <c r="E15" s="362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360" t="s">
        <v>370</v>
      </c>
      <c r="E16" s="362" t="s">
        <v>322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05">
        <v>0</v>
      </c>
      <c r="N16" s="205">
        <f>J16+K16-L16-M16</f>
        <v>7423</v>
      </c>
      <c r="O16" s="19"/>
      <c r="R16" s="55"/>
      <c r="S16" s="57"/>
    </row>
    <row r="17" spans="4:19" ht="35.1" customHeight="1" x14ac:dyDescent="0.3">
      <c r="D17" s="360"/>
      <c r="E17" s="362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360"/>
      <c r="E18" s="362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360" t="s">
        <v>371</v>
      </c>
      <c r="E19" s="362" t="s">
        <v>322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10">
        <v>0</v>
      </c>
      <c r="N19" s="210">
        <f>J19+K19-L19-M19</f>
        <v>4713</v>
      </c>
      <c r="O19" s="19"/>
      <c r="R19" s="55"/>
      <c r="S19" s="57"/>
    </row>
    <row r="20" spans="4:19" ht="35.1" customHeight="1" x14ac:dyDescent="0.3">
      <c r="D20" s="361" t="s">
        <v>372</v>
      </c>
      <c r="E20" s="378" t="s">
        <v>322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10"/>
      <c r="N20" s="210">
        <f>J20-L20</f>
        <v>2868</v>
      </c>
      <c r="O20" s="19"/>
      <c r="R20" s="55"/>
      <c r="S20" s="57"/>
    </row>
    <row r="21" spans="4:19" ht="35.1" customHeight="1" x14ac:dyDescent="0.3">
      <c r="D21" s="360"/>
      <c r="E21" s="362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360"/>
      <c r="E22" s="362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360"/>
      <c r="E23" s="362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360" t="s">
        <v>373</v>
      </c>
      <c r="E24" s="362" t="s">
        <v>322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05"/>
      <c r="N24" s="205">
        <f>J24-L24</f>
        <v>3060</v>
      </c>
      <c r="O24" s="19"/>
      <c r="R24" s="55"/>
      <c r="S24" s="57"/>
    </row>
    <row r="25" spans="4:19" ht="35.1" customHeight="1" x14ac:dyDescent="0.3">
      <c r="D25" s="360" t="s">
        <v>374</v>
      </c>
      <c r="E25" s="362" t="s">
        <v>322</v>
      </c>
      <c r="F25" s="206" t="s">
        <v>261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05"/>
      <c r="N25" s="205">
        <f>J25-L25</f>
        <v>2868</v>
      </c>
      <c r="O25" s="19"/>
      <c r="R25" s="55"/>
      <c r="S25" s="57"/>
    </row>
    <row r="26" spans="4:19" ht="35.1" customHeight="1" x14ac:dyDescent="0.3">
      <c r="D26" s="360"/>
      <c r="E26" s="362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360" t="s">
        <v>375</v>
      </c>
      <c r="E27" s="362" t="s">
        <v>322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05">
        <v>0</v>
      </c>
      <c r="N27" s="205">
        <f>J27+K27-L27-M27</f>
        <v>3420</v>
      </c>
      <c r="O27" s="19"/>
      <c r="R27" s="55"/>
      <c r="S27" s="57"/>
    </row>
    <row r="28" spans="4:19" ht="35.1" customHeight="1" x14ac:dyDescent="0.3">
      <c r="D28" s="362"/>
      <c r="E28" s="379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362"/>
      <c r="E29" s="379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362" t="s">
        <v>376</v>
      </c>
      <c r="E30" s="379" t="s">
        <v>322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05">
        <v>0</v>
      </c>
      <c r="N30" s="205">
        <f>J30+K30-L30-M30</f>
        <v>3765</v>
      </c>
      <c r="O30" s="19"/>
      <c r="R30" s="55"/>
      <c r="S30" s="57"/>
    </row>
    <row r="31" spans="4:19" ht="35.1" customHeight="1" x14ac:dyDescent="0.3">
      <c r="D31" s="362" t="s">
        <v>377</v>
      </c>
      <c r="E31" s="379" t="s">
        <v>322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2147</v>
      </c>
      <c r="O31" s="19"/>
      <c r="R31" s="55"/>
      <c r="S31" s="57"/>
    </row>
    <row r="32" spans="4:19" ht="35.1" customHeight="1" x14ac:dyDescent="0.3">
      <c r="D32" s="362" t="s">
        <v>378</v>
      </c>
      <c r="E32" s="379" t="s">
        <v>322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05"/>
      <c r="N32" s="205">
        <f>J32-L32</f>
        <v>3239</v>
      </c>
      <c r="O32" s="19"/>
      <c r="R32" s="55"/>
      <c r="S32" s="57"/>
    </row>
    <row r="33" spans="2:19" ht="35.1" customHeight="1" x14ac:dyDescent="0.3">
      <c r="D33" s="362"/>
      <c r="E33" s="379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362" t="s">
        <v>379</v>
      </c>
      <c r="E34" s="379" t="s">
        <v>322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5"/>
      <c r="N34" s="205">
        <f>J34-L34</f>
        <v>6619</v>
      </c>
      <c r="O34" s="19"/>
      <c r="R34" s="55"/>
      <c r="S34" s="57"/>
    </row>
    <row r="35" spans="2:19" ht="35.1" customHeight="1" x14ac:dyDescent="0.3">
      <c r="D35" s="362" t="s">
        <v>380</v>
      </c>
      <c r="E35" s="379" t="s">
        <v>322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2449</v>
      </c>
      <c r="O35" s="19"/>
      <c r="R35" s="55"/>
      <c r="S35" s="57"/>
    </row>
    <row r="36" spans="2:19" ht="35.1" customHeight="1" x14ac:dyDescent="0.3">
      <c r="D36" s="323"/>
      <c r="E36" s="363"/>
      <c r="F36" s="214" t="s">
        <v>40</v>
      </c>
      <c r="G36" s="213"/>
      <c r="H36" s="215"/>
      <c r="I36" s="216"/>
      <c r="J36" s="216"/>
      <c r="K36" s="392"/>
      <c r="L36" s="392"/>
      <c r="M36" s="216"/>
      <c r="N36" s="216"/>
      <c r="O36" s="19"/>
      <c r="R36" s="55"/>
      <c r="S36" s="57"/>
    </row>
    <row r="37" spans="2:19" ht="35.1" customHeight="1" x14ac:dyDescent="0.3">
      <c r="D37" s="323" t="s">
        <v>381</v>
      </c>
      <c r="E37" s="363" t="s">
        <v>331</v>
      </c>
      <c r="F37" s="206" t="s">
        <v>306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2322</v>
      </c>
      <c r="O37" s="19"/>
      <c r="R37" s="55"/>
      <c r="S37" s="57"/>
    </row>
    <row r="38" spans="2:19" ht="35.1" customHeight="1" x14ac:dyDescent="0.3">
      <c r="D38" s="363" t="s">
        <v>382</v>
      </c>
      <c r="E38" s="380" t="s">
        <v>331</v>
      </c>
      <c r="F38" s="260" t="s">
        <v>292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1858</v>
      </c>
      <c r="O38" s="19"/>
      <c r="R38" s="55"/>
      <c r="S38" s="57"/>
    </row>
    <row r="39" spans="2:19" ht="35.1" customHeight="1" x14ac:dyDescent="0.3">
      <c r="D39" s="363"/>
      <c r="E39" s="380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363"/>
      <c r="E40" s="363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363" t="s">
        <v>383</v>
      </c>
      <c r="E41" s="380" t="s">
        <v>331</v>
      </c>
      <c r="F41" s="235" t="s">
        <v>293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05">
        <v>0</v>
      </c>
      <c r="N41" s="205">
        <f>J41+K41-L41-M41</f>
        <v>3132</v>
      </c>
      <c r="O41" s="19"/>
      <c r="R41" s="55"/>
      <c r="S41" s="57"/>
    </row>
    <row r="42" spans="2:19" ht="32.1" customHeight="1" x14ac:dyDescent="0.2">
      <c r="D42" s="362"/>
      <c r="E42" s="379"/>
      <c r="F42" s="170"/>
      <c r="G42" s="168"/>
      <c r="H42" s="169"/>
      <c r="I42" s="162"/>
      <c r="J42" s="147"/>
      <c r="K42" s="344"/>
      <c r="L42" s="344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64"/>
      <c r="E43" s="368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39.950000000000003" customHeight="1" x14ac:dyDescent="0.3">
      <c r="B44" s="66"/>
      <c r="C44" s="66"/>
      <c r="D44" s="475" t="s">
        <v>12</v>
      </c>
      <c r="E44" s="475"/>
      <c r="F44" s="475"/>
      <c r="G44" s="475"/>
      <c r="H44" s="475"/>
      <c r="I44" s="475"/>
      <c r="J44" s="475"/>
      <c r="K44" s="475"/>
      <c r="L44" s="475"/>
      <c r="M44" s="475"/>
      <c r="N44" s="475"/>
      <c r="O44" s="475"/>
      <c r="R44" s="55"/>
      <c r="S44" s="57"/>
    </row>
    <row r="45" spans="2:19" ht="39.950000000000003" customHeight="1" x14ac:dyDescent="0.3">
      <c r="B45" s="66"/>
      <c r="C45" s="66"/>
      <c r="D45" s="475" t="s">
        <v>171</v>
      </c>
      <c r="E45" s="475"/>
      <c r="F45" s="475"/>
      <c r="G45" s="475"/>
      <c r="H45" s="475"/>
      <c r="I45" s="475"/>
      <c r="J45" s="475"/>
      <c r="K45" s="475"/>
      <c r="L45" s="475"/>
      <c r="M45" s="475"/>
      <c r="N45" s="475"/>
      <c r="O45" s="475"/>
      <c r="R45" s="55"/>
      <c r="S45" s="57"/>
    </row>
    <row r="46" spans="2:19" ht="39.950000000000003" customHeight="1" x14ac:dyDescent="0.3">
      <c r="B46" s="66"/>
      <c r="C46" s="66"/>
      <c r="D46" s="476" t="str">
        <f>D5</f>
        <v>NOMINA 2DA QUINCENA DE MAYO DE 2020</v>
      </c>
      <c r="E46" s="476"/>
      <c r="F46" s="476"/>
      <c r="G46" s="476"/>
      <c r="H46" s="476"/>
      <c r="I46" s="476"/>
      <c r="J46" s="476"/>
      <c r="K46" s="476"/>
      <c r="L46" s="476"/>
      <c r="M46" s="476"/>
      <c r="N46" s="476"/>
      <c r="O46" s="476"/>
      <c r="R46" s="55"/>
      <c r="S46" s="57"/>
    </row>
    <row r="47" spans="2:19" ht="39.950000000000003" customHeight="1" x14ac:dyDescent="0.3">
      <c r="B47" s="66"/>
      <c r="C47" s="66"/>
      <c r="D47" s="476" t="s">
        <v>158</v>
      </c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R47" s="55"/>
      <c r="S47" s="57"/>
    </row>
    <row r="48" spans="2:19" ht="39.950000000000003" customHeight="1" x14ac:dyDescent="0.2">
      <c r="B48" s="66"/>
      <c r="C48" s="66"/>
      <c r="D48" s="488" t="s">
        <v>366</v>
      </c>
      <c r="E48" s="384" t="s">
        <v>310</v>
      </c>
      <c r="F48" s="110"/>
      <c r="G48" s="110"/>
      <c r="H48" s="111" t="s">
        <v>4</v>
      </c>
      <c r="I48" s="482" t="s">
        <v>0</v>
      </c>
      <c r="J48" s="483"/>
      <c r="K48" s="484"/>
      <c r="L48" s="387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489"/>
      <c r="E49" s="385" t="s">
        <v>311</v>
      </c>
      <c r="F49" s="113"/>
      <c r="G49" s="111"/>
      <c r="H49" s="114" t="s">
        <v>5</v>
      </c>
      <c r="I49" s="115" t="s">
        <v>1</v>
      </c>
      <c r="J49" s="115" t="s">
        <v>157</v>
      </c>
      <c r="K49" s="388" t="s">
        <v>161</v>
      </c>
      <c r="L49" s="388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489"/>
      <c r="E50" s="385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490"/>
      <c r="E51" s="376"/>
      <c r="F51" s="117" t="s">
        <v>77</v>
      </c>
      <c r="G51" s="117" t="s">
        <v>9</v>
      </c>
      <c r="H51" s="115"/>
      <c r="I51" s="115"/>
      <c r="J51" s="115"/>
      <c r="K51" s="388"/>
      <c r="L51" s="389"/>
      <c r="M51" s="119"/>
      <c r="N51" s="115"/>
      <c r="O51" s="115"/>
      <c r="R51" s="55"/>
      <c r="S51" s="57"/>
    </row>
    <row r="52" spans="2:19" ht="39.950000000000003" customHeight="1" x14ac:dyDescent="0.3">
      <c r="D52" s="365"/>
      <c r="E52" s="381"/>
      <c r="F52" s="219" t="s">
        <v>231</v>
      </c>
      <c r="G52" s="220"/>
      <c r="H52" s="221"/>
      <c r="I52" s="222"/>
      <c r="J52" s="223"/>
      <c r="K52" s="393"/>
      <c r="L52" s="393"/>
      <c r="M52" s="223"/>
      <c r="N52" s="216"/>
      <c r="O52" s="64"/>
      <c r="R52" s="55"/>
      <c r="S52" s="57"/>
    </row>
    <row r="53" spans="2:19" ht="39.950000000000003" customHeight="1" x14ac:dyDescent="0.3">
      <c r="D53" s="363" t="s">
        <v>384</v>
      </c>
      <c r="E53" s="380" t="s">
        <v>331</v>
      </c>
      <c r="F53" s="218" t="s">
        <v>258</v>
      </c>
      <c r="G53" s="202" t="s">
        <v>33</v>
      </c>
      <c r="H53" s="203">
        <v>0</v>
      </c>
      <c r="I53" s="205">
        <v>0</v>
      </c>
      <c r="J53" s="205">
        <v>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0</v>
      </c>
      <c r="O53" s="19"/>
      <c r="R53" s="55"/>
      <c r="S53" s="57"/>
    </row>
    <row r="54" spans="2:19" ht="39.950000000000003" customHeight="1" x14ac:dyDescent="0.3">
      <c r="D54" s="363" t="s">
        <v>385</v>
      </c>
      <c r="E54" s="380" t="s">
        <v>331</v>
      </c>
      <c r="F54" s="218" t="s">
        <v>259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0</v>
      </c>
      <c r="L54" s="204">
        <f t="shared" si="1"/>
        <v>0</v>
      </c>
      <c r="M54" s="205"/>
      <c r="N54" s="205">
        <f>J54+K54</f>
        <v>2220</v>
      </c>
      <c r="O54" s="19"/>
      <c r="R54" s="55"/>
      <c r="S54" s="57"/>
    </row>
    <row r="55" spans="2:19" ht="39.950000000000003" customHeight="1" x14ac:dyDescent="0.3">
      <c r="D55" s="363" t="s">
        <v>386</v>
      </c>
      <c r="E55" s="380" t="s">
        <v>331</v>
      </c>
      <c r="F55" s="218" t="s">
        <v>260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0</v>
      </c>
      <c r="L55" s="204">
        <f t="shared" si="1"/>
        <v>0</v>
      </c>
      <c r="M55" s="205"/>
      <c r="N55" s="205">
        <f>J55+K55</f>
        <v>2220</v>
      </c>
      <c r="O55" s="19"/>
      <c r="R55" s="55"/>
      <c r="S55" s="57"/>
    </row>
    <row r="56" spans="2:19" ht="39.950000000000003" customHeight="1" x14ac:dyDescent="0.3">
      <c r="D56" s="363" t="s">
        <v>387</v>
      </c>
      <c r="E56" s="380" t="s">
        <v>331</v>
      </c>
      <c r="F56" s="218" t="s">
        <v>257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0</v>
      </c>
      <c r="L56" s="204">
        <f t="shared" si="1"/>
        <v>0</v>
      </c>
      <c r="M56" s="205"/>
      <c r="N56" s="205">
        <f>J56+K56</f>
        <v>2398</v>
      </c>
      <c r="O56" s="19"/>
      <c r="R56" s="55"/>
      <c r="S56" s="57"/>
    </row>
    <row r="57" spans="2:19" ht="39.950000000000003" customHeight="1" x14ac:dyDescent="0.3">
      <c r="D57" s="363" t="s">
        <v>388</v>
      </c>
      <c r="E57" s="380" t="s">
        <v>322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0</v>
      </c>
      <c r="M57" s="205"/>
      <c r="N57" s="216">
        <f>J57+K57-L57-M57</f>
        <v>2785</v>
      </c>
      <c r="O57" s="19"/>
      <c r="R57" s="55"/>
      <c r="S57" s="57"/>
    </row>
    <row r="58" spans="2:19" ht="39.950000000000003" customHeight="1" x14ac:dyDescent="0.3">
      <c r="D58" s="363" t="s">
        <v>389</v>
      </c>
      <c r="E58" s="363" t="s">
        <v>322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0</v>
      </c>
      <c r="M58" s="205">
        <v>0</v>
      </c>
      <c r="N58" s="216">
        <f>J58+K58-L58-M58</f>
        <v>5358</v>
      </c>
      <c r="O58" s="19"/>
      <c r="R58" s="55"/>
      <c r="S58" s="57"/>
    </row>
    <row r="59" spans="2:19" ht="39.950000000000003" customHeight="1" x14ac:dyDescent="0.3">
      <c r="D59" s="363" t="s">
        <v>390</v>
      </c>
      <c r="E59" s="380" t="s">
        <v>322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0</v>
      </c>
      <c r="L59" s="204">
        <f t="shared" si="1"/>
        <v>0</v>
      </c>
      <c r="M59" s="205">
        <v>0</v>
      </c>
      <c r="N59" s="205">
        <f>J59+K59-L59-M59</f>
        <v>2201</v>
      </c>
      <c r="O59" s="19"/>
      <c r="R59" s="55"/>
      <c r="S59" s="57"/>
    </row>
    <row r="60" spans="2:19" ht="39.950000000000003" customHeight="1" x14ac:dyDescent="0.3">
      <c r="D60" s="363" t="s">
        <v>391</v>
      </c>
      <c r="E60" s="380" t="s">
        <v>322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0</v>
      </c>
      <c r="M60" s="205"/>
      <c r="N60" s="216">
        <f>J60+K60-L60-M60</f>
        <v>2785</v>
      </c>
      <c r="O60" s="19"/>
      <c r="R60" s="55"/>
      <c r="S60" s="57"/>
    </row>
    <row r="61" spans="2:19" ht="39.950000000000003" customHeight="1" x14ac:dyDescent="0.3">
      <c r="D61" s="363" t="s">
        <v>392</v>
      </c>
      <c r="E61" s="363" t="s">
        <v>322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0</v>
      </c>
      <c r="M61" s="205">
        <v>0</v>
      </c>
      <c r="N61" s="205">
        <f>J61+K61-L61-M61</f>
        <v>3226</v>
      </c>
      <c r="O61" s="19"/>
      <c r="R61" s="55"/>
      <c r="S61" s="57"/>
    </row>
    <row r="62" spans="2:19" ht="39.950000000000003" customHeight="1" x14ac:dyDescent="0.3">
      <c r="D62" s="363" t="s">
        <v>393</v>
      </c>
      <c r="E62" s="363" t="s">
        <v>322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0</v>
      </c>
      <c r="L62" s="204">
        <f t="shared" si="1"/>
        <v>0</v>
      </c>
      <c r="M62" s="205">
        <v>0</v>
      </c>
      <c r="N62" s="205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63" t="s">
        <v>394</v>
      </c>
      <c r="E63" s="363" t="s">
        <v>322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0</v>
      </c>
      <c r="M63" s="205">
        <v>0</v>
      </c>
      <c r="N63" s="205">
        <f t="shared" si="2"/>
        <v>2785</v>
      </c>
      <c r="O63" s="19"/>
      <c r="R63" s="55"/>
      <c r="S63" s="57"/>
    </row>
    <row r="64" spans="2:19" ht="39.950000000000003" customHeight="1" x14ac:dyDescent="0.3">
      <c r="D64" s="363" t="s">
        <v>395</v>
      </c>
      <c r="E64" s="363" t="s">
        <v>322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0</v>
      </c>
      <c r="M64" s="205">
        <v>0</v>
      </c>
      <c r="N64" s="205">
        <f t="shared" si="2"/>
        <v>3132</v>
      </c>
      <c r="O64" s="19"/>
      <c r="R64" s="55"/>
      <c r="S64" s="57"/>
    </row>
    <row r="65" spans="2:241" ht="39.950000000000003" customHeight="1" x14ac:dyDescent="0.3">
      <c r="D65" s="363" t="s">
        <v>396</v>
      </c>
      <c r="E65" s="363" t="s">
        <v>322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0</v>
      </c>
      <c r="L65" s="204">
        <f t="shared" si="1"/>
        <v>0</v>
      </c>
      <c r="M65" s="205">
        <v>0</v>
      </c>
      <c r="N65" s="205">
        <f t="shared" si="2"/>
        <v>2322</v>
      </c>
      <c r="O65" s="19"/>
      <c r="R65" s="55"/>
      <c r="S65" s="57"/>
    </row>
    <row r="66" spans="2:241" ht="39.950000000000003" customHeight="1" x14ac:dyDescent="0.3">
      <c r="D66" s="363" t="s">
        <v>397</v>
      </c>
      <c r="E66" s="363" t="s">
        <v>322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0</v>
      </c>
      <c r="L66" s="204">
        <f t="shared" si="1"/>
        <v>0</v>
      </c>
      <c r="M66" s="205">
        <v>0</v>
      </c>
      <c r="N66" s="205">
        <f t="shared" si="2"/>
        <v>2322</v>
      </c>
      <c r="O66" s="19"/>
      <c r="R66" s="55"/>
      <c r="S66" s="57"/>
    </row>
    <row r="67" spans="2:241" ht="39.950000000000003" customHeight="1" x14ac:dyDescent="0.3">
      <c r="D67" s="363" t="s">
        <v>398</v>
      </c>
      <c r="E67" s="363" t="s">
        <v>322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0</v>
      </c>
      <c r="M67" s="205">
        <v>0</v>
      </c>
      <c r="N67" s="205">
        <f t="shared" si="2"/>
        <v>3435</v>
      </c>
      <c r="O67" s="19"/>
      <c r="R67" s="55"/>
      <c r="S67" s="57"/>
    </row>
    <row r="68" spans="2:241" ht="39.950000000000003" customHeight="1" x14ac:dyDescent="0.3">
      <c r="D68" s="363" t="s">
        <v>399</v>
      </c>
      <c r="E68" s="363" t="s">
        <v>322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0</v>
      </c>
      <c r="L68" s="204">
        <f t="shared" si="1"/>
        <v>0</v>
      </c>
      <c r="M68" s="205">
        <v>0</v>
      </c>
      <c r="N68" s="205">
        <f t="shared" si="2"/>
        <v>2116</v>
      </c>
      <c r="O68" s="19"/>
      <c r="R68" s="55"/>
      <c r="S68" s="57"/>
    </row>
    <row r="69" spans="2:241" ht="39.950000000000003" customHeight="1" x14ac:dyDescent="0.3">
      <c r="D69" s="363" t="s">
        <v>400</v>
      </c>
      <c r="E69" s="363" t="s">
        <v>322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0</v>
      </c>
      <c r="L69" s="204">
        <f t="shared" si="1"/>
        <v>0</v>
      </c>
      <c r="M69" s="205">
        <v>0</v>
      </c>
      <c r="N69" s="205">
        <f t="shared" si="2"/>
        <v>2420</v>
      </c>
      <c r="O69" s="19"/>
      <c r="R69" s="55"/>
      <c r="S69" s="57"/>
    </row>
    <row r="70" spans="2:241" ht="39.950000000000003" customHeight="1" x14ac:dyDescent="0.3">
      <c r="D70" s="363" t="s">
        <v>401</v>
      </c>
      <c r="E70" s="363" t="s">
        <v>322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0</v>
      </c>
      <c r="L70" s="204">
        <f t="shared" si="1"/>
        <v>0</v>
      </c>
      <c r="M70" s="205">
        <v>0</v>
      </c>
      <c r="N70" s="205">
        <f t="shared" si="2"/>
        <v>2188</v>
      </c>
      <c r="O70" s="19"/>
      <c r="R70" s="55"/>
      <c r="S70" s="57"/>
    </row>
    <row r="71" spans="2:241" ht="39.950000000000003" customHeight="1" x14ac:dyDescent="0.3">
      <c r="D71" s="363" t="s">
        <v>402</v>
      </c>
      <c r="E71" s="363" t="s">
        <v>322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0</v>
      </c>
      <c r="M71" s="205">
        <v>0</v>
      </c>
      <c r="N71" s="205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63" t="s">
        <v>403</v>
      </c>
      <c r="E72" s="363" t="s">
        <v>322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0</v>
      </c>
      <c r="M72" s="205">
        <v>0</v>
      </c>
      <c r="N72" s="205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63" t="s">
        <v>404</v>
      </c>
      <c r="E73" s="363" t="s">
        <v>322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0</v>
      </c>
      <c r="L73" s="204">
        <f t="shared" si="1"/>
        <v>0</v>
      </c>
      <c r="M73" s="205">
        <v>0</v>
      </c>
      <c r="N73" s="205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63" t="s">
        <v>405</v>
      </c>
      <c r="E74" s="363" t="s">
        <v>322</v>
      </c>
      <c r="F74" s="224" t="s">
        <v>301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0</v>
      </c>
      <c r="L74" s="204">
        <f t="shared" si="1"/>
        <v>0</v>
      </c>
      <c r="M74" s="205">
        <v>0</v>
      </c>
      <c r="N74" s="205">
        <f t="shared" si="2"/>
        <v>1567</v>
      </c>
      <c r="O74" s="19"/>
      <c r="R74" s="55"/>
      <c r="S74" s="57"/>
    </row>
    <row r="75" spans="2:241" ht="9" customHeight="1" x14ac:dyDescent="0.3">
      <c r="D75" s="366"/>
      <c r="E75" s="382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366"/>
      <c r="E76" s="382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367"/>
      <c r="E77" s="367"/>
      <c r="F77" s="231" t="s">
        <v>50</v>
      </c>
      <c r="G77" s="212"/>
      <c r="H77" s="232"/>
      <c r="I77" s="233"/>
      <c r="J77" s="216"/>
      <c r="K77" s="394"/>
      <c r="L77" s="395"/>
      <c r="M77" s="234"/>
      <c r="N77" s="216"/>
      <c r="O77" s="135"/>
      <c r="R77" s="55"/>
      <c r="S77" s="57"/>
    </row>
    <row r="78" spans="2:241" ht="36.950000000000003" customHeight="1" x14ac:dyDescent="0.3">
      <c r="D78" s="367" t="s">
        <v>406</v>
      </c>
      <c r="E78" s="367" t="s">
        <v>322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05">
        <v>0</v>
      </c>
      <c r="N78" s="205">
        <f>J78+K78-L78-M78</f>
        <v>3226</v>
      </c>
      <c r="O78" s="80"/>
      <c r="R78" s="55"/>
      <c r="S78" s="57"/>
    </row>
    <row r="79" spans="2:241" ht="38.1" customHeight="1" x14ac:dyDescent="0.2">
      <c r="D79" s="368"/>
      <c r="E79" s="368"/>
      <c r="F79" s="192"/>
      <c r="G79" s="193"/>
      <c r="H79" s="194"/>
      <c r="I79" s="195">
        <f>I78+I74+I73+I72+I71+I70+I69+I68+I67+I66+I65+I64+I63+I62+I61+I60+I59+I58+I57+I56+I55+I54+I53</f>
        <v>58668</v>
      </c>
      <c r="J79" s="195">
        <f>J78+J76+J74+J73+J72+J71+J70+J69+J68+J67+J66+J65+J64+J63+J62+J61+J60+J59+J58+J57+J56+J55+J54+J53</f>
        <v>58668</v>
      </c>
      <c r="K79" s="396">
        <f>K76+K74+K73+K70+K69+K68+K66+K65+K62+K59+K56+K55+K54+K53</f>
        <v>0</v>
      </c>
      <c r="L79" s="396">
        <f>L78+L72+L71+L67+L64+L63+L61+L60+L58+L57</f>
        <v>0</v>
      </c>
      <c r="M79" s="195"/>
      <c r="N79" s="195">
        <f>N78+N76+N74+N73+N72+N71+N70+N69+N68+N67+N66+N65+N64+N63+N62+N61+N60+N59+N58+N57+N56+N55+N54+N53</f>
        <v>58668</v>
      </c>
      <c r="O79" s="84"/>
      <c r="R79" s="55"/>
      <c r="S79" s="57"/>
    </row>
    <row r="80" spans="2:241" ht="38.1" customHeight="1" x14ac:dyDescent="0.3">
      <c r="D80" s="475" t="s">
        <v>12</v>
      </c>
      <c r="E80" s="475"/>
      <c r="F80" s="475"/>
      <c r="G80" s="475"/>
      <c r="H80" s="475"/>
      <c r="I80" s="475"/>
      <c r="J80" s="475"/>
      <c r="K80" s="475"/>
      <c r="L80" s="475"/>
      <c r="M80" s="475"/>
      <c r="N80" s="475"/>
      <c r="O80" s="475"/>
      <c r="R80" s="55"/>
      <c r="S80" s="57"/>
    </row>
    <row r="81" spans="4:19" ht="38.1" customHeight="1" x14ac:dyDescent="0.3">
      <c r="D81" s="475" t="s">
        <v>171</v>
      </c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R81" s="55"/>
      <c r="S81" s="57"/>
    </row>
    <row r="82" spans="4:19" ht="38.1" customHeight="1" x14ac:dyDescent="0.3">
      <c r="D82" s="476" t="str">
        <f>D5</f>
        <v>NOMINA 2DA QUINCENA DE MAYO DE 2020</v>
      </c>
      <c r="E82" s="476"/>
      <c r="F82" s="476"/>
      <c r="G82" s="476"/>
      <c r="H82" s="476"/>
      <c r="I82" s="476"/>
      <c r="J82" s="476"/>
      <c r="K82" s="476"/>
      <c r="L82" s="476"/>
      <c r="M82" s="476"/>
      <c r="N82" s="476"/>
      <c r="O82" s="476"/>
      <c r="R82" s="55"/>
      <c r="S82" s="57"/>
    </row>
    <row r="83" spans="4:19" ht="38.1" customHeight="1" x14ac:dyDescent="0.3">
      <c r="D83" s="476" t="s">
        <v>158</v>
      </c>
      <c r="E83" s="476"/>
      <c r="F83" s="476"/>
      <c r="G83" s="476"/>
      <c r="H83" s="476"/>
      <c r="I83" s="476"/>
      <c r="J83" s="476"/>
      <c r="K83" s="476"/>
      <c r="L83" s="476"/>
      <c r="M83" s="476"/>
      <c r="N83" s="476"/>
      <c r="O83" s="476"/>
      <c r="R83" s="55"/>
      <c r="S83" s="57"/>
    </row>
    <row r="84" spans="4:19" ht="38.1" customHeight="1" x14ac:dyDescent="0.2">
      <c r="D84" s="488" t="s">
        <v>366</v>
      </c>
      <c r="E84" s="384" t="s">
        <v>310</v>
      </c>
      <c r="F84" s="110"/>
      <c r="G84" s="110"/>
      <c r="H84" s="111" t="s">
        <v>4</v>
      </c>
      <c r="I84" s="482" t="s">
        <v>0</v>
      </c>
      <c r="J84" s="483"/>
      <c r="K84" s="484"/>
      <c r="L84" s="387"/>
      <c r="M84" s="112"/>
      <c r="N84" s="111"/>
      <c r="O84" s="113"/>
      <c r="R84" s="55"/>
      <c r="S84" s="57"/>
    </row>
    <row r="85" spans="4:19" ht="38.1" customHeight="1" x14ac:dyDescent="0.2">
      <c r="D85" s="489"/>
      <c r="E85" s="385" t="s">
        <v>311</v>
      </c>
      <c r="F85" s="113"/>
      <c r="G85" s="111"/>
      <c r="H85" s="114" t="s">
        <v>5</v>
      </c>
      <c r="I85" s="115" t="s">
        <v>1</v>
      </c>
      <c r="J85" s="115" t="s">
        <v>157</v>
      </c>
      <c r="K85" s="388" t="s">
        <v>161</v>
      </c>
      <c r="L85" s="388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489"/>
      <c r="E86" s="385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490"/>
      <c r="E87" s="376"/>
      <c r="F87" s="117" t="s">
        <v>77</v>
      </c>
      <c r="G87" s="117" t="s">
        <v>9</v>
      </c>
      <c r="H87" s="115"/>
      <c r="I87" s="115"/>
      <c r="J87" s="115"/>
      <c r="K87" s="388"/>
      <c r="L87" s="389"/>
      <c r="M87" s="119"/>
      <c r="N87" s="115"/>
      <c r="O87" s="115"/>
      <c r="R87" s="55"/>
      <c r="S87" s="57"/>
    </row>
    <row r="88" spans="4:19" ht="39.950000000000003" customHeight="1" x14ac:dyDescent="0.3">
      <c r="D88" s="365"/>
      <c r="E88" s="381"/>
      <c r="F88" s="219" t="s">
        <v>262</v>
      </c>
      <c r="G88" s="220"/>
      <c r="H88" s="221"/>
      <c r="I88" s="222"/>
      <c r="J88" s="223"/>
      <c r="K88" s="393"/>
      <c r="L88" s="393"/>
      <c r="M88" s="223"/>
      <c r="N88" s="216"/>
      <c r="O88" s="64"/>
      <c r="R88" s="55"/>
      <c r="S88" s="57"/>
    </row>
    <row r="89" spans="4:19" ht="39.950000000000003" customHeight="1" x14ac:dyDescent="0.3">
      <c r="D89" s="366" t="s">
        <v>407</v>
      </c>
      <c r="E89" s="382" t="s">
        <v>331</v>
      </c>
      <c r="F89" s="224" t="s">
        <v>263</v>
      </c>
      <c r="G89" s="225" t="s">
        <v>264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2220</v>
      </c>
      <c r="O89" s="19"/>
      <c r="R89" s="55"/>
      <c r="S89" s="57"/>
    </row>
    <row r="90" spans="4:19" ht="39.950000000000003" customHeight="1" x14ac:dyDescent="0.3">
      <c r="D90" s="366"/>
      <c r="E90" s="367"/>
      <c r="F90" s="236" t="s">
        <v>265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366" t="s">
        <v>408</v>
      </c>
      <c r="E91" s="367" t="s">
        <v>322</v>
      </c>
      <c r="F91" s="227" t="s">
        <v>267</v>
      </c>
      <c r="G91" s="237" t="s">
        <v>266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05"/>
      <c r="N91" s="205">
        <f>J91-L91</f>
        <v>2868</v>
      </c>
      <c r="O91" s="19"/>
      <c r="R91" s="55"/>
      <c r="S91" s="57"/>
    </row>
    <row r="92" spans="4:19" ht="36.75" customHeight="1" x14ac:dyDescent="0.3">
      <c r="D92" s="366"/>
      <c r="E92" s="382"/>
      <c r="F92" s="238" t="s">
        <v>269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366"/>
      <c r="E93" s="382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366" t="s">
        <v>409</v>
      </c>
      <c r="E94" s="382" t="s">
        <v>331</v>
      </c>
      <c r="F94" s="224" t="s">
        <v>290</v>
      </c>
      <c r="G94" s="229" t="s">
        <v>270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2220</v>
      </c>
      <c r="O94" s="19"/>
      <c r="R94" s="55"/>
      <c r="S94" s="57"/>
    </row>
    <row r="95" spans="4:19" ht="39.950000000000003" customHeight="1" x14ac:dyDescent="0.3">
      <c r="D95" s="366"/>
      <c r="E95" s="382"/>
      <c r="F95" s="238" t="s">
        <v>271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366" t="s">
        <v>410</v>
      </c>
      <c r="E96" s="382" t="s">
        <v>331</v>
      </c>
      <c r="F96" s="224" t="s">
        <v>302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2220</v>
      </c>
      <c r="O96" s="19"/>
      <c r="R96" s="55"/>
      <c r="S96" s="57"/>
    </row>
    <row r="97" spans="4:19" ht="39.950000000000003" customHeight="1" x14ac:dyDescent="0.3">
      <c r="D97" s="366" t="s">
        <v>411</v>
      </c>
      <c r="E97" s="382" t="s">
        <v>331</v>
      </c>
      <c r="F97" s="224" t="s">
        <v>303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0</v>
      </c>
      <c r="L97" s="204">
        <f t="shared" si="4"/>
        <v>0</v>
      </c>
      <c r="M97" s="205"/>
      <c r="N97" s="205">
        <f>J97+K97</f>
        <v>2220</v>
      </c>
      <c r="O97" s="19"/>
      <c r="R97" s="55"/>
      <c r="S97" s="57"/>
    </row>
    <row r="98" spans="4:19" ht="39.950000000000003" customHeight="1" x14ac:dyDescent="0.3">
      <c r="D98" s="366" t="s">
        <v>412</v>
      </c>
      <c r="E98" s="382" t="s">
        <v>322</v>
      </c>
      <c r="F98" s="224" t="s">
        <v>304</v>
      </c>
      <c r="G98" s="229" t="s">
        <v>305</v>
      </c>
      <c r="H98" s="226">
        <v>15</v>
      </c>
      <c r="I98" s="230">
        <v>2439</v>
      </c>
      <c r="J98" s="205">
        <f>I98</f>
        <v>2439</v>
      </c>
      <c r="K98" s="204">
        <f t="shared" si="3"/>
        <v>0</v>
      </c>
      <c r="L98" s="204">
        <f t="shared" si="4"/>
        <v>0</v>
      </c>
      <c r="M98" s="205">
        <v>0</v>
      </c>
      <c r="N98" s="205">
        <f>J98+K98-L98-M98</f>
        <v>2439</v>
      </c>
      <c r="O98" s="19"/>
      <c r="R98" s="55"/>
      <c r="S98" s="57"/>
    </row>
    <row r="99" spans="4:19" ht="39.950000000000003" customHeight="1" x14ac:dyDescent="0.3">
      <c r="D99" s="366" t="s">
        <v>413</v>
      </c>
      <c r="E99" s="382" t="s">
        <v>322</v>
      </c>
      <c r="F99" s="224" t="s">
        <v>272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0</v>
      </c>
      <c r="L99" s="204">
        <f t="shared" si="4"/>
        <v>0</v>
      </c>
      <c r="M99" s="205">
        <v>0</v>
      </c>
      <c r="N99" s="205">
        <f t="shared" ref="N99:N107" si="5">J99+K99-L99-M99</f>
        <v>2322</v>
      </c>
      <c r="O99" s="19"/>
      <c r="R99" s="55"/>
      <c r="S99" s="57"/>
    </row>
    <row r="100" spans="4:19" ht="39.950000000000003" customHeight="1" x14ac:dyDescent="0.3">
      <c r="D100" s="366" t="s">
        <v>414</v>
      </c>
      <c r="E100" s="382" t="s">
        <v>331</v>
      </c>
      <c r="F100" s="224" t="s">
        <v>273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0</v>
      </c>
      <c r="L100" s="204">
        <f t="shared" si="4"/>
        <v>0</v>
      </c>
      <c r="M100" s="205">
        <v>0</v>
      </c>
      <c r="N100" s="205">
        <f t="shared" si="5"/>
        <v>2322</v>
      </c>
      <c r="O100" s="19"/>
      <c r="R100" s="55"/>
      <c r="S100" s="57"/>
    </row>
    <row r="101" spans="4:19" ht="39.950000000000003" customHeight="1" x14ac:dyDescent="0.3">
      <c r="D101" s="366" t="s">
        <v>415</v>
      </c>
      <c r="E101" s="382" t="s">
        <v>331</v>
      </c>
      <c r="F101" s="224" t="s">
        <v>285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0</v>
      </c>
      <c r="L101" s="204">
        <f t="shared" si="4"/>
        <v>0</v>
      </c>
      <c r="M101" s="205"/>
      <c r="N101" s="205">
        <f t="shared" si="5"/>
        <v>2397</v>
      </c>
      <c r="O101" s="19"/>
      <c r="R101" s="55"/>
      <c r="S101" s="57"/>
    </row>
    <row r="102" spans="4:19" ht="37.5" hidden="1" customHeight="1" x14ac:dyDescent="0.3">
      <c r="D102" s="366">
        <v>53</v>
      </c>
      <c r="E102" s="382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366" t="s">
        <v>416</v>
      </c>
      <c r="E103" s="382" t="s">
        <v>331</v>
      </c>
      <c r="F103" s="171" t="s">
        <v>289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0</v>
      </c>
      <c r="M103" s="205">
        <v>0</v>
      </c>
      <c r="N103" s="205">
        <f t="shared" si="5"/>
        <v>3226</v>
      </c>
      <c r="O103" s="19"/>
      <c r="R103" s="55"/>
      <c r="S103" s="57"/>
    </row>
    <row r="104" spans="4:19" ht="39.950000000000003" customHeight="1" x14ac:dyDescent="0.3">
      <c r="D104" s="366" t="s">
        <v>417</v>
      </c>
      <c r="E104" s="382"/>
      <c r="F104" s="171" t="s">
        <v>295</v>
      </c>
      <c r="G104" s="229" t="s">
        <v>291</v>
      </c>
      <c r="H104" s="226">
        <v>15</v>
      </c>
      <c r="I104" s="210">
        <v>2785</v>
      </c>
      <c r="J104" s="205">
        <v>0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0</v>
      </c>
      <c r="O104" s="19"/>
      <c r="R104" s="55"/>
      <c r="S104" s="57"/>
    </row>
    <row r="105" spans="4:19" ht="39.950000000000003" customHeight="1" x14ac:dyDescent="0.3">
      <c r="D105" s="366" t="s">
        <v>418</v>
      </c>
      <c r="E105" s="382" t="s">
        <v>331</v>
      </c>
      <c r="F105" s="171" t="s">
        <v>296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0</v>
      </c>
      <c r="M105" s="205"/>
      <c r="N105" s="205">
        <f t="shared" si="5"/>
        <v>2785</v>
      </c>
      <c r="O105" s="19"/>
      <c r="R105" s="55"/>
      <c r="S105" s="57"/>
    </row>
    <row r="106" spans="4:19" ht="39.950000000000003" customHeight="1" x14ac:dyDescent="0.3">
      <c r="D106" s="366" t="s">
        <v>419</v>
      </c>
      <c r="E106" s="382" t="s">
        <v>331</v>
      </c>
      <c r="F106" s="171" t="s">
        <v>297</v>
      </c>
      <c r="G106" s="229" t="s">
        <v>482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0</v>
      </c>
      <c r="M106" s="205"/>
      <c r="N106" s="205">
        <f t="shared" si="5"/>
        <v>3943</v>
      </c>
      <c r="O106" s="19"/>
      <c r="R106" s="55"/>
      <c r="S106" s="57"/>
    </row>
    <row r="107" spans="4:19" ht="39.950000000000003" customHeight="1" x14ac:dyDescent="0.3">
      <c r="D107" s="366"/>
      <c r="E107" s="382" t="s">
        <v>331</v>
      </c>
      <c r="F107" s="171" t="s">
        <v>479</v>
      </c>
      <c r="G107" s="229" t="s">
        <v>481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0</v>
      </c>
      <c r="M107" s="205"/>
      <c r="N107" s="205">
        <f t="shared" si="5"/>
        <v>4955</v>
      </c>
      <c r="O107" s="19"/>
      <c r="R107" s="55"/>
      <c r="S107" s="57"/>
    </row>
    <row r="108" spans="4:19" ht="39.950000000000003" customHeight="1" x14ac:dyDescent="0.3">
      <c r="D108" s="366" t="s">
        <v>420</v>
      </c>
      <c r="E108" s="382" t="s">
        <v>322</v>
      </c>
      <c r="F108" s="171" t="s">
        <v>298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0</v>
      </c>
      <c r="M108" s="205"/>
      <c r="N108" s="205">
        <f>J108+K108-L108-M108</f>
        <v>2785</v>
      </c>
      <c r="O108" s="19"/>
      <c r="R108" s="55"/>
      <c r="S108" s="57"/>
    </row>
    <row r="109" spans="4:19" ht="39.950000000000003" customHeight="1" x14ac:dyDescent="0.3">
      <c r="D109" s="366" t="s">
        <v>421</v>
      </c>
      <c r="E109" s="382" t="s">
        <v>331</v>
      </c>
      <c r="F109" s="171" t="s">
        <v>299</v>
      </c>
      <c r="G109" s="229" t="s">
        <v>300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0</v>
      </c>
      <c r="M109" s="205"/>
      <c r="N109" s="205">
        <f>J109+K109-L109-M109</f>
        <v>2785</v>
      </c>
      <c r="O109" s="19"/>
      <c r="R109" s="55"/>
      <c r="S109" s="57"/>
    </row>
    <row r="110" spans="4:19" ht="39.950000000000003" customHeight="1" x14ac:dyDescent="0.3">
      <c r="D110" s="366" t="s">
        <v>480</v>
      </c>
      <c r="E110" s="382" t="s">
        <v>331</v>
      </c>
      <c r="F110" s="171" t="s">
        <v>478</v>
      </c>
      <c r="G110" s="229" t="s">
        <v>33</v>
      </c>
      <c r="H110" s="226">
        <v>15</v>
      </c>
      <c r="I110" s="205">
        <v>2220</v>
      </c>
      <c r="J110" s="205">
        <v>2220</v>
      </c>
      <c r="K110" s="204">
        <v>45.49</v>
      </c>
      <c r="L110" s="204"/>
      <c r="M110" s="205"/>
      <c r="N110" s="205">
        <f>J110+K110-L110-M110</f>
        <v>2265.4899999999998</v>
      </c>
      <c r="O110" s="19"/>
      <c r="R110" s="55"/>
      <c r="S110" s="57"/>
    </row>
    <row r="111" spans="4:19" ht="39.950000000000003" customHeight="1" x14ac:dyDescent="0.3">
      <c r="D111" s="366"/>
      <c r="E111" s="382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366" t="s">
        <v>422</v>
      </c>
      <c r="E112" s="382" t="s">
        <v>331</v>
      </c>
      <c r="F112" s="224" t="s">
        <v>276</v>
      </c>
      <c r="G112" s="225" t="s">
        <v>277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0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2220</v>
      </c>
      <c r="O112" s="19"/>
      <c r="R112" s="55"/>
      <c r="S112" s="57"/>
    </row>
    <row r="113" spans="2:19" ht="39.950000000000003" customHeight="1" x14ac:dyDescent="0.3">
      <c r="D113" s="366"/>
      <c r="E113" s="382"/>
      <c r="F113" s="238" t="s">
        <v>275</v>
      </c>
      <c r="G113" s="149"/>
      <c r="H113" s="144"/>
      <c r="I113" s="162"/>
      <c r="J113" s="147"/>
      <c r="K113" s="344"/>
      <c r="L113" s="344"/>
      <c r="M113" s="147"/>
      <c r="N113" s="147"/>
      <c r="O113" s="19"/>
      <c r="R113" s="55"/>
      <c r="S113" s="57"/>
    </row>
    <row r="114" spans="2:19" ht="39.950000000000003" customHeight="1" x14ac:dyDescent="0.3">
      <c r="D114" s="366" t="s">
        <v>423</v>
      </c>
      <c r="E114" s="382" t="s">
        <v>322</v>
      </c>
      <c r="F114" s="224" t="s">
        <v>278</v>
      </c>
      <c r="G114" s="225" t="s">
        <v>279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0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2220</v>
      </c>
      <c r="O114" s="19"/>
      <c r="R114" s="55"/>
      <c r="S114" s="57"/>
    </row>
    <row r="115" spans="2:19" ht="38.1" customHeight="1" x14ac:dyDescent="0.2">
      <c r="D115" s="368"/>
      <c r="E115" s="368"/>
      <c r="F115" s="192"/>
      <c r="G115" s="193"/>
      <c r="H115" s="194"/>
      <c r="I115" s="195">
        <f>SUM(I89:I114)</f>
        <v>51152</v>
      </c>
      <c r="J115" s="195">
        <f>SUM(J89:J114)</f>
        <v>48367</v>
      </c>
      <c r="K115" s="396">
        <f>SUM(K89:K114)</f>
        <v>45.49</v>
      </c>
      <c r="L115" s="396">
        <f>SUM(L89:L114)</f>
        <v>0</v>
      </c>
      <c r="M115" s="195"/>
      <c r="N115" s="195">
        <f>SUM(N89:N114)</f>
        <v>48412.49</v>
      </c>
      <c r="O115" s="84"/>
      <c r="R115" s="55"/>
      <c r="S115" s="57"/>
    </row>
    <row r="116" spans="2:19" ht="38.1" customHeight="1" x14ac:dyDescent="0.2">
      <c r="D116" s="368"/>
      <c r="E116" s="368"/>
      <c r="F116" s="192"/>
      <c r="G116" s="193"/>
      <c r="H116" s="194"/>
      <c r="I116" s="195"/>
      <c r="J116" s="195"/>
      <c r="K116" s="396"/>
      <c r="L116" s="396"/>
      <c r="M116" s="195"/>
      <c r="N116" s="195"/>
      <c r="O116" s="84"/>
      <c r="R116" s="55"/>
      <c r="S116" s="57"/>
    </row>
    <row r="117" spans="2:19" ht="38.1" customHeight="1" x14ac:dyDescent="0.2">
      <c r="D117" s="368"/>
      <c r="E117" s="368"/>
      <c r="F117" s="192"/>
      <c r="G117" s="193"/>
      <c r="H117" s="194"/>
      <c r="I117" s="195"/>
      <c r="J117" s="195"/>
      <c r="K117" s="396"/>
      <c r="L117" s="396"/>
      <c r="M117" s="195"/>
      <c r="N117" s="195"/>
      <c r="O117" s="84"/>
      <c r="R117" s="55"/>
      <c r="S117" s="57"/>
    </row>
    <row r="118" spans="2:19" ht="38.1" customHeight="1" x14ac:dyDescent="0.2">
      <c r="D118" s="368"/>
      <c r="E118" s="368"/>
      <c r="F118" s="192"/>
      <c r="G118" s="193"/>
      <c r="H118" s="194"/>
      <c r="I118" s="195"/>
      <c r="J118" s="195"/>
      <c r="K118" s="396"/>
      <c r="L118" s="396"/>
      <c r="M118" s="195"/>
      <c r="N118" s="195"/>
      <c r="O118" s="84"/>
      <c r="R118" s="55"/>
      <c r="S118" s="57"/>
    </row>
    <row r="119" spans="2:19" ht="38.1" customHeight="1" x14ac:dyDescent="0.2">
      <c r="D119" s="368"/>
      <c r="E119" s="368"/>
      <c r="F119" s="192"/>
      <c r="G119" s="193"/>
      <c r="H119" s="194"/>
      <c r="I119" s="195"/>
      <c r="J119" s="195"/>
      <c r="K119" s="396"/>
      <c r="L119" s="396"/>
      <c r="M119" s="195"/>
      <c r="N119" s="195"/>
      <c r="O119" s="84"/>
      <c r="R119" s="55"/>
      <c r="S119" s="57"/>
    </row>
    <row r="120" spans="2:19" ht="20.100000000000001" customHeight="1" x14ac:dyDescent="0.3">
      <c r="D120" s="475" t="s">
        <v>12</v>
      </c>
      <c r="E120" s="475"/>
      <c r="F120" s="475"/>
      <c r="G120" s="475"/>
      <c r="H120" s="475"/>
      <c r="I120" s="475"/>
      <c r="J120" s="475"/>
      <c r="K120" s="475"/>
      <c r="L120" s="475"/>
      <c r="M120" s="475"/>
      <c r="N120" s="475"/>
      <c r="O120" s="475"/>
      <c r="R120" s="55"/>
      <c r="S120" s="57"/>
    </row>
    <row r="121" spans="2:19" ht="20.100000000000001" customHeight="1" x14ac:dyDescent="0.3">
      <c r="D121" s="475" t="s">
        <v>171</v>
      </c>
      <c r="E121" s="475"/>
      <c r="F121" s="475"/>
      <c r="G121" s="475"/>
      <c r="H121" s="475"/>
      <c r="I121" s="475"/>
      <c r="J121" s="475"/>
      <c r="K121" s="475"/>
      <c r="L121" s="475"/>
      <c r="M121" s="475"/>
      <c r="N121" s="475"/>
      <c r="O121" s="475"/>
      <c r="R121" s="55"/>
      <c r="S121" s="57"/>
    </row>
    <row r="122" spans="2:19" ht="20.100000000000001" customHeight="1" x14ac:dyDescent="0.3">
      <c r="D122" s="476" t="str">
        <f>D5</f>
        <v>NOMINA 2DA QUINCENA DE MAYO DE 2020</v>
      </c>
      <c r="E122" s="476"/>
      <c r="F122" s="476"/>
      <c r="G122" s="476"/>
      <c r="H122" s="476"/>
      <c r="I122" s="476"/>
      <c r="J122" s="476"/>
      <c r="K122" s="476"/>
      <c r="L122" s="476"/>
      <c r="M122" s="476"/>
      <c r="N122" s="476"/>
      <c r="O122" s="476"/>
      <c r="R122" s="55"/>
      <c r="S122" s="57"/>
    </row>
    <row r="123" spans="2:19" ht="20.100000000000001" customHeight="1" x14ac:dyDescent="0.3">
      <c r="D123" s="476" t="s">
        <v>158</v>
      </c>
      <c r="E123" s="476"/>
      <c r="F123" s="476"/>
      <c r="G123" s="476"/>
      <c r="H123" s="476"/>
      <c r="I123" s="476"/>
      <c r="J123" s="476"/>
      <c r="K123" s="476"/>
      <c r="L123" s="476"/>
      <c r="M123" s="476"/>
      <c r="N123" s="476"/>
      <c r="O123" s="476"/>
      <c r="R123" s="55"/>
      <c r="S123" s="57"/>
    </row>
    <row r="124" spans="2:19" ht="33" customHeight="1" x14ac:dyDescent="0.2">
      <c r="D124" s="488" t="s">
        <v>366</v>
      </c>
      <c r="E124" s="384" t="s">
        <v>310</v>
      </c>
      <c r="F124" s="110"/>
      <c r="G124" s="110"/>
      <c r="H124" s="111" t="s">
        <v>4</v>
      </c>
      <c r="I124" s="482" t="s">
        <v>0</v>
      </c>
      <c r="J124" s="483"/>
      <c r="K124" s="484"/>
      <c r="L124" s="387"/>
      <c r="M124" s="112"/>
      <c r="N124" s="111"/>
      <c r="O124" s="113"/>
      <c r="R124" s="55"/>
      <c r="S124" s="57"/>
    </row>
    <row r="125" spans="2:19" ht="33" customHeight="1" x14ac:dyDescent="0.2">
      <c r="D125" s="489"/>
      <c r="E125" s="385" t="s">
        <v>311</v>
      </c>
      <c r="F125" s="111"/>
      <c r="G125" s="120"/>
      <c r="H125" s="114" t="s">
        <v>5</v>
      </c>
      <c r="I125" s="115" t="s">
        <v>1</v>
      </c>
      <c r="J125" s="115" t="s">
        <v>157</v>
      </c>
      <c r="K125" s="388" t="s">
        <v>161</v>
      </c>
      <c r="L125" s="388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489"/>
      <c r="E126" s="385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490"/>
      <c r="E127" s="376"/>
      <c r="F127" s="117" t="s">
        <v>77</v>
      </c>
      <c r="G127" s="117" t="s">
        <v>9</v>
      </c>
      <c r="H127" s="115"/>
      <c r="I127" s="115"/>
      <c r="J127" s="115"/>
      <c r="K127" s="388"/>
      <c r="L127" s="389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29"/>
      <c r="E128" s="430"/>
      <c r="F128" s="431" t="s">
        <v>61</v>
      </c>
      <c r="G128" s="229"/>
      <c r="H128" s="226"/>
      <c r="I128" s="210"/>
      <c r="J128" s="432"/>
      <c r="K128" s="433"/>
      <c r="L128" s="433"/>
      <c r="M128" s="432"/>
      <c r="N128" s="205"/>
      <c r="O128" s="19"/>
      <c r="R128" s="55"/>
      <c r="S128" s="57"/>
    </row>
    <row r="129" spans="4:19" ht="33" customHeight="1" x14ac:dyDescent="0.3">
      <c r="D129" s="369" t="s">
        <v>424</v>
      </c>
      <c r="E129" s="369" t="s">
        <v>322</v>
      </c>
      <c r="F129" s="434" t="s">
        <v>86</v>
      </c>
      <c r="G129" s="435" t="s">
        <v>87</v>
      </c>
      <c r="H129" s="436">
        <v>15</v>
      </c>
      <c r="I129" s="437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0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2193</v>
      </c>
      <c r="O129" s="19"/>
      <c r="R129" s="55"/>
      <c r="S129" s="57"/>
    </row>
    <row r="130" spans="4:19" ht="33" customHeight="1" x14ac:dyDescent="0.3">
      <c r="D130" s="360"/>
      <c r="E130" s="360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360" t="s">
        <v>425</v>
      </c>
      <c r="E131" s="360" t="s">
        <v>331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0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787</v>
      </c>
      <c r="O131" s="19"/>
      <c r="R131" s="55"/>
      <c r="S131" s="57"/>
    </row>
    <row r="132" spans="4:19" ht="33" customHeight="1" x14ac:dyDescent="0.3">
      <c r="D132" s="360" t="s">
        <v>426</v>
      </c>
      <c r="E132" s="360" t="s">
        <v>322</v>
      </c>
      <c r="F132" s="224" t="s">
        <v>309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0</v>
      </c>
      <c r="L132" s="204">
        <f t="shared" si="8"/>
        <v>0</v>
      </c>
      <c r="M132" s="205">
        <v>0</v>
      </c>
      <c r="N132" s="205">
        <f t="shared" si="9"/>
        <v>787</v>
      </c>
      <c r="O132" s="19"/>
      <c r="R132" s="55"/>
      <c r="S132" s="57"/>
    </row>
    <row r="133" spans="4:19" ht="33" customHeight="1" x14ac:dyDescent="0.3">
      <c r="D133" s="360" t="s">
        <v>427</v>
      </c>
      <c r="E133" s="360" t="s">
        <v>331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0</v>
      </c>
      <c r="L133" s="204">
        <f t="shared" si="8"/>
        <v>0</v>
      </c>
      <c r="M133" s="205">
        <v>0</v>
      </c>
      <c r="N133" s="205">
        <f t="shared" si="9"/>
        <v>787</v>
      </c>
      <c r="O133" s="19"/>
      <c r="R133" s="55"/>
      <c r="S133" s="57"/>
    </row>
    <row r="134" spans="4:19" ht="33" customHeight="1" x14ac:dyDescent="0.3">
      <c r="D134" s="360" t="s">
        <v>428</v>
      </c>
      <c r="E134" s="360" t="s">
        <v>322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0</v>
      </c>
      <c r="L134" s="204">
        <f t="shared" si="8"/>
        <v>0</v>
      </c>
      <c r="M134" s="205">
        <v>0</v>
      </c>
      <c r="N134" s="205">
        <f t="shared" si="9"/>
        <v>787</v>
      </c>
      <c r="O134" s="19"/>
      <c r="R134" s="55"/>
      <c r="S134" s="57"/>
    </row>
    <row r="135" spans="4:19" ht="33" customHeight="1" x14ac:dyDescent="0.3">
      <c r="D135" s="360" t="s">
        <v>429</v>
      </c>
      <c r="E135" s="360" t="s">
        <v>331</v>
      </c>
      <c r="F135" s="224" t="s">
        <v>308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0</v>
      </c>
      <c r="L135" s="204">
        <f t="shared" si="8"/>
        <v>0</v>
      </c>
      <c r="M135" s="205">
        <v>0</v>
      </c>
      <c r="N135" s="205">
        <f t="shared" si="9"/>
        <v>787</v>
      </c>
      <c r="O135" s="19"/>
      <c r="R135" s="55"/>
      <c r="S135" s="57"/>
    </row>
    <row r="136" spans="4:19" ht="33" customHeight="1" x14ac:dyDescent="0.3">
      <c r="D136" s="360" t="s">
        <v>430</v>
      </c>
      <c r="E136" s="360" t="s">
        <v>331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0</v>
      </c>
      <c r="L136" s="204">
        <f t="shared" si="8"/>
        <v>0</v>
      </c>
      <c r="M136" s="205">
        <v>0</v>
      </c>
      <c r="N136" s="205">
        <f t="shared" si="9"/>
        <v>787</v>
      </c>
      <c r="O136" s="19"/>
      <c r="R136" s="55"/>
      <c r="S136" s="57"/>
    </row>
    <row r="137" spans="4:19" ht="33" customHeight="1" x14ac:dyDescent="0.3">
      <c r="D137" s="360" t="s">
        <v>431</v>
      </c>
      <c r="E137" s="360" t="s">
        <v>331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0</v>
      </c>
      <c r="L137" s="204">
        <f t="shared" si="8"/>
        <v>0</v>
      </c>
      <c r="M137" s="205">
        <v>0</v>
      </c>
      <c r="N137" s="205">
        <f t="shared" si="9"/>
        <v>787</v>
      </c>
      <c r="O137" s="19"/>
      <c r="R137" s="55"/>
      <c r="S137" s="57"/>
    </row>
    <row r="138" spans="4:19" ht="33" customHeight="1" x14ac:dyDescent="0.3">
      <c r="D138" s="360" t="s">
        <v>432</v>
      </c>
      <c r="E138" s="360" t="s">
        <v>331</v>
      </c>
      <c r="F138" s="224" t="s">
        <v>280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0</v>
      </c>
      <c r="L138" s="204">
        <f t="shared" si="8"/>
        <v>0</v>
      </c>
      <c r="M138" s="205">
        <v>0</v>
      </c>
      <c r="N138" s="205">
        <f t="shared" si="9"/>
        <v>787</v>
      </c>
      <c r="O138" s="19"/>
      <c r="R138" s="55"/>
      <c r="S138" s="57"/>
    </row>
    <row r="139" spans="4:19" ht="33" customHeight="1" x14ac:dyDescent="0.3">
      <c r="D139" s="360" t="s">
        <v>433</v>
      </c>
      <c r="E139" s="360" t="s">
        <v>331</v>
      </c>
      <c r="F139" s="224" t="s">
        <v>274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0</v>
      </c>
      <c r="L139" s="204">
        <f t="shared" si="8"/>
        <v>0</v>
      </c>
      <c r="M139" s="205">
        <v>0</v>
      </c>
      <c r="N139" s="205">
        <f t="shared" si="9"/>
        <v>787</v>
      </c>
      <c r="O139" s="19"/>
      <c r="R139" s="55"/>
      <c r="S139" s="57"/>
    </row>
    <row r="140" spans="4:19" ht="33" customHeight="1" x14ac:dyDescent="0.3">
      <c r="D140" s="360" t="s">
        <v>434</v>
      </c>
      <c r="E140" s="360" t="s">
        <v>331</v>
      </c>
      <c r="F140" s="224" t="s">
        <v>307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0</v>
      </c>
      <c r="L140" s="204">
        <f t="shared" si="8"/>
        <v>0</v>
      </c>
      <c r="M140" s="205">
        <v>0</v>
      </c>
      <c r="N140" s="205">
        <f t="shared" si="9"/>
        <v>787</v>
      </c>
      <c r="O140" s="19"/>
      <c r="R140" s="55"/>
      <c r="S140" s="57"/>
    </row>
    <row r="141" spans="4:19" ht="33" customHeight="1" x14ac:dyDescent="0.3">
      <c r="D141" s="360"/>
      <c r="E141" s="360"/>
      <c r="F141" s="431" t="s">
        <v>254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360" t="s">
        <v>435</v>
      </c>
      <c r="E142" s="360" t="s">
        <v>322</v>
      </c>
      <c r="F142" s="224" t="s">
        <v>255</v>
      </c>
      <c r="G142" s="225" t="s">
        <v>256</v>
      </c>
      <c r="H142" s="226">
        <v>15</v>
      </c>
      <c r="I142" s="210">
        <v>3758</v>
      </c>
      <c r="J142" s="205">
        <v>3758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0</v>
      </c>
      <c r="M142" s="205"/>
      <c r="N142" s="205">
        <f>J142-L142</f>
        <v>3758</v>
      </c>
      <c r="O142" s="19"/>
      <c r="R142" s="55"/>
      <c r="S142" s="57"/>
    </row>
    <row r="143" spans="4:19" ht="33" customHeight="1" x14ac:dyDescent="0.3">
      <c r="D143" s="329"/>
      <c r="E143" s="329"/>
      <c r="F143" s="238" t="s">
        <v>489</v>
      </c>
      <c r="G143" s="224"/>
      <c r="H143" s="438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29" t="s">
        <v>436</v>
      </c>
      <c r="E144" s="329" t="s">
        <v>322</v>
      </c>
      <c r="F144" s="224" t="s">
        <v>214</v>
      </c>
      <c r="G144" s="439" t="s">
        <v>490</v>
      </c>
      <c r="H144" s="438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205">
        <v>0</v>
      </c>
      <c r="N144" s="205">
        <f>J144+K144-L144-M144</f>
        <v>4713</v>
      </c>
      <c r="O144" s="19"/>
      <c r="R144" s="55"/>
      <c r="S144" s="57"/>
    </row>
    <row r="145" spans="4:19" ht="33" customHeight="1" x14ac:dyDescent="0.3">
      <c r="D145" s="370" t="s">
        <v>437</v>
      </c>
      <c r="E145" s="370" t="s">
        <v>322</v>
      </c>
      <c r="F145" s="434" t="s">
        <v>268</v>
      </c>
      <c r="G145" s="440" t="s">
        <v>491</v>
      </c>
      <c r="H145" s="441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205"/>
      <c r="N145" s="205">
        <f>J145-L145</f>
        <v>2868</v>
      </c>
      <c r="O145" s="19"/>
      <c r="R145" s="55"/>
      <c r="S145" s="57"/>
    </row>
    <row r="146" spans="4:19" ht="7.5" hidden="1" customHeight="1" x14ac:dyDescent="0.3">
      <c r="D146" s="322"/>
      <c r="E146" s="322"/>
      <c r="F146" s="442"/>
      <c r="G146" s="443"/>
      <c r="H146" s="443"/>
      <c r="I146" s="444"/>
      <c r="J146" s="444"/>
      <c r="K146" s="445"/>
      <c r="L146" s="445"/>
      <c r="M146" s="443"/>
      <c r="N146" s="443"/>
      <c r="O146" s="19"/>
      <c r="R146" s="55"/>
      <c r="S146" s="57"/>
    </row>
    <row r="147" spans="4:19" ht="9" hidden="1" customHeight="1" x14ac:dyDescent="0.3">
      <c r="D147" s="371"/>
      <c r="E147" s="329"/>
      <c r="F147" s="446"/>
      <c r="G147" s="447"/>
      <c r="H147" s="448"/>
      <c r="I147" s="210"/>
      <c r="J147" s="205"/>
      <c r="K147" s="392"/>
      <c r="L147" s="392"/>
      <c r="M147" s="216">
        <v>0</v>
      </c>
      <c r="N147" s="216"/>
      <c r="O147" s="19"/>
      <c r="R147" s="55"/>
      <c r="S147" s="57"/>
    </row>
    <row r="148" spans="4:19" ht="33" customHeight="1" x14ac:dyDescent="0.3">
      <c r="D148" s="329"/>
      <c r="E148" s="329"/>
      <c r="F148" s="238" t="s">
        <v>21</v>
      </c>
      <c r="G148" s="224"/>
      <c r="H148" s="438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29" t="s">
        <v>438</v>
      </c>
      <c r="E149" s="329" t="s">
        <v>322</v>
      </c>
      <c r="F149" s="224" t="s">
        <v>212</v>
      </c>
      <c r="G149" s="449" t="s">
        <v>183</v>
      </c>
      <c r="H149" s="438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205">
        <v>0</v>
      </c>
      <c r="N149" s="205">
        <f>J149+K149-L149-M149</f>
        <v>3758</v>
      </c>
      <c r="O149" s="19"/>
      <c r="R149" s="55"/>
      <c r="S149" s="57"/>
    </row>
    <row r="150" spans="4:19" ht="33" customHeight="1" x14ac:dyDescent="0.3">
      <c r="D150" s="360"/>
      <c r="E150" s="360"/>
      <c r="F150" s="431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360" t="s">
        <v>439</v>
      </c>
      <c r="E151" s="360" t="s">
        <v>331</v>
      </c>
      <c r="F151" s="224" t="s">
        <v>287</v>
      </c>
      <c r="G151" s="225" t="s">
        <v>288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2016</v>
      </c>
      <c r="O151" s="19"/>
      <c r="R151" s="55"/>
      <c r="S151" s="57"/>
    </row>
    <row r="152" spans="4:19" ht="33" customHeight="1" x14ac:dyDescent="0.3">
      <c r="D152" s="360" t="s">
        <v>440</v>
      </c>
      <c r="E152" s="360" t="s">
        <v>322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0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1905</v>
      </c>
      <c r="O152" s="19"/>
      <c r="R152" s="55"/>
      <c r="S152" s="57"/>
    </row>
    <row r="153" spans="4:19" ht="33" customHeight="1" x14ac:dyDescent="0.3">
      <c r="D153" s="360"/>
      <c r="E153" s="360"/>
      <c r="F153" s="431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360" t="s">
        <v>441</v>
      </c>
      <c r="E154" s="360" t="s">
        <v>322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205">
        <v>0</v>
      </c>
      <c r="N154" s="205">
        <f>J154+K154-L154-M154</f>
        <v>3649</v>
      </c>
      <c r="O154" s="19"/>
      <c r="R154" s="55"/>
      <c r="S154" s="57"/>
    </row>
    <row r="155" spans="4:19" ht="33" customHeight="1" thickBot="1" x14ac:dyDescent="0.35">
      <c r="D155" s="372"/>
      <c r="E155" s="383"/>
      <c r="F155" s="172"/>
      <c r="G155" s="173"/>
      <c r="H155" s="174" t="s">
        <v>6</v>
      </c>
      <c r="I155" s="175">
        <f>I157+I115+I79+I43</f>
        <v>198473</v>
      </c>
      <c r="J155" s="175">
        <f>J157+J115+J79+J43</f>
        <v>195688</v>
      </c>
      <c r="K155" s="397">
        <f>K157+K115+K79+K43</f>
        <v>45.49</v>
      </c>
      <c r="L155" s="397">
        <f>L157+L115+L79+L43</f>
        <v>0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195733.49</v>
      </c>
      <c r="O155" s="3"/>
      <c r="R155" s="57"/>
      <c r="S155" s="57"/>
    </row>
    <row r="156" spans="4:19" ht="13.5" thickTop="1" x14ac:dyDescent="0.2">
      <c r="I156" s="289"/>
      <c r="J156" s="289"/>
      <c r="K156" s="398"/>
      <c r="L156" s="398"/>
      <c r="N156" s="11"/>
    </row>
    <row r="157" spans="4:19" x14ac:dyDescent="0.2">
      <c r="G157" s="2"/>
      <c r="H157" s="2"/>
      <c r="I157" s="286">
        <f>SUM(I129:I154)</f>
        <v>32730</v>
      </c>
      <c r="J157" s="287">
        <f>SUM(J129:J154)</f>
        <v>32730</v>
      </c>
      <c r="K157" s="399">
        <f>SUM(K129:K154)</f>
        <v>0</v>
      </c>
      <c r="L157" s="399">
        <f>SUM(L128:L154)</f>
        <v>0</v>
      </c>
      <c r="M157" s="241"/>
      <c r="N157" s="240">
        <f>SUM(N129:N154)</f>
        <v>32730</v>
      </c>
    </row>
    <row r="158" spans="4:19" x14ac:dyDescent="0.2">
      <c r="G158" s="2"/>
      <c r="H158" s="2"/>
      <c r="I158" s="286">
        <f>I157+I115+I79+I43</f>
        <v>198473</v>
      </c>
      <c r="J158" s="287">
        <f>J157+J115+J79+J43</f>
        <v>195688</v>
      </c>
      <c r="K158" s="399">
        <f>K157+K115+K79+K43</f>
        <v>45.49</v>
      </c>
      <c r="L158" s="399">
        <f>L157+L115+L79+L43</f>
        <v>0</v>
      </c>
      <c r="M158" s="241"/>
      <c r="N158" s="240"/>
      <c r="O158" s="11"/>
    </row>
    <row r="159" spans="4:19" x14ac:dyDescent="0.2">
      <c r="G159" s="2"/>
      <c r="H159" s="2"/>
      <c r="I159" s="288"/>
      <c r="J159" s="288"/>
      <c r="K159" s="399">
        <f>K157+K115+K79+K43</f>
        <v>45.49</v>
      </c>
      <c r="L159" s="399">
        <f>L157+L115+L79+L43</f>
        <v>0</v>
      </c>
      <c r="M159" s="241"/>
      <c r="N159" s="241"/>
    </row>
    <row r="160" spans="4:19" x14ac:dyDescent="0.2">
      <c r="F160" s="1" t="s">
        <v>123</v>
      </c>
      <c r="G160" s="2"/>
      <c r="H160" s="2"/>
      <c r="I160" s="287"/>
      <c r="J160" s="290"/>
      <c r="K160" s="399"/>
      <c r="L160" s="399"/>
      <c r="N160" s="62"/>
      <c r="O160" s="62"/>
    </row>
    <row r="161" spans="4:15" ht="14.25" x14ac:dyDescent="0.2">
      <c r="F161" s="40" t="s">
        <v>196</v>
      </c>
      <c r="G161" s="29"/>
      <c r="H161" s="29"/>
      <c r="I161" s="259"/>
      <c r="J161" s="259"/>
      <c r="K161" s="400"/>
      <c r="L161" s="400"/>
      <c r="M161" s="15"/>
      <c r="N161" s="494" t="s">
        <v>197</v>
      </c>
      <c r="O161" s="494"/>
    </row>
    <row r="162" spans="4:15" ht="15" x14ac:dyDescent="0.25">
      <c r="F162" s="41" t="s">
        <v>11</v>
      </c>
      <c r="G162" s="30"/>
      <c r="H162" s="30"/>
      <c r="I162" s="259"/>
      <c r="J162" s="259"/>
      <c r="K162" s="400"/>
      <c r="L162" s="400"/>
      <c r="M162" s="30"/>
      <c r="N162" s="493" t="s">
        <v>170</v>
      </c>
      <c r="O162" s="493"/>
    </row>
    <row r="163" spans="4:15" s="15" customFormat="1" x14ac:dyDescent="0.2">
      <c r="D163" s="334"/>
      <c r="E163" s="334"/>
      <c r="F163" s="1"/>
      <c r="G163" s="1"/>
      <c r="H163" s="2"/>
      <c r="I163" s="7"/>
      <c r="J163" s="7"/>
      <c r="K163" s="401"/>
      <c r="L163" s="401"/>
      <c r="M163" s="1"/>
      <c r="N163" s="1"/>
      <c r="O163" s="1"/>
    </row>
    <row r="164" spans="4:15" s="15" customFormat="1" x14ac:dyDescent="0.2">
      <c r="D164" s="334"/>
      <c r="E164" s="334"/>
      <c r="F164" s="32"/>
      <c r="G164" s="30"/>
      <c r="H164" s="30"/>
      <c r="I164" s="30"/>
      <c r="J164" s="30"/>
      <c r="K164" s="353"/>
      <c r="L164" s="353"/>
      <c r="M164" s="30"/>
      <c r="N164" s="239"/>
      <c r="O164" s="30"/>
    </row>
    <row r="165" spans="4:15" x14ac:dyDescent="0.2">
      <c r="H165" s="2"/>
      <c r="I165" s="2"/>
      <c r="J165" s="2"/>
      <c r="K165" s="402"/>
      <c r="L165" s="402"/>
      <c r="N165" s="57"/>
    </row>
    <row r="166" spans="4:15" x14ac:dyDescent="0.2">
      <c r="I166" s="2"/>
      <c r="J166" s="258"/>
      <c r="K166" s="402"/>
      <c r="L166" s="402"/>
      <c r="N166" s="57"/>
    </row>
    <row r="167" spans="4:15" x14ac:dyDescent="0.2">
      <c r="I167" s="2"/>
      <c r="J167" s="2"/>
      <c r="K167" s="402"/>
      <c r="L167" s="402"/>
      <c r="N167" s="11">
        <f>SUM(N129:N154)</f>
        <v>32730</v>
      </c>
    </row>
    <row r="168" spans="4:15" x14ac:dyDescent="0.2">
      <c r="I168" s="2"/>
      <c r="J168" s="2"/>
      <c r="K168" s="402"/>
      <c r="L168" s="402"/>
    </row>
    <row r="170" spans="4:15" x14ac:dyDescent="0.2">
      <c r="L170" s="55">
        <f>N167+N115+N79+N43</f>
        <v>195733.49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zoomScaleNormal="100" workbookViewId="0">
      <selection activeCell="F11" sqref="F11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34" customWidth="1"/>
    <col min="5" max="5" width="4.42578125" style="334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03"/>
      <c r="E1" s="403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04"/>
      <c r="E2" s="405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495" t="s">
        <v>12</v>
      </c>
      <c r="E3" s="496"/>
      <c r="F3" s="496"/>
      <c r="G3" s="496"/>
      <c r="H3" s="496"/>
      <c r="I3" s="496"/>
      <c r="J3" s="496"/>
      <c r="K3" s="496"/>
      <c r="L3" s="496"/>
      <c r="M3" s="496"/>
      <c r="N3" s="497"/>
    </row>
    <row r="4" spans="2:19" ht="20.100000000000001" customHeight="1" x14ac:dyDescent="0.5">
      <c r="B4" s="35"/>
      <c r="C4" s="35"/>
      <c r="D4" s="495" t="s">
        <v>171</v>
      </c>
      <c r="E4" s="496"/>
      <c r="F4" s="496"/>
      <c r="G4" s="496"/>
      <c r="H4" s="496"/>
      <c r="I4" s="496"/>
      <c r="J4" s="496"/>
      <c r="K4" s="496"/>
      <c r="L4" s="496"/>
      <c r="M4" s="496"/>
      <c r="N4" s="497"/>
    </row>
    <row r="5" spans="2:19" ht="20.100000000000001" customHeight="1" x14ac:dyDescent="0.5">
      <c r="B5" s="35"/>
      <c r="C5" s="35"/>
      <c r="D5" s="495" t="s">
        <v>488</v>
      </c>
      <c r="E5" s="496"/>
      <c r="F5" s="496"/>
      <c r="G5" s="496"/>
      <c r="H5" s="496"/>
      <c r="I5" s="496"/>
      <c r="J5" s="496"/>
      <c r="K5" s="496"/>
      <c r="L5" s="496"/>
      <c r="M5" s="496"/>
      <c r="N5" s="497"/>
    </row>
    <row r="6" spans="2:19" ht="21.75" customHeight="1" x14ac:dyDescent="0.5">
      <c r="B6" s="35"/>
      <c r="C6" s="35"/>
      <c r="D6" s="495" t="s">
        <v>156</v>
      </c>
      <c r="E6" s="496"/>
      <c r="F6" s="496"/>
      <c r="G6" s="496"/>
      <c r="H6" s="496"/>
      <c r="I6" s="496"/>
      <c r="J6" s="496"/>
      <c r="K6" s="496"/>
      <c r="L6" s="496"/>
      <c r="M6" s="496"/>
      <c r="N6" s="497"/>
    </row>
    <row r="7" spans="2:19" x14ac:dyDescent="0.2">
      <c r="D7" s="318"/>
      <c r="E7" s="415" t="s">
        <v>310</v>
      </c>
      <c r="F7" s="121"/>
      <c r="G7" s="121"/>
      <c r="H7" s="140"/>
      <c r="I7" s="122"/>
      <c r="J7" s="498"/>
      <c r="K7" s="499"/>
      <c r="L7" s="499"/>
      <c r="M7" s="499"/>
      <c r="N7" s="500"/>
    </row>
    <row r="8" spans="2:19" x14ac:dyDescent="0.2">
      <c r="D8" s="319" t="s">
        <v>3</v>
      </c>
      <c r="E8" s="319" t="s">
        <v>311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20"/>
      <c r="E9" s="319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19"/>
      <c r="E10" s="319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06" t="s">
        <v>442</v>
      </c>
      <c r="E11" s="323" t="s">
        <v>331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16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16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179">
        <f>J11-L11</f>
        <v>8046</v>
      </c>
      <c r="N11" s="179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23" t="s">
        <v>443</v>
      </c>
      <c r="E12" s="332" t="s">
        <v>322</v>
      </c>
      <c r="F12" s="257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16">
        <f t="shared" si="0"/>
        <v>0</v>
      </c>
      <c r="L12" s="416">
        <f t="shared" si="1"/>
        <v>0</v>
      </c>
      <c r="M12" s="179">
        <f>J12-L12</f>
        <v>4958</v>
      </c>
      <c r="N12" s="179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23" t="s">
        <v>444</v>
      </c>
      <c r="E13" s="323" t="s">
        <v>322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16">
        <f t="shared" si="0"/>
        <v>0</v>
      </c>
      <c r="L13" s="416">
        <f t="shared" si="1"/>
        <v>0</v>
      </c>
      <c r="M13" s="179">
        <f>J13-L13</f>
        <v>4958</v>
      </c>
      <c r="N13" s="179"/>
      <c r="Q13" s="52"/>
      <c r="R13" s="53"/>
    </row>
    <row r="14" spans="2:19" ht="32.25" customHeight="1" x14ac:dyDescent="0.25">
      <c r="D14" s="323" t="s">
        <v>445</v>
      </c>
      <c r="E14" s="323" t="s">
        <v>322</v>
      </c>
      <c r="F14" s="257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16">
        <f t="shared" si="0"/>
        <v>0</v>
      </c>
      <c r="L14" s="416">
        <f t="shared" si="1"/>
        <v>0</v>
      </c>
      <c r="M14" s="179">
        <f>J14-L14</f>
        <v>4216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23" t="s">
        <v>446</v>
      </c>
      <c r="E15" s="323" t="s">
        <v>331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16">
        <f t="shared" si="0"/>
        <v>0</v>
      </c>
      <c r="L15" s="416">
        <f t="shared" si="1"/>
        <v>0</v>
      </c>
      <c r="M15" s="179">
        <f>J15-L15</f>
        <v>4577</v>
      </c>
      <c r="N15" s="179"/>
      <c r="Q15" s="52"/>
      <c r="R15" s="53"/>
    </row>
    <row r="16" spans="2:19" ht="27.95" customHeight="1" x14ac:dyDescent="0.25">
      <c r="D16" s="323" t="s">
        <v>447</v>
      </c>
      <c r="E16" s="323" t="s">
        <v>322</v>
      </c>
      <c r="F16" s="257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16">
        <f t="shared" si="0"/>
        <v>0</v>
      </c>
      <c r="L16" s="416">
        <f t="shared" si="1"/>
        <v>0</v>
      </c>
      <c r="M16" s="179">
        <f t="shared" ref="M16:M23" si="3">J16-L16</f>
        <v>4577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23" t="s">
        <v>448</v>
      </c>
      <c r="E17" s="323" t="s">
        <v>331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16">
        <f t="shared" si="0"/>
        <v>0</v>
      </c>
      <c r="L17" s="416">
        <f t="shared" si="1"/>
        <v>0</v>
      </c>
      <c r="M17" s="179">
        <f t="shared" si="3"/>
        <v>4577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23" t="s">
        <v>449</v>
      </c>
      <c r="E18" s="327" t="s">
        <v>331</v>
      </c>
      <c r="F18" s="257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16">
        <f t="shared" si="0"/>
        <v>0</v>
      </c>
      <c r="L18" s="416">
        <f t="shared" si="1"/>
        <v>0</v>
      </c>
      <c r="M18" s="179">
        <f t="shared" si="3"/>
        <v>4577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23" t="s">
        <v>450</v>
      </c>
      <c r="E19" s="327" t="s">
        <v>322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16">
        <f t="shared" si="0"/>
        <v>0</v>
      </c>
      <c r="L19" s="416">
        <f t="shared" si="1"/>
        <v>0</v>
      </c>
      <c r="M19" s="179">
        <f>J19-L19</f>
        <v>3758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23" t="s">
        <v>451</v>
      </c>
      <c r="E20" s="323" t="s">
        <v>322</v>
      </c>
      <c r="F20" s="257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16">
        <f t="shared" si="0"/>
        <v>0</v>
      </c>
      <c r="L20" s="416">
        <f t="shared" si="1"/>
        <v>0</v>
      </c>
      <c r="M20" s="179">
        <f t="shared" si="3"/>
        <v>3758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23" t="s">
        <v>452</v>
      </c>
      <c r="E21" s="323" t="s">
        <v>322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16">
        <f t="shared" si="0"/>
        <v>0</v>
      </c>
      <c r="L21" s="416">
        <f t="shared" si="1"/>
        <v>0</v>
      </c>
      <c r="M21" s="179">
        <f t="shared" si="3"/>
        <v>4577</v>
      </c>
      <c r="N21" s="183"/>
      <c r="Q21" s="52"/>
      <c r="R21" s="53"/>
    </row>
    <row r="22" spans="4:18" ht="27.95" customHeight="1" x14ac:dyDescent="0.25">
      <c r="D22" s="323" t="s">
        <v>453</v>
      </c>
      <c r="E22" s="323" t="s">
        <v>331</v>
      </c>
      <c r="F22" s="257" t="s">
        <v>63</v>
      </c>
      <c r="G22" s="180" t="s">
        <v>65</v>
      </c>
      <c r="H22" s="177">
        <v>0</v>
      </c>
      <c r="I22" s="179">
        <v>0</v>
      </c>
      <c r="J22" s="179">
        <v>0</v>
      </c>
      <c r="K22" s="416">
        <f t="shared" si="0"/>
        <v>0</v>
      </c>
      <c r="L22" s="416">
        <f t="shared" si="1"/>
        <v>0</v>
      </c>
      <c r="M22" s="179">
        <f>J22-L22</f>
        <v>0</v>
      </c>
      <c r="N22" s="184"/>
      <c r="Q22" s="52"/>
      <c r="R22" s="53"/>
    </row>
    <row r="23" spans="4:18" ht="27.95" customHeight="1" x14ac:dyDescent="0.25">
      <c r="D23" s="323" t="s">
        <v>454</v>
      </c>
      <c r="E23" s="323" t="s">
        <v>331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16">
        <f t="shared" si="0"/>
        <v>0</v>
      </c>
      <c r="L23" s="416">
        <f t="shared" si="1"/>
        <v>0</v>
      </c>
      <c r="M23" s="179">
        <f t="shared" si="3"/>
        <v>4577</v>
      </c>
      <c r="N23" s="184"/>
      <c r="Q23" s="52"/>
      <c r="R23" s="53"/>
    </row>
    <row r="24" spans="4:18" ht="27.95" customHeight="1" x14ac:dyDescent="0.25">
      <c r="D24" s="323" t="s">
        <v>455</v>
      </c>
      <c r="E24" s="323" t="s">
        <v>322</v>
      </c>
      <c r="F24" s="257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16">
        <f t="shared" si="0"/>
        <v>0</v>
      </c>
      <c r="L24" s="416">
        <f t="shared" si="1"/>
        <v>0</v>
      </c>
      <c r="M24" s="179">
        <f>J24-L24</f>
        <v>4577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23" t="s">
        <v>456</v>
      </c>
      <c r="E25" s="323" t="s">
        <v>331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16">
        <f t="shared" si="0"/>
        <v>0</v>
      </c>
      <c r="L25" s="416">
        <f t="shared" si="1"/>
        <v>0</v>
      </c>
      <c r="M25" s="179">
        <f t="shared" ref="M25:M35" si="4">J25-L25</f>
        <v>4577</v>
      </c>
      <c r="N25" s="184"/>
      <c r="Q25" s="52">
        <f>Q24*13</f>
        <v>3672.8899999999994</v>
      </c>
      <c r="R25" s="53"/>
    </row>
    <row r="26" spans="4:18" ht="27.95" customHeight="1" x14ac:dyDescent="0.25">
      <c r="D26" s="323" t="s">
        <v>457</v>
      </c>
      <c r="E26" s="323" t="s">
        <v>331</v>
      </c>
      <c r="F26" s="257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16">
        <f t="shared" si="0"/>
        <v>0</v>
      </c>
      <c r="L26" s="416">
        <f t="shared" si="1"/>
        <v>0</v>
      </c>
      <c r="M26" s="179">
        <f>J26-L26</f>
        <v>4577</v>
      </c>
      <c r="N26" s="184"/>
      <c r="Q26" s="52">
        <v>339.76</v>
      </c>
      <c r="R26" s="53"/>
    </row>
    <row r="27" spans="4:18" ht="27.95" customHeight="1" x14ac:dyDescent="0.25">
      <c r="D27" s="323" t="s">
        <v>458</v>
      </c>
      <c r="E27" s="323" t="s">
        <v>331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16">
        <f t="shared" si="0"/>
        <v>0</v>
      </c>
      <c r="L27" s="416">
        <f t="shared" si="1"/>
        <v>0</v>
      </c>
      <c r="M27" s="179">
        <f t="shared" si="4"/>
        <v>4577</v>
      </c>
      <c r="N27" s="184"/>
      <c r="Q27" s="52">
        <f>Q26/15</f>
        <v>22.650666666666666</v>
      </c>
      <c r="R27" s="53"/>
    </row>
    <row r="28" spans="4:18" ht="27.95" customHeight="1" x14ac:dyDescent="0.25">
      <c r="D28" s="323" t="s">
        <v>459</v>
      </c>
      <c r="E28" s="323" t="s">
        <v>331</v>
      </c>
      <c r="F28" s="257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16">
        <f t="shared" si="0"/>
        <v>0</v>
      </c>
      <c r="L28" s="416">
        <f t="shared" si="1"/>
        <v>0</v>
      </c>
      <c r="M28" s="179">
        <f t="shared" si="4"/>
        <v>4577</v>
      </c>
      <c r="N28" s="184"/>
      <c r="Q28" s="52">
        <f>Q27*13</f>
        <v>294.45866666666666</v>
      </c>
      <c r="R28" s="53"/>
    </row>
    <row r="29" spans="4:18" ht="27.95" customHeight="1" x14ac:dyDescent="0.25">
      <c r="D29" s="323" t="s">
        <v>460</v>
      </c>
      <c r="E29" s="323" t="s">
        <v>331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16">
        <f t="shared" si="0"/>
        <v>0</v>
      </c>
      <c r="L29" s="416">
        <f t="shared" si="1"/>
        <v>0</v>
      </c>
      <c r="M29" s="179">
        <f t="shared" si="4"/>
        <v>4577</v>
      </c>
      <c r="N29" s="184"/>
      <c r="Q29" s="52">
        <f>Q25-Q28</f>
        <v>3378.431333333333</v>
      </c>
      <c r="R29" s="53"/>
    </row>
    <row r="30" spans="4:18" ht="27.95" customHeight="1" x14ac:dyDescent="0.25">
      <c r="D30" s="323" t="s">
        <v>461</v>
      </c>
      <c r="E30" s="323" t="s">
        <v>331</v>
      </c>
      <c r="F30" s="257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16">
        <f t="shared" si="0"/>
        <v>0</v>
      </c>
      <c r="L30" s="416">
        <f t="shared" si="1"/>
        <v>0</v>
      </c>
      <c r="M30" s="179">
        <f t="shared" si="4"/>
        <v>4577</v>
      </c>
      <c r="N30" s="184"/>
      <c r="Q30" s="52"/>
      <c r="R30" s="53"/>
    </row>
    <row r="31" spans="4:18" ht="27.95" customHeight="1" x14ac:dyDescent="0.25">
      <c r="D31" s="323" t="s">
        <v>462</v>
      </c>
      <c r="E31" s="323" t="s">
        <v>331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16">
        <f t="shared" si="0"/>
        <v>0</v>
      </c>
      <c r="L31" s="416">
        <f t="shared" si="1"/>
        <v>0</v>
      </c>
      <c r="M31" s="179">
        <f>J31-L31</f>
        <v>4577</v>
      </c>
      <c r="N31" s="184"/>
      <c r="Q31" s="52"/>
      <c r="R31" s="53"/>
    </row>
    <row r="32" spans="4:18" ht="27.95" customHeight="1" x14ac:dyDescent="0.25">
      <c r="D32" s="323" t="s">
        <v>463</v>
      </c>
      <c r="E32" s="323" t="s">
        <v>322</v>
      </c>
      <c r="F32" s="257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16">
        <f t="shared" si="0"/>
        <v>0</v>
      </c>
      <c r="L32" s="416">
        <f t="shared" si="1"/>
        <v>0</v>
      </c>
      <c r="M32" s="179">
        <f t="shared" si="4"/>
        <v>4577</v>
      </c>
      <c r="N32" s="184"/>
      <c r="Q32" s="52"/>
      <c r="R32" s="53"/>
    </row>
    <row r="33" spans="4:18" ht="27.95" customHeight="1" x14ac:dyDescent="0.25">
      <c r="D33" s="323" t="s">
        <v>464</v>
      </c>
      <c r="E33" s="323" t="s">
        <v>331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16">
        <f t="shared" si="0"/>
        <v>0</v>
      </c>
      <c r="L33" s="416">
        <f t="shared" si="1"/>
        <v>0</v>
      </c>
      <c r="M33" s="179">
        <f t="shared" si="4"/>
        <v>4577</v>
      </c>
      <c r="N33" s="184"/>
      <c r="Q33" s="52"/>
      <c r="R33" s="53"/>
    </row>
    <row r="34" spans="4:18" ht="27.95" customHeight="1" x14ac:dyDescent="0.25">
      <c r="D34" s="323" t="s">
        <v>465</v>
      </c>
      <c r="E34" s="323" t="s">
        <v>331</v>
      </c>
      <c r="F34" s="257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16">
        <f t="shared" si="0"/>
        <v>0</v>
      </c>
      <c r="L34" s="416">
        <f t="shared" si="1"/>
        <v>0</v>
      </c>
      <c r="M34" s="179">
        <f>J34-L34</f>
        <v>4577</v>
      </c>
      <c r="N34" s="184"/>
      <c r="Q34" s="52"/>
      <c r="R34" s="53"/>
    </row>
    <row r="35" spans="4:18" ht="27.95" customHeight="1" x14ac:dyDescent="0.25">
      <c r="D35" s="323" t="s">
        <v>466</v>
      </c>
      <c r="E35" s="323" t="s">
        <v>331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16">
        <f t="shared" si="0"/>
        <v>0</v>
      </c>
      <c r="L35" s="416">
        <f t="shared" si="1"/>
        <v>0</v>
      </c>
      <c r="M35" s="179">
        <f t="shared" si="4"/>
        <v>4577</v>
      </c>
      <c r="N35" s="184"/>
      <c r="Q35" s="52"/>
      <c r="R35" s="53"/>
    </row>
    <row r="36" spans="4:18" ht="27.95" customHeight="1" x14ac:dyDescent="0.25">
      <c r="D36" s="323" t="s">
        <v>467</v>
      </c>
      <c r="E36" s="323" t="s">
        <v>331</v>
      </c>
      <c r="F36" s="257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16">
        <f t="shared" ref="K36" si="5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16">
        <f t="shared" ref="L36" si="6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0</v>
      </c>
      <c r="M36" s="179">
        <f>J36-L36</f>
        <v>4577</v>
      </c>
      <c r="N36" s="428"/>
      <c r="Q36" s="52"/>
      <c r="R36" s="53"/>
    </row>
    <row r="37" spans="4:18" ht="27.95" customHeight="1" x14ac:dyDescent="0.25">
      <c r="D37" s="323" t="s">
        <v>483</v>
      </c>
      <c r="E37" s="323" t="s">
        <v>322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16">
        <f t="shared" si="0"/>
        <v>0</v>
      </c>
      <c r="L37" s="416">
        <f t="shared" si="1"/>
        <v>0</v>
      </c>
      <c r="M37" s="179">
        <f>J37-L37</f>
        <v>4577</v>
      </c>
      <c r="N37" s="296"/>
      <c r="Q37" s="52"/>
      <c r="R37" s="53"/>
    </row>
    <row r="38" spans="4:18" ht="12" customHeight="1" x14ac:dyDescent="0.2">
      <c r="D38" s="407"/>
      <c r="E38" s="333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450" t="s">
        <v>69</v>
      </c>
      <c r="E39" s="451"/>
      <c r="F39" s="451"/>
      <c r="G39" s="451"/>
      <c r="H39" s="426"/>
      <c r="I39" s="427">
        <f>SUM(I11:I37)</f>
        <v>121234</v>
      </c>
      <c r="J39" s="191">
        <f>SUM(J11:J37)</f>
        <v>121234</v>
      </c>
      <c r="K39" s="191">
        <f>SUM(K11:K37)</f>
        <v>0</v>
      </c>
      <c r="L39" s="191">
        <f>SUM(L11:L37)</f>
        <v>0</v>
      </c>
      <c r="M39" s="191">
        <f>SUM(M11:M37)</f>
        <v>121234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466" t="s">
        <v>197</v>
      </c>
      <c r="N44" s="466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67" t="s">
        <v>168</v>
      </c>
      <c r="N45" s="467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09"/>
      <c r="E50" s="509"/>
      <c r="F50" s="509"/>
      <c r="G50" s="509"/>
      <c r="H50" s="509"/>
      <c r="I50" s="509"/>
      <c r="J50" s="509"/>
      <c r="K50" s="509"/>
      <c r="L50" s="509"/>
      <c r="M50" s="509"/>
      <c r="N50" s="509"/>
    </row>
    <row r="51" spans="4:18" ht="35.1" customHeight="1" x14ac:dyDescent="0.5">
      <c r="D51" s="501" t="s">
        <v>12</v>
      </c>
      <c r="E51" s="502"/>
      <c r="F51" s="502"/>
      <c r="G51" s="502"/>
      <c r="H51" s="502"/>
      <c r="I51" s="502"/>
      <c r="J51" s="502"/>
      <c r="K51" s="502"/>
      <c r="L51" s="502"/>
      <c r="M51" s="502"/>
      <c r="N51" s="503"/>
    </row>
    <row r="52" spans="4:18" ht="24.75" customHeight="1" x14ac:dyDescent="0.5">
      <c r="D52" s="495" t="str">
        <f>D5</f>
        <v>NOMINA 2DA QUINCENA DEL MES MAYO DE  2020</v>
      </c>
      <c r="E52" s="496"/>
      <c r="F52" s="496"/>
      <c r="G52" s="496"/>
      <c r="H52" s="496"/>
      <c r="I52" s="496"/>
      <c r="J52" s="496"/>
      <c r="K52" s="496"/>
      <c r="L52" s="496"/>
      <c r="M52" s="496"/>
      <c r="N52" s="497"/>
    </row>
    <row r="53" spans="4:18" ht="28.5" customHeight="1" x14ac:dyDescent="0.5">
      <c r="D53" s="506" t="s">
        <v>282</v>
      </c>
      <c r="E53" s="507"/>
      <c r="F53" s="507"/>
      <c r="G53" s="507"/>
      <c r="H53" s="507"/>
      <c r="I53" s="507"/>
      <c r="J53" s="507"/>
      <c r="K53" s="507"/>
      <c r="L53" s="507"/>
      <c r="M53" s="507"/>
      <c r="N53" s="508"/>
    </row>
    <row r="54" spans="4:18" x14ac:dyDescent="0.2">
      <c r="D54" s="318"/>
      <c r="E54" s="415" t="s">
        <v>310</v>
      </c>
      <c r="F54" s="121"/>
      <c r="G54" s="121"/>
      <c r="H54" s="140"/>
      <c r="I54" s="122"/>
      <c r="J54" s="498"/>
      <c r="K54" s="499"/>
      <c r="L54" s="499"/>
      <c r="M54" s="499"/>
      <c r="N54" s="500"/>
    </row>
    <row r="55" spans="4:18" x14ac:dyDescent="0.2">
      <c r="D55" s="320" t="s">
        <v>3</v>
      </c>
      <c r="E55" s="319" t="s">
        <v>311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20"/>
      <c r="E56" s="319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21"/>
      <c r="E57" s="321"/>
      <c r="F57" s="125" t="s">
        <v>282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06"/>
      <c r="E59" s="406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08" t="s">
        <v>468</v>
      </c>
      <c r="E60" s="409" t="s">
        <v>322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16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16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179">
        <f>J60-L60</f>
        <v>3771</v>
      </c>
      <c r="N60" s="19"/>
      <c r="Q60" s="52"/>
      <c r="R60" s="53"/>
    </row>
    <row r="61" spans="4:18" ht="39.950000000000003" customHeight="1" x14ac:dyDescent="0.25">
      <c r="D61" s="326" t="s">
        <v>469</v>
      </c>
      <c r="E61" s="326" t="s">
        <v>322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16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16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179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10" t="s">
        <v>470</v>
      </c>
      <c r="E62" s="323" t="s">
        <v>322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16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16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179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11" t="s">
        <v>471</v>
      </c>
      <c r="E63" s="412" t="s">
        <v>322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16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16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179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13"/>
      <c r="E64" s="413"/>
      <c r="F64" s="300"/>
      <c r="G64" s="293"/>
      <c r="H64" s="294"/>
      <c r="I64" s="291"/>
      <c r="J64" s="296"/>
      <c r="K64" s="292"/>
      <c r="L64" s="297"/>
      <c r="M64" s="298"/>
      <c r="N64" s="79"/>
      <c r="O64" s="90"/>
      <c r="Q64" s="52"/>
      <c r="R64" s="53"/>
    </row>
    <row r="65" spans="4:15" ht="50.1" customHeight="1" x14ac:dyDescent="0.25">
      <c r="D65" s="414"/>
      <c r="E65" s="414"/>
      <c r="F65" s="299"/>
      <c r="G65" s="299"/>
      <c r="H65" s="188"/>
      <c r="I65" s="295"/>
      <c r="J65" s="301"/>
      <c r="K65" s="302"/>
      <c r="L65" s="302"/>
      <c r="M65" s="302"/>
      <c r="O65" s="90"/>
    </row>
    <row r="66" spans="4:15" ht="33.75" customHeight="1" thickBot="1" x14ac:dyDescent="0.3">
      <c r="D66" s="504" t="s">
        <v>69</v>
      </c>
      <c r="E66" s="505"/>
      <c r="F66" s="505"/>
      <c r="G66" s="505"/>
      <c r="H66" s="189"/>
      <c r="I66" s="190">
        <f>SUM(I59:I65)</f>
        <v>13662</v>
      </c>
      <c r="J66" s="190">
        <f>SUM(J59:J65)</f>
        <v>13662</v>
      </c>
      <c r="K66" s="190">
        <f>SUM(K59:K65)</f>
        <v>0</v>
      </c>
      <c r="L66" s="190">
        <f>SUM(L59:L65)</f>
        <v>0</v>
      </c>
      <c r="M66" s="190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466" t="s">
        <v>237</v>
      </c>
      <c r="N75" s="466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67" t="s">
        <v>168</v>
      </c>
      <c r="N76" s="467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3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25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17"/>
      <c r="D2" s="417"/>
      <c r="E2" s="13"/>
      <c r="F2" s="13"/>
      <c r="G2" s="13"/>
      <c r="H2" s="13"/>
      <c r="I2" s="13"/>
      <c r="J2" s="13"/>
      <c r="K2" s="13"/>
    </row>
    <row r="3" spans="3:13" ht="19.5" x14ac:dyDescent="0.25">
      <c r="C3" s="511" t="s">
        <v>12</v>
      </c>
      <c r="D3" s="512"/>
      <c r="E3" s="512"/>
      <c r="F3" s="512"/>
      <c r="G3" s="512"/>
      <c r="H3" s="512"/>
      <c r="I3" s="512"/>
      <c r="J3" s="512"/>
      <c r="K3" s="513"/>
    </row>
    <row r="4" spans="3:13" ht="19.5" hidden="1" x14ac:dyDescent="0.25">
      <c r="C4" s="514" t="s">
        <v>8</v>
      </c>
      <c r="D4" s="515"/>
      <c r="E4" s="515"/>
      <c r="F4" s="515"/>
      <c r="G4" s="515"/>
      <c r="H4" s="515"/>
      <c r="I4" s="515"/>
      <c r="J4" s="515"/>
      <c r="K4" s="516"/>
    </row>
    <row r="5" spans="3:13" ht="19.5" x14ac:dyDescent="0.25">
      <c r="C5" s="514" t="s">
        <v>171</v>
      </c>
      <c r="D5" s="515"/>
      <c r="E5" s="515"/>
      <c r="F5" s="515"/>
      <c r="G5" s="515"/>
      <c r="H5" s="515"/>
      <c r="I5" s="515"/>
      <c r="J5" s="515"/>
      <c r="K5" s="516"/>
    </row>
    <row r="6" spans="3:13" ht="19.5" x14ac:dyDescent="0.25">
      <c r="C6" s="514" t="s">
        <v>487</v>
      </c>
      <c r="D6" s="515"/>
      <c r="E6" s="515"/>
      <c r="F6" s="515"/>
      <c r="G6" s="515"/>
      <c r="H6" s="515"/>
      <c r="I6" s="515"/>
      <c r="J6" s="515"/>
      <c r="K6" s="516"/>
    </row>
    <row r="7" spans="3:13" x14ac:dyDescent="0.2">
      <c r="C7" s="354"/>
      <c r="D7" s="418" t="s">
        <v>310</v>
      </c>
      <c r="E7" s="110"/>
      <c r="F7" s="110"/>
      <c r="G7" s="111"/>
      <c r="H7" s="482" t="s">
        <v>0</v>
      </c>
      <c r="I7" s="484"/>
      <c r="J7" s="112"/>
      <c r="K7" s="120"/>
    </row>
    <row r="8" spans="3:13" x14ac:dyDescent="0.2">
      <c r="C8" s="355" t="s">
        <v>3</v>
      </c>
      <c r="D8" s="355" t="s">
        <v>311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356"/>
      <c r="D9" s="355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355"/>
      <c r="D10" s="355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19"/>
      <c r="D11" s="419"/>
      <c r="E11" s="10"/>
      <c r="F11" s="277"/>
      <c r="G11" s="278"/>
      <c r="H11" s="276"/>
      <c r="I11" s="276"/>
      <c r="J11" s="276"/>
      <c r="K11" s="276"/>
      <c r="L11" s="252"/>
    </row>
    <row r="12" spans="3:13" ht="39.950000000000003" customHeight="1" x14ac:dyDescent="0.2">
      <c r="C12" s="420" t="s">
        <v>472</v>
      </c>
      <c r="D12" s="420" t="s">
        <v>331</v>
      </c>
      <c r="E12" s="39" t="s">
        <v>66</v>
      </c>
      <c r="F12" s="280" t="s">
        <v>42</v>
      </c>
      <c r="G12" s="265">
        <v>15</v>
      </c>
      <c r="H12" s="255">
        <v>1915</v>
      </c>
      <c r="I12" s="273"/>
      <c r="J12" s="271">
        <f>H12</f>
        <v>1915</v>
      </c>
      <c r="K12" s="270"/>
      <c r="M12" s="6"/>
    </row>
    <row r="13" spans="3:13" ht="39.950000000000003" customHeight="1" x14ac:dyDescent="0.2">
      <c r="C13" s="420" t="s">
        <v>473</v>
      </c>
      <c r="D13" s="420" t="s">
        <v>322</v>
      </c>
      <c r="E13" s="39" t="s">
        <v>67</v>
      </c>
      <c r="F13" s="282" t="s">
        <v>68</v>
      </c>
      <c r="G13" s="281">
        <v>15</v>
      </c>
      <c r="H13" s="275">
        <v>2337</v>
      </c>
      <c r="I13" s="274"/>
      <c r="J13" s="254">
        <f>H13</f>
        <v>2337</v>
      </c>
      <c r="K13" s="253"/>
      <c r="M13" s="6"/>
    </row>
    <row r="14" spans="3:13" ht="39.950000000000003" customHeight="1" x14ac:dyDescent="0.2">
      <c r="C14" s="420" t="s">
        <v>474</v>
      </c>
      <c r="D14" s="420" t="s">
        <v>322</v>
      </c>
      <c r="E14" s="39" t="s">
        <v>35</v>
      </c>
      <c r="F14" s="280" t="s">
        <v>33</v>
      </c>
      <c r="G14" s="265">
        <v>15</v>
      </c>
      <c r="H14" s="275">
        <v>3071</v>
      </c>
      <c r="I14" s="273"/>
      <c r="J14" s="272">
        <v>3071</v>
      </c>
      <c r="K14" s="89"/>
      <c r="L14" s="283"/>
      <c r="M14" s="6"/>
    </row>
    <row r="15" spans="3:13" ht="39.950000000000003" customHeight="1" x14ac:dyDescent="0.2">
      <c r="C15" s="420" t="s">
        <v>475</v>
      </c>
      <c r="D15" s="421" t="s">
        <v>322</v>
      </c>
      <c r="E15" s="256" t="s">
        <v>43</v>
      </c>
      <c r="F15" s="256" t="s">
        <v>286</v>
      </c>
      <c r="G15" s="279">
        <v>15</v>
      </c>
      <c r="H15" s="255">
        <v>1844</v>
      </c>
      <c r="I15" s="268"/>
      <c r="J15" s="271">
        <v>1844</v>
      </c>
      <c r="K15" s="253"/>
      <c r="L15" s="252"/>
      <c r="M15" s="250"/>
    </row>
    <row r="16" spans="3:13" ht="39.950000000000003" customHeight="1" x14ac:dyDescent="0.2">
      <c r="C16" s="420" t="s">
        <v>476</v>
      </c>
      <c r="D16" s="420" t="s">
        <v>322</v>
      </c>
      <c r="E16" s="284" t="s">
        <v>45</v>
      </c>
      <c r="F16" s="39" t="s">
        <v>46</v>
      </c>
      <c r="G16" s="285">
        <v>15</v>
      </c>
      <c r="H16" s="255">
        <v>2206</v>
      </c>
      <c r="I16" s="268"/>
      <c r="J16" s="264">
        <v>2206</v>
      </c>
      <c r="K16" s="253"/>
      <c r="L16" s="261"/>
      <c r="M16" s="250"/>
    </row>
    <row r="17" spans="3:13" ht="39.950000000000003" customHeight="1" x14ac:dyDescent="0.2">
      <c r="C17" s="420" t="s">
        <v>477</v>
      </c>
      <c r="D17" s="420" t="s">
        <v>322</v>
      </c>
      <c r="E17" s="284" t="s">
        <v>60</v>
      </c>
      <c r="F17" s="39" t="s">
        <v>90</v>
      </c>
      <c r="G17" s="285">
        <v>15</v>
      </c>
      <c r="H17" s="263">
        <v>1430</v>
      </c>
      <c r="I17" s="267"/>
      <c r="J17" s="254">
        <v>1430</v>
      </c>
      <c r="K17" s="253"/>
      <c r="L17" s="261"/>
      <c r="M17" s="250"/>
    </row>
    <row r="18" spans="3:13" ht="39.950000000000003" customHeight="1" x14ac:dyDescent="0.2">
      <c r="C18" s="422"/>
      <c r="D18" s="423"/>
      <c r="E18" s="262"/>
      <c r="F18" s="262"/>
      <c r="G18" s="266"/>
      <c r="H18" s="263"/>
      <c r="I18" s="269"/>
      <c r="J18" s="264"/>
      <c r="K18" s="253"/>
      <c r="L18" s="261"/>
      <c r="M18" s="250"/>
    </row>
    <row r="19" spans="3:13" ht="35.1" customHeight="1" x14ac:dyDescent="0.2">
      <c r="C19" s="424"/>
      <c r="D19" s="424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24"/>
      <c r="D20" s="424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24"/>
      <c r="D21" s="424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24"/>
      <c r="D22" s="424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57"/>
      <c r="D23" s="357"/>
      <c r="E23" s="1"/>
      <c r="F23" s="1"/>
      <c r="G23" s="1"/>
      <c r="H23" s="1"/>
      <c r="I23" s="1"/>
      <c r="J23" s="1"/>
      <c r="K23" s="1"/>
    </row>
    <row r="24" spans="3:13" x14ac:dyDescent="0.2">
      <c r="C24" s="357"/>
      <c r="D24" s="357"/>
      <c r="E24" s="1"/>
      <c r="F24" s="1"/>
      <c r="G24" s="1"/>
      <c r="H24" s="1"/>
      <c r="I24" s="1"/>
      <c r="J24" s="1"/>
      <c r="K24" s="1"/>
    </row>
    <row r="25" spans="3:13" x14ac:dyDescent="0.2">
      <c r="C25" s="357"/>
      <c r="D25" s="357"/>
      <c r="E25" s="62"/>
      <c r="F25" s="1"/>
      <c r="G25" s="1"/>
      <c r="H25" s="1"/>
      <c r="I25" s="1"/>
      <c r="J25" s="62"/>
      <c r="K25" s="62"/>
    </row>
    <row r="26" spans="3:13" x14ac:dyDescent="0.2">
      <c r="C26" s="357"/>
      <c r="D26" s="357"/>
      <c r="E26" s="29" t="s">
        <v>199</v>
      </c>
      <c r="F26" s="1"/>
      <c r="G26" s="1"/>
      <c r="H26" s="1"/>
      <c r="I26" s="1"/>
      <c r="J26" s="510" t="s">
        <v>197</v>
      </c>
      <c r="K26" s="510"/>
    </row>
    <row r="27" spans="3:13" x14ac:dyDescent="0.2">
      <c r="C27" s="357"/>
      <c r="D27" s="357"/>
      <c r="E27" s="30" t="s">
        <v>11</v>
      </c>
      <c r="F27" s="7"/>
      <c r="G27" s="7"/>
      <c r="H27" s="7"/>
      <c r="I27" s="7"/>
      <c r="J27" s="467" t="s">
        <v>168</v>
      </c>
      <c r="K27" s="467"/>
    </row>
    <row r="28" spans="3:13" x14ac:dyDescent="0.2">
      <c r="C28" s="357"/>
      <c r="D28" s="357"/>
      <c r="E28" s="1"/>
      <c r="F28" s="1"/>
      <c r="G28" s="1"/>
      <c r="H28" s="1"/>
      <c r="I28" s="1"/>
      <c r="J28" s="1"/>
      <c r="K28" s="1"/>
    </row>
    <row r="29" spans="3:13" x14ac:dyDescent="0.2">
      <c r="C29" s="357"/>
      <c r="D29" s="357"/>
      <c r="E29" s="1"/>
      <c r="F29" s="1"/>
      <c r="G29" s="1"/>
      <c r="H29" s="1"/>
      <c r="I29" s="1"/>
      <c r="J29" s="1"/>
      <c r="K29" s="1"/>
    </row>
    <row r="30" spans="3:13" x14ac:dyDescent="0.2">
      <c r="C30" s="357"/>
      <c r="D30" s="357"/>
      <c r="E30" s="1"/>
      <c r="F30" s="1"/>
      <c r="G30" s="1"/>
      <c r="H30" s="1"/>
      <c r="I30" s="1"/>
      <c r="J30" s="1"/>
      <c r="K30" s="1"/>
    </row>
    <row r="31" spans="3:13" x14ac:dyDescent="0.2">
      <c r="C31" s="357"/>
      <c r="D31" s="357"/>
      <c r="E31" s="1"/>
      <c r="F31" s="1"/>
      <c r="G31" s="1"/>
      <c r="H31" s="1"/>
      <c r="I31" s="1"/>
      <c r="J31" s="1"/>
      <c r="K31" s="1"/>
    </row>
    <row r="32" spans="3:13" x14ac:dyDescent="0.2">
      <c r="C32" s="357"/>
      <c r="D32" s="357"/>
      <c r="E32" s="2"/>
      <c r="F32" s="1"/>
      <c r="G32" s="1"/>
      <c r="H32" s="2"/>
      <c r="I32" s="1"/>
      <c r="J32" s="1"/>
      <c r="K32" s="1"/>
    </row>
    <row r="33" spans="3:11" x14ac:dyDescent="0.2">
      <c r="C33" s="357"/>
      <c r="D33" s="357"/>
      <c r="E33" s="7"/>
      <c r="F33" s="7"/>
      <c r="G33" s="7"/>
      <c r="H33" s="7"/>
      <c r="I33" s="7"/>
      <c r="J33" s="7"/>
      <c r="K33" s="7"/>
    </row>
    <row r="34" spans="3:11" x14ac:dyDescent="0.2">
      <c r="C34" s="357"/>
      <c r="D34" s="357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2020-05-28T16:18:10Z</cp:lastPrinted>
  <dcterms:created xsi:type="dcterms:W3CDTF">2000-05-05T04:08:27Z</dcterms:created>
  <dcterms:modified xsi:type="dcterms:W3CDTF">2020-06-12T16:11:58Z</dcterms:modified>
</cp:coreProperties>
</file>