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5480" windowHeight="11640"/>
  </bookViews>
  <sheets>
    <sheet name="NOMINA BASE" sheetId="1" r:id="rId1"/>
    <sheet name="SEGURIDAD PÚBLICA" sheetId="7" r:id="rId2"/>
    <sheet name="CUOTA SINDICAL BASE" sheetId="8" state="hidden" r:id="rId3"/>
    <sheet name="EVENTUALES" sheetId="5" state="hidden" r:id="rId4"/>
  </sheets>
  <definedNames>
    <definedName name="_xlnm.Print_Titles" localSheetId="2">'CUOTA SINDICAL BASE'!$1:$5</definedName>
    <definedName name="_xlnm.Print_Titles" localSheetId="3">EVENTUALES!$1:$7</definedName>
    <definedName name="_xlnm.Print_Titles" localSheetId="0">'NOMINA BASE'!$1:$6</definedName>
    <definedName name="_xlnm.Print_Titles" localSheetId="1">'SEGURIDAD PÚBLICA'!$1:$6</definedName>
  </definedNames>
  <calcPr calcId="144525"/>
</workbook>
</file>

<file path=xl/calcChain.xml><?xml version="1.0" encoding="utf-8"?>
<calcChain xmlns="http://schemas.openxmlformats.org/spreadsheetml/2006/main">
  <c r="O130" i="1" l="1"/>
  <c r="H130" i="1"/>
  <c r="D130" i="1"/>
  <c r="Y129" i="1" l="1"/>
  <c r="V129" i="1"/>
  <c r="AD128" i="1"/>
  <c r="AC128" i="1"/>
  <c r="AB128" i="1"/>
  <c r="X128" i="1"/>
  <c r="Y128" i="1" s="1"/>
  <c r="V128" i="1"/>
  <c r="T128" i="1"/>
  <c r="O128" i="1"/>
  <c r="H128" i="1"/>
  <c r="D128" i="1"/>
  <c r="M386" i="1"/>
  <c r="I386" i="1"/>
  <c r="G386" i="1"/>
  <c r="F386" i="1"/>
  <c r="V383" i="1"/>
  <c r="V382" i="1"/>
  <c r="X382" i="1" s="1"/>
  <c r="Y382" i="1" s="1"/>
  <c r="T382" i="1"/>
  <c r="O382" i="1"/>
  <c r="H382" i="1"/>
  <c r="D382" i="1"/>
  <c r="O198" i="1"/>
  <c r="H198" i="1"/>
  <c r="D198" i="1"/>
  <c r="O196" i="1"/>
  <c r="H196" i="1"/>
  <c r="D196" i="1"/>
  <c r="O156" i="1"/>
  <c r="H156" i="1"/>
  <c r="D156" i="1"/>
  <c r="Y155" i="1"/>
  <c r="V155" i="1"/>
  <c r="V154" i="1"/>
  <c r="X154" i="1" s="1"/>
  <c r="Y154" i="1" s="1"/>
  <c r="T154" i="1"/>
  <c r="O154" i="1"/>
  <c r="H154" i="1"/>
  <c r="D154" i="1"/>
  <c r="O64" i="1"/>
  <c r="H64" i="1"/>
  <c r="D64" i="1"/>
  <c r="Y63" i="1" l="1"/>
  <c r="V63" i="1"/>
  <c r="AD62" i="1"/>
  <c r="AC62" i="1"/>
  <c r="AB62" i="1"/>
  <c r="V62" i="1"/>
  <c r="X62" i="1" s="1"/>
  <c r="Y62" i="1" s="1"/>
  <c r="T62" i="1"/>
  <c r="O62" i="1"/>
  <c r="H62" i="1"/>
  <c r="D62" i="1"/>
  <c r="N160" i="1"/>
  <c r="M160" i="1"/>
  <c r="I160" i="1"/>
  <c r="G160" i="1"/>
  <c r="F160" i="1"/>
  <c r="O148" i="1"/>
  <c r="H148" i="1"/>
  <c r="D148" i="1"/>
  <c r="Y149" i="1"/>
  <c r="V149" i="1"/>
  <c r="AF148" i="1"/>
  <c r="AE148" i="1"/>
  <c r="AD148" i="1"/>
  <c r="AC148" i="1"/>
  <c r="AB148" i="1"/>
  <c r="V148" i="1"/>
  <c r="X148" i="1" s="1"/>
  <c r="Y148" i="1" s="1"/>
  <c r="T148" i="1"/>
  <c r="O132" i="1"/>
  <c r="H132" i="1"/>
  <c r="D132" i="1"/>
  <c r="O138" i="1"/>
  <c r="H138" i="1"/>
  <c r="D138" i="1"/>
  <c r="AC139" i="1"/>
  <c r="AB139" i="1"/>
  <c r="Y139" i="1"/>
  <c r="V139" i="1"/>
  <c r="V138" i="1"/>
  <c r="X138" i="1" s="1"/>
  <c r="Y138" i="1" s="1"/>
  <c r="T138" i="1"/>
  <c r="V318" i="1"/>
  <c r="U318" i="1"/>
  <c r="AC317" i="1"/>
  <c r="AB317" i="1"/>
  <c r="V317" i="1"/>
  <c r="X317" i="1" s="1"/>
  <c r="Y317" i="1" s="1"/>
  <c r="O317" i="1"/>
  <c r="H317" i="1"/>
  <c r="D317" i="1"/>
  <c r="AC141" i="1"/>
  <c r="AB141" i="1"/>
  <c r="Y141" i="1"/>
  <c r="V141" i="1"/>
  <c r="V140" i="1"/>
  <c r="X140" i="1" s="1"/>
  <c r="Y140" i="1" s="1"/>
  <c r="T140" i="1"/>
  <c r="O140" i="1"/>
  <c r="H140" i="1"/>
  <c r="D140" i="1"/>
  <c r="V316" i="1"/>
  <c r="U316" i="1"/>
  <c r="AC315" i="1"/>
  <c r="AB315" i="1"/>
  <c r="V315" i="1"/>
  <c r="X315" i="1" s="1"/>
  <c r="Y315" i="1" s="1"/>
  <c r="O315" i="1"/>
  <c r="H315" i="1"/>
  <c r="D315" i="1"/>
  <c r="V314" i="1"/>
  <c r="U314" i="1"/>
  <c r="AC313" i="1"/>
  <c r="AB313" i="1"/>
  <c r="V313" i="1"/>
  <c r="X313" i="1" s="1"/>
  <c r="Y313" i="1" s="1"/>
  <c r="O313" i="1"/>
  <c r="H313" i="1"/>
  <c r="D313" i="1"/>
  <c r="V97" i="1"/>
  <c r="X96" i="1"/>
  <c r="Y96" i="1" s="1"/>
  <c r="V96" i="1"/>
  <c r="T96" i="1"/>
  <c r="O96" i="1"/>
  <c r="H96" i="1"/>
  <c r="D96" i="1"/>
  <c r="N40" i="7"/>
  <c r="G40" i="7"/>
  <c r="C40" i="7"/>
  <c r="N38" i="7"/>
  <c r="G38" i="7"/>
  <c r="C38" i="7"/>
  <c r="O307" i="1" l="1"/>
  <c r="H307" i="1"/>
  <c r="D307" i="1"/>
  <c r="AE306" i="1"/>
  <c r="AD306" i="1"/>
  <c r="AC306" i="1"/>
  <c r="AB306" i="1"/>
  <c r="V306" i="1"/>
  <c r="X305" i="1"/>
  <c r="Y305" i="1" s="1"/>
  <c r="V305" i="1"/>
  <c r="T305" i="1"/>
  <c r="O305" i="1"/>
  <c r="H305" i="1"/>
  <c r="D305" i="1"/>
  <c r="M42" i="7"/>
  <c r="M44" i="7" s="1"/>
  <c r="L42" i="7"/>
  <c r="L44" i="7" s="1"/>
  <c r="K42" i="7"/>
  <c r="K44" i="7" s="1"/>
  <c r="J42" i="7"/>
  <c r="J44" i="7" s="1"/>
  <c r="I42" i="7"/>
  <c r="I44" i="7" s="1"/>
  <c r="H42" i="7"/>
  <c r="H44" i="7" s="1"/>
  <c r="F42" i="7"/>
  <c r="F44" i="7" s="1"/>
  <c r="E42" i="7"/>
  <c r="E44" i="7" s="1"/>
  <c r="N36" i="7"/>
  <c r="G36" i="7"/>
  <c r="C36" i="7"/>
  <c r="N34" i="7"/>
  <c r="G34" i="7"/>
  <c r="C34" i="7"/>
  <c r="N32" i="7"/>
  <c r="G32" i="7"/>
  <c r="C32" i="7"/>
  <c r="N30" i="7"/>
  <c r="G30" i="7"/>
  <c r="C30" i="7"/>
  <c r="N28" i="7"/>
  <c r="G28" i="7"/>
  <c r="C28" i="7"/>
  <c r="N26" i="7"/>
  <c r="G26" i="7"/>
  <c r="C26" i="7"/>
  <c r="N24" i="7"/>
  <c r="G24" i="7"/>
  <c r="C24" i="7"/>
  <c r="N22" i="7"/>
  <c r="G22" i="7"/>
  <c r="C22" i="7"/>
  <c r="N20" i="7"/>
  <c r="G20" i="7"/>
  <c r="C20" i="7"/>
  <c r="N18" i="7"/>
  <c r="G18" i="7"/>
  <c r="C18" i="7"/>
  <c r="N16" i="7"/>
  <c r="G16" i="7"/>
  <c r="C16" i="7"/>
  <c r="N14" i="7"/>
  <c r="G14" i="7"/>
  <c r="C14" i="7"/>
  <c r="N12" i="7"/>
  <c r="G12" i="7"/>
  <c r="C12" i="7"/>
  <c r="N10" i="7"/>
  <c r="G10" i="7"/>
  <c r="C10" i="7"/>
  <c r="N8" i="7"/>
  <c r="G8" i="7"/>
  <c r="C8" i="7"/>
  <c r="N118" i="1"/>
  <c r="M118" i="1"/>
  <c r="I118" i="1"/>
  <c r="G118" i="1"/>
  <c r="F118" i="1"/>
  <c r="V320" i="1"/>
  <c r="U320" i="1"/>
  <c r="V319" i="1"/>
  <c r="X319" i="1" s="1"/>
  <c r="Y319" i="1" s="1"/>
  <c r="O319" i="1"/>
  <c r="H319" i="1"/>
  <c r="D319" i="1"/>
  <c r="N333" i="1"/>
  <c r="M333" i="1"/>
  <c r="I333" i="1"/>
  <c r="G333" i="1"/>
  <c r="F333" i="1"/>
  <c r="Y330" i="1"/>
  <c r="V330" i="1"/>
  <c r="V329" i="1"/>
  <c r="X329" i="1" s="1"/>
  <c r="Y329" i="1" s="1"/>
  <c r="T329" i="1"/>
  <c r="O329" i="1"/>
  <c r="H329" i="1"/>
  <c r="D329" i="1"/>
  <c r="AC216" i="1"/>
  <c r="AB216" i="1"/>
  <c r="Y216" i="1"/>
  <c r="V216" i="1"/>
  <c r="V215" i="1"/>
  <c r="X215" i="1" s="1"/>
  <c r="Y215" i="1" s="1"/>
  <c r="T215" i="1"/>
  <c r="O215" i="1"/>
  <c r="H215" i="1"/>
  <c r="D215" i="1"/>
  <c r="Y65" i="1"/>
  <c r="V65" i="1"/>
  <c r="AD64" i="1"/>
  <c r="AC64" i="1"/>
  <c r="AB64" i="1"/>
  <c r="V64" i="1"/>
  <c r="X64" i="1" s="1"/>
  <c r="Y64" i="1" s="1"/>
  <c r="T64" i="1"/>
  <c r="V99" i="1"/>
  <c r="V98" i="1"/>
  <c r="X98" i="1" s="1"/>
  <c r="Y98" i="1" s="1"/>
  <c r="T98" i="1"/>
  <c r="O98" i="1"/>
  <c r="H98" i="1"/>
  <c r="D98" i="1"/>
  <c r="AC95" i="1"/>
  <c r="AC99" i="1" s="1"/>
  <c r="AB95" i="1"/>
  <c r="AB99" i="1" s="1"/>
  <c r="Y95" i="1"/>
  <c r="V95" i="1"/>
  <c r="V94" i="1"/>
  <c r="X94" i="1" s="1"/>
  <c r="Y94" i="1" s="1"/>
  <c r="T94" i="1"/>
  <c r="O94" i="1"/>
  <c r="H94" i="1"/>
  <c r="D94" i="1"/>
  <c r="AC93" i="1"/>
  <c r="AC97" i="1" s="1"/>
  <c r="AB93" i="1"/>
  <c r="AB97" i="1" s="1"/>
  <c r="Y93" i="1"/>
  <c r="V93" i="1"/>
  <c r="V92" i="1"/>
  <c r="X92" i="1" s="1"/>
  <c r="Y92" i="1" s="1"/>
  <c r="T92" i="1"/>
  <c r="O92" i="1"/>
  <c r="H92" i="1"/>
  <c r="D92" i="1"/>
  <c r="Y115" i="1"/>
  <c r="V115" i="1"/>
  <c r="AE114" i="1"/>
  <c r="AD114" i="1"/>
  <c r="AC114" i="1"/>
  <c r="AB114" i="1"/>
  <c r="V114" i="1"/>
  <c r="X114" i="1" s="1"/>
  <c r="Y114" i="1" s="1"/>
  <c r="T114" i="1"/>
  <c r="O114" i="1"/>
  <c r="H114" i="1"/>
  <c r="D114" i="1"/>
  <c r="V312" i="1"/>
  <c r="U312" i="1"/>
  <c r="AC311" i="1"/>
  <c r="AC319" i="1" s="1"/>
  <c r="AB311" i="1"/>
  <c r="AB319" i="1" s="1"/>
  <c r="V311" i="1"/>
  <c r="X311" i="1" s="1"/>
  <c r="Y311" i="1" s="1"/>
  <c r="O311" i="1"/>
  <c r="H311" i="1"/>
  <c r="D311" i="1"/>
  <c r="Y53" i="1"/>
  <c r="V53" i="1"/>
  <c r="AE52" i="1"/>
  <c r="AD52" i="1"/>
  <c r="AC52" i="1"/>
  <c r="AB52" i="1"/>
  <c r="V52" i="1"/>
  <c r="X52" i="1" s="1"/>
  <c r="Y52" i="1" s="1"/>
  <c r="T52" i="1"/>
  <c r="O52" i="1"/>
  <c r="H52" i="1"/>
  <c r="D52" i="1"/>
  <c r="Y195" i="1"/>
  <c r="V195" i="1"/>
  <c r="V194" i="1"/>
  <c r="X194" i="1" s="1"/>
  <c r="Y194" i="1" s="1"/>
  <c r="T194" i="1"/>
  <c r="O194" i="1"/>
  <c r="H194" i="1"/>
  <c r="D194" i="1"/>
  <c r="Y193" i="1"/>
  <c r="V193" i="1"/>
  <c r="V192" i="1"/>
  <c r="X192" i="1" s="1"/>
  <c r="Y192" i="1" s="1"/>
  <c r="T192" i="1"/>
  <c r="O192" i="1"/>
  <c r="H192" i="1"/>
  <c r="D192" i="1"/>
  <c r="Y310" i="1"/>
  <c r="V310" i="1"/>
  <c r="U310" i="1"/>
  <c r="V309" i="1"/>
  <c r="X309" i="1" s="1"/>
  <c r="Y309" i="1" s="1"/>
  <c r="T309" i="1"/>
  <c r="O309" i="1"/>
  <c r="H309" i="1"/>
  <c r="D309" i="1"/>
  <c r="V91" i="1"/>
  <c r="V90" i="1"/>
  <c r="X90" i="1" s="1"/>
  <c r="Y90" i="1" s="1"/>
  <c r="T90" i="1"/>
  <c r="O90" i="1"/>
  <c r="H90" i="1"/>
  <c r="D90" i="1"/>
  <c r="N371" i="1"/>
  <c r="M371" i="1"/>
  <c r="I371" i="1"/>
  <c r="G371" i="1"/>
  <c r="F371" i="1"/>
  <c r="AC368" i="1"/>
  <c r="AB368" i="1"/>
  <c r="V368" i="1"/>
  <c r="V367" i="1"/>
  <c r="X367" i="1" s="1"/>
  <c r="Y367" i="1" s="1"/>
  <c r="T367" i="1"/>
  <c r="O367" i="1"/>
  <c r="H367" i="1"/>
  <c r="D367" i="1"/>
  <c r="N379" i="1"/>
  <c r="M379" i="1"/>
  <c r="I379" i="1"/>
  <c r="G379" i="1"/>
  <c r="F379" i="1"/>
  <c r="V376" i="1"/>
  <c r="V375" i="1"/>
  <c r="X375" i="1" s="1"/>
  <c r="Y375" i="1" s="1"/>
  <c r="T375" i="1"/>
  <c r="O375" i="1"/>
  <c r="H375" i="1"/>
  <c r="D375" i="1"/>
  <c r="AE308" i="1"/>
  <c r="AD308" i="1"/>
  <c r="AC308" i="1"/>
  <c r="AB308" i="1"/>
  <c r="V308" i="1"/>
  <c r="V307" i="1"/>
  <c r="X307" i="1" s="1"/>
  <c r="Y307" i="1" s="1"/>
  <c r="T307" i="1"/>
  <c r="Y246" i="1"/>
  <c r="V246" i="1"/>
  <c r="V245" i="1"/>
  <c r="X245" i="1" s="1"/>
  <c r="Y245" i="1" s="1"/>
  <c r="T245" i="1"/>
  <c r="O245" i="1"/>
  <c r="H245" i="1"/>
  <c r="D245" i="1"/>
  <c r="Y304" i="1"/>
  <c r="V304" i="1"/>
  <c r="V303" i="1"/>
  <c r="X303" i="1" s="1"/>
  <c r="Y303" i="1" s="1"/>
  <c r="T303" i="1"/>
  <c r="O303" i="1"/>
  <c r="H303" i="1"/>
  <c r="D303" i="1"/>
  <c r="Y302" i="1"/>
  <c r="V302" i="1"/>
  <c r="AD301" i="1"/>
  <c r="AC301" i="1"/>
  <c r="AB301" i="1"/>
  <c r="V301" i="1"/>
  <c r="X301" i="1" s="1"/>
  <c r="Y301" i="1" s="1"/>
  <c r="T301" i="1"/>
  <c r="O301" i="1"/>
  <c r="H301" i="1"/>
  <c r="D301" i="1"/>
  <c r="Y300" i="1"/>
  <c r="V300" i="1"/>
  <c r="V299" i="1"/>
  <c r="X299" i="1" s="1"/>
  <c r="Y299" i="1" s="1"/>
  <c r="T299" i="1"/>
  <c r="O299" i="1"/>
  <c r="H299" i="1"/>
  <c r="D299" i="1"/>
  <c r="Y244" i="1"/>
  <c r="V244" i="1"/>
  <c r="V243" i="1"/>
  <c r="X243" i="1" s="1"/>
  <c r="Y243" i="1" s="1"/>
  <c r="T243" i="1"/>
  <c r="O243" i="1"/>
  <c r="H243" i="1"/>
  <c r="D243" i="1"/>
  <c r="AE298" i="1"/>
  <c r="AD298" i="1"/>
  <c r="AC298" i="1"/>
  <c r="AB298" i="1"/>
  <c r="Y298" i="1"/>
  <c r="V298" i="1"/>
  <c r="V297" i="1"/>
  <c r="X297" i="1" s="1"/>
  <c r="Y297" i="1" s="1"/>
  <c r="T297" i="1"/>
  <c r="O297" i="1"/>
  <c r="H297" i="1"/>
  <c r="D297" i="1"/>
  <c r="Y270" i="1"/>
  <c r="V270" i="1"/>
  <c r="AF269" i="1"/>
  <c r="AE269" i="1"/>
  <c r="AD269" i="1"/>
  <c r="AC269" i="1"/>
  <c r="AB269" i="1"/>
  <c r="V269" i="1"/>
  <c r="X269" i="1" s="1"/>
  <c r="Y269" i="1" s="1"/>
  <c r="T269" i="1"/>
  <c r="O269" i="1"/>
  <c r="H269" i="1"/>
  <c r="D269" i="1"/>
  <c r="Y268" i="1"/>
  <c r="V268" i="1"/>
  <c r="V267" i="1"/>
  <c r="X267" i="1" s="1"/>
  <c r="Y267" i="1" s="1"/>
  <c r="T267" i="1"/>
  <c r="O267" i="1"/>
  <c r="H267" i="1"/>
  <c r="D267" i="1"/>
  <c r="Y266" i="1"/>
  <c r="V266" i="1"/>
  <c r="AF265" i="1"/>
  <c r="AE265" i="1"/>
  <c r="AD265" i="1"/>
  <c r="AC265" i="1"/>
  <c r="AB265" i="1"/>
  <c r="V265" i="1"/>
  <c r="X265" i="1" s="1"/>
  <c r="Y265" i="1" s="1"/>
  <c r="T265" i="1"/>
  <c r="O265" i="1"/>
  <c r="H265" i="1"/>
  <c r="D265" i="1"/>
  <c r="Y264" i="1"/>
  <c r="V264" i="1"/>
  <c r="V263" i="1"/>
  <c r="X263" i="1" s="1"/>
  <c r="T263" i="1"/>
  <c r="O263" i="1"/>
  <c r="H263" i="1"/>
  <c r="D263" i="1"/>
  <c r="AC87" i="1"/>
  <c r="AB87" i="1"/>
  <c r="Y87" i="1"/>
  <c r="V87" i="1"/>
  <c r="V86" i="1"/>
  <c r="X86" i="1" s="1"/>
  <c r="Y86" i="1" s="1"/>
  <c r="T86" i="1"/>
  <c r="O86" i="1"/>
  <c r="H86" i="1"/>
  <c r="D86" i="1"/>
  <c r="AC89" i="1"/>
  <c r="AB89" i="1"/>
  <c r="V89" i="1"/>
  <c r="V88" i="1"/>
  <c r="X88" i="1" s="1"/>
  <c r="Y88" i="1" s="1"/>
  <c r="T88" i="1"/>
  <c r="O88" i="1"/>
  <c r="H88" i="1"/>
  <c r="D88" i="1"/>
  <c r="V294" i="1"/>
  <c r="V293" i="1"/>
  <c r="X293" i="1" s="1"/>
  <c r="Y293" i="1" s="1"/>
  <c r="T293" i="1"/>
  <c r="O293" i="1"/>
  <c r="H293" i="1"/>
  <c r="D293" i="1"/>
  <c r="V292" i="1"/>
  <c r="AE291" i="1"/>
  <c r="AE293" i="1" s="1"/>
  <c r="AD291" i="1"/>
  <c r="AD293" i="1" s="1"/>
  <c r="AC291" i="1"/>
  <c r="AC293" i="1" s="1"/>
  <c r="AB291" i="1"/>
  <c r="AB293" i="1" s="1"/>
  <c r="V291" i="1"/>
  <c r="X291" i="1" s="1"/>
  <c r="Y291" i="1" s="1"/>
  <c r="T291" i="1"/>
  <c r="O291" i="1"/>
  <c r="H291" i="1"/>
  <c r="D291" i="1"/>
  <c r="V290" i="1"/>
  <c r="AE289" i="1"/>
  <c r="AD289" i="1"/>
  <c r="AC289" i="1"/>
  <c r="AB289" i="1"/>
  <c r="V289" i="1"/>
  <c r="X289" i="1" s="1"/>
  <c r="Y289" i="1" s="1"/>
  <c r="T289" i="1"/>
  <c r="O289" i="1"/>
  <c r="H289" i="1"/>
  <c r="D289" i="1"/>
  <c r="V288" i="1"/>
  <c r="V287" i="1"/>
  <c r="X287" i="1" s="1"/>
  <c r="Y287" i="1" s="1"/>
  <c r="T287" i="1"/>
  <c r="O287" i="1"/>
  <c r="H287" i="1"/>
  <c r="D287" i="1"/>
  <c r="Y189" i="1"/>
  <c r="V189" i="1"/>
  <c r="V188" i="1"/>
  <c r="X188" i="1" s="1"/>
  <c r="Y188" i="1" s="1"/>
  <c r="T188" i="1"/>
  <c r="O188" i="1"/>
  <c r="H188" i="1"/>
  <c r="D188" i="1"/>
  <c r="H109" i="1"/>
  <c r="Y131" i="1"/>
  <c r="V131" i="1"/>
  <c r="AD130" i="1"/>
  <c r="AC130" i="1"/>
  <c r="AB130" i="1"/>
  <c r="V130" i="1"/>
  <c r="X130" i="1" s="1"/>
  <c r="Y130" i="1" s="1"/>
  <c r="T130" i="1"/>
  <c r="Y165" i="1"/>
  <c r="V165" i="1"/>
  <c r="V164" i="1"/>
  <c r="X164" i="1" s="1"/>
  <c r="Y164" i="1" s="1"/>
  <c r="T164" i="1"/>
  <c r="O164" i="1"/>
  <c r="H164" i="1"/>
  <c r="D164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L379" i="1"/>
  <c r="K379" i="1"/>
  <c r="J379" i="1"/>
  <c r="O377" i="1"/>
  <c r="H377" i="1"/>
  <c r="D377" i="1"/>
  <c r="N42" i="7" l="1"/>
  <c r="N44" i="7" s="1"/>
  <c r="G42" i="7"/>
  <c r="G44" i="7" s="1"/>
  <c r="O44" i="7"/>
  <c r="O379" i="1"/>
  <c r="H379" i="1"/>
  <c r="W386" i="1"/>
  <c r="N386" i="1"/>
  <c r="L386" i="1"/>
  <c r="K386" i="1"/>
  <c r="J386" i="1"/>
  <c r="V385" i="1"/>
  <c r="V384" i="1"/>
  <c r="X384" i="1" s="1"/>
  <c r="Y384" i="1" s="1"/>
  <c r="T384" i="1"/>
  <c r="O384" i="1"/>
  <c r="O386" i="1" s="1"/>
  <c r="H384" i="1"/>
  <c r="H386" i="1" s="1"/>
  <c r="D384" i="1"/>
  <c r="V386" i="1" l="1"/>
  <c r="U386" i="1" s="1"/>
  <c r="X386" i="1"/>
  <c r="G364" i="1" l="1"/>
  <c r="I364" i="1"/>
  <c r="J364" i="1"/>
  <c r="K364" i="1"/>
  <c r="L364" i="1"/>
  <c r="N364" i="1"/>
  <c r="F364" i="1"/>
  <c r="F358" i="1"/>
  <c r="F353" i="1"/>
  <c r="F325" i="1"/>
  <c r="F247" i="1"/>
  <c r="F234" i="1"/>
  <c r="F224" i="1"/>
  <c r="F206" i="1"/>
  <c r="F200" i="1"/>
  <c r="F181" i="1"/>
  <c r="F168" i="1"/>
  <c r="J160" i="1" l="1"/>
  <c r="K160" i="1"/>
  <c r="L160" i="1"/>
  <c r="F134" i="1"/>
  <c r="F111" i="1"/>
  <c r="F102" i="1"/>
  <c r="F73" i="1"/>
  <c r="F66" i="1"/>
  <c r="F56" i="1"/>
  <c r="F26" i="1"/>
  <c r="V363" i="1"/>
  <c r="V362" i="1"/>
  <c r="X362" i="1" s="1"/>
  <c r="Y362" i="1" s="1"/>
  <c r="T362" i="1"/>
  <c r="H362" i="1"/>
  <c r="D362" i="1"/>
  <c r="V284" i="1"/>
  <c r="V283" i="1"/>
  <c r="X283" i="1" s="1"/>
  <c r="Y283" i="1" s="1"/>
  <c r="T283" i="1"/>
  <c r="O283" i="1"/>
  <c r="H283" i="1"/>
  <c r="D283" i="1"/>
  <c r="V282" i="1"/>
  <c r="V281" i="1"/>
  <c r="X281" i="1" s="1"/>
  <c r="Y281" i="1" s="1"/>
  <c r="T281" i="1"/>
  <c r="O281" i="1"/>
  <c r="H281" i="1"/>
  <c r="D281" i="1"/>
  <c r="V286" i="1"/>
  <c r="V285" i="1"/>
  <c r="X285" i="1" s="1"/>
  <c r="Y285" i="1" s="1"/>
  <c r="T285" i="1"/>
  <c r="O285" i="1"/>
  <c r="H285" i="1"/>
  <c r="D285" i="1"/>
  <c r="AE176" i="1"/>
  <c r="AD176" i="1"/>
  <c r="AC176" i="1"/>
  <c r="AB176" i="1"/>
  <c r="Y176" i="1"/>
  <c r="V176" i="1"/>
  <c r="V175" i="1"/>
  <c r="X175" i="1" s="1"/>
  <c r="Y175" i="1" s="1"/>
  <c r="T175" i="1"/>
  <c r="O175" i="1"/>
  <c r="H175" i="1"/>
  <c r="D175" i="1"/>
  <c r="Y240" i="1"/>
  <c r="V240" i="1"/>
  <c r="V239" i="1"/>
  <c r="X239" i="1" s="1"/>
  <c r="Y239" i="1" s="1"/>
  <c r="T239" i="1"/>
  <c r="O239" i="1"/>
  <c r="H239" i="1"/>
  <c r="D239" i="1"/>
  <c r="AE174" i="1"/>
  <c r="AD174" i="1"/>
  <c r="AC174" i="1"/>
  <c r="AB174" i="1"/>
  <c r="Y174" i="1"/>
  <c r="V174" i="1"/>
  <c r="V173" i="1"/>
  <c r="X173" i="1" s="1"/>
  <c r="Y173" i="1" s="1"/>
  <c r="T173" i="1"/>
  <c r="O173" i="1"/>
  <c r="H173" i="1"/>
  <c r="D173" i="1"/>
  <c r="D369" i="1"/>
  <c r="H369" i="1"/>
  <c r="H371" i="1" s="1"/>
  <c r="O369" i="1"/>
  <c r="O371" i="1" s="1"/>
  <c r="T369" i="1"/>
  <c r="V369" i="1"/>
  <c r="X369" i="1" s="1"/>
  <c r="Y369" i="1" s="1"/>
  <c r="V370" i="1"/>
  <c r="Y370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O362" i="1" l="1"/>
  <c r="V272" i="1" l="1"/>
  <c r="AE271" i="1"/>
  <c r="AD271" i="1"/>
  <c r="AC271" i="1"/>
  <c r="AB271" i="1"/>
  <c r="V271" i="1"/>
  <c r="X271" i="1" s="1"/>
  <c r="Y271" i="1" s="1"/>
  <c r="T271" i="1"/>
  <c r="O271" i="1"/>
  <c r="H271" i="1"/>
  <c r="D271" i="1"/>
  <c r="W56" i="1"/>
  <c r="O142" i="1"/>
  <c r="O144" i="1" s="1"/>
  <c r="N144" i="1"/>
  <c r="L144" i="1"/>
  <c r="K144" i="1"/>
  <c r="J144" i="1"/>
  <c r="I144" i="1"/>
  <c r="G144" i="1"/>
  <c r="F144" i="1"/>
  <c r="AC143" i="1"/>
  <c r="AB143" i="1"/>
  <c r="Y143" i="1"/>
  <c r="V143" i="1"/>
  <c r="V142" i="1"/>
  <c r="X142" i="1" s="1"/>
  <c r="Y142" i="1" s="1"/>
  <c r="T142" i="1"/>
  <c r="H142" i="1"/>
  <c r="H144" i="1" s="1"/>
  <c r="D142" i="1"/>
  <c r="M144" i="1" l="1"/>
  <c r="G404" i="1"/>
  <c r="I404" i="1"/>
  <c r="J404" i="1"/>
  <c r="K404" i="1"/>
  <c r="L404" i="1"/>
  <c r="N404" i="1"/>
  <c r="G399" i="1"/>
  <c r="I399" i="1"/>
  <c r="J399" i="1"/>
  <c r="K399" i="1"/>
  <c r="L399" i="1"/>
  <c r="N399" i="1"/>
  <c r="J371" i="1"/>
  <c r="K371" i="1"/>
  <c r="L371" i="1"/>
  <c r="G353" i="1"/>
  <c r="I353" i="1"/>
  <c r="J353" i="1"/>
  <c r="K353" i="1"/>
  <c r="L353" i="1"/>
  <c r="N353" i="1"/>
  <c r="G325" i="1"/>
  <c r="I325" i="1"/>
  <c r="J325" i="1"/>
  <c r="K325" i="1"/>
  <c r="L325" i="1"/>
  <c r="N325" i="1"/>
  <c r="G247" i="1"/>
  <c r="I247" i="1"/>
  <c r="J247" i="1"/>
  <c r="K247" i="1"/>
  <c r="L247" i="1"/>
  <c r="N247" i="1"/>
  <c r="G234" i="1"/>
  <c r="I234" i="1"/>
  <c r="J234" i="1"/>
  <c r="K234" i="1"/>
  <c r="L234" i="1"/>
  <c r="N234" i="1"/>
  <c r="M224" i="1"/>
  <c r="G224" i="1"/>
  <c r="I224" i="1"/>
  <c r="J224" i="1"/>
  <c r="K224" i="1"/>
  <c r="L224" i="1"/>
  <c r="N224" i="1"/>
  <c r="G219" i="1"/>
  <c r="I219" i="1"/>
  <c r="J219" i="1"/>
  <c r="K219" i="1"/>
  <c r="L219" i="1"/>
  <c r="N219" i="1"/>
  <c r="F219" i="1"/>
  <c r="G181" i="1"/>
  <c r="I181" i="1"/>
  <c r="J181" i="1"/>
  <c r="K181" i="1"/>
  <c r="L181" i="1"/>
  <c r="N181" i="1"/>
  <c r="G168" i="1"/>
  <c r="I168" i="1"/>
  <c r="J168" i="1"/>
  <c r="K168" i="1"/>
  <c r="L168" i="1"/>
  <c r="N168" i="1"/>
  <c r="G134" i="1"/>
  <c r="I134" i="1"/>
  <c r="J134" i="1"/>
  <c r="K134" i="1"/>
  <c r="L134" i="1"/>
  <c r="N134" i="1"/>
  <c r="G123" i="1"/>
  <c r="I123" i="1"/>
  <c r="J123" i="1"/>
  <c r="K123" i="1"/>
  <c r="L123" i="1"/>
  <c r="N123" i="1"/>
  <c r="J118" i="1"/>
  <c r="K118" i="1"/>
  <c r="L118" i="1"/>
  <c r="G111" i="1"/>
  <c r="I111" i="1"/>
  <c r="J111" i="1"/>
  <c r="K111" i="1"/>
  <c r="L111" i="1"/>
  <c r="N111" i="1"/>
  <c r="G66" i="1"/>
  <c r="I66" i="1"/>
  <c r="J66" i="1"/>
  <c r="K66" i="1"/>
  <c r="L66" i="1"/>
  <c r="N66" i="1"/>
  <c r="N56" i="1"/>
  <c r="I56" i="1"/>
  <c r="G56" i="1"/>
  <c r="J56" i="1"/>
  <c r="K56" i="1"/>
  <c r="L56" i="1"/>
  <c r="M404" i="1"/>
  <c r="O395" i="1"/>
  <c r="O391" i="1"/>
  <c r="O349" i="1"/>
  <c r="O345" i="1"/>
  <c r="O279" i="1"/>
  <c r="O179" i="1"/>
  <c r="O177" i="1"/>
  <c r="O171" i="1"/>
  <c r="M123" i="1"/>
  <c r="O82" i="1"/>
  <c r="O84" i="1"/>
  <c r="D59" i="5"/>
  <c r="H59" i="5"/>
  <c r="O59" i="5"/>
  <c r="V59" i="5"/>
  <c r="X59" i="5" s="1"/>
  <c r="Y59" i="5" s="1"/>
  <c r="V60" i="5"/>
  <c r="Y60" i="5"/>
  <c r="H279" i="1"/>
  <c r="D279" i="1"/>
  <c r="V280" i="1"/>
  <c r="AE279" i="1"/>
  <c r="AD279" i="1"/>
  <c r="AC279" i="1"/>
  <c r="AB279" i="1"/>
  <c r="V279" i="1"/>
  <c r="X279" i="1" s="1"/>
  <c r="Y279" i="1" s="1"/>
  <c r="T279" i="1"/>
  <c r="D82" i="1"/>
  <c r="Y83" i="1"/>
  <c r="V83" i="1"/>
  <c r="AE82" i="1"/>
  <c r="AD82" i="1"/>
  <c r="AC82" i="1"/>
  <c r="AB82" i="1"/>
  <c r="V82" i="1"/>
  <c r="X82" i="1" s="1"/>
  <c r="Y82" i="1" s="1"/>
  <c r="T82" i="1"/>
  <c r="H82" i="1"/>
  <c r="Y75" i="1"/>
  <c r="Y85" i="1"/>
  <c r="V85" i="1"/>
  <c r="V84" i="1"/>
  <c r="X84" i="1" s="1"/>
  <c r="Y84" i="1" s="1"/>
  <c r="T84" i="1"/>
  <c r="H84" i="1"/>
  <c r="D84" i="1"/>
  <c r="Y392" i="1"/>
  <c r="V392" i="1"/>
  <c r="AH391" i="1"/>
  <c r="AG391" i="1"/>
  <c r="AF391" i="1"/>
  <c r="AE391" i="1"/>
  <c r="AD391" i="1"/>
  <c r="AC391" i="1"/>
  <c r="AB391" i="1"/>
  <c r="V391" i="1"/>
  <c r="X391" i="1" s="1"/>
  <c r="Y391" i="1" s="1"/>
  <c r="T391" i="1"/>
  <c r="H391" i="1"/>
  <c r="D391" i="1"/>
  <c r="Y396" i="1"/>
  <c r="V396" i="1"/>
  <c r="V395" i="1"/>
  <c r="X395" i="1" s="1"/>
  <c r="Y395" i="1" s="1"/>
  <c r="T395" i="1"/>
  <c r="H395" i="1"/>
  <c r="D395" i="1"/>
  <c r="D356" i="1"/>
  <c r="V276" i="1"/>
  <c r="V275" i="1"/>
  <c r="X275" i="1" s="1"/>
  <c r="Y275" i="1" s="1"/>
  <c r="T275" i="1"/>
  <c r="O275" i="1"/>
  <c r="H275" i="1"/>
  <c r="D275" i="1"/>
  <c r="D345" i="1"/>
  <c r="Y346" i="1"/>
  <c r="V346" i="1"/>
  <c r="V345" i="1"/>
  <c r="X345" i="1" s="1"/>
  <c r="Y345" i="1" s="1"/>
  <c r="T345" i="1"/>
  <c r="H345" i="1"/>
  <c r="D349" i="1"/>
  <c r="Y350" i="1"/>
  <c r="V350" i="1"/>
  <c r="V349" i="1"/>
  <c r="X349" i="1" s="1"/>
  <c r="Y349" i="1" s="1"/>
  <c r="T349" i="1"/>
  <c r="H349" i="1"/>
  <c r="Y348" i="1"/>
  <c r="V348" i="1"/>
  <c r="V347" i="1"/>
  <c r="X347" i="1" s="1"/>
  <c r="Y347" i="1" s="1"/>
  <c r="T347" i="1"/>
  <c r="O347" i="1"/>
  <c r="H347" i="1"/>
  <c r="D347" i="1"/>
  <c r="Y344" i="1"/>
  <c r="V344" i="1"/>
  <c r="V343" i="1"/>
  <c r="X343" i="1" s="1"/>
  <c r="Y343" i="1" s="1"/>
  <c r="T343" i="1"/>
  <c r="O343" i="1"/>
  <c r="H343" i="1"/>
  <c r="D343" i="1"/>
  <c r="AE172" i="1"/>
  <c r="AD172" i="1"/>
  <c r="AC172" i="1"/>
  <c r="AB172" i="1"/>
  <c r="Y172" i="1"/>
  <c r="V172" i="1"/>
  <c r="V171" i="1"/>
  <c r="X171" i="1" s="1"/>
  <c r="Y171" i="1" s="1"/>
  <c r="T171" i="1"/>
  <c r="H171" i="1"/>
  <c r="D171" i="1"/>
  <c r="W181" i="1"/>
  <c r="AE180" i="1"/>
  <c r="AD180" i="1"/>
  <c r="AC180" i="1"/>
  <c r="AB180" i="1"/>
  <c r="Y180" i="1"/>
  <c r="V180" i="1"/>
  <c r="V179" i="1"/>
  <c r="X179" i="1" s="1"/>
  <c r="Y179" i="1" s="1"/>
  <c r="T179" i="1"/>
  <c r="H179" i="1"/>
  <c r="D179" i="1"/>
  <c r="Y178" i="1"/>
  <c r="V178" i="1"/>
  <c r="V177" i="1"/>
  <c r="X177" i="1" s="1"/>
  <c r="Y177" i="1" s="1"/>
  <c r="T177" i="1"/>
  <c r="H177" i="1"/>
  <c r="D177" i="1"/>
  <c r="AE178" i="1"/>
  <c r="AD178" i="1"/>
  <c r="AC178" i="1"/>
  <c r="AB178" i="1"/>
  <c r="D116" i="1"/>
  <c r="Y51" i="1"/>
  <c r="V51" i="1"/>
  <c r="AD50" i="1"/>
  <c r="AD164" i="1" s="1"/>
  <c r="AC50" i="1"/>
  <c r="AC164" i="1" s="1"/>
  <c r="AB50" i="1"/>
  <c r="AB164" i="1" s="1"/>
  <c r="V50" i="1"/>
  <c r="X50" i="1" s="1"/>
  <c r="Y50" i="1" s="1"/>
  <c r="T50" i="1"/>
  <c r="O50" i="1"/>
  <c r="H50" i="1"/>
  <c r="D50" i="1"/>
  <c r="M364" i="1" l="1"/>
  <c r="M219" i="1"/>
  <c r="M399" i="1"/>
  <c r="M247" i="1"/>
  <c r="M111" i="1"/>
  <c r="M168" i="1"/>
  <c r="M234" i="1"/>
  <c r="H181" i="1"/>
  <c r="O181" i="1"/>
  <c r="M325" i="1"/>
  <c r="M353" i="1"/>
  <c r="M134" i="1"/>
  <c r="M181" i="1"/>
  <c r="M66" i="1"/>
  <c r="M56" i="1"/>
  <c r="X181" i="1"/>
  <c r="V181" i="1"/>
  <c r="U181" i="1" s="1"/>
  <c r="X13" i="7" l="1"/>
  <c r="U13" i="7"/>
  <c r="AD12" i="7"/>
  <c r="AC12" i="7"/>
  <c r="AB12" i="7"/>
  <c r="AA12" i="7"/>
  <c r="U12" i="7"/>
  <c r="W12" i="7" s="1"/>
  <c r="X12" i="7" s="1"/>
  <c r="S12" i="7"/>
  <c r="G206" i="1" l="1"/>
  <c r="N206" i="1"/>
  <c r="M206" i="1"/>
  <c r="L206" i="1"/>
  <c r="K206" i="1"/>
  <c r="J206" i="1"/>
  <c r="I206" i="1"/>
  <c r="N358" i="1"/>
  <c r="M358" i="1"/>
  <c r="L358" i="1"/>
  <c r="K358" i="1"/>
  <c r="J358" i="1"/>
  <c r="I358" i="1"/>
  <c r="G358" i="1"/>
  <c r="V357" i="1"/>
  <c r="V356" i="1"/>
  <c r="U358" i="1" s="1"/>
  <c r="T356" i="1"/>
  <c r="O356" i="1"/>
  <c r="O358" i="1" s="1"/>
  <c r="H356" i="1"/>
  <c r="H358" i="1" s="1"/>
  <c r="X356" i="1" l="1"/>
  <c r="Y356" i="1" s="1"/>
  <c r="O341" i="1" l="1"/>
  <c r="H341" i="1"/>
  <c r="D341" i="1"/>
  <c r="Y342" i="1"/>
  <c r="V342" i="1"/>
  <c r="V341" i="1"/>
  <c r="X341" i="1" s="1"/>
  <c r="Y341" i="1" s="1"/>
  <c r="T341" i="1"/>
  <c r="Y163" i="1" l="1"/>
  <c r="V163" i="1"/>
  <c r="V162" i="1"/>
  <c r="X162" i="1" s="1"/>
  <c r="Y162" i="1" s="1"/>
  <c r="T162" i="1"/>
  <c r="O162" i="1"/>
  <c r="H162" i="1"/>
  <c r="D162" i="1"/>
  <c r="O61" i="5"/>
  <c r="Y62" i="5"/>
  <c r="V62" i="5"/>
  <c r="V61" i="5"/>
  <c r="X61" i="5" s="1"/>
  <c r="Y61" i="5" s="1"/>
  <c r="H61" i="5"/>
  <c r="D61" i="5"/>
  <c r="D204" i="1" l="1"/>
  <c r="H204" i="1"/>
  <c r="H206" i="1" s="1"/>
  <c r="O204" i="1"/>
  <c r="O206" i="1" s="1"/>
  <c r="D321" i="1"/>
  <c r="D295" i="1"/>
  <c r="D109" i="1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Y262" i="1"/>
  <c r="V262" i="1"/>
  <c r="V261" i="1"/>
  <c r="X261" i="1" s="1"/>
  <c r="Y261" i="1" s="1"/>
  <c r="T261" i="1"/>
  <c r="O261" i="1"/>
  <c r="H261" i="1"/>
  <c r="D261" i="1"/>
  <c r="AD14" i="7" l="1"/>
  <c r="AD16" i="7" s="1"/>
  <c r="AB14" i="7"/>
  <c r="AB16" i="7" s="1"/>
  <c r="AC14" i="7"/>
  <c r="AC16" i="7" s="1"/>
  <c r="AA14" i="7"/>
  <c r="AA16" i="7" s="1"/>
  <c r="X29" i="7"/>
  <c r="U29" i="7"/>
  <c r="U28" i="7"/>
  <c r="W28" i="7" s="1"/>
  <c r="X27" i="7"/>
  <c r="U27" i="7"/>
  <c r="U26" i="7"/>
  <c r="W26" i="7" s="1"/>
  <c r="X25" i="7"/>
  <c r="U25" i="7"/>
  <c r="U24" i="7"/>
  <c r="X23" i="7"/>
  <c r="U23" i="7"/>
  <c r="U22" i="7"/>
  <c r="W22" i="7" s="1"/>
  <c r="X22" i="7" s="1"/>
  <c r="X21" i="7"/>
  <c r="U21" i="7"/>
  <c r="U20" i="7"/>
  <c r="X19" i="7"/>
  <c r="U19" i="7"/>
  <c r="U18" i="7"/>
  <c r="W18" i="7" s="1"/>
  <c r="X18" i="7" s="1"/>
  <c r="X17" i="7"/>
  <c r="U17" i="7"/>
  <c r="U16" i="7"/>
  <c r="W16" i="7" s="1"/>
  <c r="X16" i="7" s="1"/>
  <c r="X11" i="7"/>
  <c r="U11" i="7"/>
  <c r="U10" i="7"/>
  <c r="W10" i="7" s="1"/>
  <c r="X10" i="7" s="1"/>
  <c r="X15" i="7"/>
  <c r="U15" i="7"/>
  <c r="U14" i="7"/>
  <c r="W14" i="7" s="1"/>
  <c r="X9" i="7"/>
  <c r="U9" i="7"/>
  <c r="U8" i="7"/>
  <c r="W8" i="7" s="1"/>
  <c r="T8" i="5"/>
  <c r="V8" i="5"/>
  <c r="X8" i="5" s="1"/>
  <c r="Y8" i="5" s="1"/>
  <c r="G63" i="5"/>
  <c r="AD185" i="1"/>
  <c r="AD191" i="1" s="1"/>
  <c r="AD193" i="1" s="1"/>
  <c r="AC185" i="1"/>
  <c r="AC191" i="1" s="1"/>
  <c r="AC193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D19" i="7" l="1"/>
  <c r="X26" i="7"/>
  <c r="W24" i="7"/>
  <c r="X24" i="7" s="1"/>
  <c r="W20" i="7"/>
  <c r="X20" i="7" s="1"/>
  <c r="X8" i="7"/>
  <c r="X14" i="7"/>
  <c r="X28" i="7"/>
  <c r="F404" i="1"/>
  <c r="W399" i="1"/>
  <c r="J333" i="1"/>
  <c r="K333" i="1"/>
  <c r="L333" i="1"/>
  <c r="I200" i="1"/>
  <c r="J200" i="1"/>
  <c r="K200" i="1"/>
  <c r="L200" i="1"/>
  <c r="M200" i="1"/>
  <c r="N200" i="1"/>
  <c r="I102" i="1"/>
  <c r="J102" i="1"/>
  <c r="K102" i="1"/>
  <c r="L102" i="1"/>
  <c r="M102" i="1"/>
  <c r="N102" i="1"/>
  <c r="I73" i="1"/>
  <c r="J73" i="1"/>
  <c r="K73" i="1"/>
  <c r="L73" i="1"/>
  <c r="M73" i="1"/>
  <c r="N73" i="1"/>
  <c r="I26" i="1"/>
  <c r="J26" i="1"/>
  <c r="K26" i="1"/>
  <c r="L26" i="1"/>
  <c r="M26" i="1"/>
  <c r="N26" i="1"/>
  <c r="N407" i="1" s="1"/>
  <c r="G26" i="1"/>
  <c r="G200" i="1"/>
  <c r="AD66" i="1"/>
  <c r="AD71" i="1" s="1"/>
  <c r="AD126" i="1"/>
  <c r="AC402" i="1"/>
  <c r="AC404" i="1" s="1"/>
  <c r="AB402" i="1"/>
  <c r="AB404" i="1" s="1"/>
  <c r="AH393" i="1"/>
  <c r="AG393" i="1"/>
  <c r="AF393" i="1"/>
  <c r="AE393" i="1"/>
  <c r="AD393" i="1"/>
  <c r="AC393" i="1"/>
  <c r="AB393" i="1"/>
  <c r="AC371" i="1"/>
  <c r="AB371" i="1"/>
  <c r="AF340" i="1"/>
  <c r="AF342" i="1" s="1"/>
  <c r="AE340" i="1"/>
  <c r="AE342" i="1" s="1"/>
  <c r="AD340" i="1"/>
  <c r="AD342" i="1" s="1"/>
  <c r="AC340" i="1"/>
  <c r="AC342" i="1" s="1"/>
  <c r="AB340" i="1"/>
  <c r="AB342" i="1" s="1"/>
  <c r="AC333" i="1"/>
  <c r="AB333" i="1"/>
  <c r="AE273" i="1"/>
  <c r="AE277" i="1" s="1"/>
  <c r="AD273" i="1"/>
  <c r="AD277" i="1" s="1"/>
  <c r="AC273" i="1"/>
  <c r="AC277" i="1" s="1"/>
  <c r="AB273" i="1"/>
  <c r="AB277" i="1" s="1"/>
  <c r="AE247" i="1"/>
  <c r="AD247" i="1"/>
  <c r="AC247" i="1"/>
  <c r="AB247" i="1"/>
  <c r="AF230" i="1"/>
  <c r="AF232" i="1" s="1"/>
  <c r="AE230" i="1"/>
  <c r="AE232" i="1" s="1"/>
  <c r="AD230" i="1"/>
  <c r="AD232" i="1" s="1"/>
  <c r="AC230" i="1"/>
  <c r="AC232" i="1" s="1"/>
  <c r="AB230" i="1"/>
  <c r="AB232" i="1" s="1"/>
  <c r="AD217" i="1"/>
  <c r="AD219" i="1" s="1"/>
  <c r="AD221" i="1" s="1"/>
  <c r="AC217" i="1"/>
  <c r="AC219" i="1" s="1"/>
  <c r="AC221" i="1" s="1"/>
  <c r="AB217" i="1"/>
  <c r="AB219" i="1" s="1"/>
  <c r="AB221" i="1" s="1"/>
  <c r="AD204" i="1"/>
  <c r="AC204" i="1"/>
  <c r="AB204" i="1"/>
  <c r="AB185" i="1"/>
  <c r="AB191" i="1" s="1"/>
  <c r="AB193" i="1" s="1"/>
  <c r="AE163" i="1"/>
  <c r="AD163" i="1"/>
  <c r="AC163" i="1"/>
  <c r="AB163" i="1"/>
  <c r="AC214" i="1"/>
  <c r="AB214" i="1"/>
  <c r="AF150" i="1"/>
  <c r="AE150" i="1"/>
  <c r="AD150" i="1"/>
  <c r="AC150" i="1"/>
  <c r="AB150" i="1"/>
  <c r="AC126" i="1"/>
  <c r="AB126" i="1"/>
  <c r="AC117" i="1"/>
  <c r="AC119" i="1" s="1"/>
  <c r="AC121" i="1" s="1"/>
  <c r="AB117" i="1"/>
  <c r="AB119" i="1" s="1"/>
  <c r="AB121" i="1" s="1"/>
  <c r="AC106" i="1"/>
  <c r="AC108" i="1" s="1"/>
  <c r="AC110" i="1" s="1"/>
  <c r="AB106" i="1"/>
  <c r="AB108" i="1" s="1"/>
  <c r="AB110" i="1" s="1"/>
  <c r="AC66" i="1"/>
  <c r="AC71" i="1" s="1"/>
  <c r="AB66" i="1"/>
  <c r="AB71" i="1" s="1"/>
  <c r="AD46" i="1"/>
  <c r="AD54" i="1" s="1"/>
  <c r="AD166" i="1" s="1"/>
  <c r="AC46" i="1"/>
  <c r="AC54" i="1" s="1"/>
  <c r="AC166" i="1" s="1"/>
  <c r="AB46" i="1"/>
  <c r="AB54" i="1" s="1"/>
  <c r="AB166" i="1" s="1"/>
  <c r="AB10" i="1"/>
  <c r="AB12" i="1" s="1"/>
  <c r="AB14" i="1" s="1"/>
  <c r="Y398" i="1"/>
  <c r="Y394" i="1"/>
  <c r="Y390" i="1"/>
  <c r="Y352" i="1"/>
  <c r="Y340" i="1"/>
  <c r="Y338" i="1"/>
  <c r="Y332" i="1"/>
  <c r="Y260" i="1"/>
  <c r="Y242" i="1"/>
  <c r="Y233" i="1"/>
  <c r="Y231" i="1"/>
  <c r="Y223" i="1"/>
  <c r="Y218" i="1"/>
  <c r="Y212" i="1"/>
  <c r="Y205" i="1"/>
  <c r="Y191" i="1"/>
  <c r="Y185" i="1"/>
  <c r="Y214" i="1"/>
  <c r="Y159" i="1"/>
  <c r="Y157" i="1"/>
  <c r="Y153" i="1"/>
  <c r="Y151" i="1"/>
  <c r="Y133" i="1"/>
  <c r="Y127" i="1"/>
  <c r="Y110" i="1"/>
  <c r="Y108" i="1"/>
  <c r="Y81" i="1"/>
  <c r="Y101" i="1"/>
  <c r="Y79" i="1"/>
  <c r="Y72" i="1"/>
  <c r="Y70" i="1"/>
  <c r="Y61" i="1"/>
  <c r="Y167" i="1"/>
  <c r="Y55" i="1"/>
  <c r="Y47" i="1"/>
  <c r="Y9" i="1"/>
  <c r="Y11" i="1"/>
  <c r="Y13" i="1"/>
  <c r="Y15" i="1"/>
  <c r="Y17" i="1"/>
  <c r="Y19" i="1"/>
  <c r="Y21" i="1"/>
  <c r="Y23" i="1"/>
  <c r="Y25" i="1"/>
  <c r="W26" i="1"/>
  <c r="W404" i="1"/>
  <c r="V403" i="1"/>
  <c r="V402" i="1"/>
  <c r="X402" i="1" s="1"/>
  <c r="Y402" i="1" s="1"/>
  <c r="V398" i="1"/>
  <c r="V397" i="1"/>
  <c r="X397" i="1" s="1"/>
  <c r="Y397" i="1" s="1"/>
  <c r="V394" i="1"/>
  <c r="V393" i="1"/>
  <c r="X393" i="1" s="1"/>
  <c r="Y393" i="1" s="1"/>
  <c r="V390" i="1"/>
  <c r="V389" i="1"/>
  <c r="X389" i="1" s="1"/>
  <c r="W364" i="1"/>
  <c r="W353" i="1"/>
  <c r="V352" i="1"/>
  <c r="V351" i="1"/>
  <c r="X351" i="1" s="1"/>
  <c r="Y351" i="1" s="1"/>
  <c r="V340" i="1"/>
  <c r="V339" i="1"/>
  <c r="X339" i="1" s="1"/>
  <c r="Y339" i="1" s="1"/>
  <c r="V338" i="1"/>
  <c r="V337" i="1"/>
  <c r="X337" i="1" s="1"/>
  <c r="Y337" i="1" s="1"/>
  <c r="W333" i="1"/>
  <c r="V332" i="1"/>
  <c r="V331" i="1"/>
  <c r="X331" i="1" s="1"/>
  <c r="Y331" i="1" s="1"/>
  <c r="W206" i="1"/>
  <c r="W219" i="1"/>
  <c r="W224" i="1"/>
  <c r="W234" i="1"/>
  <c r="W247" i="1"/>
  <c r="W325" i="1"/>
  <c r="V322" i="1"/>
  <c r="V321" i="1"/>
  <c r="X321" i="1" s="1"/>
  <c r="Y321" i="1" s="1"/>
  <c r="V296" i="1"/>
  <c r="V295" i="1"/>
  <c r="X295" i="1" s="1"/>
  <c r="Y295" i="1" s="1"/>
  <c r="V278" i="1"/>
  <c r="V277" i="1"/>
  <c r="X277" i="1" s="1"/>
  <c r="Y277" i="1" s="1"/>
  <c r="V274" i="1"/>
  <c r="V273" i="1"/>
  <c r="X273" i="1" s="1"/>
  <c r="Y273" i="1" s="1"/>
  <c r="V242" i="1"/>
  <c r="V241" i="1"/>
  <c r="X241" i="1" s="1"/>
  <c r="Y241" i="1" s="1"/>
  <c r="V233" i="1"/>
  <c r="V232" i="1"/>
  <c r="X232" i="1" s="1"/>
  <c r="Y232" i="1" s="1"/>
  <c r="V231" i="1"/>
  <c r="V230" i="1"/>
  <c r="X230" i="1" s="1"/>
  <c r="Y230" i="1" s="1"/>
  <c r="V223" i="1"/>
  <c r="V222" i="1"/>
  <c r="V224" i="1" s="1"/>
  <c r="V218" i="1"/>
  <c r="V217" i="1"/>
  <c r="X217" i="1" s="1"/>
  <c r="Y217" i="1" s="1"/>
  <c r="V212" i="1"/>
  <c r="V211" i="1"/>
  <c r="X211" i="1" s="1"/>
  <c r="Y211" i="1" s="1"/>
  <c r="V205" i="1"/>
  <c r="V204" i="1"/>
  <c r="X204" i="1" s="1"/>
  <c r="W200" i="1"/>
  <c r="V191" i="1"/>
  <c r="V190" i="1"/>
  <c r="X190" i="1" s="1"/>
  <c r="Y190" i="1" s="1"/>
  <c r="V185" i="1"/>
  <c r="V184" i="1"/>
  <c r="X184" i="1" s="1"/>
  <c r="W168" i="1"/>
  <c r="V214" i="1"/>
  <c r="V213" i="1"/>
  <c r="X213" i="1" s="1"/>
  <c r="Y213" i="1" s="1"/>
  <c r="W160" i="1"/>
  <c r="V159" i="1"/>
  <c r="V158" i="1"/>
  <c r="X158" i="1" s="1"/>
  <c r="Y158" i="1" s="1"/>
  <c r="V157" i="1"/>
  <c r="V156" i="1"/>
  <c r="X156" i="1" s="1"/>
  <c r="Y156" i="1" s="1"/>
  <c r="V153" i="1"/>
  <c r="V152" i="1"/>
  <c r="X152" i="1" s="1"/>
  <c r="Y152" i="1" s="1"/>
  <c r="V151" i="1"/>
  <c r="V150" i="1"/>
  <c r="X150" i="1" s="1"/>
  <c r="Y150" i="1" s="1"/>
  <c r="W134" i="1"/>
  <c r="V133" i="1"/>
  <c r="V132" i="1"/>
  <c r="X132" i="1" s="1"/>
  <c r="Y132" i="1" s="1"/>
  <c r="V127" i="1"/>
  <c r="V126" i="1"/>
  <c r="X126" i="1" s="1"/>
  <c r="Y126" i="1" s="1"/>
  <c r="V122" i="1"/>
  <c r="V121" i="1"/>
  <c r="X121" i="1" s="1"/>
  <c r="Y121" i="1" s="1"/>
  <c r="V117" i="1"/>
  <c r="V116" i="1"/>
  <c r="X116" i="1" s="1"/>
  <c r="Y116" i="1" s="1"/>
  <c r="V110" i="1"/>
  <c r="V108" i="1"/>
  <c r="V107" i="1"/>
  <c r="X107" i="1" s="1"/>
  <c r="Y107" i="1" s="1"/>
  <c r="W102" i="1"/>
  <c r="V81" i="1"/>
  <c r="V80" i="1"/>
  <c r="X80" i="1" s="1"/>
  <c r="Y80" i="1" s="1"/>
  <c r="V101" i="1"/>
  <c r="V100" i="1"/>
  <c r="X100" i="1" s="1"/>
  <c r="Y100" i="1" s="1"/>
  <c r="V79" i="1"/>
  <c r="V78" i="1"/>
  <c r="X78" i="1" s="1"/>
  <c r="V60" i="1"/>
  <c r="X60" i="1" s="1"/>
  <c r="V71" i="1"/>
  <c r="X71" i="1" s="1"/>
  <c r="Y71" i="1" s="1"/>
  <c r="V72" i="1"/>
  <c r="W66" i="1"/>
  <c r="V61" i="1"/>
  <c r="V167" i="1"/>
  <c r="V166" i="1"/>
  <c r="X166" i="1" s="1"/>
  <c r="Y166" i="1" s="1"/>
  <c r="V55" i="1"/>
  <c r="V54" i="1"/>
  <c r="X54" i="1" s="1"/>
  <c r="Y54" i="1" s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I63" i="5"/>
  <c r="N63" i="5"/>
  <c r="J63" i="5"/>
  <c r="K63" i="5"/>
  <c r="L63" i="5"/>
  <c r="L407" i="1" l="1"/>
  <c r="J407" i="1"/>
  <c r="M407" i="1"/>
  <c r="I407" i="1"/>
  <c r="K407" i="1"/>
  <c r="X46" i="1"/>
  <c r="V56" i="1"/>
  <c r="U224" i="1"/>
  <c r="AB132" i="1"/>
  <c r="AD132" i="1"/>
  <c r="AC132" i="1"/>
  <c r="V247" i="1"/>
  <c r="U247" i="1" s="1"/>
  <c r="X66" i="1"/>
  <c r="Y66" i="1" s="1"/>
  <c r="V66" i="1"/>
  <c r="U66" i="1" s="1"/>
  <c r="U123" i="1"/>
  <c r="Y28" i="5"/>
  <c r="V219" i="1"/>
  <c r="U219" i="1" s="1"/>
  <c r="U73" i="1"/>
  <c r="U118" i="1"/>
  <c r="V168" i="1"/>
  <c r="U168" i="1" s="1"/>
  <c r="V234" i="1"/>
  <c r="U234" i="1" s="1"/>
  <c r="V325" i="1"/>
  <c r="U325" i="1" s="1"/>
  <c r="V364" i="1"/>
  <c r="U364" i="1" s="1"/>
  <c r="X222" i="1"/>
  <c r="X224" i="1" s="1"/>
  <c r="Y224" i="1" s="1"/>
  <c r="V200" i="1"/>
  <c r="U200" i="1" s="1"/>
  <c r="V353" i="1"/>
  <c r="U353" i="1" s="1"/>
  <c r="V404" i="1"/>
  <c r="U404" i="1" s="1"/>
  <c r="V371" i="1"/>
  <c r="V102" i="1"/>
  <c r="U102" i="1" s="1"/>
  <c r="V134" i="1"/>
  <c r="U134" i="1" s="1"/>
  <c r="V160" i="1"/>
  <c r="U160" i="1" s="1"/>
  <c r="V206" i="1"/>
  <c r="U206" i="1" s="1"/>
  <c r="V333" i="1"/>
  <c r="U333" i="1" s="1"/>
  <c r="V399" i="1"/>
  <c r="U399" i="1" s="1"/>
  <c r="Y204" i="1"/>
  <c r="X206" i="1"/>
  <c r="X234" i="1"/>
  <c r="Y78" i="1"/>
  <c r="X102" i="1"/>
  <c r="Y102" i="1" s="1"/>
  <c r="X134" i="1"/>
  <c r="Y26" i="1"/>
  <c r="Y184" i="1"/>
  <c r="X200" i="1"/>
  <c r="X364" i="1"/>
  <c r="X160" i="1"/>
  <c r="X399" i="1"/>
  <c r="Y389" i="1"/>
  <c r="X325" i="1"/>
  <c r="X219" i="1"/>
  <c r="X333" i="1"/>
  <c r="X353" i="1"/>
  <c r="X404" i="1"/>
  <c r="V26" i="1"/>
  <c r="U27" i="1" s="1"/>
  <c r="X247" i="1"/>
  <c r="Y60" i="1"/>
  <c r="X168" i="1"/>
  <c r="X26" i="1"/>
  <c r="O38" i="5"/>
  <c r="O36" i="5"/>
  <c r="H34" i="5"/>
  <c r="M66" i="5"/>
  <c r="G102" i="1"/>
  <c r="O80" i="1"/>
  <c r="O100" i="1"/>
  <c r="C56" i="8"/>
  <c r="O109" i="1"/>
  <c r="O57" i="5"/>
  <c r="H57" i="5"/>
  <c r="O339" i="1"/>
  <c r="O78" i="1"/>
  <c r="Y46" i="1" l="1"/>
  <c r="X56" i="1"/>
  <c r="Y222" i="1"/>
  <c r="O102" i="1"/>
  <c r="O34" i="5"/>
  <c r="H36" i="5"/>
  <c r="H38" i="5"/>
  <c r="T109" i="1"/>
  <c r="T107" i="1"/>
  <c r="O107" i="1"/>
  <c r="O111" i="1" s="1"/>
  <c r="H107" i="1"/>
  <c r="D107" i="1"/>
  <c r="T295" i="1"/>
  <c r="O295" i="1"/>
  <c r="H295" i="1"/>
  <c r="H321" i="1"/>
  <c r="O321" i="1"/>
  <c r="T321" i="1"/>
  <c r="H111" i="1" l="1"/>
  <c r="H46" i="1"/>
  <c r="O389" i="1"/>
  <c r="O393" i="1"/>
  <c r="O397" i="1"/>
  <c r="O351" i="1"/>
  <c r="O337" i="1"/>
  <c r="O273" i="1"/>
  <c r="O277" i="1"/>
  <c r="O232" i="1"/>
  <c r="O241" i="1"/>
  <c r="O247" i="1" s="1"/>
  <c r="O230" i="1"/>
  <c r="O217" i="1"/>
  <c r="O211" i="1"/>
  <c r="O184" i="1"/>
  <c r="O190" i="1"/>
  <c r="O150" i="1"/>
  <c r="O152" i="1"/>
  <c r="O158" i="1"/>
  <c r="O126" i="1"/>
  <c r="O54" i="1"/>
  <c r="O46" i="1"/>
  <c r="O24" i="1"/>
  <c r="O22" i="1"/>
  <c r="O20" i="1"/>
  <c r="O18" i="1"/>
  <c r="O16" i="1"/>
  <c r="O14" i="1"/>
  <c r="O12" i="1"/>
  <c r="O60" i="1"/>
  <c r="O66" i="1" s="1"/>
  <c r="O8" i="1"/>
  <c r="F399" i="1"/>
  <c r="O10" i="1"/>
  <c r="F123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0" i="1" l="1"/>
  <c r="F407" i="1"/>
  <c r="O364" i="1"/>
  <c r="O234" i="1"/>
  <c r="O353" i="1"/>
  <c r="O325" i="1"/>
  <c r="O399" i="1"/>
  <c r="O134" i="1"/>
  <c r="O56" i="1"/>
  <c r="O200" i="1"/>
  <c r="O26" i="1"/>
  <c r="S20" i="7"/>
  <c r="S18" i="7"/>
  <c r="S16" i="7"/>
  <c r="S10" i="7"/>
  <c r="S14" i="7"/>
  <c r="S8" i="7"/>
  <c r="H8" i="1" l="1"/>
  <c r="H71" i="1"/>
  <c r="H73" i="1" s="1"/>
  <c r="H10" i="1"/>
  <c r="T277" i="1"/>
  <c r="H277" i="1"/>
  <c r="D277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16" i="1"/>
  <c r="O116" i="1"/>
  <c r="O118" i="1" s="1"/>
  <c r="H116" i="1"/>
  <c r="H118" i="1" s="1"/>
  <c r="T18" i="1"/>
  <c r="H18" i="1"/>
  <c r="D18" i="1"/>
  <c r="T402" i="1"/>
  <c r="O402" i="1"/>
  <c r="O404" i="1" s="1"/>
  <c r="H402" i="1"/>
  <c r="H404" i="1" s="1"/>
  <c r="D402" i="1"/>
  <c r="T397" i="1"/>
  <c r="H397" i="1"/>
  <c r="D397" i="1"/>
  <c r="D393" i="1"/>
  <c r="T393" i="1"/>
  <c r="H393" i="1"/>
  <c r="T389" i="1"/>
  <c r="H389" i="1"/>
  <c r="D389" i="1"/>
  <c r="T351" i="1"/>
  <c r="H351" i="1"/>
  <c r="D351" i="1"/>
  <c r="T337" i="1"/>
  <c r="H337" i="1"/>
  <c r="D337" i="1"/>
  <c r="T331" i="1"/>
  <c r="O331" i="1"/>
  <c r="O333" i="1" s="1"/>
  <c r="H331" i="1"/>
  <c r="H333" i="1" s="1"/>
  <c r="D331" i="1"/>
  <c r="T273" i="1"/>
  <c r="H273" i="1"/>
  <c r="D273" i="1"/>
  <c r="T241" i="1"/>
  <c r="H241" i="1"/>
  <c r="D241" i="1"/>
  <c r="T232" i="1"/>
  <c r="H232" i="1"/>
  <c r="D232" i="1"/>
  <c r="T230" i="1"/>
  <c r="H230" i="1"/>
  <c r="D230" i="1"/>
  <c r="T217" i="1"/>
  <c r="H217" i="1"/>
  <c r="D217" i="1"/>
  <c r="T211" i="1"/>
  <c r="H211" i="1"/>
  <c r="D211" i="1"/>
  <c r="T222" i="1"/>
  <c r="O222" i="1"/>
  <c r="O224" i="1" s="1"/>
  <c r="H222" i="1"/>
  <c r="H224" i="1" s="1"/>
  <c r="D222" i="1"/>
  <c r="T204" i="1"/>
  <c r="T190" i="1"/>
  <c r="H190" i="1"/>
  <c r="D190" i="1"/>
  <c r="T184" i="1"/>
  <c r="H184" i="1"/>
  <c r="D184" i="1"/>
  <c r="T213" i="1"/>
  <c r="O213" i="1"/>
  <c r="O219" i="1" s="1"/>
  <c r="H213" i="1"/>
  <c r="D213" i="1"/>
  <c r="T158" i="1"/>
  <c r="H158" i="1"/>
  <c r="D158" i="1"/>
  <c r="T156" i="1"/>
  <c r="T152" i="1"/>
  <c r="H152" i="1"/>
  <c r="D152" i="1"/>
  <c r="T150" i="1"/>
  <c r="H150" i="1"/>
  <c r="D150" i="1"/>
  <c r="T132" i="1"/>
  <c r="T126" i="1"/>
  <c r="H126" i="1"/>
  <c r="D126" i="1"/>
  <c r="T121" i="1"/>
  <c r="O121" i="1"/>
  <c r="O123" i="1" s="1"/>
  <c r="H121" i="1"/>
  <c r="H123" i="1" s="1"/>
  <c r="D121" i="1"/>
  <c r="D54" i="1"/>
  <c r="T54" i="1"/>
  <c r="H54" i="1"/>
  <c r="H56" i="1" s="1"/>
  <c r="T80" i="1"/>
  <c r="H80" i="1"/>
  <c r="D80" i="1"/>
  <c r="T339" i="1"/>
  <c r="H339" i="1"/>
  <c r="D339" i="1"/>
  <c r="T100" i="1"/>
  <c r="H100" i="1"/>
  <c r="D100" i="1"/>
  <c r="T78" i="1"/>
  <c r="H78" i="1"/>
  <c r="D78" i="1"/>
  <c r="G73" i="1"/>
  <c r="G407" i="1" s="1"/>
  <c r="T71" i="1"/>
  <c r="O71" i="1"/>
  <c r="O73" i="1" s="1"/>
  <c r="D71" i="1"/>
  <c r="D60" i="1"/>
  <c r="T60" i="1"/>
  <c r="H60" i="1"/>
  <c r="T166" i="1"/>
  <c r="O166" i="1"/>
  <c r="O168" i="1" s="1"/>
  <c r="H166" i="1"/>
  <c r="H168" i="1" s="1"/>
  <c r="D166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407" i="1" l="1"/>
  <c r="H160" i="1"/>
  <c r="P407" i="1"/>
  <c r="H364" i="1"/>
  <c r="H399" i="1"/>
  <c r="H325" i="1"/>
  <c r="H66" i="1"/>
  <c r="H219" i="1"/>
  <c r="H234" i="1"/>
  <c r="H247" i="1"/>
  <c r="H353" i="1"/>
  <c r="H134" i="1"/>
  <c r="H26" i="1"/>
  <c r="H102" i="1"/>
  <c r="H200" i="1"/>
  <c r="D8" i="1"/>
  <c r="H407" i="1" l="1"/>
  <c r="H16" i="5"/>
  <c r="I66" i="5" l="1"/>
  <c r="F63" i="5"/>
  <c r="F66" i="5" s="1"/>
  <c r="W111" i="1"/>
  <c r="V109" i="1"/>
  <c r="W371" i="1"/>
  <c r="U371" i="1" s="1"/>
  <c r="X371" i="1"/>
  <c r="P66" i="5" l="1"/>
  <c r="O63" i="5"/>
  <c r="H63" i="5"/>
  <c r="H66" i="5" s="1"/>
  <c r="O66" i="5" s="1"/>
  <c r="X109" i="1"/>
  <c r="Y109" i="1" s="1"/>
  <c r="Y111" i="1" s="1"/>
  <c r="V111" i="1"/>
  <c r="U111" i="1" s="1"/>
  <c r="X111" i="1" l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407" i="1" s="1"/>
  <c r="Y56" i="1"/>
</calcChain>
</file>

<file path=xl/sharedStrings.xml><?xml version="1.0" encoding="utf-8"?>
<sst xmlns="http://schemas.openxmlformats.org/spreadsheetml/2006/main" count="1237" uniqueCount="454">
  <si>
    <t>NOMBRE</t>
  </si>
  <si>
    <t>CLAVE</t>
  </si>
  <si>
    <t>CARGO</t>
  </si>
  <si>
    <t>5113-200-101</t>
  </si>
  <si>
    <t>CRISTINA OROZCO RODRÍGUEZ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</si>
  <si>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</si>
  <si>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</si>
  <si>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</si>
  <si>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</si>
  <si>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</si>
  <si>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Relaciones Públicas y Comunicación Social</t>
  </si>
  <si>
    <t>Junta Municipal de Reclutamiento</t>
  </si>
  <si>
    <t>Suma Casa de la Cultura</t>
  </si>
  <si>
    <t>Casa de la Cultura</t>
  </si>
  <si>
    <t>Suma Total</t>
  </si>
  <si>
    <t>SUELDO</t>
  </si>
  <si>
    <t>REGIDOR PROPIETARIO</t>
  </si>
  <si>
    <t>REGIDORA PROPIETARIA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</si>
  <si>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</si>
  <si>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</si>
  <si>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</si>
  <si>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</si>
  <si>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</si>
  <si>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</si>
  <si>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</si>
  <si>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</si>
  <si>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</si>
  <si>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</si>
  <si>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</si>
  <si>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</si>
  <si>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</si>
  <si>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</si>
  <si>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</si>
  <si>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</si>
  <si>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</si>
  <si>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</si>
  <si>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</si>
  <si>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</si>
  <si>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</si>
  <si>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</si>
  <si>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</si>
  <si>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</si>
  <si>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</si>
  <si>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Suma de Relaciones Públicas y Comunicación Social</t>
  </si>
  <si>
    <t>AUXILIAR DE RECLUTAMIENTO Y ELECTORES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</si>
  <si>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</si>
  <si>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</si>
  <si>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</si>
  <si>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</si>
  <si>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</si>
  <si>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</si>
  <si>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</si>
  <si>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</si>
  <si>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</si>
  <si>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</si>
  <si>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</si>
  <si>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</si>
  <si>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</si>
  <si>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</si>
  <si>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</si>
  <si>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</si>
  <si>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</si>
  <si>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</si>
  <si>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</si>
  <si>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</si>
  <si>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</si>
  <si>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AUXILIAR DEL JEFE DE FONTANERÍA</t>
  </si>
  <si>
    <t>PADILLA LARIOS ÁLVARO</t>
  </si>
  <si>
    <t>AUXILIAR DEL DEPARTAMENTO DE AGUA POTABLE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</si>
  <si>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</si>
  <si>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</si>
  <si>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</si>
  <si>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</si>
  <si>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</si>
  <si>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AUXILIAR DE SERVICIOS PÚBLICOS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</si>
  <si>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</si>
  <si>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</si>
  <si>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</si>
  <si>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</si>
  <si>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</si>
  <si>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</si>
  <si>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</si>
  <si>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</si>
  <si>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</si>
  <si>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</si>
  <si>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</si>
  <si>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</si>
  <si>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</si>
  <si>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</si>
  <si>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</si>
  <si>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</si>
  <si>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</si>
  <si>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</si>
  <si>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</si>
  <si>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</si>
  <si>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</si>
  <si>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</si>
  <si>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Suma de la Junta Municipal de Reclutamiento</t>
  </si>
  <si>
    <t>Dirección de Participación Ciudadana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</si>
  <si>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</si>
  <si>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</si>
  <si>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</si>
  <si>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</si>
  <si>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</si>
  <si>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</si>
  <si>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</si>
  <si>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</si>
  <si>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</si>
  <si>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</si>
  <si>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</si>
  <si>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</si>
  <si>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</si>
  <si>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</si>
  <si>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</si>
  <si>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</si>
  <si>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</si>
  <si>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</si>
  <si>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5112-200-101</t>
  </si>
  <si>
    <t>CABO</t>
  </si>
  <si>
    <t>POLICÍA PREVENTIVO MUNICIPAL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</si>
  <si>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</si>
  <si>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</si>
  <si>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</si>
  <si>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</si>
  <si>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</si>
  <si>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</si>
  <si>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</si>
  <si>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</si>
  <si>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</si>
  <si>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</si>
  <si>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</si>
  <si>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</si>
  <si>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</si>
  <si>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</si>
  <si>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</si>
  <si>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</si>
  <si>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</si>
  <si>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</si>
  <si>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</si>
  <si>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</si>
  <si>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</si>
  <si>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</si>
  <si>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</si>
  <si>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</si>
  <si>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</si>
  <si>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</si>
  <si>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</si>
  <si>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</si>
  <si>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</si>
  <si>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</si>
  <si>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</si>
  <si>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</si>
  <si>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</si>
  <si>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</si>
  <si>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</si>
  <si>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</si>
  <si>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</si>
  <si>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</si>
  <si>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</si>
  <si>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</si>
  <si>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</si>
  <si>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</si>
  <si>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</si>
  <si>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</si>
  <si>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</si>
  <si>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</si>
  <si>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</si>
  <si>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</si>
  <si>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</si>
  <si>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</si>
  <si>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</si>
  <si>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</si>
  <si>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</si>
  <si>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</si>
  <si>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</si>
  <si>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</si>
  <si>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ZULEMA GUADALUPE BARAJAS VALENCIA </t>
  </si>
  <si>
    <t xml:space="preserve">ISELA GUZMÁN BARAJAS </t>
  </si>
  <si>
    <t xml:space="preserve">OFELIA MACÍAS BEJINES </t>
  </si>
  <si>
    <t xml:space="preserve">ADAN ALVIRA RODRÍGUEZ </t>
  </si>
  <si>
    <t>JUAN JOSÉ MEJÍA CONTRERAS</t>
  </si>
  <si>
    <t xml:space="preserve">FRICZY LARIOS BAUTISTA </t>
  </si>
  <si>
    <t xml:space="preserve">ROSA PADILLA SUÁREZ </t>
  </si>
  <si>
    <t xml:space="preserve">MARTHA SAUCEDO LOMELÍ </t>
  </si>
  <si>
    <t xml:space="preserve">MARTHA AMEZCUA OROZCO </t>
  </si>
  <si>
    <t xml:space="preserve">BLANCA LUZ AGUILAR MONTES </t>
  </si>
  <si>
    <t>GUADALUPE ESMERALDA CEBALLOS MENDOZA</t>
  </si>
  <si>
    <t>MARÍA ESTHER MADRIGAL OSEGUERA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</si>
  <si>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</si>
  <si>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</si>
  <si>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</si>
  <si>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</si>
  <si>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</si>
  <si>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</si>
  <si>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</si>
  <si>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</si>
  <si>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</si>
  <si>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</si>
  <si>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</si>
  <si>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</si>
  <si>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</si>
  <si>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</si>
  <si>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</si>
  <si>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</si>
  <si>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</si>
  <si>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</si>
  <si>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</si>
  <si>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</si>
  <si>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</si>
  <si>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RAÚL ALCARAZ RODRÍGUEZ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</si>
  <si>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</si>
  <si>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</si>
  <si>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</si>
  <si>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</si>
  <si>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</si>
  <si>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</si>
  <si>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</si>
  <si>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</si>
  <si>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</si>
  <si>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</si>
  <si>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</si>
  <si>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</si>
  <si>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</si>
  <si>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</si>
  <si>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</si>
  <si>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</si>
  <si>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</si>
  <si>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</si>
  <si>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</si>
  <si>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</si>
  <si>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</si>
  <si>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</si>
  <si>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</si>
  <si>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</si>
  <si>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</si>
  <si>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</si>
  <si>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</si>
  <si>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</si>
  <si>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</si>
  <si>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</si>
  <si>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</si>
  <si>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</si>
  <si>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</si>
  <si>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</si>
  <si>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 xml:space="preserve">MARÍA MERCED DE LA MORA ALCARAZ  </t>
  </si>
  <si>
    <t>POLICIA PREVENTIVO MUNICIPAL</t>
  </si>
  <si>
    <t xml:space="preserve">ANTONIO URTIZ AGUILAR </t>
  </si>
  <si>
    <t xml:space="preserve">HÉCTOR PÉREZ RAMÍREZ </t>
  </si>
  <si>
    <t>ANTONIO OROZCO ALMANZAR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</si>
  <si>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</si>
  <si>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</si>
  <si>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</si>
  <si>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</si>
  <si>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</si>
  <si>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ABEL LARIOS JIMÉNEZ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</si>
  <si>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</si>
  <si>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</si>
  <si>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</si>
  <si>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</si>
  <si>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</si>
  <si>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PATRIA ANGÉLICA BAUTISTA MORFÍN</t>
  </si>
  <si>
    <t>PEDRO RAMÍREZ VELASCO</t>
  </si>
  <si>
    <t>MA. ELIZABETH ALCARAZ VIRGEN</t>
  </si>
  <si>
    <t>PRESIDENTA MUNICIPAL</t>
  </si>
  <si>
    <t>DIRECTOR DE SEGURIDAD PÚBLICA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</si>
  <si>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</si>
  <si>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</si>
  <si>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</si>
  <si>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</si>
  <si>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</si>
  <si>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</si>
  <si>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</si>
  <si>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</si>
  <si>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PROMOTORA DE DESARROLLO ECONÓMICO Y TURÍSTICO</t>
  </si>
  <si>
    <t>ENCARGADO DE DESARROLLO SOCIAL</t>
  </si>
  <si>
    <t>Suma de Fomento Económico y Turístico</t>
  </si>
  <si>
    <t>Suma de Desarrollo Social</t>
  </si>
  <si>
    <t>CRISTIÁN ALBERTO CARRILLO MONTES</t>
  </si>
  <si>
    <t>PROMOTOR DE DESARROLLO SOCIAL</t>
  </si>
  <si>
    <t>Contraloría</t>
  </si>
  <si>
    <t>MARÍA CECILIA OROZCO LARIOS</t>
  </si>
  <si>
    <t>CONTRALOR MUNICIPAL</t>
  </si>
  <si>
    <t>Catastro Municipal</t>
  </si>
  <si>
    <t>GERARDO SERRANO ÁLVAREZ</t>
  </si>
  <si>
    <t>Cómputo e Informática</t>
  </si>
  <si>
    <t>Suma de Cómputo e Informática</t>
  </si>
  <si>
    <t>Agua Potable</t>
  </si>
  <si>
    <t>Suma Agua Potable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</si>
  <si>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</si>
  <si>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</si>
  <si>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</si>
  <si>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</si>
  <si>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</si>
  <si>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</si>
  <si>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</si>
  <si>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</si>
  <si>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VELADOR DEL MERCADO MUNICIPAL</t>
  </si>
  <si>
    <t>Mercado Municipal</t>
  </si>
  <si>
    <t>Suma de Mercado Municipal</t>
  </si>
  <si>
    <t>ENCARGADA DEL INSTITUTO MUNICIPAL DE LA MUJER PIHUAMENSE</t>
  </si>
  <si>
    <t>MA. GUADALUPE OROZCO MORFÍN</t>
  </si>
  <si>
    <t>Suma de CE-MUJER</t>
  </si>
  <si>
    <t>CE-MUJER</t>
  </si>
  <si>
    <t xml:space="preserve">CHOFER </t>
  </si>
  <si>
    <t>Desarrollo Rural</t>
  </si>
  <si>
    <t>ENCARGADO DE DESARROLLO RURAL</t>
  </si>
  <si>
    <t>ARNOLDO GÁLVEZ GARCÍA</t>
  </si>
  <si>
    <t>ABEL VARGAS LÓPEZ</t>
  </si>
  <si>
    <t>TIBURCIO TAPIA MUÑIZ</t>
  </si>
  <si>
    <t>SUPERVISOR DE DESARROLLO RURAL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</si>
  <si>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</si>
  <si>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</si>
  <si>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</si>
  <si>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</si>
  <si>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</si>
  <si>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</si>
  <si>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</si>
  <si>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</si>
  <si>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</si>
  <si>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</si>
  <si>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</si>
  <si>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</si>
  <si>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</si>
  <si>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Suma de Contraloría</t>
  </si>
  <si>
    <t>JOSÉ DE JESÚS RAMÍREZ AMEZCUA</t>
  </si>
  <si>
    <t>Parques y Jardines</t>
  </si>
  <si>
    <t>Suma de Parques y Jardines</t>
  </si>
  <si>
    <t>Rastro Municipal</t>
  </si>
  <si>
    <t>Suma del Rastro Municipal</t>
  </si>
  <si>
    <t>Cementerios</t>
  </si>
  <si>
    <t>Suma de Cementerios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</si>
  <si>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</si>
  <si>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</si>
  <si>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</si>
  <si>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</si>
  <si>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</si>
  <si>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</si>
  <si>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Suma de Participación Ciudadana+A39</t>
  </si>
  <si>
    <t>ENCARGADO DE OBRAS PÚBLICAS</t>
  </si>
  <si>
    <t>JUAN ANTONIO GARCÍA OSEGUERA</t>
  </si>
  <si>
    <t>VÍCTOR MANUEL SILVA RONZÓN</t>
  </si>
  <si>
    <t>MARIA ELISA GONZÁLEZ JIMÉNEZ</t>
  </si>
  <si>
    <t>JESSICA YANELLY SOLIS MENDOZA</t>
  </si>
  <si>
    <t>MARÍA NATIVIDAD CHÁVEZ SABÁS</t>
  </si>
  <si>
    <t>ENCARGADO DEL RASTRO E INSPECTOR DE GANADERÍA Y SA</t>
  </si>
  <si>
    <t>MA. DE LOURDES VALLEJO TORRES</t>
  </si>
  <si>
    <t>BIANCA GUADALUPE SÁNCHEZ VALENCIA</t>
  </si>
  <si>
    <t>VIVIANA SÁNCHEZ VALENCIA</t>
  </si>
  <si>
    <t>DEMECIO LÓPEZ SÁNCHEZ</t>
  </si>
  <si>
    <t>CYNTHIA ARACELY OCAMPO BERUMEN</t>
  </si>
  <si>
    <t>RESIDENTE DE OBRAS PÚBLICAS</t>
  </si>
  <si>
    <t>MARÍA CAROLINA VARGAS DENIZ</t>
  </si>
  <si>
    <t>PROMOTORA DE DESARROLLO SOCIAL</t>
  </si>
  <si>
    <t>JUAN MANUEL RAMÍREZ MEJÍA</t>
  </si>
  <si>
    <t>AUXILIAR DE SERVICIOS GENERALES</t>
  </si>
  <si>
    <t>SERGIO RAMOS LANDÍN</t>
  </si>
  <si>
    <t>JOSÉ MANUEL GONZÁLEZ SANDOVAL</t>
  </si>
  <si>
    <t>MOISÉS ISRAEL MACÍAS VARGAS</t>
  </si>
  <si>
    <t>EDGAR PADILLA RANGEL</t>
  </si>
  <si>
    <t>PROMOTOR DE DEPORTES</t>
  </si>
  <si>
    <t>Suma de Deportes</t>
  </si>
  <si>
    <t>Deportes</t>
  </si>
  <si>
    <t>Protección Civil</t>
  </si>
  <si>
    <t>GABRIEL CEBALLOS AMEZCUA</t>
  </si>
  <si>
    <t>DIRECTOR DE PROTECCIÓN CIVIL</t>
  </si>
  <si>
    <t>Suma de Protección Civil</t>
  </si>
  <si>
    <t>CARLOS RAMON SOTO CONTRERAS</t>
  </si>
  <si>
    <t>COMANDANTE</t>
  </si>
  <si>
    <t>ALONDRA NALLELY SANCHEZ TAPIA</t>
  </si>
  <si>
    <t>NANCY TORRES OROZCO</t>
  </si>
  <si>
    <t>MARIA YADIRA CARRILLO ANDRADE</t>
  </si>
  <si>
    <t>AUXILIAR ADMINISTRATIVO</t>
  </si>
  <si>
    <t xml:space="preserve">SECRETARIO </t>
  </si>
  <si>
    <t>SECRETARIA</t>
  </si>
  <si>
    <t>BIBLIOTECARIA</t>
  </si>
  <si>
    <t>INTENDENTE C</t>
  </si>
  <si>
    <t>JARDINERO AUXILIAR</t>
  </si>
  <si>
    <t xml:space="preserve">JARDINERO  </t>
  </si>
  <si>
    <t>INTENDENTE D</t>
  </si>
  <si>
    <t>VELADOR AUXILIAR</t>
  </si>
  <si>
    <t xml:space="preserve">VELADOR  </t>
  </si>
  <si>
    <t>AUXILIAR RECOLECTOR DE BASURA</t>
  </si>
  <si>
    <t>FONTANERO</t>
  </si>
  <si>
    <t>FONTANERO AUXILIAR</t>
  </si>
  <si>
    <t>VIGILANTE</t>
  </si>
  <si>
    <t>VIGILANTE AUXILIAR</t>
  </si>
  <si>
    <t>OPERADOR DE CAMION</t>
  </si>
  <si>
    <t>CONSERJE</t>
  </si>
  <si>
    <t>CONSERJE AUXILIAR</t>
  </si>
  <si>
    <t>SACRIFICADOR</t>
  </si>
  <si>
    <t>OPERADOR DE COMPACTADOR</t>
  </si>
  <si>
    <t>RECOLECTOR DE BASURA</t>
  </si>
  <si>
    <t>CHOFER DE MOTOCONFORMADORA</t>
  </si>
  <si>
    <t>NIÑERA</t>
  </si>
  <si>
    <t>INTENDENTE A</t>
  </si>
  <si>
    <t>INTENDENTE B</t>
  </si>
  <si>
    <t>ADMINISTRATIVA</t>
  </si>
  <si>
    <t>JEFE DE OFICINA DE EGRESOS</t>
  </si>
  <si>
    <t>CAJERA</t>
  </si>
  <si>
    <t>SECRETARIA EJECUTIVA</t>
  </si>
  <si>
    <t xml:space="preserve">SECRETARIA  </t>
  </si>
  <si>
    <t>SECRETARIA AUXILIAR</t>
  </si>
  <si>
    <t>RECEPCIONISTA</t>
  </si>
  <si>
    <t>JEFE DE OFICINA DE CONTABILIDAD</t>
  </si>
  <si>
    <t>JEFE DE OFICINA DE INGRESOS</t>
  </si>
  <si>
    <t>SUPERVISOR</t>
  </si>
  <si>
    <t>ADMINISTRADOR DEL PANTEON MUNICIPAL</t>
  </si>
  <si>
    <t>REPARTIDOR DE CARNE</t>
  </si>
  <si>
    <t>DESTAZADOR</t>
  </si>
  <si>
    <t>DEGOLLADOR</t>
  </si>
  <si>
    <t>DEGOLLADOR AUXILIAR</t>
  </si>
  <si>
    <t>JEFA DE INTENDENCIA</t>
  </si>
  <si>
    <t>CHOFER DE AUTOBUS</t>
  </si>
  <si>
    <t>CHOFER DE URBAN</t>
  </si>
  <si>
    <t>SECRETARIO PARTICULAR</t>
  </si>
  <si>
    <t>SINDICO</t>
  </si>
  <si>
    <t>OFICIAL MAYOR</t>
  </si>
  <si>
    <t>JEFE DE DEPARTAMENTO</t>
  </si>
  <si>
    <t>OPERADOR DE TRACTOR D8</t>
  </si>
  <si>
    <t>MIGUEL ALEJANDRO SIORDIA CONTRERAS</t>
  </si>
  <si>
    <t>NOTIFICADOR</t>
  </si>
  <si>
    <t>JUAN CARLOS SILVA ALCARAZ</t>
  </si>
  <si>
    <t>ALBAÑIL</t>
  </si>
  <si>
    <t>SALVADOR AGUIRRE ALONSO</t>
  </si>
  <si>
    <t>VELADOR DE LA UNIDAD DEPORTIVA EL NARANJITO</t>
  </si>
  <si>
    <t>ENCARGADO DE COMUNICACIÓN SOCIAL</t>
  </si>
  <si>
    <t>ENCARGADO DE ARCHIVO MUNICIPAL</t>
  </si>
  <si>
    <t>ENCARGADO DE CATASTRO MUNICIPAL</t>
  </si>
  <si>
    <t>ENCARGADO DE SERVICIOS PUBLICOS MUNICIPALES</t>
  </si>
  <si>
    <t>POLICIA DE LINEA</t>
  </si>
  <si>
    <t>ARMANDO LARIOS REGALADO</t>
  </si>
  <si>
    <t>ELECTRICISTA</t>
  </si>
  <si>
    <t>POLICIA AUXILIAR</t>
  </si>
  <si>
    <t>ENCARGADO DE PROYECTOS</t>
  </si>
  <si>
    <t>JOSE ANTONIO DIAZ DENIZ</t>
  </si>
  <si>
    <t>DIRECTOR DE FOMENTO ECONÓMICO Y TURÍSTICO</t>
  </si>
  <si>
    <t>JORGE RANGEL ALVAREZ</t>
  </si>
  <si>
    <t>ENCARGADO DE COMPRAS</t>
  </si>
  <si>
    <t>AUX DE SERVICIOS PUBLICOS MUNICIPALES</t>
  </si>
  <si>
    <t>JUAN MANUEL MENDOZA MENDOZA</t>
  </si>
  <si>
    <t>J. JESUS MENDOZA GARCIA</t>
  </si>
  <si>
    <t>LUIS FERNANDO CHAVEZ CHAVEZ</t>
  </si>
  <si>
    <t>AUXILIAR JURIDICO</t>
  </si>
  <si>
    <t>ELIAS LOMELI LUNA</t>
  </si>
  <si>
    <t>AUX C DE SERVICIOS PUBLICOS MUNICIPALES</t>
  </si>
  <si>
    <t>JUEZ MUNICIPAL</t>
  </si>
  <si>
    <t>DIRECTORA DE CASA DE LA CULTURA</t>
  </si>
  <si>
    <t>NALLELY OSORIO GALVEZ</t>
  </si>
  <si>
    <t>VELADOR</t>
  </si>
  <si>
    <t>AUX. REDAUDADOR DE IMPUESTOS</t>
  </si>
  <si>
    <t xml:space="preserve">ARMANDO MORFÍN MORFÍN </t>
  </si>
  <si>
    <t>LAURA ELENA ANDRADE BARAJAS</t>
  </si>
  <si>
    <t>AUX. ADMINISTRATIVO</t>
  </si>
  <si>
    <t>Nómina de la Quincena: Del 16 al 30 de Noviembre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</si>
</sst>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7" borderId="18" applyNumberFormat="0" applyAlignment="0" applyProtection="0"/>
  </cellStyleXfs>
  <cellXfs count="43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10" xfId="0" applyFont="1" applyBorder="1" applyAlignment="1">
      <alignment horizontal="right" wrapText="1"/>
    </xf>
    <xf numFmtId="4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165" fontId="6" fillId="0" borderId="11" xfId="0" applyNumberFormat="1" applyFont="1" applyBorder="1" applyAlignment="1">
      <alignment horizontal="right" wrapText="1"/>
    </xf>
    <xf numFmtId="2" fontId="5" fillId="0" borderId="1" xfId="1" applyNumberFormat="1" applyFont="1" applyBorder="1" applyAlignment="1">
      <alignment vertical="center" wrapText="1"/>
    </xf>
    <xf numFmtId="2" fontId="5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6" fillId="0" borderId="6" xfId="0" applyFont="1" applyBorder="1" applyAlignment="1">
      <alignment horizontal="right" wrapText="1"/>
    </xf>
    <xf numFmtId="44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165" fontId="6" fillId="0" borderId="2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8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right" wrapText="1"/>
    </xf>
    <xf numFmtId="44" fontId="6" fillId="0" borderId="0" xfId="0" applyNumberFormat="1" applyFont="1" applyBorder="1" applyAlignment="1">
      <alignment horizontal="right" wrapText="1"/>
    </xf>
    <xf numFmtId="165" fontId="6" fillId="0" borderId="0" xfId="0" applyNumberFormat="1" applyFont="1" applyBorder="1" applyAlignment="1">
      <alignment horizontal="right" wrapText="1"/>
    </xf>
    <xf numFmtId="4" fontId="5" fillId="0" borderId="1" xfId="1" applyNumberFormat="1" applyFont="1" applyBorder="1" applyAlignment="1">
      <alignment vertical="center" wrapText="1"/>
    </xf>
    <xf numFmtId="4" fontId="5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6" fillId="0" borderId="0" xfId="0" applyNumberFormat="1" applyFont="1" applyBorder="1" applyAlignment="1">
      <alignment horizontal="right" wrapText="1"/>
    </xf>
    <xf numFmtId="4" fontId="5" fillId="3" borderId="1" xfId="1" applyNumberFormat="1" applyFont="1" applyFill="1" applyBorder="1" applyAlignment="1">
      <alignment vertical="center" wrapText="1"/>
    </xf>
    <xf numFmtId="4" fontId="5" fillId="3" borderId="0" xfId="1" applyNumberFormat="1" applyFont="1" applyFill="1" applyBorder="1" applyAlignment="1">
      <alignment vertical="center" wrapText="1"/>
    </xf>
    <xf numFmtId="4" fontId="5" fillId="0" borderId="1" xfId="1" applyNumberFormat="1" applyFont="1" applyFill="1" applyBorder="1" applyAlignment="1">
      <alignment vertical="center" wrapText="1"/>
    </xf>
    <xf numFmtId="2" fontId="5" fillId="0" borderId="1" xfId="1" applyNumberFormat="1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 wrapText="1"/>
    </xf>
    <xf numFmtId="2" fontId="5" fillId="0" borderId="0" xfId="1" applyNumberFormat="1" applyFont="1" applyFill="1" applyBorder="1" applyAlignment="1">
      <alignment vertical="center" wrapText="1"/>
    </xf>
    <xf numFmtId="0" fontId="5" fillId="0" borderId="0" xfId="0" applyFont="1" applyBorder="1"/>
    <xf numFmtId="165" fontId="5" fillId="0" borderId="0" xfId="1" applyNumberFormat="1" applyFont="1" applyBorder="1" applyAlignment="1">
      <alignment horizontal="right" vertical="center" wrapText="1"/>
    </xf>
    <xf numFmtId="44" fontId="5" fillId="0" borderId="0" xfId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8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5" fillId="0" borderId="0" xfId="1" applyNumberFormat="1" applyFont="1" applyBorder="1" applyAlignment="1">
      <alignment horizontal="right" vertical="center" wrapText="1"/>
    </xf>
    <xf numFmtId="49" fontId="5" fillId="0" borderId="0" xfId="1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1" applyFont="1" applyBorder="1" applyAlignment="1">
      <alignment horizontal="right"/>
    </xf>
    <xf numFmtId="44" fontId="5" fillId="0" borderId="0" xfId="1" applyFont="1" applyBorder="1" applyAlignment="1">
      <alignment horizontal="right" wrapText="1"/>
    </xf>
    <xf numFmtId="0" fontId="5" fillId="5" borderId="0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2" fontId="12" fillId="6" borderId="1" xfId="1" applyNumberFormat="1" applyFont="1" applyFill="1" applyBorder="1" applyAlignment="1">
      <alignment horizontal="right" vertical="center" wrapText="1"/>
    </xf>
    <xf numFmtId="2" fontId="12" fillId="6" borderId="0" xfId="1" applyNumberFormat="1" applyFont="1" applyFill="1" applyBorder="1" applyAlignment="1">
      <alignment horizontal="right" vertical="center" wrapText="1"/>
    </xf>
    <xf numFmtId="0" fontId="13" fillId="6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wrapText="1"/>
    </xf>
    <xf numFmtId="2" fontId="13" fillId="6" borderId="0" xfId="0" applyNumberFormat="1" applyFont="1" applyFill="1" applyAlignment="1">
      <alignment horizontal="center"/>
    </xf>
    <xf numFmtId="2" fontId="5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5" fillId="0" borderId="0" xfId="0" applyFont="1" applyBorder="1"/>
    <xf numFmtId="44" fontId="5" fillId="0" borderId="0" xfId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wrapText="1"/>
    </xf>
    <xf numFmtId="44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5" fillId="2" borderId="0" xfId="0" applyFont="1" applyFill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/>
    <xf numFmtId="4" fontId="5" fillId="0" borderId="0" xfId="0" applyNumberFormat="1" applyFont="1" applyBorder="1" applyAlignment="1">
      <alignment horizontal="right"/>
    </xf>
    <xf numFmtId="44" fontId="5" fillId="0" borderId="0" xfId="0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5" fillId="0" borderId="0" xfId="0" applyFont="1" applyBorder="1"/>
    <xf numFmtId="44" fontId="5" fillId="0" borderId="0" xfId="1" applyFont="1" applyFill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164" fontId="18" fillId="0" borderId="0" xfId="0" applyNumberFormat="1" applyFont="1"/>
    <xf numFmtId="164" fontId="19" fillId="2" borderId="0" xfId="0" applyNumberFormat="1" applyFont="1" applyFill="1" applyAlignment="1">
      <alignment horizontal="center"/>
    </xf>
    <xf numFmtId="164" fontId="19" fillId="2" borderId="0" xfId="0" applyNumberFormat="1" applyFont="1" applyFill="1" applyAlignment="1">
      <alignment horizontal="center" wrapText="1"/>
    </xf>
    <xf numFmtId="164" fontId="17" fillId="0" borderId="2" xfId="0" applyNumberFormat="1" applyFont="1" applyFill="1" applyBorder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4" fontId="18" fillId="0" borderId="0" xfId="0" applyNumberFormat="1" applyFont="1" applyFill="1"/>
    <xf numFmtId="164" fontId="18" fillId="0" borderId="0" xfId="0" applyNumberFormat="1" applyFont="1" applyAlignment="1">
      <alignment horizontal="center"/>
    </xf>
    <xf numFmtId="164" fontId="18" fillId="5" borderId="0" xfId="0" applyNumberFormat="1" applyFont="1" applyFill="1" applyAlignment="1">
      <alignment horizontal="left"/>
    </xf>
    <xf numFmtId="164" fontId="18" fillId="5" borderId="0" xfId="0" applyNumberFormat="1" applyFont="1" applyFill="1"/>
    <xf numFmtId="164" fontId="20" fillId="0" borderId="0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0" fontId="5" fillId="9" borderId="0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5" fillId="9" borderId="0" xfId="0" applyFont="1" applyFill="1" applyBorder="1"/>
    <xf numFmtId="164" fontId="17" fillId="0" borderId="0" xfId="0" applyNumberFormat="1" applyFont="1" applyAlignment="1">
      <alignment horizontal="center"/>
    </xf>
    <xf numFmtId="0" fontId="6" fillId="0" borderId="6" xfId="0" applyFont="1" applyFill="1" applyBorder="1" applyAlignment="1">
      <alignment horizontal="right" wrapText="1"/>
    </xf>
    <xf numFmtId="0" fontId="5" fillId="10" borderId="0" xfId="0" applyFont="1" applyFill="1" applyBorder="1" applyAlignment="1">
      <alignment wrapText="1"/>
    </xf>
    <xf numFmtId="0" fontId="5" fillId="11" borderId="0" xfId="0" applyFont="1" applyFill="1" applyBorder="1" applyAlignment="1">
      <alignment wrapText="1"/>
    </xf>
    <xf numFmtId="0" fontId="5" fillId="12" borderId="0" xfId="0" applyFont="1" applyFill="1" applyBorder="1" applyAlignment="1">
      <alignment wrapText="1"/>
    </xf>
    <xf numFmtId="0" fontId="5" fillId="12" borderId="2" xfId="0" applyFont="1" applyFill="1" applyBorder="1" applyAlignment="1">
      <alignment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Border="1" applyAlignment="1">
      <alignment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2" borderId="14" xfId="0" applyNumberFormat="1" applyFont="1" applyFill="1" applyBorder="1"/>
    <xf numFmtId="164" fontId="5" fillId="2" borderId="15" xfId="0" applyNumberFormat="1" applyFont="1" applyFill="1" applyBorder="1"/>
    <xf numFmtId="164" fontId="6" fillId="0" borderId="10" xfId="0" applyNumberFormat="1" applyFont="1" applyBorder="1" applyAlignment="1">
      <alignment horizontal="right" wrapText="1"/>
    </xf>
    <xf numFmtId="164" fontId="6" fillId="0" borderId="11" xfId="0" applyNumberFormat="1" applyFont="1" applyBorder="1" applyAlignment="1">
      <alignment horizontal="right" wrapText="1"/>
    </xf>
    <xf numFmtId="165" fontId="4" fillId="2" borderId="16" xfId="0" applyNumberFormat="1" applyFont="1" applyFill="1" applyBorder="1" applyAlignment="1">
      <alignment horizontal="right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2" fontId="5" fillId="0" borderId="1" xfId="1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2" fillId="0" borderId="0" xfId="0" applyFont="1" applyFill="1" applyBorder="1" applyAlignment="1"/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/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/>
    <xf numFmtId="4" fontId="23" fillId="2" borderId="0" xfId="0" applyNumberFormat="1" applyFont="1" applyFill="1" applyAlignment="1">
      <alignment horizontal="center" vertical="center" wrapText="1"/>
    </xf>
    <xf numFmtId="4" fontId="23" fillId="0" borderId="0" xfId="0" applyNumberFormat="1" applyFont="1" applyFill="1" applyAlignment="1">
      <alignment horizontal="center"/>
    </xf>
    <xf numFmtId="44" fontId="8" fillId="0" borderId="7" xfId="0" applyNumberFormat="1" applyFont="1" applyBorder="1" applyAlignment="1">
      <alignment horizontal="right" wrapText="1"/>
    </xf>
    <xf numFmtId="165" fontId="8" fillId="0" borderId="0" xfId="0" applyNumberFormat="1" applyFont="1" applyBorder="1" applyAlignment="1">
      <alignment horizontal="right" wrapText="1"/>
    </xf>
    <xf numFmtId="44" fontId="8" fillId="0" borderId="12" xfId="0" applyNumberFormat="1" applyFont="1" applyBorder="1" applyAlignment="1">
      <alignment horizontal="right" wrapText="1"/>
    </xf>
    <xf numFmtId="44" fontId="8" fillId="0" borderId="0" xfId="0" applyNumberFormat="1" applyFont="1" applyBorder="1" applyAlignment="1">
      <alignment horizontal="right" wrapText="1"/>
    </xf>
    <xf numFmtId="4" fontId="23" fillId="0" borderId="2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right" wrapText="1"/>
    </xf>
    <xf numFmtId="165" fontId="8" fillId="0" borderId="12" xfId="0" applyNumberFormat="1" applyFont="1" applyBorder="1" applyAlignment="1">
      <alignment horizontal="right" wrapText="1"/>
    </xf>
    <xf numFmtId="4" fontId="23" fillId="0" borderId="0" xfId="0" applyNumberFormat="1" applyFont="1" applyFill="1" applyBorder="1" applyAlignment="1">
      <alignment horizontal="center"/>
    </xf>
    <xf numFmtId="4" fontId="22" fillId="0" borderId="0" xfId="0" applyNumberFormat="1" applyFont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/>
    <xf numFmtId="0" fontId="22" fillId="0" borderId="0" xfId="0" applyFont="1" applyFill="1" applyBorder="1"/>
    <xf numFmtId="0" fontId="22" fillId="0" borderId="0" xfId="0" applyFont="1" applyFill="1" applyBorder="1" applyAlignment="1">
      <alignment wrapText="1"/>
    </xf>
    <xf numFmtId="0" fontId="22" fillId="0" borderId="2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164" fontId="22" fillId="0" borderId="1" xfId="0" applyNumberFormat="1" applyFont="1" applyFill="1" applyBorder="1" applyAlignment="1">
      <alignment vertical="center" wrapText="1"/>
    </xf>
    <xf numFmtId="164" fontId="22" fillId="0" borderId="0" xfId="0" applyNumberFormat="1" applyFont="1" applyFill="1" applyBorder="1" applyAlignment="1"/>
    <xf numFmtId="164" fontId="22" fillId="0" borderId="0" xfId="0" applyNumberFormat="1" applyFont="1" applyFill="1" applyBorder="1" applyAlignment="1">
      <alignment vertical="center" wrapText="1"/>
    </xf>
    <xf numFmtId="164" fontId="22" fillId="0" borderId="0" xfId="0" applyNumberFormat="1" applyFont="1" applyBorder="1" applyAlignment="1">
      <alignment vertical="center" wrapText="1"/>
    </xf>
    <xf numFmtId="164" fontId="22" fillId="0" borderId="0" xfId="0" applyNumberFormat="1" applyFont="1" applyBorder="1" applyAlignment="1"/>
    <xf numFmtId="164" fontId="22" fillId="0" borderId="2" xfId="0" applyNumberFormat="1" applyFont="1" applyBorder="1" applyAlignment="1"/>
    <xf numFmtId="164" fontId="24" fillId="0" borderId="0" xfId="0" applyNumberFormat="1" applyFont="1" applyAlignment="1">
      <alignment horizontal="center"/>
    </xf>
    <xf numFmtId="164" fontId="24" fillId="2" borderId="0" xfId="0" applyNumberFormat="1" applyFont="1" applyFill="1" applyAlignment="1">
      <alignment horizontal="center" wrapText="1"/>
    </xf>
    <xf numFmtId="164" fontId="24" fillId="0" borderId="2" xfId="0" applyNumberFormat="1" applyFont="1" applyFill="1" applyBorder="1" applyAlignment="1">
      <alignment horizontal="center"/>
    </xf>
    <xf numFmtId="164" fontId="8" fillId="0" borderId="12" xfId="0" applyNumberFormat="1" applyFont="1" applyBorder="1" applyAlignment="1">
      <alignment horizontal="right" wrapText="1"/>
    </xf>
    <xf numFmtId="164" fontId="22" fillId="0" borderId="0" xfId="0" applyNumberFormat="1" applyFont="1" applyAlignment="1">
      <alignment horizontal="center"/>
    </xf>
    <xf numFmtId="164" fontId="8" fillId="2" borderId="15" xfId="0" applyNumberFormat="1" applyFont="1" applyFill="1" applyBorder="1" applyAlignment="1">
      <alignment horizontal="right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/>
    <xf numFmtId="0" fontId="1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Fill="1" applyBorder="1" applyAlignment="1">
      <alignment horizontal="right" vertical="center" wrapText="1"/>
    </xf>
    <xf numFmtId="165" fontId="0" fillId="0" borderId="0" xfId="0" applyNumberFormat="1"/>
    <xf numFmtId="2" fontId="5" fillId="0" borderId="1" xfId="1" applyNumberFormat="1" applyFont="1" applyFill="1" applyBorder="1" applyAlignment="1">
      <alignment horizontal="right" vertical="center" wrapText="1"/>
    </xf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7" fillId="0" borderId="0" xfId="0" applyFont="1" applyFill="1" applyBorder="1" applyAlignment="1">
      <alignment horizontal="right" wrapText="1"/>
    </xf>
    <xf numFmtId="44" fontId="6" fillId="0" borderId="12" xfId="0" applyNumberFormat="1" applyFont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0" fontId="22" fillId="0" borderId="0" xfId="0" applyFont="1" applyBorder="1"/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Border="1" applyAlignment="1">
      <alignment horizontal="right" vertical="center" wrapText="1"/>
    </xf>
    <xf numFmtId="0" fontId="5" fillId="0" borderId="2" xfId="0" applyFont="1" applyBorder="1"/>
    <xf numFmtId="2" fontId="5" fillId="0" borderId="1" xfId="1" applyNumberFormat="1" applyFont="1" applyFill="1" applyBorder="1" applyAlignment="1">
      <alignment horizontal="right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5" fillId="0" borderId="0" xfId="0" applyFont="1" applyBorder="1"/>
    <xf numFmtId="2" fontId="5" fillId="0" borderId="0" xfId="1" applyNumberFormat="1" applyFont="1" applyFill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165" fontId="22" fillId="0" borderId="5" xfId="0" applyNumberFormat="1" applyFont="1" applyBorder="1"/>
    <xf numFmtId="165" fontId="8" fillId="0" borderId="7" xfId="0" applyNumberFormat="1" applyFont="1" applyBorder="1" applyAlignment="1">
      <alignment horizontal="right" wrapText="1"/>
    </xf>
    <xf numFmtId="0" fontId="22" fillId="0" borderId="2" xfId="0" applyFont="1" applyBorder="1"/>
    <xf numFmtId="0" fontId="2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right" wrapText="1"/>
    </xf>
    <xf numFmtId="44" fontId="22" fillId="0" borderId="5" xfId="1" applyFont="1" applyBorder="1" applyAlignment="1">
      <alignment horizontal="right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Border="1" applyAlignment="1">
      <alignment horizontal="right"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5" fillId="0" borderId="2" xfId="0" applyFont="1" applyBorder="1"/>
    <xf numFmtId="0" fontId="5" fillId="0" borderId="0" xfId="0" applyFont="1" applyBorder="1"/>
    <xf numFmtId="0" fontId="5" fillId="0" borderId="0" xfId="0" applyFont="1" applyBorder="1"/>
    <xf numFmtId="0" fontId="5" fillId="0" borderId="2" xfId="0" applyFont="1" applyBorder="1"/>
    <xf numFmtId="2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165" fontId="6" fillId="0" borderId="12" xfId="0" applyNumberFormat="1" applyFont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wrapText="1"/>
    </xf>
    <xf numFmtId="164" fontId="21" fillId="2" borderId="10" xfId="0" applyNumberFormat="1" applyFont="1" applyFill="1" applyBorder="1" applyAlignment="1">
      <alignment horizontal="right"/>
    </xf>
    <xf numFmtId="164" fontId="17" fillId="0" borderId="2" xfId="0" applyNumberFormat="1" applyFont="1" applyBorder="1" applyAlignment="1">
      <alignment horizontal="left" wrapText="1"/>
    </xf>
    <xf numFmtId="44" fontId="5" fillId="0" borderId="0" xfId="1" applyFont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left" wrapText="1"/>
    </xf>
    <xf numFmtId="44" fontId="5" fillId="0" borderId="1" xfId="1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1" applyNumberFormat="1" applyFont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right" wrapText="1"/>
    </xf>
    <xf numFmtId="49" fontId="5" fillId="0" borderId="0" xfId="0" applyNumberFormat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22" fillId="0" borderId="5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165" fontId="22" fillId="0" borderId="13" xfId="1" applyNumberFormat="1" applyFont="1" applyBorder="1" applyAlignment="1">
      <alignment horizontal="right" vertical="center" wrapText="1"/>
    </xf>
    <xf numFmtId="165" fontId="22" fillId="0" borderId="7" xfId="1" applyNumberFormat="1" applyFont="1" applyBorder="1" applyAlignment="1">
      <alignment horizontal="right" vertical="center" wrapText="1"/>
    </xf>
    <xf numFmtId="0" fontId="5" fillId="0" borderId="2" xfId="1" applyNumberFormat="1" applyFont="1" applyBorder="1" applyAlignment="1">
      <alignment horizontal="left" wrapText="1"/>
    </xf>
    <xf numFmtId="0" fontId="5" fillId="0" borderId="0" xfId="0" applyFont="1" applyBorder="1"/>
    <xf numFmtId="44" fontId="5" fillId="0" borderId="2" xfId="1" applyFont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22" fillId="0" borderId="5" xfId="1" applyNumberFormat="1" applyFont="1" applyFill="1" applyBorder="1" applyAlignment="1">
      <alignment horizontal="right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left" wrapText="1"/>
    </xf>
    <xf numFmtId="2" fontId="5" fillId="0" borderId="1" xfId="1" applyNumberFormat="1" applyFont="1" applyFill="1" applyBorder="1" applyAlignment="1">
      <alignment horizontal="right" vertical="center" wrapText="1"/>
    </xf>
    <xf numFmtId="4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44" fontId="5" fillId="0" borderId="2" xfId="0" applyNumberFormat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165" fontId="22" fillId="0" borderId="0" xfId="1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22" fillId="0" borderId="2" xfId="1" applyNumberFormat="1" applyFont="1" applyBorder="1" applyAlignment="1">
      <alignment horizontal="right" vertical="center" wrapText="1"/>
    </xf>
    <xf numFmtId="0" fontId="5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165" fontId="22" fillId="0" borderId="1" xfId="1" applyNumberFormat="1" applyFont="1" applyBorder="1" applyAlignment="1">
      <alignment horizontal="right" vertical="center" wrapText="1"/>
    </xf>
    <xf numFmtId="165" fontId="22" fillId="0" borderId="13" xfId="1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4" fillId="7" borderId="21" xfId="2" applyBorder="1" applyAlignment="1">
      <alignment horizontal="right"/>
    </xf>
    <xf numFmtId="0" fontId="14" fillId="7" borderId="22" xfId="2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0" borderId="13" xfId="0" applyFont="1" applyBorder="1" applyAlignment="1">
      <alignment horizontal="right" wrapText="1"/>
    </xf>
    <xf numFmtId="0" fontId="5" fillId="0" borderId="6" xfId="0" applyFont="1" applyFill="1" applyBorder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right" wrapText="1"/>
    </xf>
    <xf numFmtId="0" fontId="7" fillId="0" borderId="19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5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wrapText="1"/>
    </xf>
    <xf numFmtId="165" fontId="5" fillId="0" borderId="2" xfId="1" applyNumberFormat="1" applyFont="1" applyFill="1" applyBorder="1" applyAlignment="1">
      <alignment horizontal="right" vertical="center" wrapText="1"/>
    </xf>
    <xf numFmtId="165" fontId="22" fillId="0" borderId="7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Fill="1" applyBorder="1" applyAlignment="1">
      <alignment horizontal="center" wrapText="1"/>
    </xf>
    <xf numFmtId="4" fontId="0" fillId="0" borderId="9" xfId="1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4" fontId="0" fillId="0" borderId="1" xfId="1" applyNumberFormat="1" applyFont="1" applyBorder="1" applyAlignment="1">
      <alignment horizontal="center" wrapText="1"/>
    </xf>
    <xf numFmtId="0" fontId="7" fillId="0" borderId="5" xfId="0" applyFont="1" applyFill="1" applyBorder="1" applyAlignment="1">
      <alignment horizontal="right" wrapText="1"/>
    </xf>
    <xf numFmtId="2" fontId="5" fillId="0" borderId="2" xfId="1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wrapText="1"/>
    </xf>
    <xf numFmtId="164" fontId="22" fillId="0" borderId="5" xfId="1" applyNumberFormat="1" applyFont="1" applyBorder="1" applyAlignment="1">
      <alignment horizontal="right" vertical="center" wrapText="1"/>
    </xf>
    <xf numFmtId="164" fontId="22" fillId="0" borderId="5" xfId="0" applyNumberFormat="1" applyFont="1" applyBorder="1"/>
    <xf numFmtId="164" fontId="18" fillId="0" borderId="8" xfId="1" applyNumberFormat="1" applyFont="1" applyBorder="1" applyAlignment="1">
      <alignment horizontal="center" wrapText="1"/>
    </xf>
    <xf numFmtId="164" fontId="18" fillId="0" borderId="9" xfId="1" applyNumberFormat="1" applyFont="1" applyBorder="1" applyAlignment="1">
      <alignment horizontal="center" wrapText="1"/>
    </xf>
    <xf numFmtId="164" fontId="5" fillId="0" borderId="0" xfId="1" applyNumberFormat="1" applyFont="1" applyBorder="1" applyAlignment="1">
      <alignment horizontal="left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/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5" fillId="0" borderId="0" xfId="0" applyNumberFormat="1" applyFont="1" applyBorder="1"/>
    <xf numFmtId="164" fontId="17" fillId="0" borderId="0" xfId="0" applyNumberFormat="1" applyFont="1" applyAlignment="1">
      <alignment horizont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0" xfId="0" applyNumberFormat="1" applyFont="1" applyBorder="1"/>
    <xf numFmtId="164" fontId="22" fillId="0" borderId="13" xfId="1" applyNumberFormat="1" applyFont="1" applyBorder="1" applyAlignment="1">
      <alignment horizontal="right"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 wrapText="1"/>
    </xf>
    <xf numFmtId="164" fontId="20" fillId="0" borderId="0" xfId="0" applyNumberFormat="1" applyFont="1" applyBorder="1"/>
    <xf numFmtId="164" fontId="5" fillId="0" borderId="2" xfId="1" applyNumberFormat="1" applyFont="1" applyBorder="1" applyAlignment="1">
      <alignment horizontal="left" wrapText="1"/>
    </xf>
    <xf numFmtId="164" fontId="5" fillId="0" borderId="6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/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/>
    <xf numFmtId="164" fontId="22" fillId="0" borderId="7" xfId="0" applyNumberFormat="1" applyFont="1" applyBorder="1"/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165" fontId="5" fillId="0" borderId="5" xfId="1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vertical="center"/>
    </xf>
    <xf numFmtId="0" fontId="5" fillId="9" borderId="0" xfId="0" applyFont="1" applyFill="1" applyBorder="1" applyAlignment="1">
      <alignment horizontal="left" vertical="center" wrapText="1"/>
    </xf>
    <xf numFmtId="0" fontId="5" fillId="9" borderId="0" xfId="0" applyFont="1" applyFill="1" applyBorder="1"/>
    <xf numFmtId="0" fontId="5" fillId="10" borderId="0" xfId="0" applyFont="1" applyFill="1" applyBorder="1" applyAlignment="1">
      <alignment horizontal="left" vertical="center" wrapText="1"/>
    </xf>
    <xf numFmtId="0" fontId="5" fillId="11" borderId="0" xfId="0" applyNumberFormat="1" applyFont="1" applyFill="1" applyBorder="1" applyAlignment="1">
      <alignment horizontal="center" vertical="center" wrapText="1"/>
    </xf>
    <xf numFmtId="44" fontId="5" fillId="11" borderId="0" xfId="0" applyNumberFormat="1" applyFont="1" applyFill="1" applyBorder="1" applyAlignment="1">
      <alignment horizontal="center" vertical="center" wrapText="1"/>
    </xf>
    <xf numFmtId="44" fontId="5" fillId="9" borderId="0" xfId="0" applyNumberFormat="1" applyFont="1" applyFill="1" applyBorder="1" applyAlignment="1">
      <alignment horizontal="center" vertical="center" wrapText="1"/>
    </xf>
    <xf numFmtId="0" fontId="5" fillId="9" borderId="0" xfId="0" applyNumberFormat="1" applyFont="1" applyFill="1" applyBorder="1" applyAlignment="1">
      <alignment horizontal="center" vertical="center" wrapText="1"/>
    </xf>
    <xf numFmtId="44" fontId="5" fillId="12" borderId="0" xfId="0" applyNumberFormat="1" applyFont="1" applyFill="1" applyBorder="1" applyAlignment="1">
      <alignment horizontal="center" vertical="center" wrapText="1"/>
    </xf>
    <xf numFmtId="44" fontId="5" fillId="12" borderId="2" xfId="0" applyNumberFormat="1" applyFont="1" applyFill="1" applyBorder="1" applyAlignment="1">
      <alignment horizontal="center" vertical="center" wrapText="1"/>
    </xf>
    <xf numFmtId="49" fontId="5" fillId="12" borderId="0" xfId="0" applyNumberFormat="1" applyFont="1" applyFill="1" applyBorder="1" applyAlignment="1">
      <alignment horizontal="center" vertical="center" wrapText="1"/>
    </xf>
    <xf numFmtId="0" fontId="5" fillId="12" borderId="2" xfId="0" applyFont="1" applyFill="1" applyBorder="1"/>
    <xf numFmtId="44" fontId="5" fillId="12" borderId="0" xfId="1" applyFont="1" applyFill="1" applyBorder="1" applyAlignment="1">
      <alignment horizontal="center" vertical="center" wrapText="1"/>
    </xf>
    <xf numFmtId="49" fontId="5" fillId="9" borderId="0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vertical="center"/>
    </xf>
    <xf numFmtId="0" fontId="5" fillId="11" borderId="0" xfId="0" applyFont="1" applyFill="1" applyBorder="1" applyAlignment="1">
      <alignment horizontal="left" vertical="center" wrapText="1"/>
    </xf>
    <xf numFmtId="0" fontId="5" fillId="11" borderId="0" xfId="0" applyFont="1" applyFill="1" applyBorder="1"/>
    <xf numFmtId="49" fontId="5" fillId="11" borderId="0" xfId="0" applyNumberFormat="1" applyFont="1" applyFill="1" applyBorder="1" applyAlignment="1">
      <alignment horizontal="center" vertical="center" wrapText="1"/>
    </xf>
    <xf numFmtId="44" fontId="5" fillId="9" borderId="0" xfId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wrapText="1"/>
    </xf>
    <xf numFmtId="0" fontId="5" fillId="12" borderId="0" xfId="0" applyFont="1" applyFill="1" applyBorder="1" applyAlignment="1">
      <alignment horizontal="left" vertical="center" wrapText="1"/>
    </xf>
    <xf numFmtId="0" fontId="5" fillId="12" borderId="0" xfId="0" applyFont="1" applyFill="1" applyBorder="1"/>
    <xf numFmtId="44" fontId="5" fillId="11" borderId="0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44" fontId="5" fillId="12" borderId="2" xfId="1" applyFont="1" applyFill="1" applyBorder="1" applyAlignment="1">
      <alignment horizontal="center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44" fontId="5" fillId="9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4" fontId="5" fillId="9" borderId="1" xfId="1" applyFont="1" applyFill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/>
    </xf>
    <xf numFmtId="165" fontId="5" fillId="0" borderId="5" xfId="0" applyNumberFormat="1" applyFont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14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49696</xdr:colOff>
      <xdr:row>0</xdr:row>
      <xdr:rowOff>0</xdr:rowOff>
    </xdr:from>
    <xdr:to>
      <xdr:col>14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411"/>
  <sheetViews>
    <sheetView tabSelected="1" zoomScale="110" zoomScaleNormal="110" workbookViewId="0">
      <pane ySplit="1035" topLeftCell="A397" activePane="bottomLeft"/>
      <selection activeCell="A4" sqref="A4:P4"/>
      <selection pane="bottomLeft" activeCell="A336" sqref="A336:C336"/>
    </sheetView>
  </sheetViews>
  <sheetFormatPr baseColWidth="10" defaultRowHeight="15" x14ac:dyDescent="0.25"/>
  <cols>
    <col min="1" max="1" width="11.140625" customWidth="1"/>
    <col min="2" max="2" width="26" style="163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183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29" t="s">
        <v>31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28" ht="16.5" x14ac:dyDescent="0.3">
      <c r="A2" s="329" t="s">
        <v>317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1:28" ht="16.5" x14ac:dyDescent="0.3">
      <c r="A3" s="329" t="s">
        <v>5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28" ht="16.5" x14ac:dyDescent="0.3">
      <c r="A4" s="329" t="s">
        <v>453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</row>
    <row r="6" spans="1:28" ht="27.75" customHeight="1" x14ac:dyDescent="0.25">
      <c r="A6" s="48" t="s">
        <v>1</v>
      </c>
      <c r="B6" s="48" t="s">
        <v>0</v>
      </c>
      <c r="C6" s="48" t="s">
        <v>2</v>
      </c>
      <c r="D6" s="49" t="s">
        <v>18</v>
      </c>
      <c r="E6" s="50" t="s">
        <v>19</v>
      </c>
      <c r="F6" s="48" t="s">
        <v>15</v>
      </c>
      <c r="G6" s="49" t="s">
        <v>20</v>
      </c>
      <c r="H6" s="51" t="s">
        <v>21</v>
      </c>
      <c r="I6" s="52" t="s">
        <v>22</v>
      </c>
      <c r="J6" s="48" t="s">
        <v>23</v>
      </c>
      <c r="K6" s="49" t="s">
        <v>24</v>
      </c>
      <c r="L6" s="49" t="s">
        <v>25</v>
      </c>
      <c r="M6" s="53" t="s">
        <v>120</v>
      </c>
      <c r="N6" s="51" t="s">
        <v>26</v>
      </c>
      <c r="O6" s="173" t="s">
        <v>27</v>
      </c>
      <c r="P6" s="48" t="s">
        <v>28</v>
      </c>
      <c r="S6" s="2" t="s">
        <v>41</v>
      </c>
      <c r="T6" s="2" t="s">
        <v>42</v>
      </c>
    </row>
    <row r="7" spans="1:28" s="7" customFormat="1" ht="27.75" customHeight="1" thickBot="1" x14ac:dyDescent="0.3">
      <c r="A7" s="330" t="s">
        <v>6</v>
      </c>
      <c r="B7" s="330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74"/>
      <c r="P7" s="5"/>
      <c r="S7" s="18"/>
      <c r="T7" s="18"/>
      <c r="Y7" s="93">
        <v>0.03</v>
      </c>
    </row>
    <row r="8" spans="1:28" ht="24.95" customHeight="1" x14ac:dyDescent="0.25">
      <c r="A8" s="275" t="s">
        <v>3</v>
      </c>
      <c r="B8" s="165" t="s">
        <v>253</v>
      </c>
      <c r="C8" s="166" t="s">
        <v>17</v>
      </c>
      <c r="D8" s="296">
        <f>F8/E8</f>
        <v>525.30866666666668</v>
      </c>
      <c r="E8" s="293">
        <v>15</v>
      </c>
      <c r="F8" s="271">
        <v>7879.63</v>
      </c>
      <c r="G8" s="314">
        <v>0</v>
      </c>
      <c r="H8" s="315">
        <f>F8+G8</f>
        <v>7879.63</v>
      </c>
      <c r="I8" s="33">
        <v>1135.8900000000001</v>
      </c>
      <c r="J8" s="16">
        <v>0</v>
      </c>
      <c r="K8" s="159">
        <v>0</v>
      </c>
      <c r="L8" s="159">
        <v>0</v>
      </c>
      <c r="M8" s="159">
        <v>393.99</v>
      </c>
      <c r="N8" s="33">
        <v>675</v>
      </c>
      <c r="O8" s="331">
        <f>F8+G8-I8-J8-K8-L8-M8-N8</f>
        <v>5674.75</v>
      </c>
      <c r="P8" s="287"/>
      <c r="S8" s="2">
        <v>6742.5</v>
      </c>
      <c r="T8" s="2">
        <f>S8*1.05</f>
        <v>7079.625</v>
      </c>
      <c r="V8" s="59">
        <f>SUM(W8*0.06)</f>
        <v>424.77780000000001</v>
      </c>
      <c r="W8" s="269">
        <v>7079.63</v>
      </c>
      <c r="X8" s="269">
        <f>V8+W8</f>
        <v>7504.4078</v>
      </c>
      <c r="Y8" s="59">
        <f>SUM(X8*0.03)</f>
        <v>225.13223399999998</v>
      </c>
      <c r="AA8" s="1" t="s">
        <v>15</v>
      </c>
      <c r="AB8" s="2">
        <v>7504.41</v>
      </c>
    </row>
    <row r="9" spans="1:28" ht="15" customHeight="1" thickBot="1" x14ac:dyDescent="0.3">
      <c r="A9" s="274"/>
      <c r="B9" s="167"/>
      <c r="C9" s="164"/>
      <c r="D9" s="290"/>
      <c r="E9" s="284"/>
      <c r="F9" s="269"/>
      <c r="G9" s="280"/>
      <c r="H9" s="285"/>
      <c r="I9" s="273" t="s">
        <v>121</v>
      </c>
      <c r="J9" s="273"/>
      <c r="K9" s="273"/>
      <c r="L9" s="273"/>
      <c r="M9" s="273"/>
      <c r="N9" s="273"/>
      <c r="O9" s="322"/>
      <c r="P9" s="288"/>
      <c r="V9" s="59">
        <f t="shared" ref="V9:V25" si="0">SUM(W9*0.06)</f>
        <v>0</v>
      </c>
      <c r="W9" s="269"/>
      <c r="X9" s="269"/>
      <c r="Y9" s="59">
        <f t="shared" ref="Y9:Y25" si="1">SUM(X9*0.03)</f>
        <v>0</v>
      </c>
      <c r="AA9" s="94" t="s">
        <v>141</v>
      </c>
      <c r="AB9" s="95">
        <v>5081.41</v>
      </c>
    </row>
    <row r="10" spans="1:28" ht="24.95" customHeight="1" x14ac:dyDescent="0.25">
      <c r="A10" s="274" t="s">
        <v>3</v>
      </c>
      <c r="B10" s="168" t="s">
        <v>254</v>
      </c>
      <c r="C10" s="168" t="s">
        <v>16</v>
      </c>
      <c r="D10" s="290">
        <f>F10/E10</f>
        <v>525.30866666666668</v>
      </c>
      <c r="E10" s="284">
        <v>15</v>
      </c>
      <c r="F10" s="269">
        <v>7879.63</v>
      </c>
      <c r="G10" s="280">
        <v>0</v>
      </c>
      <c r="H10" s="285">
        <f t="shared" ref="H10:H24" si="2">F10+G10</f>
        <v>7879.63</v>
      </c>
      <c r="I10" s="34">
        <v>1135.8900000000001</v>
      </c>
      <c r="J10" s="17">
        <v>0</v>
      </c>
      <c r="K10" s="157">
        <v>0</v>
      </c>
      <c r="L10" s="157">
        <v>0</v>
      </c>
      <c r="M10" s="157">
        <v>393.99</v>
      </c>
      <c r="N10" s="34">
        <v>675</v>
      </c>
      <c r="O10" s="322">
        <f>F10+G10-I10-J10-K10-L10-M10-N10</f>
        <v>5674.75</v>
      </c>
      <c r="P10" s="287"/>
      <c r="S10" s="2">
        <v>6742.5</v>
      </c>
      <c r="T10" s="2">
        <f>S10*1.05</f>
        <v>7079.625</v>
      </c>
      <c r="V10" s="59">
        <f t="shared" si="0"/>
        <v>424.77780000000001</v>
      </c>
      <c r="W10" s="269">
        <v>7079.63</v>
      </c>
      <c r="X10" s="269">
        <f t="shared" ref="X10" si="3">V10+W10</f>
        <v>7504.4078</v>
      </c>
      <c r="Y10" s="59">
        <f t="shared" si="1"/>
        <v>225.13223399999998</v>
      </c>
      <c r="AA10" t="s">
        <v>142</v>
      </c>
      <c r="AB10" s="2">
        <f>AB8-AB9</f>
        <v>2423</v>
      </c>
    </row>
    <row r="11" spans="1:28" ht="15" customHeight="1" thickBot="1" x14ac:dyDescent="0.3">
      <c r="A11" s="274"/>
      <c r="B11" s="167"/>
      <c r="C11" s="164"/>
      <c r="D11" s="290"/>
      <c r="E11" s="284"/>
      <c r="F11" s="269"/>
      <c r="G11" s="280"/>
      <c r="H11" s="285"/>
      <c r="I11" s="273" t="s">
        <v>29</v>
      </c>
      <c r="J11" s="273"/>
      <c r="K11" s="273"/>
      <c r="L11" s="273"/>
      <c r="M11" s="273"/>
      <c r="N11" s="273"/>
      <c r="O11" s="322"/>
      <c r="P11" s="288"/>
      <c r="V11" s="59">
        <f t="shared" si="0"/>
        <v>0</v>
      </c>
      <c r="W11" s="269"/>
      <c r="X11" s="269"/>
      <c r="Y11" s="59">
        <f t="shared" si="1"/>
        <v>0</v>
      </c>
      <c r="AA11" s="96" t="s">
        <v>143</v>
      </c>
      <c r="AB11" s="97">
        <v>0.21360000000000001</v>
      </c>
    </row>
    <row r="12" spans="1:28" ht="24.95" customHeight="1" x14ac:dyDescent="0.25">
      <c r="A12" s="274" t="s">
        <v>3</v>
      </c>
      <c r="B12" s="168" t="s">
        <v>255</v>
      </c>
      <c r="C12" s="168" t="s">
        <v>17</v>
      </c>
      <c r="D12" s="290">
        <f>F12/E12</f>
        <v>525.30866666666668</v>
      </c>
      <c r="E12" s="284">
        <v>15</v>
      </c>
      <c r="F12" s="269">
        <v>7879.63</v>
      </c>
      <c r="G12" s="280">
        <v>0</v>
      </c>
      <c r="H12" s="285">
        <f t="shared" si="2"/>
        <v>7879.63</v>
      </c>
      <c r="I12" s="34">
        <v>1135.8900000000001</v>
      </c>
      <c r="J12" s="17">
        <v>0</v>
      </c>
      <c r="K12" s="157">
        <v>0</v>
      </c>
      <c r="L12" s="157">
        <v>0</v>
      </c>
      <c r="M12" s="157">
        <v>393.99</v>
      </c>
      <c r="N12" s="34">
        <v>725</v>
      </c>
      <c r="O12" s="322">
        <f t="shared" ref="O12" si="4">F12+G12-I12-J12-K12-L12-M12-N12</f>
        <v>5624.75</v>
      </c>
      <c r="P12" s="287"/>
      <c r="S12" s="2">
        <v>6742.5</v>
      </c>
      <c r="T12" s="2">
        <f>S12*1.05</f>
        <v>7079.625</v>
      </c>
      <c r="V12" s="59">
        <f t="shared" si="0"/>
        <v>424.77780000000001</v>
      </c>
      <c r="W12" s="269">
        <v>7079.63</v>
      </c>
      <c r="X12" s="269">
        <f t="shared" ref="X12" si="5">V12+W12</f>
        <v>7504.4078</v>
      </c>
      <c r="Y12" s="59">
        <f t="shared" si="1"/>
        <v>225.13223399999998</v>
      </c>
      <c r="AA12" t="s">
        <v>144</v>
      </c>
      <c r="AB12">
        <f>AB10*AB11</f>
        <v>517.55280000000005</v>
      </c>
    </row>
    <row r="13" spans="1:28" ht="15" customHeight="1" thickBot="1" x14ac:dyDescent="0.3">
      <c r="A13" s="274"/>
      <c r="B13" s="167"/>
      <c r="C13" s="164"/>
      <c r="D13" s="290"/>
      <c r="E13" s="284"/>
      <c r="F13" s="269"/>
      <c r="G13" s="280"/>
      <c r="H13" s="285"/>
      <c r="I13" s="328" t="s">
        <v>29</v>
      </c>
      <c r="J13" s="328"/>
      <c r="K13" s="328"/>
      <c r="L13" s="328"/>
      <c r="M13" s="328"/>
      <c r="N13" s="328"/>
      <c r="O13" s="322"/>
      <c r="P13" s="288"/>
      <c r="V13" s="59">
        <f t="shared" si="0"/>
        <v>0</v>
      </c>
      <c r="W13" s="269"/>
      <c r="X13" s="269"/>
      <c r="Y13" s="59">
        <f t="shared" si="1"/>
        <v>0</v>
      </c>
      <c r="AA13" s="96" t="s">
        <v>145</v>
      </c>
      <c r="AB13" s="96">
        <v>538.20000000000005</v>
      </c>
    </row>
    <row r="14" spans="1:28" ht="24.95" customHeight="1" x14ac:dyDescent="0.25">
      <c r="A14" s="274" t="s">
        <v>3</v>
      </c>
      <c r="B14" s="168" t="s">
        <v>256</v>
      </c>
      <c r="C14" s="168" t="s">
        <v>16</v>
      </c>
      <c r="D14" s="290">
        <f>F14/E14</f>
        <v>525.30866666666668</v>
      </c>
      <c r="E14" s="284">
        <v>15</v>
      </c>
      <c r="F14" s="269">
        <v>7879.63</v>
      </c>
      <c r="G14" s="280">
        <v>0</v>
      </c>
      <c r="H14" s="285">
        <f t="shared" si="2"/>
        <v>7879.63</v>
      </c>
      <c r="I14" s="34">
        <v>1135.8900000000001</v>
      </c>
      <c r="J14" s="17">
        <v>0</v>
      </c>
      <c r="K14" s="157">
        <v>0</v>
      </c>
      <c r="L14" s="157">
        <v>0</v>
      </c>
      <c r="M14" s="157">
        <v>393.99</v>
      </c>
      <c r="N14" s="34">
        <v>4300</v>
      </c>
      <c r="O14" s="322">
        <f t="shared" ref="O14" si="6">F14+G14-I14-J14-K14-L14-M14-N14</f>
        <v>2049.75</v>
      </c>
      <c r="P14" s="287"/>
      <c r="S14" s="2">
        <v>6742.5</v>
      </c>
      <c r="T14" s="2">
        <f>S14*1.05</f>
        <v>7079.625</v>
      </c>
      <c r="V14" s="59">
        <f t="shared" si="0"/>
        <v>424.77780000000001</v>
      </c>
      <c r="W14" s="269">
        <v>7079.63</v>
      </c>
      <c r="X14" s="269">
        <f t="shared" ref="X14" si="7">V14+W14</f>
        <v>7504.4078</v>
      </c>
      <c r="Y14" s="59">
        <f t="shared" si="1"/>
        <v>225.13223399999998</v>
      </c>
      <c r="AA14" t="s">
        <v>146</v>
      </c>
      <c r="AB14">
        <f>AB12+AB13</f>
        <v>1055.7528000000002</v>
      </c>
    </row>
    <row r="15" spans="1:28" ht="15" customHeight="1" thickBot="1" x14ac:dyDescent="0.3">
      <c r="A15" s="274"/>
      <c r="B15" s="167"/>
      <c r="C15" s="164"/>
      <c r="D15" s="290"/>
      <c r="E15" s="284"/>
      <c r="F15" s="269"/>
      <c r="G15" s="280"/>
      <c r="H15" s="285"/>
      <c r="I15" s="273" t="s">
        <v>29</v>
      </c>
      <c r="J15" s="273"/>
      <c r="K15" s="273"/>
      <c r="L15" s="273"/>
      <c r="M15" s="273"/>
      <c r="N15" s="273"/>
      <c r="O15" s="322"/>
      <c r="P15" s="288"/>
      <c r="V15" s="59">
        <f t="shared" si="0"/>
        <v>0</v>
      </c>
      <c r="W15" s="269"/>
      <c r="X15" s="269"/>
      <c r="Y15" s="59">
        <f t="shared" si="1"/>
        <v>0</v>
      </c>
      <c r="AA15" s="96" t="s">
        <v>147</v>
      </c>
      <c r="AB15" s="96">
        <v>0</v>
      </c>
    </row>
    <row r="16" spans="1:28" ht="24.95" customHeight="1" x14ac:dyDescent="0.25">
      <c r="A16" s="274" t="s">
        <v>3</v>
      </c>
      <c r="B16" s="168" t="s">
        <v>257</v>
      </c>
      <c r="C16" s="168" t="s">
        <v>17</v>
      </c>
      <c r="D16" s="290">
        <f>F16/E16</f>
        <v>525.30866666666668</v>
      </c>
      <c r="E16" s="284">
        <v>15</v>
      </c>
      <c r="F16" s="269">
        <v>7879.63</v>
      </c>
      <c r="G16" s="280">
        <v>0</v>
      </c>
      <c r="H16" s="285">
        <f t="shared" si="2"/>
        <v>7879.63</v>
      </c>
      <c r="I16" s="34">
        <v>1135.8900000000001</v>
      </c>
      <c r="J16" s="17">
        <v>0</v>
      </c>
      <c r="K16" s="157">
        <v>0</v>
      </c>
      <c r="L16" s="157">
        <v>0</v>
      </c>
      <c r="M16" s="157">
        <v>393.99</v>
      </c>
      <c r="N16" s="34">
        <v>1500</v>
      </c>
      <c r="O16" s="322">
        <f t="shared" ref="O16" si="8">F16+G16-I16-J16-K16-L16-M16-N16</f>
        <v>4849.75</v>
      </c>
      <c r="P16" s="287"/>
      <c r="S16" s="2">
        <v>6742.5</v>
      </c>
      <c r="T16" s="2">
        <f>S16*1.05</f>
        <v>7079.625</v>
      </c>
      <c r="V16" s="59">
        <f t="shared" si="0"/>
        <v>424.77780000000001</v>
      </c>
      <c r="W16" s="269">
        <v>7079.63</v>
      </c>
      <c r="X16" s="269">
        <f t="shared" ref="X16" si="9">V16+W16</f>
        <v>7504.4078</v>
      </c>
      <c r="Y16" s="59">
        <f t="shared" si="1"/>
        <v>225.13223399999998</v>
      </c>
    </row>
    <row r="17" spans="1:25" ht="15" customHeight="1" thickBot="1" x14ac:dyDescent="0.3">
      <c r="A17" s="274"/>
      <c r="B17" s="167"/>
      <c r="C17" s="164"/>
      <c r="D17" s="290"/>
      <c r="E17" s="284"/>
      <c r="F17" s="269"/>
      <c r="G17" s="280"/>
      <c r="H17" s="285"/>
      <c r="I17" s="273" t="s">
        <v>29</v>
      </c>
      <c r="J17" s="273"/>
      <c r="K17" s="273"/>
      <c r="L17" s="273"/>
      <c r="M17" s="273"/>
      <c r="N17" s="273"/>
      <c r="O17" s="322"/>
      <c r="P17" s="288"/>
      <c r="V17" s="59">
        <f t="shared" si="0"/>
        <v>0</v>
      </c>
      <c r="W17" s="269"/>
      <c r="X17" s="269"/>
      <c r="Y17" s="59">
        <f t="shared" si="1"/>
        <v>0</v>
      </c>
    </row>
    <row r="18" spans="1:25" ht="24.95" customHeight="1" x14ac:dyDescent="0.25">
      <c r="A18" s="274" t="s">
        <v>3</v>
      </c>
      <c r="B18" s="168" t="s">
        <v>258</v>
      </c>
      <c r="C18" s="168" t="s">
        <v>16</v>
      </c>
      <c r="D18" s="290">
        <f>F18/E18</f>
        <v>525.30866666666668</v>
      </c>
      <c r="E18" s="284">
        <v>15</v>
      </c>
      <c r="F18" s="269">
        <v>7879.63</v>
      </c>
      <c r="G18" s="280">
        <v>0</v>
      </c>
      <c r="H18" s="285">
        <f t="shared" ref="H18" si="10">F18+G18</f>
        <v>7879.63</v>
      </c>
      <c r="I18" s="34">
        <v>1135.8900000000001</v>
      </c>
      <c r="J18" s="17">
        <v>0</v>
      </c>
      <c r="K18" s="157">
        <v>0</v>
      </c>
      <c r="L18" s="157">
        <v>0</v>
      </c>
      <c r="M18" s="157">
        <v>393.99</v>
      </c>
      <c r="N18" s="34">
        <v>0</v>
      </c>
      <c r="O18" s="322">
        <f t="shared" ref="O18" si="11">F18+G18-I18-J18-K18-L18-M18-N18</f>
        <v>6349.75</v>
      </c>
      <c r="P18" s="287"/>
      <c r="S18" s="2">
        <v>6742.5</v>
      </c>
      <c r="T18" s="2">
        <f>S18*1.05</f>
        <v>7079.625</v>
      </c>
      <c r="V18" s="59">
        <f t="shared" si="0"/>
        <v>424.77780000000001</v>
      </c>
      <c r="W18" s="269">
        <v>7079.63</v>
      </c>
      <c r="X18" s="269">
        <f t="shared" ref="X18" si="12">V18+W18</f>
        <v>7504.4078</v>
      </c>
      <c r="Y18" s="59">
        <f t="shared" si="1"/>
        <v>225.13223399999998</v>
      </c>
    </row>
    <row r="19" spans="1:25" ht="15" customHeight="1" thickBot="1" x14ac:dyDescent="0.3">
      <c r="A19" s="274"/>
      <c r="B19" s="168"/>
      <c r="C19" s="164"/>
      <c r="D19" s="290"/>
      <c r="E19" s="284"/>
      <c r="F19" s="269"/>
      <c r="G19" s="280"/>
      <c r="H19" s="285"/>
      <c r="I19" s="273" t="s">
        <v>29</v>
      </c>
      <c r="J19" s="273"/>
      <c r="K19" s="273"/>
      <c r="L19" s="273"/>
      <c r="M19" s="273"/>
      <c r="N19" s="273"/>
      <c r="O19" s="322"/>
      <c r="P19" s="288"/>
      <c r="V19" s="59">
        <f t="shared" si="0"/>
        <v>0</v>
      </c>
      <c r="W19" s="269"/>
      <c r="X19" s="269"/>
      <c r="Y19" s="59">
        <f t="shared" si="1"/>
        <v>0</v>
      </c>
    </row>
    <row r="20" spans="1:25" ht="24.95" customHeight="1" x14ac:dyDescent="0.25">
      <c r="A20" s="274" t="s">
        <v>3</v>
      </c>
      <c r="B20" s="168" t="s">
        <v>259</v>
      </c>
      <c r="C20" s="168" t="s">
        <v>16</v>
      </c>
      <c r="D20" s="290">
        <f>F20/E20</f>
        <v>525.30866666666668</v>
      </c>
      <c r="E20" s="284">
        <v>15</v>
      </c>
      <c r="F20" s="269">
        <v>7879.63</v>
      </c>
      <c r="G20" s="280">
        <v>0</v>
      </c>
      <c r="H20" s="285">
        <f t="shared" si="2"/>
        <v>7879.63</v>
      </c>
      <c r="I20" s="34">
        <v>1135.8900000000001</v>
      </c>
      <c r="J20" s="17">
        <v>0</v>
      </c>
      <c r="K20" s="157">
        <v>0</v>
      </c>
      <c r="L20" s="157">
        <v>0</v>
      </c>
      <c r="M20" s="157">
        <v>393.99</v>
      </c>
      <c r="N20" s="34">
        <v>0</v>
      </c>
      <c r="O20" s="322">
        <f t="shared" ref="O20" si="13">F20+G20-I20-J20-K20-L20-M20-N20</f>
        <v>6349.75</v>
      </c>
      <c r="P20" s="287"/>
      <c r="S20" s="2">
        <v>6742.5</v>
      </c>
      <c r="T20" s="2">
        <f>S20*1.05</f>
        <v>7079.625</v>
      </c>
      <c r="V20" s="59">
        <f t="shared" si="0"/>
        <v>424.77780000000001</v>
      </c>
      <c r="W20" s="269">
        <v>7079.63</v>
      </c>
      <c r="X20" s="269">
        <f t="shared" ref="X20" si="14">V20+W20</f>
        <v>7504.4078</v>
      </c>
      <c r="Y20" s="59">
        <f t="shared" si="1"/>
        <v>225.13223399999998</v>
      </c>
    </row>
    <row r="21" spans="1:25" ht="15" customHeight="1" thickBot="1" x14ac:dyDescent="0.3">
      <c r="A21" s="274"/>
      <c r="B21" s="168"/>
      <c r="C21" s="164"/>
      <c r="D21" s="290"/>
      <c r="E21" s="284"/>
      <c r="F21" s="269"/>
      <c r="G21" s="280"/>
      <c r="H21" s="285"/>
      <c r="I21" s="273" t="s">
        <v>29</v>
      </c>
      <c r="J21" s="273"/>
      <c r="K21" s="273"/>
      <c r="L21" s="273"/>
      <c r="M21" s="273"/>
      <c r="N21" s="273"/>
      <c r="O21" s="322"/>
      <c r="P21" s="288"/>
      <c r="V21" s="59">
        <f t="shared" si="0"/>
        <v>0</v>
      </c>
      <c r="W21" s="269"/>
      <c r="X21" s="269"/>
      <c r="Y21" s="59">
        <f t="shared" si="1"/>
        <v>0</v>
      </c>
    </row>
    <row r="22" spans="1:25" ht="24.95" customHeight="1" x14ac:dyDescent="0.25">
      <c r="A22" s="274" t="s">
        <v>3</v>
      </c>
      <c r="B22" s="168" t="s">
        <v>260</v>
      </c>
      <c r="C22" s="168" t="s">
        <v>17</v>
      </c>
      <c r="D22" s="290">
        <f>F22/E22</f>
        <v>525.30866666666668</v>
      </c>
      <c r="E22" s="284">
        <v>15</v>
      </c>
      <c r="F22" s="269">
        <v>7879.63</v>
      </c>
      <c r="G22" s="280">
        <v>0</v>
      </c>
      <c r="H22" s="285">
        <f t="shared" si="2"/>
        <v>7879.63</v>
      </c>
      <c r="I22" s="34">
        <v>1135.8900000000001</v>
      </c>
      <c r="J22" s="17">
        <v>0</v>
      </c>
      <c r="K22" s="157">
        <v>0</v>
      </c>
      <c r="L22" s="157">
        <v>0</v>
      </c>
      <c r="M22" s="157">
        <v>393.99</v>
      </c>
      <c r="N22" s="34">
        <v>3000</v>
      </c>
      <c r="O22" s="322">
        <f t="shared" ref="O22" si="15">F22+G22-I22-J22-K22-L22-M22-N22</f>
        <v>3349.75</v>
      </c>
      <c r="P22" s="287"/>
      <c r="S22" s="2">
        <v>6742.5</v>
      </c>
      <c r="T22" s="2">
        <f>S22*1.05</f>
        <v>7079.625</v>
      </c>
      <c r="V22" s="59">
        <f t="shared" si="0"/>
        <v>424.77780000000001</v>
      </c>
      <c r="W22" s="269">
        <v>7079.63</v>
      </c>
      <c r="X22" s="269">
        <f t="shared" ref="X22" si="16">V22+W22</f>
        <v>7504.4078</v>
      </c>
      <c r="Y22" s="59">
        <f t="shared" si="1"/>
        <v>225.13223399999998</v>
      </c>
    </row>
    <row r="23" spans="1:25" ht="15" customHeight="1" thickBot="1" x14ac:dyDescent="0.3">
      <c r="A23" s="274"/>
      <c r="B23" s="168"/>
      <c r="C23" s="164"/>
      <c r="D23" s="290"/>
      <c r="E23" s="284"/>
      <c r="F23" s="269"/>
      <c r="G23" s="280"/>
      <c r="H23" s="285"/>
      <c r="I23" s="273" t="s">
        <v>29</v>
      </c>
      <c r="J23" s="273"/>
      <c r="K23" s="273"/>
      <c r="L23" s="273"/>
      <c r="M23" s="273"/>
      <c r="N23" s="273"/>
      <c r="O23" s="322"/>
      <c r="P23" s="288"/>
      <c r="V23" s="59">
        <f t="shared" si="0"/>
        <v>0</v>
      </c>
      <c r="W23" s="269"/>
      <c r="X23" s="269"/>
      <c r="Y23" s="59">
        <f t="shared" si="1"/>
        <v>0</v>
      </c>
    </row>
    <row r="24" spans="1:25" ht="24.95" customHeight="1" x14ac:dyDescent="0.25">
      <c r="A24" s="274" t="s">
        <v>3</v>
      </c>
      <c r="B24" s="168" t="s">
        <v>261</v>
      </c>
      <c r="C24" s="168" t="s">
        <v>16</v>
      </c>
      <c r="D24" s="290">
        <f>F24/E24</f>
        <v>525.30866666666668</v>
      </c>
      <c r="E24" s="284">
        <v>15</v>
      </c>
      <c r="F24" s="269">
        <v>7879.63</v>
      </c>
      <c r="G24" s="280">
        <v>0</v>
      </c>
      <c r="H24" s="285">
        <f t="shared" si="2"/>
        <v>7879.63</v>
      </c>
      <c r="I24" s="34">
        <v>1135.8900000000001</v>
      </c>
      <c r="J24" s="17">
        <v>0</v>
      </c>
      <c r="K24" s="157">
        <v>0</v>
      </c>
      <c r="L24" s="157">
        <v>0</v>
      </c>
      <c r="M24" s="157">
        <v>393.99</v>
      </c>
      <c r="N24" s="34">
        <v>0</v>
      </c>
      <c r="O24" s="322">
        <f t="shared" ref="O24" si="17">F24+G24-I24-J24-K24-L24-M24-N24</f>
        <v>6349.75</v>
      </c>
      <c r="P24" s="287"/>
      <c r="S24" s="2">
        <v>6742.5</v>
      </c>
      <c r="T24" s="2">
        <f>S24*1.05</f>
        <v>7079.625</v>
      </c>
      <c r="V24" s="59">
        <f t="shared" si="0"/>
        <v>424.77780000000001</v>
      </c>
      <c r="W24" s="269">
        <v>7079.63</v>
      </c>
      <c r="X24" s="269">
        <f t="shared" ref="X24" si="18">V24+W24</f>
        <v>7504.4078</v>
      </c>
      <c r="Y24" s="59">
        <f t="shared" si="1"/>
        <v>225.13223399999998</v>
      </c>
    </row>
    <row r="25" spans="1:25" ht="15.75" customHeight="1" thickBot="1" x14ac:dyDescent="0.3">
      <c r="A25" s="289"/>
      <c r="B25" s="169"/>
      <c r="C25" s="170"/>
      <c r="D25" s="291"/>
      <c r="E25" s="312"/>
      <c r="F25" s="301"/>
      <c r="G25" s="281"/>
      <c r="H25" s="313"/>
      <c r="I25" s="299" t="s">
        <v>29</v>
      </c>
      <c r="J25" s="299"/>
      <c r="K25" s="299"/>
      <c r="L25" s="299"/>
      <c r="M25" s="299"/>
      <c r="N25" s="299"/>
      <c r="O25" s="327"/>
      <c r="P25" s="288"/>
      <c r="V25" s="59">
        <f t="shared" si="0"/>
        <v>0</v>
      </c>
      <c r="W25" s="269"/>
      <c r="X25" s="269"/>
      <c r="Y25" s="59">
        <f t="shared" si="1"/>
        <v>0</v>
      </c>
    </row>
    <row r="26" spans="1:25" ht="24.95" customHeight="1" thickBot="1" x14ac:dyDescent="0.3">
      <c r="A26" s="282" t="s">
        <v>8</v>
      </c>
      <c r="B26" s="283"/>
      <c r="C26" s="142"/>
      <c r="D26" s="20"/>
      <c r="E26" s="21"/>
      <c r="F26" s="20">
        <f>SUM(F8:F25)</f>
        <v>70916.67</v>
      </c>
      <c r="G26" s="20">
        <f>SUM(G8:G25)</f>
        <v>0</v>
      </c>
      <c r="H26" s="20">
        <f t="shared" ref="H26:O26" si="19">SUM(H8:H25)</f>
        <v>70916.67</v>
      </c>
      <c r="I26" s="20">
        <f t="shared" si="19"/>
        <v>10223.01</v>
      </c>
      <c r="J26" s="20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3545.91</v>
      </c>
      <c r="N26" s="20">
        <f t="shared" si="19"/>
        <v>10875</v>
      </c>
      <c r="O26" s="175">
        <f t="shared" si="19"/>
        <v>46272.75</v>
      </c>
      <c r="P26" s="58"/>
      <c r="V26" s="59">
        <f>SUM(V8:V25)</f>
        <v>3823.0001999999995</v>
      </c>
      <c r="W26" s="59">
        <f>SUM(W8:W25)</f>
        <v>63716.669999999991</v>
      </c>
      <c r="X26" s="59">
        <f>SUM(X8:X25)</f>
        <v>67539.670199999993</v>
      </c>
      <c r="Y26" s="59">
        <f>SUM(Y8:Y25)</f>
        <v>2026.1901059999996</v>
      </c>
    </row>
    <row r="27" spans="1:25" ht="24.95" customHeight="1" x14ac:dyDescent="0.25">
      <c r="A27" s="158"/>
      <c r="B27" s="161"/>
      <c r="C27" s="109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176"/>
      <c r="P27" s="58"/>
      <c r="U27" s="59">
        <f>W26+V26</f>
        <v>67539.670199999993</v>
      </c>
      <c r="W27" s="59"/>
    </row>
    <row r="28" spans="1:25" ht="24.95" hidden="1" customHeight="1" x14ac:dyDescent="0.25">
      <c r="A28" s="158"/>
      <c r="B28" s="161"/>
      <c r="C28" s="109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176"/>
      <c r="P28" s="58"/>
    </row>
    <row r="29" spans="1:25" ht="24.95" hidden="1" customHeight="1" x14ac:dyDescent="0.25">
      <c r="A29" s="158"/>
      <c r="B29" s="161"/>
      <c r="C29" s="109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176"/>
      <c r="P29" s="58"/>
    </row>
    <row r="30" spans="1:25" ht="24.95" hidden="1" customHeight="1" x14ac:dyDescent="0.25">
      <c r="A30" s="158"/>
      <c r="B30" s="161"/>
      <c r="C30" s="109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176"/>
      <c r="P30" s="58"/>
    </row>
    <row r="31" spans="1:25" ht="24.95" hidden="1" customHeight="1" x14ac:dyDescent="0.25">
      <c r="A31" s="158"/>
      <c r="B31" s="161"/>
      <c r="C31" s="109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176"/>
      <c r="P31" s="58"/>
    </row>
    <row r="32" spans="1:25" ht="24.95" hidden="1" customHeight="1" x14ac:dyDescent="0.25">
      <c r="A32" s="158"/>
      <c r="B32" s="161"/>
      <c r="C32" s="109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176"/>
      <c r="P32" s="58"/>
    </row>
    <row r="33" spans="1:31" ht="24.95" hidden="1" customHeight="1" x14ac:dyDescent="0.25">
      <c r="A33" s="158"/>
      <c r="B33" s="161"/>
      <c r="C33" s="109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176"/>
      <c r="P33" s="58"/>
    </row>
    <row r="34" spans="1:31" ht="24.95" hidden="1" customHeight="1" x14ac:dyDescent="0.25">
      <c r="A34" s="158"/>
      <c r="B34" s="161"/>
      <c r="C34" s="109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176"/>
      <c r="P34" s="58"/>
    </row>
    <row r="35" spans="1:31" ht="24.95" hidden="1" customHeight="1" x14ac:dyDescent="0.25">
      <c r="A35" s="158"/>
      <c r="B35" s="161"/>
      <c r="C35" s="109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176"/>
      <c r="P35" s="58"/>
    </row>
    <row r="36" spans="1:31" ht="24.95" hidden="1" customHeight="1" x14ac:dyDescent="0.25">
      <c r="A36" s="158"/>
      <c r="B36" s="161"/>
      <c r="C36" s="109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176"/>
      <c r="P36" s="58"/>
      <c r="AA36" s="1" t="s">
        <v>15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8"/>
      <c r="B37" s="161"/>
      <c r="C37" s="109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176"/>
      <c r="P37" s="58"/>
      <c r="AA37" s="1"/>
      <c r="AB37" s="2"/>
      <c r="AC37" s="2"/>
      <c r="AD37" s="2"/>
      <c r="AE37" s="2"/>
    </row>
    <row r="38" spans="1:31" ht="24.95" customHeight="1" x14ac:dyDescent="0.25">
      <c r="A38" s="158"/>
      <c r="B38" s="161"/>
      <c r="C38" s="109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176"/>
      <c r="P38" s="58"/>
      <c r="AA38" s="1"/>
      <c r="AB38" s="2"/>
      <c r="AC38" s="2"/>
      <c r="AD38" s="2"/>
      <c r="AE38" s="2"/>
    </row>
    <row r="39" spans="1:31" ht="24.95" customHeight="1" x14ac:dyDescent="0.25">
      <c r="A39" s="158"/>
      <c r="B39" s="161"/>
      <c r="C39" s="109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176"/>
      <c r="P39" s="58"/>
      <c r="AA39" s="1"/>
      <c r="AB39" s="2"/>
      <c r="AC39" s="2"/>
      <c r="AD39" s="2"/>
      <c r="AE39" s="2"/>
    </row>
    <row r="40" spans="1:31" ht="24.95" customHeight="1" x14ac:dyDescent="0.25">
      <c r="A40" s="158"/>
      <c r="B40" s="161"/>
      <c r="C40" s="109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176"/>
      <c r="P40" s="58"/>
      <c r="AA40" s="1"/>
      <c r="AB40" s="2"/>
      <c r="AC40" s="2"/>
      <c r="AD40" s="2"/>
      <c r="AE40" s="2"/>
    </row>
    <row r="41" spans="1:31" ht="24.95" customHeight="1" x14ac:dyDescent="0.25">
      <c r="A41" s="158"/>
      <c r="B41" s="161"/>
      <c r="C41" s="109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176"/>
      <c r="P41" s="58"/>
      <c r="AA41" s="1"/>
      <c r="AB41" s="2"/>
      <c r="AC41" s="2"/>
      <c r="AD41" s="2"/>
      <c r="AE41" s="2"/>
    </row>
    <row r="42" spans="1:31" ht="24.95" customHeight="1" x14ac:dyDescent="0.25">
      <c r="A42" s="158"/>
      <c r="B42" s="161"/>
      <c r="C42" s="109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176"/>
      <c r="P42" s="58"/>
      <c r="AA42" s="1"/>
      <c r="AB42" s="2"/>
      <c r="AC42" s="2"/>
      <c r="AD42" s="2"/>
      <c r="AE42" s="2"/>
    </row>
    <row r="43" spans="1:31" ht="24.95" customHeight="1" x14ac:dyDescent="0.25">
      <c r="A43" s="158"/>
      <c r="B43" s="161"/>
      <c r="C43" s="109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176"/>
      <c r="P43" s="58"/>
      <c r="AA43" s="1"/>
      <c r="AB43" s="2"/>
      <c r="AC43" s="2"/>
      <c r="AD43" s="2"/>
      <c r="AE43" s="2"/>
    </row>
    <row r="44" spans="1:31" ht="24.95" customHeight="1" x14ac:dyDescent="0.25">
      <c r="A44" s="158"/>
      <c r="B44" s="161"/>
      <c r="C44" s="109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176"/>
      <c r="P44" s="58"/>
      <c r="AA44" s="1"/>
      <c r="AB44" s="2"/>
      <c r="AC44" s="2"/>
      <c r="AD44" s="2"/>
      <c r="AE44" s="2"/>
    </row>
    <row r="45" spans="1:31" s="7" customFormat="1" ht="27.75" customHeight="1" thickBot="1" x14ac:dyDescent="0.3">
      <c r="A45" s="279" t="s">
        <v>32</v>
      </c>
      <c r="B45" s="279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74"/>
      <c r="P45" s="5"/>
      <c r="S45" s="18"/>
      <c r="T45" s="18"/>
      <c r="AA45" s="94" t="s">
        <v>141</v>
      </c>
      <c r="AB45" s="95">
        <v>16153.06</v>
      </c>
      <c r="AC45" s="95">
        <v>3651.01</v>
      </c>
      <c r="AD45" s="95">
        <v>5081.41</v>
      </c>
      <c r="AE45" s="95"/>
    </row>
    <row r="46" spans="1:31" ht="24.95" customHeight="1" x14ac:dyDescent="0.25">
      <c r="A46" s="275" t="s">
        <v>3</v>
      </c>
      <c r="B46" s="165" t="s">
        <v>262</v>
      </c>
      <c r="C46" s="165" t="s">
        <v>263</v>
      </c>
      <c r="D46" s="296">
        <f>F46/E46</f>
        <v>1466.2546666666667</v>
      </c>
      <c r="E46" s="293">
        <v>15</v>
      </c>
      <c r="F46" s="271">
        <v>21993.82</v>
      </c>
      <c r="G46" s="314">
        <v>0</v>
      </c>
      <c r="H46" s="315">
        <f>F46+G46</f>
        <v>21993.82</v>
      </c>
      <c r="I46" s="37">
        <v>4782.83</v>
      </c>
      <c r="J46" s="16">
        <v>0</v>
      </c>
      <c r="K46" s="159">
        <v>0</v>
      </c>
      <c r="L46" s="159">
        <v>0</v>
      </c>
      <c r="M46" s="159">
        <v>1099.69</v>
      </c>
      <c r="N46" s="33">
        <v>0</v>
      </c>
      <c r="O46" s="297">
        <f>F46+G46-I46-J46-K46-L46-M46-N46</f>
        <v>16111.299999999997</v>
      </c>
      <c r="P46" s="287"/>
      <c r="S46" s="2">
        <v>22141</v>
      </c>
      <c r="T46" s="2">
        <f>S46*1.05</f>
        <v>23248.05</v>
      </c>
      <c r="V46" s="59">
        <f t="shared" ref="V46:V55" si="20">SUM(W46*0.06)</f>
        <v>1394.8829999999998</v>
      </c>
      <c r="W46" s="271">
        <v>23248.05</v>
      </c>
      <c r="X46" s="269">
        <f t="shared" ref="X46" si="21">V46+W46</f>
        <v>24642.932999999997</v>
      </c>
      <c r="Y46" s="59">
        <f t="shared" ref="Y46:Y72" si="22">SUM(X46*0.03)</f>
        <v>739.28798999999992</v>
      </c>
      <c r="AA46" t="s">
        <v>142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 x14ac:dyDescent="0.3">
      <c r="A47" s="274"/>
      <c r="B47" s="167"/>
      <c r="C47" s="164"/>
      <c r="D47" s="290"/>
      <c r="E47" s="284"/>
      <c r="F47" s="269"/>
      <c r="G47" s="280"/>
      <c r="H47" s="285"/>
      <c r="I47" s="273" t="s">
        <v>29</v>
      </c>
      <c r="J47" s="273"/>
      <c r="K47" s="273"/>
      <c r="L47" s="273"/>
      <c r="M47" s="273"/>
      <c r="N47" s="273"/>
      <c r="O47" s="286"/>
      <c r="P47" s="288"/>
      <c r="V47" s="59">
        <f t="shared" si="20"/>
        <v>0</v>
      </c>
      <c r="W47" s="300"/>
      <c r="X47" s="269"/>
      <c r="Y47" s="59">
        <f t="shared" si="22"/>
        <v>0</v>
      </c>
      <c r="AA47" s="96" t="s">
        <v>143</v>
      </c>
      <c r="AB47" s="97">
        <v>0.3</v>
      </c>
      <c r="AC47" s="97">
        <v>0.16</v>
      </c>
      <c r="AD47" s="97">
        <v>0.21360000000000001</v>
      </c>
      <c r="AE47" s="97"/>
    </row>
    <row r="48" spans="1:31" ht="24.95" customHeight="1" x14ac:dyDescent="0.25">
      <c r="A48" s="274" t="s">
        <v>3</v>
      </c>
      <c r="B48" s="168" t="s">
        <v>35</v>
      </c>
      <c r="C48" s="168" t="s">
        <v>316</v>
      </c>
      <c r="D48" s="290">
        <f>F48/E48</f>
        <v>296.83733333333333</v>
      </c>
      <c r="E48" s="284">
        <v>15</v>
      </c>
      <c r="F48" s="269">
        <v>4452.5600000000004</v>
      </c>
      <c r="G48" s="280">
        <v>0</v>
      </c>
      <c r="H48" s="285">
        <f t="shared" ref="H48" si="23">F48+G48</f>
        <v>4452.5600000000004</v>
      </c>
      <c r="I48" s="38">
        <v>425.4</v>
      </c>
      <c r="J48" s="17">
        <v>0</v>
      </c>
      <c r="K48" s="208">
        <v>0</v>
      </c>
      <c r="L48" s="208">
        <v>0</v>
      </c>
      <c r="M48" s="208">
        <v>222.63</v>
      </c>
      <c r="N48" s="34">
        <v>400</v>
      </c>
      <c r="O48" s="286">
        <f>F48+G48-I48-J48-K48-L48-M48-N48</f>
        <v>3404.53</v>
      </c>
      <c r="P48" s="287"/>
      <c r="S48" s="2">
        <v>3810</v>
      </c>
      <c r="T48" s="2">
        <f>S48*1.05</f>
        <v>4000.5</v>
      </c>
      <c r="V48" s="59">
        <f t="shared" si="20"/>
        <v>240.03</v>
      </c>
      <c r="W48" s="269">
        <v>4000.5</v>
      </c>
      <c r="X48" s="269">
        <f t="shared" ref="X48" si="24">V48+W48</f>
        <v>4240.53</v>
      </c>
      <c r="Y48" s="59">
        <f t="shared" si="22"/>
        <v>127.21589999999999</v>
      </c>
      <c r="AA48" t="s">
        <v>144</v>
      </c>
      <c r="AB48">
        <f>AB42*AB43</f>
        <v>0</v>
      </c>
      <c r="AC48">
        <f>AC42*AC43</f>
        <v>0</v>
      </c>
      <c r="AD48">
        <f>AD42*AD43</f>
        <v>0</v>
      </c>
    </row>
    <row r="49" spans="1:32" ht="15" customHeight="1" thickBot="1" x14ac:dyDescent="0.3">
      <c r="A49" s="274"/>
      <c r="B49" s="168"/>
      <c r="C49" s="164"/>
      <c r="D49" s="290"/>
      <c r="E49" s="284"/>
      <c r="F49" s="269"/>
      <c r="G49" s="280"/>
      <c r="H49" s="285"/>
      <c r="I49" s="273" t="s">
        <v>29</v>
      </c>
      <c r="J49" s="273"/>
      <c r="K49" s="273"/>
      <c r="L49" s="273"/>
      <c r="M49" s="273"/>
      <c r="N49" s="273"/>
      <c r="O49" s="286"/>
      <c r="P49" s="288"/>
      <c r="V49" s="59">
        <f t="shared" si="20"/>
        <v>0</v>
      </c>
      <c r="W49" s="269"/>
      <c r="X49" s="269"/>
      <c r="Y49" s="59">
        <f t="shared" si="22"/>
        <v>0</v>
      </c>
      <c r="AA49" s="96" t="s">
        <v>145</v>
      </c>
      <c r="AB49" s="96">
        <v>3030.6</v>
      </c>
      <c r="AC49" s="96">
        <v>293.25</v>
      </c>
      <c r="AD49" s="96">
        <v>538.20000000000005</v>
      </c>
      <c r="AE49" s="96"/>
    </row>
    <row r="50" spans="1:32" ht="24.95" customHeight="1" x14ac:dyDescent="0.25">
      <c r="A50" s="274" t="s">
        <v>3</v>
      </c>
      <c r="B50" s="168" t="s">
        <v>347</v>
      </c>
      <c r="C50" s="168" t="s">
        <v>399</v>
      </c>
      <c r="D50" s="318">
        <f>F50/E50</f>
        <v>186.67000000000002</v>
      </c>
      <c r="E50" s="278">
        <v>15</v>
      </c>
      <c r="F50" s="292">
        <v>2800.05</v>
      </c>
      <c r="G50" s="305">
        <v>145.35</v>
      </c>
      <c r="H50" s="306">
        <f t="shared" ref="H50" si="25">F50+G50</f>
        <v>2945.4</v>
      </c>
      <c r="I50" s="41">
        <v>200.56</v>
      </c>
      <c r="J50" s="42">
        <v>0</v>
      </c>
      <c r="K50" s="210">
        <v>0</v>
      </c>
      <c r="L50" s="210">
        <v>0</v>
      </c>
      <c r="M50" s="210">
        <v>140.01</v>
      </c>
      <c r="N50" s="41">
        <v>400</v>
      </c>
      <c r="O50" s="304">
        <f>F50+G50-I50-J50-K50-L50-M50-N50</f>
        <v>2204.83</v>
      </c>
      <c r="P50" s="287"/>
      <c r="S50" s="2">
        <v>3810</v>
      </c>
      <c r="T50" s="2">
        <f>S50*1.05</f>
        <v>4000.5</v>
      </c>
      <c r="V50" s="59">
        <f t="shared" ref="V50:V51" si="26">SUM(W50*0.06)</f>
        <v>240.03</v>
      </c>
      <c r="W50" s="269">
        <v>4000.5</v>
      </c>
      <c r="X50" s="269">
        <f t="shared" ref="X50" si="27">V50+W50</f>
        <v>4240.53</v>
      </c>
      <c r="Y50" s="59">
        <f t="shared" ref="Y50:Y51" si="28">SUM(X50*0.03)</f>
        <v>127.21589999999999</v>
      </c>
      <c r="AA50" t="s">
        <v>144</v>
      </c>
      <c r="AB50">
        <f>AB44*AB45</f>
        <v>0</v>
      </c>
      <c r="AC50">
        <f>AC44*AC45</f>
        <v>0</v>
      </c>
      <c r="AD50">
        <f>AD44*AD45</f>
        <v>0</v>
      </c>
    </row>
    <row r="51" spans="1:32" ht="15" customHeight="1" thickBot="1" x14ac:dyDescent="0.3">
      <c r="A51" s="274"/>
      <c r="B51" s="168"/>
      <c r="C51" s="164"/>
      <c r="D51" s="318"/>
      <c r="E51" s="278"/>
      <c r="F51" s="292"/>
      <c r="G51" s="305"/>
      <c r="H51" s="306"/>
      <c r="I51" s="270" t="s">
        <v>29</v>
      </c>
      <c r="J51" s="270"/>
      <c r="K51" s="270"/>
      <c r="L51" s="270"/>
      <c r="M51" s="270"/>
      <c r="N51" s="270"/>
      <c r="O51" s="304"/>
      <c r="P51" s="288"/>
      <c r="V51" s="59">
        <f t="shared" si="26"/>
        <v>0</v>
      </c>
      <c r="W51" s="269"/>
      <c r="X51" s="269"/>
      <c r="Y51" s="59">
        <f t="shared" si="28"/>
        <v>0</v>
      </c>
      <c r="AA51" s="96" t="s">
        <v>145</v>
      </c>
      <c r="AB51" s="96">
        <v>3030.6</v>
      </c>
      <c r="AC51" s="96">
        <v>293.25</v>
      </c>
      <c r="AD51" s="96">
        <v>538.20000000000005</v>
      </c>
      <c r="AE51" s="96"/>
    </row>
    <row r="52" spans="1:32" ht="24.95" customHeight="1" x14ac:dyDescent="0.25">
      <c r="A52" s="274" t="s">
        <v>3</v>
      </c>
      <c r="B52" s="168" t="s">
        <v>269</v>
      </c>
      <c r="C52" s="168" t="s">
        <v>401</v>
      </c>
      <c r="D52" s="290">
        <f>F52/E52</f>
        <v>168.57533333333333</v>
      </c>
      <c r="E52" s="284">
        <v>15</v>
      </c>
      <c r="F52" s="292">
        <v>2528.63</v>
      </c>
      <c r="G52" s="280">
        <v>160.35</v>
      </c>
      <c r="H52" s="285">
        <f t="shared" ref="H52" si="29">F52+G52</f>
        <v>2688.98</v>
      </c>
      <c r="I52" s="34">
        <v>171.03</v>
      </c>
      <c r="J52" s="17">
        <v>0</v>
      </c>
      <c r="K52" s="226">
        <v>0</v>
      </c>
      <c r="L52" s="226">
        <v>0</v>
      </c>
      <c r="M52" s="226">
        <v>126.44</v>
      </c>
      <c r="N52" s="34">
        <v>0</v>
      </c>
      <c r="O52" s="286">
        <f t="shared" ref="O52" si="30">F52+G52-I52-J52-K52-L52-M52-N52</f>
        <v>2391.5099999999998</v>
      </c>
      <c r="P52" s="287"/>
      <c r="S52" s="2">
        <v>2354.04</v>
      </c>
      <c r="T52" s="2">
        <f>S52*1.05</f>
        <v>2471.7420000000002</v>
      </c>
      <c r="V52" s="59">
        <f t="shared" ref="V52:V53" si="31">SUM(W52*0.06)</f>
        <v>148.30439999999999</v>
      </c>
      <c r="W52" s="269">
        <v>2471.7399999999998</v>
      </c>
      <c r="X52" s="269">
        <f t="shared" ref="X52" si="32">V52+W52</f>
        <v>2620.0443999999998</v>
      </c>
      <c r="Y52" s="59">
        <f t="shared" ref="Y52:Y53" si="33">SUM(X52*0.03)</f>
        <v>78.601331999999985</v>
      </c>
      <c r="AA52" t="s">
        <v>146</v>
      </c>
      <c r="AB52" t="e">
        <f>#REF!+#REF!</f>
        <v>#REF!</v>
      </c>
      <c r="AC52" t="e">
        <f>#REF!+#REF!</f>
        <v>#REF!</v>
      </c>
      <c r="AD52" t="e">
        <f>#REF!+#REF!</f>
        <v>#REF!</v>
      </c>
      <c r="AE52" t="e">
        <f>#REF!+#REF!</f>
        <v>#REF!</v>
      </c>
    </row>
    <row r="53" spans="1:32" ht="15" customHeight="1" thickBot="1" x14ac:dyDescent="0.3">
      <c r="A53" s="274"/>
      <c r="B53" s="168"/>
      <c r="C53" s="164"/>
      <c r="D53" s="290"/>
      <c r="E53" s="284"/>
      <c r="F53" s="292"/>
      <c r="G53" s="280"/>
      <c r="H53" s="285"/>
      <c r="I53" s="273" t="s">
        <v>29</v>
      </c>
      <c r="J53" s="273"/>
      <c r="K53" s="273"/>
      <c r="L53" s="273"/>
      <c r="M53" s="273"/>
      <c r="N53" s="273"/>
      <c r="O53" s="286"/>
      <c r="P53" s="288"/>
      <c r="V53" s="59">
        <f t="shared" si="31"/>
        <v>0</v>
      </c>
      <c r="W53" s="269"/>
      <c r="X53" s="269"/>
      <c r="Y53" s="59">
        <f t="shared" si="33"/>
        <v>0</v>
      </c>
      <c r="AA53" s="96" t="s">
        <v>147</v>
      </c>
      <c r="AB53" s="96">
        <v>0</v>
      </c>
      <c r="AC53" s="96">
        <v>0</v>
      </c>
      <c r="AD53" s="96">
        <v>0</v>
      </c>
      <c r="AE53" s="96">
        <v>0</v>
      </c>
      <c r="AF53" s="96"/>
    </row>
    <row r="54" spans="1:32" ht="24.95" customHeight="1" x14ac:dyDescent="0.25">
      <c r="A54" s="274" t="s">
        <v>3</v>
      </c>
      <c r="B54" s="168" t="s">
        <v>267</v>
      </c>
      <c r="C54" s="168" t="s">
        <v>414</v>
      </c>
      <c r="D54" s="290">
        <f>F54/E54</f>
        <v>349.8</v>
      </c>
      <c r="E54" s="284">
        <v>15</v>
      </c>
      <c r="F54" s="292">
        <v>5247</v>
      </c>
      <c r="G54" s="280">
        <v>0</v>
      </c>
      <c r="H54" s="285">
        <f t="shared" ref="H54" si="34">F54+G54</f>
        <v>5247</v>
      </c>
      <c r="I54" s="38">
        <v>573.57000000000005</v>
      </c>
      <c r="J54" s="17">
        <v>0</v>
      </c>
      <c r="K54" s="157">
        <v>0</v>
      </c>
      <c r="L54" s="157">
        <v>0</v>
      </c>
      <c r="M54" s="157">
        <v>262.35000000000002</v>
      </c>
      <c r="N54" s="34">
        <v>0</v>
      </c>
      <c r="O54" s="286">
        <f>F54+G54-I54-J54-K54-L54-M54-N54</f>
        <v>4411.08</v>
      </c>
      <c r="P54" s="287"/>
      <c r="S54" s="2">
        <v>3810</v>
      </c>
      <c r="T54" s="2">
        <f>S54*1.05</f>
        <v>4000.5</v>
      </c>
      <c r="V54" s="59">
        <f t="shared" si="20"/>
        <v>240.03</v>
      </c>
      <c r="W54" s="269">
        <v>4000.5</v>
      </c>
      <c r="X54" s="269">
        <f t="shared" ref="X54" si="35">V54+W54</f>
        <v>4240.53</v>
      </c>
      <c r="Y54" s="59">
        <f t="shared" si="22"/>
        <v>127.21589999999999</v>
      </c>
      <c r="AA54" t="s">
        <v>144</v>
      </c>
      <c r="AB54">
        <f>AB46*AB47</f>
        <v>2546.9610000000002</v>
      </c>
      <c r="AC54">
        <f>AC46*AC47</f>
        <v>94.323199999999929</v>
      </c>
      <c r="AD54">
        <f>AD46*AD47</f>
        <v>170.33745600000003</v>
      </c>
    </row>
    <row r="55" spans="1:32" ht="15" customHeight="1" thickBot="1" x14ac:dyDescent="0.3">
      <c r="A55" s="289"/>
      <c r="B55" s="167"/>
      <c r="C55" s="170"/>
      <c r="D55" s="291"/>
      <c r="E55" s="312"/>
      <c r="F55" s="321"/>
      <c r="G55" s="281"/>
      <c r="H55" s="313"/>
      <c r="I55" s="299" t="s">
        <v>29</v>
      </c>
      <c r="J55" s="299"/>
      <c r="K55" s="299"/>
      <c r="L55" s="299"/>
      <c r="M55" s="299"/>
      <c r="N55" s="299"/>
      <c r="O55" s="298"/>
      <c r="P55" s="288"/>
      <c r="V55" s="59">
        <f t="shared" si="20"/>
        <v>0</v>
      </c>
      <c r="W55" s="269"/>
      <c r="X55" s="269"/>
      <c r="Y55" s="59">
        <f t="shared" si="22"/>
        <v>0</v>
      </c>
      <c r="AA55" s="96" t="s">
        <v>145</v>
      </c>
      <c r="AB55" s="96">
        <v>3030.6</v>
      </c>
      <c r="AC55" s="96">
        <v>293.25</v>
      </c>
      <c r="AD55" s="96">
        <v>538.20000000000005</v>
      </c>
      <c r="AE55" s="96"/>
    </row>
    <row r="56" spans="1:32" ht="24.95" customHeight="1" thickBot="1" x14ac:dyDescent="0.3">
      <c r="A56" s="282" t="s">
        <v>7</v>
      </c>
      <c r="B56" s="283"/>
      <c r="C56" s="108"/>
      <c r="D56" s="13"/>
      <c r="E56" s="14"/>
      <c r="F56" s="13">
        <f>SUM(F46:F55)</f>
        <v>37022.06</v>
      </c>
      <c r="G56" s="13">
        <f t="shared" ref="G56:L56" si="36">SUM(G46:G55)</f>
        <v>305.7</v>
      </c>
      <c r="H56" s="13">
        <f t="shared" si="36"/>
        <v>37327.760000000002</v>
      </c>
      <c r="I56" s="13">
        <f>SUM(I46:I55)</f>
        <v>6153.3899999999994</v>
      </c>
      <c r="J56" s="13">
        <f t="shared" si="36"/>
        <v>0</v>
      </c>
      <c r="K56" s="13">
        <f t="shared" si="36"/>
        <v>0</v>
      </c>
      <c r="L56" s="13">
        <f t="shared" si="36"/>
        <v>0</v>
      </c>
      <c r="M56" s="13">
        <f>SUM(M46:M55)</f>
        <v>1851.1200000000003</v>
      </c>
      <c r="N56" s="13">
        <f t="shared" ref="N56:O56" si="37">SUM(N46:N55)</f>
        <v>800</v>
      </c>
      <c r="O56" s="177">
        <f t="shared" si="37"/>
        <v>28523.249999999993</v>
      </c>
      <c r="P56" s="58"/>
      <c r="U56" s="59">
        <f>V56+W56</f>
        <v>39984.5674</v>
      </c>
      <c r="V56" s="59">
        <f>SUM(V46:V55)</f>
        <v>2263.2773999999999</v>
      </c>
      <c r="W56" s="59">
        <f>SUM(W46:W55)</f>
        <v>37721.29</v>
      </c>
      <c r="X56" s="59">
        <f>SUM(X46:X55)</f>
        <v>39984.567399999993</v>
      </c>
      <c r="Y56" s="59">
        <f t="shared" si="22"/>
        <v>1199.5370219999998</v>
      </c>
    </row>
    <row r="57" spans="1:32" ht="24.95" customHeight="1" x14ac:dyDescent="0.25">
      <c r="A57" s="158"/>
      <c r="B57" s="161"/>
      <c r="C57" s="109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178"/>
      <c r="P57" s="58"/>
      <c r="U57" s="59"/>
      <c r="V57" s="59"/>
      <c r="W57" s="59"/>
      <c r="X57" s="59"/>
      <c r="Y57" s="59"/>
    </row>
    <row r="58" spans="1:32" ht="24.95" customHeight="1" x14ac:dyDescent="0.25">
      <c r="A58" s="158"/>
      <c r="B58" s="161"/>
      <c r="C58" s="109"/>
      <c r="D58" s="31"/>
      <c r="E58" s="30"/>
      <c r="F58" s="31"/>
      <c r="G58" s="31"/>
      <c r="H58" s="31"/>
      <c r="I58" s="31"/>
      <c r="J58" s="31"/>
      <c r="K58" s="31"/>
      <c r="L58" s="31"/>
      <c r="M58" s="31"/>
      <c r="N58" s="31"/>
      <c r="O58" s="178"/>
      <c r="P58" s="58"/>
      <c r="U58" s="59"/>
      <c r="V58" s="59"/>
      <c r="W58" s="59"/>
      <c r="X58" s="59"/>
      <c r="Y58" s="59"/>
    </row>
    <row r="59" spans="1:32" s="7" customFormat="1" ht="27.75" customHeight="1" thickBot="1" x14ac:dyDescent="0.3">
      <c r="A59" s="279" t="s">
        <v>33</v>
      </c>
      <c r="B59" s="279"/>
      <c r="C59" s="5"/>
      <c r="D59" s="5"/>
      <c r="E59" s="8"/>
      <c r="F59" s="5"/>
      <c r="G59" s="5"/>
      <c r="H59" s="6"/>
      <c r="I59" s="6"/>
      <c r="J59" s="5"/>
      <c r="K59" s="5"/>
      <c r="L59" s="5"/>
      <c r="M59" s="6"/>
      <c r="N59" s="6"/>
      <c r="O59" s="174"/>
      <c r="P59" s="5"/>
      <c r="S59" s="18"/>
      <c r="T59" s="18"/>
    </row>
    <row r="60" spans="1:32" ht="24.95" customHeight="1" x14ac:dyDescent="0.25">
      <c r="A60" s="275" t="s">
        <v>3</v>
      </c>
      <c r="B60" s="165" t="s">
        <v>265</v>
      </c>
      <c r="C60" s="165" t="s">
        <v>266</v>
      </c>
      <c r="D60" s="296">
        <f>F60/E60</f>
        <v>559.91</v>
      </c>
      <c r="E60" s="293">
        <v>15</v>
      </c>
      <c r="F60" s="271">
        <v>8398.65</v>
      </c>
      <c r="G60" s="314">
        <v>0</v>
      </c>
      <c r="H60" s="315">
        <f>F60+G60</f>
        <v>8398.65</v>
      </c>
      <c r="I60" s="33">
        <v>1246.76</v>
      </c>
      <c r="J60" s="16">
        <v>0</v>
      </c>
      <c r="K60" s="234">
        <v>0</v>
      </c>
      <c r="L60" s="234">
        <v>0</v>
      </c>
      <c r="M60" s="234">
        <v>419.94</v>
      </c>
      <c r="N60" s="33">
        <v>0</v>
      </c>
      <c r="O60" s="297">
        <f>F60+G60-I60-J60-K60-L60-M60-N60</f>
        <v>6731.95</v>
      </c>
      <c r="P60" s="287"/>
      <c r="S60" s="2">
        <v>9878.5</v>
      </c>
      <c r="T60" s="2">
        <f>S60*1.05</f>
        <v>10372.425000000001</v>
      </c>
      <c r="V60" s="59">
        <f>SUM(W60*0.06)</f>
        <v>622.34579999999994</v>
      </c>
      <c r="W60" s="271">
        <v>10372.43</v>
      </c>
      <c r="X60" s="269">
        <f t="shared" ref="X60" si="38">V60+W60</f>
        <v>10994.775799999999</v>
      </c>
      <c r="Y60" s="59">
        <f t="shared" si="22"/>
        <v>329.84327399999995</v>
      </c>
      <c r="AA60" s="1" t="s">
        <v>15</v>
      </c>
      <c r="AB60" s="2">
        <v>10994.78</v>
      </c>
      <c r="AC60" s="2">
        <v>2620.04</v>
      </c>
      <c r="AD60" s="2">
        <v>8895.1</v>
      </c>
      <c r="AE60" s="2"/>
    </row>
    <row r="61" spans="1:32" ht="15" customHeight="1" thickBot="1" x14ac:dyDescent="0.3">
      <c r="A61" s="274"/>
      <c r="B61" s="168"/>
      <c r="C61" s="164"/>
      <c r="D61" s="290"/>
      <c r="E61" s="284"/>
      <c r="F61" s="269"/>
      <c r="G61" s="280"/>
      <c r="H61" s="285"/>
      <c r="I61" s="273" t="s">
        <v>29</v>
      </c>
      <c r="J61" s="273"/>
      <c r="K61" s="273"/>
      <c r="L61" s="273"/>
      <c r="M61" s="273"/>
      <c r="N61" s="273"/>
      <c r="O61" s="286"/>
      <c r="P61" s="288"/>
      <c r="V61" s="59">
        <f t="shared" ref="V61" si="39">SUM(W61*0.06)</f>
        <v>0</v>
      </c>
      <c r="W61" s="300"/>
      <c r="X61" s="269"/>
      <c r="Y61" s="59">
        <f t="shared" si="22"/>
        <v>0</v>
      </c>
      <c r="AA61" s="94" t="s">
        <v>141</v>
      </c>
      <c r="AB61" s="95">
        <v>10248.459999999999</v>
      </c>
      <c r="AC61" s="95">
        <v>2077.5100000000002</v>
      </c>
      <c r="AD61" s="95">
        <v>5081.41</v>
      </c>
      <c r="AE61" s="95"/>
    </row>
    <row r="62" spans="1:32" ht="24.95" customHeight="1" x14ac:dyDescent="0.25">
      <c r="A62" s="274" t="s">
        <v>3</v>
      </c>
      <c r="B62" s="168" t="s">
        <v>342</v>
      </c>
      <c r="C62" s="168" t="s">
        <v>373</v>
      </c>
      <c r="D62" s="290">
        <f>F62/E62</f>
        <v>174.67000000000002</v>
      </c>
      <c r="E62" s="284">
        <v>15</v>
      </c>
      <c r="F62" s="269">
        <v>2620.0500000000002</v>
      </c>
      <c r="G62" s="280">
        <v>160.35</v>
      </c>
      <c r="H62" s="285">
        <f t="shared" ref="H62" si="40">F62+G62</f>
        <v>2780.4</v>
      </c>
      <c r="I62" s="34">
        <v>180.98</v>
      </c>
      <c r="J62" s="17">
        <v>0</v>
      </c>
      <c r="K62" s="262">
        <v>0</v>
      </c>
      <c r="L62" s="262">
        <v>0</v>
      </c>
      <c r="M62" s="262">
        <v>131.01</v>
      </c>
      <c r="N62" s="34">
        <v>0</v>
      </c>
      <c r="O62" s="286">
        <f>F62+G62-I62-J62-K62-L62-M62-N62</f>
        <v>2468.41</v>
      </c>
      <c r="P62" s="287"/>
      <c r="S62" s="2">
        <v>2354.04</v>
      </c>
      <c r="T62" s="2">
        <f>S62*1.05</f>
        <v>2471.7420000000002</v>
      </c>
      <c r="V62" s="59">
        <f t="shared" ref="V62:V63" si="41">SUM(W62*0.06)</f>
        <v>148.30439999999999</v>
      </c>
      <c r="W62" s="269">
        <v>2471.7399999999998</v>
      </c>
      <c r="X62" s="269">
        <f t="shared" ref="X62" si="42">V62+W62</f>
        <v>2620.0443999999998</v>
      </c>
      <c r="Y62" s="59">
        <f t="shared" si="22"/>
        <v>78.601331999999985</v>
      </c>
      <c r="AA62" t="s">
        <v>142</v>
      </c>
      <c r="AB62" s="2">
        <f>AB56-AB57</f>
        <v>0</v>
      </c>
      <c r="AC62" s="2">
        <f>AC56-AC57</f>
        <v>0</v>
      </c>
      <c r="AD62" s="2">
        <f>AD56-AD57</f>
        <v>0</v>
      </c>
      <c r="AE62" s="2"/>
    </row>
    <row r="63" spans="1:32" ht="15.75" customHeight="1" thickBot="1" x14ac:dyDescent="0.3">
      <c r="A63" s="274"/>
      <c r="B63" s="168"/>
      <c r="C63" s="164"/>
      <c r="D63" s="290"/>
      <c r="E63" s="284"/>
      <c r="F63" s="269"/>
      <c r="G63" s="280"/>
      <c r="H63" s="285"/>
      <c r="I63" s="273" t="s">
        <v>29</v>
      </c>
      <c r="J63" s="273"/>
      <c r="K63" s="273"/>
      <c r="L63" s="273"/>
      <c r="M63" s="273"/>
      <c r="N63" s="273"/>
      <c r="O63" s="286"/>
      <c r="P63" s="288"/>
      <c r="V63" s="59">
        <f t="shared" si="41"/>
        <v>0</v>
      </c>
      <c r="W63" s="301"/>
      <c r="X63" s="269"/>
      <c r="Y63" s="59">
        <f t="shared" si="22"/>
        <v>0</v>
      </c>
      <c r="AA63" s="96" t="s">
        <v>143</v>
      </c>
      <c r="AB63" s="97">
        <v>0.23519999999999999</v>
      </c>
      <c r="AC63" s="97">
        <v>0.10879999999999999</v>
      </c>
      <c r="AD63" s="97">
        <v>0.21360000000000001</v>
      </c>
      <c r="AE63" s="97"/>
    </row>
    <row r="64" spans="1:32" ht="24.95" customHeight="1" x14ac:dyDescent="0.25">
      <c r="A64" s="274" t="s">
        <v>3</v>
      </c>
      <c r="B64" s="168" t="s">
        <v>447</v>
      </c>
      <c r="C64" s="168" t="s">
        <v>402</v>
      </c>
      <c r="D64" s="290">
        <f>F64/E64</f>
        <v>126.3</v>
      </c>
      <c r="E64" s="284">
        <v>15</v>
      </c>
      <c r="F64" s="269">
        <v>1894.5</v>
      </c>
      <c r="G64" s="280">
        <v>188.7</v>
      </c>
      <c r="H64" s="285">
        <f t="shared" ref="H64" si="43">F64+G64</f>
        <v>2083.1999999999998</v>
      </c>
      <c r="I64" s="34">
        <v>110.23</v>
      </c>
      <c r="J64" s="17">
        <v>0</v>
      </c>
      <c r="K64" s="262">
        <v>0</v>
      </c>
      <c r="L64" s="262">
        <v>0</v>
      </c>
      <c r="M64" s="262">
        <v>94.73</v>
      </c>
      <c r="N64" s="34">
        <v>0</v>
      </c>
      <c r="O64" s="286">
        <f>F64+G64-I64-J64-K64-L64-M64-N64</f>
        <v>1878.2399999999998</v>
      </c>
      <c r="P64" s="287"/>
      <c r="S64" s="2">
        <v>2354.04</v>
      </c>
      <c r="T64" s="2">
        <f>S64*1.05</f>
        <v>2471.7420000000002</v>
      </c>
      <c r="V64" s="59">
        <f t="shared" ref="V64:V65" si="44">SUM(W64*0.06)</f>
        <v>148.30439999999999</v>
      </c>
      <c r="W64" s="269">
        <v>2471.7399999999998</v>
      </c>
      <c r="X64" s="269">
        <f t="shared" ref="X64" si="45">V64+W64</f>
        <v>2620.0443999999998</v>
      </c>
      <c r="Y64" s="59">
        <f t="shared" ref="Y64:Y65" si="46">SUM(X64*0.03)</f>
        <v>78.601331999999985</v>
      </c>
      <c r="AA64" t="s">
        <v>142</v>
      </c>
      <c r="AB64" s="2">
        <f>AB58-AB59</f>
        <v>0</v>
      </c>
      <c r="AC64" s="2">
        <f>AC58-AC59</f>
        <v>0</v>
      </c>
      <c r="AD64" s="2">
        <f>AD58-AD59</f>
        <v>0</v>
      </c>
      <c r="AE64" s="2"/>
    </row>
    <row r="65" spans="1:32" ht="15.75" customHeight="1" thickBot="1" x14ac:dyDescent="0.3">
      <c r="A65" s="289"/>
      <c r="B65" s="169"/>
      <c r="C65" s="170"/>
      <c r="D65" s="291"/>
      <c r="E65" s="312"/>
      <c r="F65" s="301"/>
      <c r="G65" s="281"/>
      <c r="H65" s="313"/>
      <c r="I65" s="299" t="s">
        <v>29</v>
      </c>
      <c r="J65" s="299"/>
      <c r="K65" s="299"/>
      <c r="L65" s="299"/>
      <c r="M65" s="299"/>
      <c r="N65" s="299"/>
      <c r="O65" s="298"/>
      <c r="P65" s="288"/>
      <c r="V65" s="59">
        <f t="shared" si="44"/>
        <v>0</v>
      </c>
      <c r="W65" s="301"/>
      <c r="X65" s="269"/>
      <c r="Y65" s="59">
        <f t="shared" si="46"/>
        <v>0</v>
      </c>
      <c r="AA65" s="96" t="s">
        <v>143</v>
      </c>
      <c r="AB65" s="97">
        <v>0.23519999999999999</v>
      </c>
      <c r="AC65" s="97">
        <v>0.10879999999999999</v>
      </c>
      <c r="AD65" s="97">
        <v>0.21360000000000001</v>
      </c>
      <c r="AE65" s="97"/>
    </row>
    <row r="66" spans="1:32" ht="24.95" customHeight="1" thickBot="1" x14ac:dyDescent="0.3">
      <c r="A66" s="282" t="s">
        <v>34</v>
      </c>
      <c r="B66" s="283"/>
      <c r="C66" s="108"/>
      <c r="D66" s="13"/>
      <c r="E66" s="14"/>
      <c r="F66" s="13">
        <f t="shared" ref="F66:O66" si="47">SUM(F60:F65)</f>
        <v>12913.2</v>
      </c>
      <c r="G66" s="13">
        <f t="shared" si="47"/>
        <v>349.04999999999995</v>
      </c>
      <c r="H66" s="13">
        <f t="shared" si="47"/>
        <v>13262.25</v>
      </c>
      <c r="I66" s="13">
        <f t="shared" si="47"/>
        <v>1537.97</v>
      </c>
      <c r="J66" s="13">
        <f t="shared" si="47"/>
        <v>0</v>
      </c>
      <c r="K66" s="13">
        <f t="shared" si="47"/>
        <v>0</v>
      </c>
      <c r="L66" s="13">
        <f t="shared" si="47"/>
        <v>0</v>
      </c>
      <c r="M66" s="13">
        <f t="shared" si="47"/>
        <v>645.68000000000006</v>
      </c>
      <c r="N66" s="13">
        <f t="shared" si="47"/>
        <v>0</v>
      </c>
      <c r="O66" s="177">
        <f t="shared" si="47"/>
        <v>11078.6</v>
      </c>
      <c r="P66" s="58"/>
      <c r="U66" s="59">
        <f>V66+W66</f>
        <v>16234.864599999999</v>
      </c>
      <c r="V66" s="59">
        <f>SUM(V60:V65)</f>
        <v>918.95459999999991</v>
      </c>
      <c r="W66" s="59">
        <f>SUM(W60:W65)</f>
        <v>15315.91</v>
      </c>
      <c r="X66" s="59">
        <f>SUM(X60:X65)</f>
        <v>16234.864599999997</v>
      </c>
      <c r="Y66" s="59">
        <f t="shared" si="22"/>
        <v>487.04593799999992</v>
      </c>
      <c r="AA66" t="s">
        <v>144</v>
      </c>
      <c r="AB66" t="e">
        <f>#REF!*#REF!</f>
        <v>#REF!</v>
      </c>
      <c r="AC66" t="e">
        <f>#REF!*#REF!</f>
        <v>#REF!</v>
      </c>
      <c r="AD66" t="e">
        <f>#REF!*#REF!</f>
        <v>#REF!</v>
      </c>
    </row>
    <row r="67" spans="1:32" ht="24.95" customHeight="1" x14ac:dyDescent="0.25">
      <c r="A67" s="158"/>
      <c r="B67" s="161"/>
      <c r="C67" s="109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178"/>
      <c r="P67" s="58"/>
      <c r="U67" s="59"/>
      <c r="V67" s="59"/>
      <c r="W67" s="59"/>
      <c r="X67" s="59"/>
      <c r="Y67" s="59"/>
    </row>
    <row r="68" spans="1:32" ht="15" customHeight="1" x14ac:dyDescent="0.25">
      <c r="A68" s="260"/>
      <c r="B68" s="161"/>
      <c r="C68" s="109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178"/>
      <c r="P68" s="58"/>
      <c r="U68" s="59"/>
      <c r="V68" s="59"/>
      <c r="W68" s="59"/>
      <c r="X68" s="59"/>
      <c r="Y68" s="59"/>
    </row>
    <row r="69" spans="1:32" ht="18.75" customHeight="1" x14ac:dyDescent="0.25">
      <c r="A69" s="158"/>
      <c r="B69" s="161"/>
      <c r="C69" s="109"/>
      <c r="D69" s="31"/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178"/>
      <c r="P69" s="58"/>
      <c r="U69" s="59"/>
      <c r="V69" s="59"/>
      <c r="W69" s="59"/>
      <c r="X69" s="59"/>
      <c r="Y69" s="59"/>
    </row>
    <row r="70" spans="1:32" s="7" customFormat="1" ht="19.5" customHeight="1" thickBot="1" x14ac:dyDescent="0.3">
      <c r="A70" s="279" t="s">
        <v>9</v>
      </c>
      <c r="B70" s="279"/>
      <c r="C70" s="5"/>
      <c r="D70" s="5"/>
      <c r="E70" s="8"/>
      <c r="F70" s="5"/>
      <c r="G70" s="5"/>
      <c r="H70" s="6"/>
      <c r="I70" s="6"/>
      <c r="J70" s="5"/>
      <c r="K70" s="5"/>
      <c r="L70" s="5"/>
      <c r="M70" s="6"/>
      <c r="N70" s="6"/>
      <c r="O70" s="174"/>
      <c r="P70" s="5"/>
      <c r="S70" s="18"/>
      <c r="T70" s="18"/>
      <c r="Y70" s="59">
        <f t="shared" si="22"/>
        <v>0</v>
      </c>
      <c r="AA70" s="96" t="s">
        <v>145</v>
      </c>
      <c r="AB70" s="96">
        <v>1641.75</v>
      </c>
      <c r="AC70" s="96">
        <v>121.95</v>
      </c>
      <c r="AD70" s="96">
        <v>538.20000000000005</v>
      </c>
      <c r="AE70" s="96"/>
    </row>
    <row r="71" spans="1:32" ht="24.95" customHeight="1" x14ac:dyDescent="0.25">
      <c r="A71" s="275" t="s">
        <v>3</v>
      </c>
      <c r="B71" s="165" t="s">
        <v>268</v>
      </c>
      <c r="C71" s="165" t="s">
        <v>415</v>
      </c>
      <c r="D71" s="296">
        <f>F71/E71</f>
        <v>622.65733333333333</v>
      </c>
      <c r="E71" s="293">
        <v>15</v>
      </c>
      <c r="F71" s="271">
        <v>9339.86</v>
      </c>
      <c r="G71" s="314">
        <v>0</v>
      </c>
      <c r="H71" s="315">
        <f>F71+G71</f>
        <v>9339.86</v>
      </c>
      <c r="I71" s="33">
        <v>1447.8</v>
      </c>
      <c r="J71" s="16">
        <v>0</v>
      </c>
      <c r="K71" s="159">
        <v>0</v>
      </c>
      <c r="L71" s="159">
        <v>0</v>
      </c>
      <c r="M71" s="159">
        <v>467</v>
      </c>
      <c r="N71" s="33">
        <v>3100</v>
      </c>
      <c r="O71" s="297">
        <f>F71+G71-I71-J71-K71-L71-M71-N71</f>
        <v>4325.0600000000004</v>
      </c>
      <c r="P71" s="287"/>
      <c r="S71" s="2">
        <v>7992</v>
      </c>
      <c r="T71" s="2">
        <f>S71*1.05</f>
        <v>8391.6</v>
      </c>
      <c r="V71" s="59">
        <f>SUM(W71*0.06)</f>
        <v>503.49599999999998</v>
      </c>
      <c r="W71" s="271">
        <v>8391.6</v>
      </c>
      <c r="X71" s="269">
        <f t="shared" ref="X71" si="48">V71+W71</f>
        <v>8895.0959999999995</v>
      </c>
      <c r="Y71" s="59">
        <f t="shared" si="22"/>
        <v>266.85287999999997</v>
      </c>
      <c r="AA71" t="s">
        <v>146</v>
      </c>
      <c r="AB71" t="e">
        <f>AB66+AB70</f>
        <v>#REF!</v>
      </c>
      <c r="AC71" t="e">
        <f>AC66+AC70</f>
        <v>#REF!</v>
      </c>
      <c r="AD71" t="e">
        <f>AD66+AD70</f>
        <v>#REF!</v>
      </c>
    </row>
    <row r="72" spans="1:32" ht="15" customHeight="1" thickBot="1" x14ac:dyDescent="0.3">
      <c r="A72" s="289"/>
      <c r="B72" s="169"/>
      <c r="C72" s="170"/>
      <c r="D72" s="291"/>
      <c r="E72" s="312"/>
      <c r="F72" s="301"/>
      <c r="G72" s="281"/>
      <c r="H72" s="313"/>
      <c r="I72" s="299" t="s">
        <v>29</v>
      </c>
      <c r="J72" s="299"/>
      <c r="K72" s="299"/>
      <c r="L72" s="299"/>
      <c r="M72" s="299"/>
      <c r="N72" s="299"/>
      <c r="O72" s="298"/>
      <c r="P72" s="288"/>
      <c r="V72" s="59">
        <f t="shared" ref="V72" si="49">SUM(W72*0.06)</f>
        <v>0</v>
      </c>
      <c r="W72" s="272"/>
      <c r="X72" s="269"/>
      <c r="Y72" s="59">
        <f t="shared" si="22"/>
        <v>0</v>
      </c>
      <c r="AA72" s="96" t="s">
        <v>147</v>
      </c>
      <c r="AB72" s="96">
        <v>0</v>
      </c>
      <c r="AC72" s="96">
        <v>0</v>
      </c>
      <c r="AD72" s="96">
        <v>0</v>
      </c>
      <c r="AE72" s="96"/>
    </row>
    <row r="73" spans="1:32" ht="24" customHeight="1" thickBot="1" x14ac:dyDescent="0.3">
      <c r="A73" s="282" t="s">
        <v>320</v>
      </c>
      <c r="B73" s="283"/>
      <c r="C73" s="108"/>
      <c r="D73" s="13"/>
      <c r="E73" s="14"/>
      <c r="F73" s="13">
        <f>SUM(F71:F72)</f>
        <v>9339.86</v>
      </c>
      <c r="G73" s="13">
        <f t="shared" ref="G73:O73" si="50">SUM(G71:G72)</f>
        <v>0</v>
      </c>
      <c r="H73" s="13">
        <f t="shared" si="50"/>
        <v>9339.86</v>
      </c>
      <c r="I73" s="13">
        <f t="shared" si="50"/>
        <v>1447.8</v>
      </c>
      <c r="J73" s="13">
        <f t="shared" si="50"/>
        <v>0</v>
      </c>
      <c r="K73" s="13">
        <f t="shared" si="50"/>
        <v>0</v>
      </c>
      <c r="L73" s="13">
        <f t="shared" si="50"/>
        <v>0</v>
      </c>
      <c r="M73" s="13">
        <f t="shared" si="50"/>
        <v>467</v>
      </c>
      <c r="N73" s="13">
        <f t="shared" si="50"/>
        <v>3100</v>
      </c>
      <c r="O73" s="177">
        <f t="shared" si="50"/>
        <v>4325.0600000000004</v>
      </c>
      <c r="P73" s="58"/>
      <c r="U73" s="59">
        <f>V71+W71</f>
        <v>8895.0959999999995</v>
      </c>
    </row>
    <row r="74" spans="1:32" ht="24" customHeight="1" x14ac:dyDescent="0.25">
      <c r="A74" s="158"/>
      <c r="B74" s="161"/>
      <c r="C74" s="109"/>
      <c r="D74" s="31"/>
      <c r="E74" s="30"/>
      <c r="F74" s="31"/>
      <c r="G74" s="31"/>
      <c r="H74" s="31"/>
      <c r="I74" s="31"/>
      <c r="J74" s="31"/>
      <c r="K74" s="31"/>
      <c r="L74" s="31"/>
      <c r="M74" s="31"/>
      <c r="N74" s="31"/>
      <c r="O74" s="178"/>
      <c r="P74" s="58"/>
      <c r="U74" s="59"/>
    </row>
    <row r="75" spans="1:32" s="7" customFormat="1" ht="15.75" customHeight="1" x14ac:dyDescent="0.25">
      <c r="A75" s="319"/>
      <c r="B75" s="319"/>
      <c r="C75" s="5"/>
      <c r="D75" s="5"/>
      <c r="E75" s="8"/>
      <c r="F75" s="5"/>
      <c r="G75" s="5"/>
      <c r="H75" s="6"/>
      <c r="I75" s="6"/>
      <c r="J75" s="5"/>
      <c r="K75" s="5"/>
      <c r="L75" s="5"/>
      <c r="M75" s="6"/>
      <c r="N75" s="6"/>
      <c r="O75" s="174"/>
      <c r="P75" s="5"/>
      <c r="S75" s="18"/>
      <c r="T75" s="18"/>
      <c r="Y75" s="59">
        <f t="shared" ref="Y75" si="51">SUM(X75*0.03)</f>
        <v>0</v>
      </c>
      <c r="AA75" s="96" t="s">
        <v>145</v>
      </c>
      <c r="AB75" s="96">
        <v>1641.75</v>
      </c>
      <c r="AC75" s="96">
        <v>121.95</v>
      </c>
      <c r="AD75" s="96">
        <v>538.20000000000005</v>
      </c>
      <c r="AE75" s="96"/>
    </row>
    <row r="76" spans="1:32" ht="19.5" customHeight="1" x14ac:dyDescent="0.25">
      <c r="A76" s="216"/>
      <c r="B76" s="216"/>
      <c r="C76" s="109"/>
      <c r="D76" s="31"/>
      <c r="E76" s="30"/>
      <c r="F76" s="31"/>
      <c r="G76" s="31"/>
      <c r="H76" s="31"/>
      <c r="I76" s="31"/>
      <c r="J76" s="31"/>
      <c r="K76" s="31"/>
      <c r="L76" s="31"/>
      <c r="M76" s="31"/>
      <c r="N76" s="31"/>
      <c r="O76" s="178"/>
      <c r="P76" s="58"/>
      <c r="U76" s="59"/>
    </row>
    <row r="77" spans="1:32" s="7" customFormat="1" ht="15.75" customHeight="1" thickBot="1" x14ac:dyDescent="0.3">
      <c r="A77" s="279" t="s">
        <v>318</v>
      </c>
      <c r="B77" s="279"/>
      <c r="C77" s="5"/>
      <c r="D77" s="5"/>
      <c r="E77" s="8"/>
      <c r="F77" s="5"/>
      <c r="G77" s="5"/>
      <c r="H77" s="6"/>
      <c r="I77" s="6"/>
      <c r="J77" s="5"/>
      <c r="K77" s="5"/>
      <c r="L77" s="5"/>
      <c r="M77" s="6"/>
      <c r="N77" s="6"/>
      <c r="O77" s="179"/>
      <c r="P77" s="5"/>
      <c r="S77" s="18"/>
      <c r="T77" s="18"/>
    </row>
    <row r="78" spans="1:32" ht="24.95" customHeight="1" x14ac:dyDescent="0.25">
      <c r="A78" s="275" t="s">
        <v>3</v>
      </c>
      <c r="B78" s="165" t="s">
        <v>270</v>
      </c>
      <c r="C78" s="165" t="s">
        <v>416</v>
      </c>
      <c r="D78" s="296">
        <f>F78/E78</f>
        <v>457.4</v>
      </c>
      <c r="E78" s="293">
        <v>15</v>
      </c>
      <c r="F78" s="276">
        <v>6861</v>
      </c>
      <c r="G78" s="314">
        <v>0</v>
      </c>
      <c r="H78" s="315">
        <f>F78+G78</f>
        <v>6861</v>
      </c>
      <c r="I78" s="33">
        <v>918.32</v>
      </c>
      <c r="J78" s="16">
        <v>0</v>
      </c>
      <c r="K78" s="234">
        <v>0</v>
      </c>
      <c r="L78" s="234">
        <v>0</v>
      </c>
      <c r="M78" s="234">
        <v>343.05</v>
      </c>
      <c r="N78" s="33">
        <v>1500</v>
      </c>
      <c r="O78" s="297">
        <f>F78+G78-I78-J78-K78-L78-M78-N78</f>
        <v>4099.63</v>
      </c>
      <c r="P78" s="287"/>
      <c r="S78" s="2">
        <v>6180</v>
      </c>
      <c r="T78" s="2">
        <f>S78*1.05</f>
        <v>6489</v>
      </c>
      <c r="V78" s="59">
        <f t="shared" ref="V78" si="52">SUM(W78*0.06)</f>
        <v>389.34</v>
      </c>
      <c r="W78" s="271">
        <v>6489</v>
      </c>
      <c r="X78" s="269">
        <f>V78+W78</f>
        <v>6878.34</v>
      </c>
      <c r="Y78" s="59">
        <f t="shared" ref="Y78:Y102" si="53">SUM(X78*0.03)</f>
        <v>206.3502</v>
      </c>
      <c r="AA78" s="1" t="s">
        <v>15</v>
      </c>
      <c r="AB78" s="2">
        <v>6878.34</v>
      </c>
      <c r="AC78" s="2">
        <v>2620.04</v>
      </c>
      <c r="AD78" s="2">
        <v>2977.79</v>
      </c>
      <c r="AE78" s="2">
        <v>2408.2199999999998</v>
      </c>
      <c r="AF78" s="2"/>
    </row>
    <row r="79" spans="1:32" ht="15" customHeight="1" thickBot="1" x14ac:dyDescent="0.3">
      <c r="A79" s="274"/>
      <c r="B79" s="224"/>
      <c r="C79" s="164"/>
      <c r="D79" s="290"/>
      <c r="E79" s="284"/>
      <c r="F79" s="292"/>
      <c r="G79" s="280"/>
      <c r="H79" s="285"/>
      <c r="I79" s="273" t="s">
        <v>29</v>
      </c>
      <c r="J79" s="273"/>
      <c r="K79" s="273"/>
      <c r="L79" s="273"/>
      <c r="M79" s="273"/>
      <c r="N79" s="273"/>
      <c r="O79" s="286"/>
      <c r="P79" s="288"/>
      <c r="V79" s="59">
        <f t="shared" ref="V79:V101" si="54">SUM(W79*0.06)</f>
        <v>0</v>
      </c>
      <c r="W79" s="300"/>
      <c r="X79" s="269"/>
      <c r="Y79" s="59">
        <f t="shared" si="53"/>
        <v>0</v>
      </c>
      <c r="AA79" s="94" t="s">
        <v>141</v>
      </c>
      <c r="AB79" s="95">
        <v>5081.41</v>
      </c>
      <c r="AC79" s="95">
        <v>2077.5100000000002</v>
      </c>
      <c r="AD79" s="95">
        <v>2077.5100000000002</v>
      </c>
      <c r="AE79" s="95">
        <v>2077.5100000000002</v>
      </c>
      <c r="AF79" s="95"/>
    </row>
    <row r="80" spans="1:32" ht="24.95" customHeight="1" x14ac:dyDescent="0.25">
      <c r="A80" s="274" t="s">
        <v>3</v>
      </c>
      <c r="B80" s="168" t="s">
        <v>176</v>
      </c>
      <c r="C80" s="168" t="s">
        <v>373</v>
      </c>
      <c r="D80" s="290">
        <f>F80/E80</f>
        <v>174.67000000000002</v>
      </c>
      <c r="E80" s="284">
        <v>15</v>
      </c>
      <c r="F80" s="292">
        <v>2620.0500000000002</v>
      </c>
      <c r="G80" s="280">
        <v>160.35</v>
      </c>
      <c r="H80" s="285">
        <f t="shared" ref="H80" si="55">F80+G80</f>
        <v>2780.4</v>
      </c>
      <c r="I80" s="34">
        <v>180.98</v>
      </c>
      <c r="J80" s="17">
        <v>0</v>
      </c>
      <c r="K80" s="231">
        <v>0</v>
      </c>
      <c r="L80" s="231">
        <v>0</v>
      </c>
      <c r="M80" s="231">
        <v>131.01</v>
      </c>
      <c r="N80" s="34">
        <v>0</v>
      </c>
      <c r="O80" s="286">
        <f>F80+G80-I80-J80-K80-L80-M80-N80</f>
        <v>2468.41</v>
      </c>
      <c r="P80" s="287"/>
      <c r="S80" s="2">
        <v>2354.04</v>
      </c>
      <c r="T80" s="2">
        <f>S80*1.05</f>
        <v>2471.7420000000002</v>
      </c>
      <c r="V80" s="59">
        <f>SUM(W80*0.06)</f>
        <v>148.30439999999999</v>
      </c>
      <c r="W80" s="269">
        <v>2471.7399999999998</v>
      </c>
      <c r="X80" s="269">
        <f t="shared" ref="X80" si="56">V80+W80</f>
        <v>2620.0443999999998</v>
      </c>
      <c r="Y80" s="59">
        <f>SUM(X80*0.03)</f>
        <v>78.601331999999985</v>
      </c>
    </row>
    <row r="81" spans="1:32" ht="15" customHeight="1" thickBot="1" x14ac:dyDescent="0.3">
      <c r="A81" s="274"/>
      <c r="B81" s="168"/>
      <c r="C81" s="164"/>
      <c r="D81" s="290"/>
      <c r="E81" s="284"/>
      <c r="F81" s="292"/>
      <c r="G81" s="280"/>
      <c r="H81" s="285"/>
      <c r="I81" s="273" t="s">
        <v>29</v>
      </c>
      <c r="J81" s="273"/>
      <c r="K81" s="273"/>
      <c r="L81" s="273"/>
      <c r="M81" s="273"/>
      <c r="N81" s="273"/>
      <c r="O81" s="286"/>
      <c r="P81" s="288"/>
      <c r="V81" s="59">
        <f>SUM(W81*0.06)</f>
        <v>0</v>
      </c>
      <c r="W81" s="269"/>
      <c r="X81" s="269"/>
      <c r="Y81" s="59">
        <f>SUM(X81*0.03)</f>
        <v>0</v>
      </c>
    </row>
    <row r="82" spans="1:32" ht="24.95" customHeight="1" x14ac:dyDescent="0.25">
      <c r="A82" s="274" t="s">
        <v>3</v>
      </c>
      <c r="B82" s="171" t="s">
        <v>224</v>
      </c>
      <c r="C82" s="171" t="s">
        <v>103</v>
      </c>
      <c r="D82" s="290">
        <f>F82/E82</f>
        <v>220</v>
      </c>
      <c r="E82" s="284">
        <v>15</v>
      </c>
      <c r="F82" s="292">
        <v>3300</v>
      </c>
      <c r="G82" s="280">
        <v>125.1</v>
      </c>
      <c r="H82" s="285">
        <f t="shared" ref="H82" si="57">F82+G82</f>
        <v>3425.1</v>
      </c>
      <c r="I82" s="34">
        <v>254.95</v>
      </c>
      <c r="J82" s="17">
        <v>0</v>
      </c>
      <c r="K82" s="231">
        <v>0</v>
      </c>
      <c r="L82" s="231">
        <v>0</v>
      </c>
      <c r="M82" s="231">
        <v>165</v>
      </c>
      <c r="N82" s="34">
        <v>0</v>
      </c>
      <c r="O82" s="286">
        <f t="shared" ref="O82" si="58">F82+G82-I82-J82-K82-L82-M82-N82</f>
        <v>3005.15</v>
      </c>
      <c r="P82" s="287"/>
      <c r="S82" s="2">
        <v>2354.04</v>
      </c>
      <c r="T82" s="2">
        <f>S82*1.05</f>
        <v>2471.7420000000002</v>
      </c>
      <c r="V82" s="59">
        <f t="shared" ref="V82:V83" si="59">SUM(W82*0.06)</f>
        <v>148.30439999999999</v>
      </c>
      <c r="W82" s="269">
        <v>2471.7399999999998</v>
      </c>
      <c r="X82" s="269">
        <f t="shared" ref="X82" si="60">V82+W82</f>
        <v>2620.0443999999998</v>
      </c>
      <c r="Y82" s="59">
        <f t="shared" ref="Y82:Y83" si="61">SUM(X82*0.03)</f>
        <v>78.601331999999985</v>
      </c>
      <c r="AA82" t="s">
        <v>146</v>
      </c>
      <c r="AB82" t="e">
        <f>#REF!+#REF!</f>
        <v>#REF!</v>
      </c>
      <c r="AC82" t="e">
        <f>#REF!+#REF!</f>
        <v>#REF!</v>
      </c>
      <c r="AD82" t="e">
        <f>#REF!+#REF!</f>
        <v>#REF!</v>
      </c>
      <c r="AE82" t="e">
        <f>#REF!+#REF!</f>
        <v>#REF!</v>
      </c>
    </row>
    <row r="83" spans="1:32" ht="15" customHeight="1" thickBot="1" x14ac:dyDescent="0.3">
      <c r="A83" s="274"/>
      <c r="B83" s="171"/>
      <c r="C83" s="172"/>
      <c r="D83" s="290"/>
      <c r="E83" s="284"/>
      <c r="F83" s="292"/>
      <c r="G83" s="280"/>
      <c r="H83" s="285"/>
      <c r="I83" s="273" t="s">
        <v>29</v>
      </c>
      <c r="J83" s="273"/>
      <c r="K83" s="273"/>
      <c r="L83" s="273"/>
      <c r="M83" s="273"/>
      <c r="N83" s="273"/>
      <c r="O83" s="286"/>
      <c r="P83" s="288"/>
      <c r="V83" s="59">
        <f t="shared" si="59"/>
        <v>0</v>
      </c>
      <c r="W83" s="269"/>
      <c r="X83" s="269"/>
      <c r="Y83" s="59">
        <f t="shared" si="61"/>
        <v>0</v>
      </c>
      <c r="AA83" s="96" t="s">
        <v>147</v>
      </c>
      <c r="AB83" s="96">
        <v>0</v>
      </c>
      <c r="AC83" s="96">
        <v>0</v>
      </c>
      <c r="AD83" s="96">
        <v>0</v>
      </c>
      <c r="AE83" s="96">
        <v>0</v>
      </c>
      <c r="AF83" s="96"/>
    </row>
    <row r="84" spans="1:32" ht="24.95" customHeight="1" x14ac:dyDescent="0.25">
      <c r="A84" s="274" t="s">
        <v>3</v>
      </c>
      <c r="B84" s="168" t="s">
        <v>341</v>
      </c>
      <c r="C84" s="168" t="s">
        <v>411</v>
      </c>
      <c r="D84" s="290">
        <f>F84/E84</f>
        <v>233.33333333333334</v>
      </c>
      <c r="E84" s="284">
        <v>15</v>
      </c>
      <c r="F84" s="292">
        <v>3500</v>
      </c>
      <c r="G84" s="280">
        <v>125.1</v>
      </c>
      <c r="H84" s="285">
        <f t="shared" ref="H84" si="62">F84+G84</f>
        <v>3625.1</v>
      </c>
      <c r="I84" s="34">
        <v>276.72000000000003</v>
      </c>
      <c r="J84" s="17">
        <v>0</v>
      </c>
      <c r="K84" s="231">
        <v>0</v>
      </c>
      <c r="L84" s="231">
        <v>0</v>
      </c>
      <c r="M84" s="231">
        <v>175</v>
      </c>
      <c r="N84" s="34">
        <v>0</v>
      </c>
      <c r="O84" s="286">
        <f t="shared" ref="O84" si="63">F84+G84-I84-J84-K84-L84-M84-N84</f>
        <v>3173.38</v>
      </c>
      <c r="P84" s="287"/>
      <c r="S84" s="2">
        <v>2163.7199999999998</v>
      </c>
      <c r="T84" s="2">
        <f>S84*1.05</f>
        <v>2271.9059999999999</v>
      </c>
      <c r="V84" s="59">
        <f t="shared" ref="V84:V85" si="64">SUM(W84*0.06)</f>
        <v>136.31459999999998</v>
      </c>
      <c r="W84" s="269">
        <v>2271.91</v>
      </c>
      <c r="X84" s="269">
        <f t="shared" ref="X84" si="65">V84+W84</f>
        <v>2408.2246</v>
      </c>
      <c r="Y84" s="59">
        <f t="shared" ref="Y84:Y85" si="66">SUM(X84*0.03)</f>
        <v>72.246737999999993</v>
      </c>
    </row>
    <row r="85" spans="1:32" ht="15" customHeight="1" thickBot="1" x14ac:dyDescent="0.3">
      <c r="A85" s="274"/>
      <c r="B85" s="224"/>
      <c r="C85" s="164"/>
      <c r="D85" s="290"/>
      <c r="E85" s="284"/>
      <c r="F85" s="292"/>
      <c r="G85" s="280"/>
      <c r="H85" s="285"/>
      <c r="I85" s="273" t="s">
        <v>29</v>
      </c>
      <c r="J85" s="273"/>
      <c r="K85" s="273"/>
      <c r="L85" s="273"/>
      <c r="M85" s="273"/>
      <c r="N85" s="273"/>
      <c r="O85" s="286"/>
      <c r="P85" s="288"/>
      <c r="V85" s="59">
        <f t="shared" si="64"/>
        <v>0</v>
      </c>
      <c r="W85" s="269"/>
      <c r="X85" s="269"/>
      <c r="Y85" s="59">
        <f t="shared" si="66"/>
        <v>0</v>
      </c>
    </row>
    <row r="86" spans="1:32" ht="20.25" customHeight="1" x14ac:dyDescent="0.25">
      <c r="A86" s="274" t="s">
        <v>3</v>
      </c>
      <c r="B86" s="168" t="s">
        <v>178</v>
      </c>
      <c r="C86" s="168" t="s">
        <v>378</v>
      </c>
      <c r="D86" s="318">
        <f>F86/E86</f>
        <v>73.039999999999992</v>
      </c>
      <c r="E86" s="278">
        <v>15</v>
      </c>
      <c r="F86" s="292">
        <v>1095.5999999999999</v>
      </c>
      <c r="G86" s="305">
        <v>200.7</v>
      </c>
      <c r="H86" s="306">
        <f>F86+G86</f>
        <v>1296.3</v>
      </c>
      <c r="I86" s="41">
        <v>59.1</v>
      </c>
      <c r="J86" s="42">
        <v>0</v>
      </c>
      <c r="K86" s="233">
        <v>0</v>
      </c>
      <c r="L86" s="233">
        <v>0</v>
      </c>
      <c r="M86" s="233">
        <v>54.78</v>
      </c>
      <c r="N86" s="41">
        <v>100</v>
      </c>
      <c r="O86" s="286">
        <f>F86+G86-I86-J86-K86-L86-M86-N86</f>
        <v>1082.42</v>
      </c>
      <c r="P86" s="287"/>
      <c r="S86" s="2">
        <v>553.4</v>
      </c>
      <c r="T86" s="2">
        <f>S86*1.05</f>
        <v>581.07000000000005</v>
      </c>
      <c r="V86" s="59">
        <f t="shared" ref="V86:V87" si="67">SUM(W86*0.06)</f>
        <v>55.241999999999997</v>
      </c>
      <c r="W86" s="276">
        <v>920.7</v>
      </c>
      <c r="X86" s="269">
        <f t="shared" ref="X86" si="68">V86+W86</f>
        <v>975.94200000000001</v>
      </c>
      <c r="Y86" s="59">
        <f t="shared" ref="Y86:Y87" si="69">SUM(X86*0.03)</f>
        <v>29.27826</v>
      </c>
      <c r="AA86" s="96" t="s">
        <v>143</v>
      </c>
      <c r="AB86" s="97">
        <v>6.4000000000000001E-2</v>
      </c>
      <c r="AC86" s="97">
        <v>0.10879999999999999</v>
      </c>
      <c r="AD86" s="97"/>
    </row>
    <row r="87" spans="1:32" ht="11.25" customHeight="1" thickBot="1" x14ac:dyDescent="0.3">
      <c r="A87" s="274"/>
      <c r="B87" s="168"/>
      <c r="C87" s="164"/>
      <c r="D87" s="318"/>
      <c r="E87" s="278"/>
      <c r="F87" s="292"/>
      <c r="G87" s="305"/>
      <c r="H87" s="306"/>
      <c r="I87" s="270"/>
      <c r="J87" s="270"/>
      <c r="K87" s="270"/>
      <c r="L87" s="270"/>
      <c r="M87" s="270"/>
      <c r="N87" s="270"/>
      <c r="O87" s="286"/>
      <c r="P87" s="288"/>
      <c r="V87" s="59">
        <f t="shared" si="67"/>
        <v>0</v>
      </c>
      <c r="W87" s="277"/>
      <c r="X87" s="269"/>
      <c r="Y87" s="59">
        <f t="shared" si="69"/>
        <v>0</v>
      </c>
      <c r="AA87" t="s">
        <v>144</v>
      </c>
      <c r="AB87" t="e">
        <f>#REF!*AB86</f>
        <v>#REF!</v>
      </c>
      <c r="AC87" t="e">
        <f>#REF!*AC86</f>
        <v>#REF!</v>
      </c>
    </row>
    <row r="88" spans="1:32" ht="23.25" customHeight="1" x14ac:dyDescent="0.25">
      <c r="A88" s="274" t="s">
        <v>3</v>
      </c>
      <c r="B88" s="168" t="s">
        <v>179</v>
      </c>
      <c r="C88" s="168" t="s">
        <v>379</v>
      </c>
      <c r="D88" s="290">
        <f>F88/E88</f>
        <v>153.70666666666665</v>
      </c>
      <c r="E88" s="284">
        <v>15</v>
      </c>
      <c r="F88" s="292">
        <v>2305.6</v>
      </c>
      <c r="G88" s="280">
        <v>174.75</v>
      </c>
      <c r="H88" s="285">
        <f t="shared" ref="H88" si="70">F88+G88</f>
        <v>2480.35</v>
      </c>
      <c r="I88" s="34">
        <v>146.76</v>
      </c>
      <c r="J88" s="17">
        <v>0</v>
      </c>
      <c r="K88" s="231">
        <v>0</v>
      </c>
      <c r="L88" s="231">
        <v>0</v>
      </c>
      <c r="M88" s="231">
        <v>115.28</v>
      </c>
      <c r="N88" s="34">
        <v>0</v>
      </c>
      <c r="O88" s="286">
        <f t="shared" ref="O88" si="71">F88+G88-I88-J88-K88-L88-M88-N88</f>
        <v>2218.31</v>
      </c>
      <c r="P88" s="287"/>
      <c r="S88" s="2">
        <v>1972.88</v>
      </c>
      <c r="T88" s="2">
        <f>S88*1.05</f>
        <v>2071.5240000000003</v>
      </c>
      <c r="V88" s="59">
        <f t="shared" ref="V88:V89" si="72">SUM(W88*0.06)</f>
        <v>124.29119999999999</v>
      </c>
      <c r="W88" s="269">
        <v>2071.52</v>
      </c>
      <c r="X88" s="269">
        <f t="shared" ref="X88" si="73">V88+W88</f>
        <v>2195.8112000000001</v>
      </c>
      <c r="Y88" s="59">
        <f t="shared" ref="Y88" si="74">SUM(X88*0.03)</f>
        <v>65.874336</v>
      </c>
      <c r="AA88" s="96" t="s">
        <v>145</v>
      </c>
      <c r="AB88" s="96">
        <v>4.6500000000000004</v>
      </c>
      <c r="AC88" s="96">
        <v>121.95</v>
      </c>
      <c r="AD88" s="96"/>
    </row>
    <row r="89" spans="1:32" ht="12" customHeight="1" thickBot="1" x14ac:dyDescent="0.3">
      <c r="A89" s="274"/>
      <c r="B89" s="168"/>
      <c r="C89" s="164"/>
      <c r="D89" s="290"/>
      <c r="E89" s="284"/>
      <c r="F89" s="292"/>
      <c r="G89" s="280"/>
      <c r="H89" s="285"/>
      <c r="I89" s="273" t="s">
        <v>29</v>
      </c>
      <c r="J89" s="273"/>
      <c r="K89" s="273"/>
      <c r="L89" s="273"/>
      <c r="M89" s="273"/>
      <c r="N89" s="273"/>
      <c r="O89" s="286"/>
      <c r="P89" s="288"/>
      <c r="V89" s="59">
        <f t="shared" si="72"/>
        <v>0</v>
      </c>
      <c r="W89" s="269"/>
      <c r="X89" s="269"/>
      <c r="AA89" t="s">
        <v>146</v>
      </c>
      <c r="AB89" t="e">
        <f>#REF!+AB88</f>
        <v>#REF!</v>
      </c>
      <c r="AC89" t="e">
        <f>#REF!+AC88</f>
        <v>#REF!</v>
      </c>
    </row>
    <row r="90" spans="1:32" ht="24.95" customHeight="1" x14ac:dyDescent="0.25">
      <c r="A90" s="274" t="s">
        <v>3</v>
      </c>
      <c r="B90" s="168" t="s">
        <v>123</v>
      </c>
      <c r="C90" s="168" t="s">
        <v>303</v>
      </c>
      <c r="D90" s="290">
        <f>F90/E90</f>
        <v>175.54399999999998</v>
      </c>
      <c r="E90" s="284">
        <v>15</v>
      </c>
      <c r="F90" s="269">
        <v>2633.16</v>
      </c>
      <c r="G90" s="280">
        <v>145.35</v>
      </c>
      <c r="H90" s="285">
        <f>F90+G90</f>
        <v>2778.5099999999998</v>
      </c>
      <c r="I90" s="34">
        <v>182.4</v>
      </c>
      <c r="J90" s="17">
        <v>0</v>
      </c>
      <c r="K90" s="231">
        <v>0</v>
      </c>
      <c r="L90" s="231">
        <v>0</v>
      </c>
      <c r="M90" s="231">
        <v>131.66</v>
      </c>
      <c r="N90" s="34">
        <v>0</v>
      </c>
      <c r="O90" s="286">
        <f>F90+G90-I90-J90-K90-L90-M90-N90</f>
        <v>2464.4499999999998</v>
      </c>
      <c r="P90" s="287"/>
      <c r="S90" s="2">
        <v>2253.16</v>
      </c>
      <c r="T90" s="2">
        <f>S90*1.05</f>
        <v>2365.8179999999998</v>
      </c>
      <c r="V90" s="59">
        <f t="shared" ref="V90:V91" si="75">SUM(W90*0.06)</f>
        <v>141.94919999999999</v>
      </c>
      <c r="W90" s="271">
        <v>2365.8200000000002</v>
      </c>
      <c r="X90" s="269">
        <f t="shared" ref="X90" si="76">V90+W90</f>
        <v>2507.7692000000002</v>
      </c>
      <c r="Y90" s="59">
        <f t="shared" ref="Y90" si="77">SUM(X90*0.03)</f>
        <v>75.233075999999997</v>
      </c>
    </row>
    <row r="91" spans="1:32" ht="15" customHeight="1" thickBot="1" x14ac:dyDescent="0.3">
      <c r="A91" s="274"/>
      <c r="B91" s="168"/>
      <c r="C91" s="164"/>
      <c r="D91" s="290"/>
      <c r="E91" s="284"/>
      <c r="F91" s="269"/>
      <c r="G91" s="280"/>
      <c r="H91" s="285"/>
      <c r="I91" s="273" t="s">
        <v>29</v>
      </c>
      <c r="J91" s="273"/>
      <c r="K91" s="273"/>
      <c r="L91" s="273"/>
      <c r="M91" s="273"/>
      <c r="N91" s="273"/>
      <c r="O91" s="286"/>
      <c r="P91" s="288"/>
      <c r="V91" s="59">
        <f t="shared" si="75"/>
        <v>0</v>
      </c>
      <c r="W91" s="272"/>
      <c r="X91" s="269"/>
      <c r="AA91" s="1" t="s">
        <v>15</v>
      </c>
      <c r="AB91" s="2">
        <v>2507.77</v>
      </c>
      <c r="AC91" s="2">
        <v>4549.3900000000003</v>
      </c>
      <c r="AD91" s="2">
        <v>2620.04</v>
      </c>
      <c r="AE91" s="2">
        <v>4731.3599999999997</v>
      </c>
    </row>
    <row r="92" spans="1:32" ht="30" customHeight="1" x14ac:dyDescent="0.25">
      <c r="A92" s="274" t="s">
        <v>3</v>
      </c>
      <c r="B92" s="171" t="s">
        <v>130</v>
      </c>
      <c r="C92" s="171" t="s">
        <v>413</v>
      </c>
      <c r="D92" s="290">
        <f t="shared" ref="D92" si="78">F92/E92</f>
        <v>183.40266666666668</v>
      </c>
      <c r="E92" s="284" t="s">
        <v>125</v>
      </c>
      <c r="F92" s="292">
        <v>2751.04</v>
      </c>
      <c r="G92" s="280">
        <v>145.35</v>
      </c>
      <c r="H92" s="285">
        <f t="shared" ref="H92" si="79">F92+G92</f>
        <v>2896.39</v>
      </c>
      <c r="I92" s="17">
        <v>195.23</v>
      </c>
      <c r="J92" s="17">
        <v>0</v>
      </c>
      <c r="K92" s="231">
        <v>0</v>
      </c>
      <c r="L92" s="231">
        <v>0</v>
      </c>
      <c r="M92" s="231">
        <v>137.56</v>
      </c>
      <c r="N92" s="17">
        <v>0</v>
      </c>
      <c r="O92" s="286">
        <f t="shared" ref="O92" si="80">F92+G92-I92-J92-K92-L92-M92-N92</f>
        <v>2563.6</v>
      </c>
      <c r="P92" s="287"/>
      <c r="S92" s="2">
        <v>553.4</v>
      </c>
      <c r="T92" s="2">
        <f>S92*1.05</f>
        <v>581.07000000000005</v>
      </c>
      <c r="V92" s="59">
        <f t="shared" ref="V92:V93" si="81">SUM(W92*0.06)</f>
        <v>55.241999999999997</v>
      </c>
      <c r="W92" s="276">
        <v>920.7</v>
      </c>
      <c r="X92" s="269">
        <f t="shared" ref="X92" si="82">V92+W92</f>
        <v>975.94200000000001</v>
      </c>
      <c r="Y92" s="59">
        <f t="shared" ref="Y92:Y93" si="83">SUM(X92*0.03)</f>
        <v>29.27826</v>
      </c>
      <c r="AA92" s="96" t="s">
        <v>143</v>
      </c>
      <c r="AB92" s="97">
        <v>6.4000000000000001E-2</v>
      </c>
      <c r="AC92" s="97">
        <v>0.10879999999999999</v>
      </c>
      <c r="AD92" s="97"/>
    </row>
    <row r="93" spans="1:32" ht="15" customHeight="1" thickBot="1" x14ac:dyDescent="0.3">
      <c r="A93" s="274"/>
      <c r="B93" s="171"/>
      <c r="C93" s="172"/>
      <c r="D93" s="290"/>
      <c r="E93" s="284"/>
      <c r="F93" s="292"/>
      <c r="G93" s="280"/>
      <c r="H93" s="285"/>
      <c r="I93" s="270" t="s">
        <v>29</v>
      </c>
      <c r="J93" s="270"/>
      <c r="K93" s="270"/>
      <c r="L93" s="270"/>
      <c r="M93" s="270"/>
      <c r="N93" s="270"/>
      <c r="O93" s="286"/>
      <c r="P93" s="288"/>
      <c r="V93" s="59">
        <f t="shared" si="81"/>
        <v>0</v>
      </c>
      <c r="W93" s="277"/>
      <c r="X93" s="269"/>
      <c r="Y93" s="59">
        <f t="shared" si="83"/>
        <v>0</v>
      </c>
      <c r="AA93" t="s">
        <v>144</v>
      </c>
      <c r="AB93" t="e">
        <f>#REF!*AB92</f>
        <v>#REF!</v>
      </c>
      <c r="AC93" t="e">
        <f>#REF!*AC92</f>
        <v>#REF!</v>
      </c>
    </row>
    <row r="94" spans="1:32" ht="30" customHeight="1" x14ac:dyDescent="0.25">
      <c r="A94" s="274" t="s">
        <v>3</v>
      </c>
      <c r="B94" s="171" t="s">
        <v>220</v>
      </c>
      <c r="C94" s="171" t="s">
        <v>412</v>
      </c>
      <c r="D94" s="290">
        <f>F94/E94</f>
        <v>200</v>
      </c>
      <c r="E94" s="284">
        <v>15</v>
      </c>
      <c r="F94" s="292">
        <v>3000</v>
      </c>
      <c r="G94" s="305">
        <v>145.35</v>
      </c>
      <c r="H94" s="306">
        <f>F94+G94</f>
        <v>3145.35</v>
      </c>
      <c r="I94" s="41">
        <v>222.32</v>
      </c>
      <c r="J94" s="42">
        <v>0</v>
      </c>
      <c r="K94" s="233">
        <v>0</v>
      </c>
      <c r="L94" s="233">
        <v>0</v>
      </c>
      <c r="M94" s="233">
        <v>150</v>
      </c>
      <c r="N94" s="41">
        <v>0</v>
      </c>
      <c r="O94" s="286">
        <f>F94+G94-I94-J94-K94-L94-M94-N94</f>
        <v>2773.0299999999997</v>
      </c>
      <c r="P94" s="287"/>
      <c r="S94" s="2">
        <v>553.4</v>
      </c>
      <c r="T94" s="2">
        <f>S94*1.05</f>
        <v>581.07000000000005</v>
      </c>
      <c r="V94" s="59">
        <f t="shared" ref="V94:V99" si="84">SUM(W94*0.06)</f>
        <v>55.241999999999997</v>
      </c>
      <c r="W94" s="276">
        <v>920.7</v>
      </c>
      <c r="X94" s="269">
        <f t="shared" ref="X94" si="85">V94+W94</f>
        <v>975.94200000000001</v>
      </c>
      <c r="Y94" s="59">
        <f t="shared" ref="Y94:Y98" si="86">SUM(X94*0.03)</f>
        <v>29.27826</v>
      </c>
      <c r="AA94" s="96" t="s">
        <v>143</v>
      </c>
      <c r="AB94" s="97">
        <v>6.4000000000000001E-2</v>
      </c>
      <c r="AC94" s="97">
        <v>0.10879999999999999</v>
      </c>
      <c r="AD94" s="97"/>
    </row>
    <row r="95" spans="1:32" ht="15" customHeight="1" thickBot="1" x14ac:dyDescent="0.3">
      <c r="A95" s="274"/>
      <c r="B95" s="171"/>
      <c r="C95" s="172"/>
      <c r="D95" s="290"/>
      <c r="E95" s="284"/>
      <c r="F95" s="292"/>
      <c r="G95" s="305"/>
      <c r="H95" s="306"/>
      <c r="I95" s="270"/>
      <c r="J95" s="270"/>
      <c r="K95" s="270"/>
      <c r="L95" s="270"/>
      <c r="M95" s="270"/>
      <c r="N95" s="270"/>
      <c r="O95" s="286"/>
      <c r="P95" s="288"/>
      <c r="V95" s="59">
        <f t="shared" si="84"/>
        <v>0</v>
      </c>
      <c r="W95" s="277"/>
      <c r="X95" s="269"/>
      <c r="Y95" s="59">
        <f t="shared" si="86"/>
        <v>0</v>
      </c>
      <c r="AA95" t="s">
        <v>144</v>
      </c>
      <c r="AB95">
        <f>AB91*AB94</f>
        <v>160.49727999999999</v>
      </c>
      <c r="AC95">
        <f>AC91*AC94</f>
        <v>494.97363200000001</v>
      </c>
    </row>
    <row r="96" spans="1:32" ht="30" customHeight="1" x14ac:dyDescent="0.25">
      <c r="A96" s="274" t="s">
        <v>3</v>
      </c>
      <c r="B96" s="171" t="s">
        <v>221</v>
      </c>
      <c r="C96" s="171" t="s">
        <v>412</v>
      </c>
      <c r="D96" s="290">
        <f>F96/E96</f>
        <v>200</v>
      </c>
      <c r="E96" s="284">
        <v>15</v>
      </c>
      <c r="F96" s="292">
        <v>3000</v>
      </c>
      <c r="G96" s="280">
        <v>145.35</v>
      </c>
      <c r="H96" s="285">
        <f t="shared" ref="H96" si="87">F96+G96</f>
        <v>3145.35</v>
      </c>
      <c r="I96" s="34">
        <v>222.32</v>
      </c>
      <c r="J96" s="17">
        <v>0</v>
      </c>
      <c r="K96" s="251">
        <v>0</v>
      </c>
      <c r="L96" s="251">
        <v>0</v>
      </c>
      <c r="M96" s="251">
        <v>150</v>
      </c>
      <c r="N96" s="34">
        <v>0</v>
      </c>
      <c r="O96" s="286">
        <f t="shared" ref="O96" si="88">F96+G96-I96-J96-K96-L96-M96-N96</f>
        <v>2773.0299999999997</v>
      </c>
      <c r="P96" s="287"/>
      <c r="S96" s="2">
        <v>1972.88</v>
      </c>
      <c r="T96" s="2">
        <f>S96*1.05</f>
        <v>2071.5240000000003</v>
      </c>
      <c r="V96" s="59">
        <f t="shared" ref="V96:V97" si="89">SUM(W96*0.06)</f>
        <v>124.29119999999999</v>
      </c>
      <c r="W96" s="269">
        <v>2071.52</v>
      </c>
      <c r="X96" s="269">
        <f t="shared" ref="X96" si="90">V96+W96</f>
        <v>2195.8112000000001</v>
      </c>
      <c r="Y96" s="59">
        <f t="shared" ref="Y96" si="91">SUM(X96*0.03)</f>
        <v>65.874336</v>
      </c>
      <c r="AA96" s="96" t="s">
        <v>145</v>
      </c>
      <c r="AB96" s="96">
        <v>4.6500000000000004</v>
      </c>
      <c r="AC96" s="96">
        <v>121.95</v>
      </c>
      <c r="AD96" s="96"/>
    </row>
    <row r="97" spans="1:31" ht="15.75" customHeight="1" thickBot="1" x14ac:dyDescent="0.3">
      <c r="A97" s="274"/>
      <c r="B97" s="171"/>
      <c r="C97" s="172"/>
      <c r="D97" s="290"/>
      <c r="E97" s="284"/>
      <c r="F97" s="292"/>
      <c r="G97" s="280"/>
      <c r="H97" s="285"/>
      <c r="I97" s="273" t="s">
        <v>29</v>
      </c>
      <c r="J97" s="273"/>
      <c r="K97" s="273"/>
      <c r="L97" s="273"/>
      <c r="M97" s="273"/>
      <c r="N97" s="273"/>
      <c r="O97" s="286"/>
      <c r="P97" s="288"/>
      <c r="V97" s="59">
        <f t="shared" si="89"/>
        <v>0</v>
      </c>
      <c r="W97" s="269"/>
      <c r="X97" s="269"/>
      <c r="AA97" t="s">
        <v>146</v>
      </c>
      <c r="AB97" t="e">
        <f>AB93+AB96</f>
        <v>#REF!</v>
      </c>
      <c r="AC97" t="e">
        <f>AC93+AC96</f>
        <v>#REF!</v>
      </c>
    </row>
    <row r="98" spans="1:31" ht="30" customHeight="1" x14ac:dyDescent="0.25">
      <c r="A98" s="274" t="s">
        <v>3</v>
      </c>
      <c r="B98" s="171" t="s">
        <v>436</v>
      </c>
      <c r="C98" s="171" t="s">
        <v>437</v>
      </c>
      <c r="D98" s="290">
        <f>F98/E98</f>
        <v>200</v>
      </c>
      <c r="E98" s="284">
        <v>15</v>
      </c>
      <c r="F98" s="292">
        <v>3000</v>
      </c>
      <c r="G98" s="280">
        <v>145.35</v>
      </c>
      <c r="H98" s="285">
        <f t="shared" ref="H98" si="92">F98+G98</f>
        <v>3145.35</v>
      </c>
      <c r="I98" s="34">
        <v>222.32</v>
      </c>
      <c r="J98" s="17">
        <v>0</v>
      </c>
      <c r="K98" s="231">
        <v>0</v>
      </c>
      <c r="L98" s="231">
        <v>0</v>
      </c>
      <c r="M98" s="231">
        <v>150</v>
      </c>
      <c r="N98" s="34">
        <v>0</v>
      </c>
      <c r="O98" s="286">
        <f t="shared" ref="O98" si="93">F98+G98-I98-J98-K98-L98-M98-N98</f>
        <v>2773.0299999999997</v>
      </c>
      <c r="P98" s="287"/>
      <c r="S98" s="2">
        <v>1972.88</v>
      </c>
      <c r="T98" s="2">
        <f>S98*1.05</f>
        <v>2071.5240000000003</v>
      </c>
      <c r="V98" s="59">
        <f t="shared" si="84"/>
        <v>124.29119999999999</v>
      </c>
      <c r="W98" s="269">
        <v>2071.52</v>
      </c>
      <c r="X98" s="269">
        <f t="shared" ref="X98" si="94">V98+W98</f>
        <v>2195.8112000000001</v>
      </c>
      <c r="Y98" s="59">
        <f t="shared" si="86"/>
        <v>65.874336</v>
      </c>
      <c r="AA98" s="96" t="s">
        <v>145</v>
      </c>
      <c r="AB98" s="96">
        <v>4.6500000000000004</v>
      </c>
      <c r="AC98" s="96">
        <v>121.95</v>
      </c>
      <c r="AD98" s="96"/>
    </row>
    <row r="99" spans="1:31" ht="15.75" customHeight="1" thickBot="1" x14ac:dyDescent="0.3">
      <c r="A99" s="274"/>
      <c r="B99" s="171"/>
      <c r="C99" s="172"/>
      <c r="D99" s="290"/>
      <c r="E99" s="284"/>
      <c r="F99" s="292"/>
      <c r="G99" s="280"/>
      <c r="H99" s="285"/>
      <c r="I99" s="273" t="s">
        <v>29</v>
      </c>
      <c r="J99" s="273"/>
      <c r="K99" s="273"/>
      <c r="L99" s="273"/>
      <c r="M99" s="273"/>
      <c r="N99" s="273"/>
      <c r="O99" s="286"/>
      <c r="P99" s="288"/>
      <c r="V99" s="59">
        <f t="shared" si="84"/>
        <v>0</v>
      </c>
      <c r="W99" s="269"/>
      <c r="X99" s="269"/>
      <c r="AA99" t="s">
        <v>146</v>
      </c>
      <c r="AB99">
        <f>AB95+AB98</f>
        <v>165.14727999999999</v>
      </c>
      <c r="AC99">
        <f>AC95+AC98</f>
        <v>616.923632</v>
      </c>
    </row>
    <row r="100" spans="1:31" ht="21" customHeight="1" x14ac:dyDescent="0.25">
      <c r="A100" s="274" t="s">
        <v>3</v>
      </c>
      <c r="B100" s="168" t="s">
        <v>175</v>
      </c>
      <c r="C100" s="168" t="s">
        <v>394</v>
      </c>
      <c r="D100" s="290">
        <f>F100/E100</f>
        <v>168.57533333333333</v>
      </c>
      <c r="E100" s="284">
        <v>15</v>
      </c>
      <c r="F100" s="292">
        <v>2528.63</v>
      </c>
      <c r="G100" s="280">
        <v>160.35</v>
      </c>
      <c r="H100" s="285">
        <f t="shared" ref="H100" si="95">F100+G100</f>
        <v>2688.98</v>
      </c>
      <c r="I100" s="34">
        <v>171.03</v>
      </c>
      <c r="J100" s="17">
        <v>0</v>
      </c>
      <c r="K100" s="231">
        <v>0</v>
      </c>
      <c r="L100" s="231">
        <v>0</v>
      </c>
      <c r="M100" s="231">
        <v>126.44</v>
      </c>
      <c r="N100" s="34">
        <v>0</v>
      </c>
      <c r="O100" s="286">
        <f t="shared" ref="O100" si="96">F100+G100-I100-J100-K100-L100-M100-N100</f>
        <v>2391.5099999999998</v>
      </c>
      <c r="P100" s="287"/>
      <c r="S100" s="2">
        <v>2163.7199999999998</v>
      </c>
      <c r="T100" s="2">
        <f>S100*1.05</f>
        <v>2271.9059999999999</v>
      </c>
      <c r="V100" s="59">
        <f t="shared" si="54"/>
        <v>136.31459999999998</v>
      </c>
      <c r="W100" s="269">
        <v>2271.91</v>
      </c>
      <c r="X100" s="269">
        <f t="shared" ref="X100" si="97">V100+W100</f>
        <v>2408.2246</v>
      </c>
      <c r="Y100" s="59">
        <f t="shared" si="53"/>
        <v>72.246737999999993</v>
      </c>
    </row>
    <row r="101" spans="1:31" ht="15" customHeight="1" thickBot="1" x14ac:dyDescent="0.3">
      <c r="A101" s="289"/>
      <c r="B101" s="169"/>
      <c r="C101" s="170"/>
      <c r="D101" s="291"/>
      <c r="E101" s="312"/>
      <c r="F101" s="321"/>
      <c r="G101" s="281"/>
      <c r="H101" s="313"/>
      <c r="I101" s="299" t="s">
        <v>29</v>
      </c>
      <c r="J101" s="299"/>
      <c r="K101" s="299"/>
      <c r="L101" s="299"/>
      <c r="M101" s="299"/>
      <c r="N101" s="299"/>
      <c r="O101" s="298"/>
      <c r="P101" s="288"/>
      <c r="V101" s="59">
        <f t="shared" si="54"/>
        <v>0</v>
      </c>
      <c r="W101" s="269"/>
      <c r="X101" s="269"/>
      <c r="Y101" s="59">
        <f t="shared" si="53"/>
        <v>0</v>
      </c>
    </row>
    <row r="102" spans="1:31" ht="28.5" customHeight="1" thickBot="1" x14ac:dyDescent="0.3">
      <c r="A102" s="282" t="s">
        <v>319</v>
      </c>
      <c r="B102" s="283"/>
      <c r="C102" s="142"/>
      <c r="D102" s="20"/>
      <c r="E102" s="21"/>
      <c r="F102" s="20">
        <f>SUM(F78:F101)</f>
        <v>36595.079999999994</v>
      </c>
      <c r="G102" s="20">
        <f t="shared" ref="G102:O102" si="98">SUM(G78:G101)</f>
        <v>1673.0999999999997</v>
      </c>
      <c r="H102" s="20">
        <f t="shared" si="98"/>
        <v>38268.179999999993</v>
      </c>
      <c r="I102" s="20">
        <f t="shared" si="98"/>
        <v>3052.4500000000007</v>
      </c>
      <c r="J102" s="20">
        <f t="shared" si="98"/>
        <v>0</v>
      </c>
      <c r="K102" s="20">
        <f t="shared" si="98"/>
        <v>0</v>
      </c>
      <c r="L102" s="20">
        <f t="shared" si="98"/>
        <v>0</v>
      </c>
      <c r="M102" s="20">
        <f t="shared" si="98"/>
        <v>1829.78</v>
      </c>
      <c r="N102" s="20">
        <f t="shared" si="98"/>
        <v>1600</v>
      </c>
      <c r="O102" s="175">
        <f t="shared" si="98"/>
        <v>31785.949999999993</v>
      </c>
      <c r="P102" s="58"/>
      <c r="U102" s="59">
        <f>W102+V102</f>
        <v>28957.906800000001</v>
      </c>
      <c r="V102" s="59">
        <f>SUM(V78:V101)</f>
        <v>1639.1267999999993</v>
      </c>
      <c r="W102" s="59">
        <f>SUM(W78:W101)</f>
        <v>27318.780000000002</v>
      </c>
      <c r="X102" s="59">
        <f>SUM(X78:X101)</f>
        <v>28957.906799999997</v>
      </c>
      <c r="Y102" s="59">
        <f t="shared" si="53"/>
        <v>868.73720399999991</v>
      </c>
      <c r="AA102" s="1" t="s">
        <v>15</v>
      </c>
      <c r="AB102" s="2">
        <v>6878.34</v>
      </c>
      <c r="AC102" s="2">
        <v>2620.04</v>
      </c>
      <c r="AD102" s="2"/>
      <c r="AE102" s="2"/>
    </row>
    <row r="103" spans="1:31" ht="15.75" customHeight="1" x14ac:dyDescent="0.25">
      <c r="A103" s="258"/>
      <c r="B103" s="258"/>
      <c r="C103" s="109"/>
      <c r="D103" s="31"/>
      <c r="E103" s="30"/>
      <c r="F103" s="31"/>
      <c r="G103" s="31"/>
      <c r="H103" s="31"/>
      <c r="I103" s="31"/>
      <c r="J103" s="31"/>
      <c r="K103" s="31"/>
      <c r="L103" s="31"/>
      <c r="M103" s="31"/>
      <c r="N103" s="31"/>
      <c r="O103" s="178"/>
      <c r="P103" s="58"/>
      <c r="U103" s="59"/>
      <c r="V103" s="59"/>
      <c r="W103" s="59"/>
      <c r="X103" s="59"/>
      <c r="Y103" s="59"/>
      <c r="AA103" s="1"/>
      <c r="AB103" s="2"/>
      <c r="AC103" s="2"/>
      <c r="AD103" s="2"/>
      <c r="AE103" s="2"/>
    </row>
    <row r="104" spans="1:31" ht="15.75" customHeight="1" x14ac:dyDescent="0.25">
      <c r="A104" s="258"/>
      <c r="B104" s="258"/>
      <c r="C104" s="109"/>
      <c r="D104" s="31"/>
      <c r="E104" s="30"/>
      <c r="F104" s="31"/>
      <c r="G104" s="31"/>
      <c r="H104" s="31"/>
      <c r="I104" s="31"/>
      <c r="J104" s="31"/>
      <c r="K104" s="31"/>
      <c r="L104" s="31"/>
      <c r="M104" s="31"/>
      <c r="N104" s="31"/>
      <c r="O104" s="178"/>
      <c r="P104" s="58"/>
      <c r="U104" s="59"/>
      <c r="V104" s="59"/>
      <c r="W104" s="59"/>
      <c r="X104" s="59"/>
      <c r="Y104" s="59"/>
      <c r="AA104" s="1"/>
      <c r="AB104" s="2"/>
      <c r="AC104" s="2"/>
      <c r="AD104" s="2"/>
      <c r="AE104" s="2"/>
    </row>
    <row r="105" spans="1:31" ht="14.25" customHeight="1" x14ac:dyDescent="0.25">
      <c r="A105" s="158"/>
      <c r="B105" s="161"/>
      <c r="C105" s="109"/>
      <c r="D105" s="31"/>
      <c r="E105" s="30"/>
      <c r="F105" s="31"/>
      <c r="G105" s="31"/>
      <c r="H105" s="32"/>
      <c r="I105" s="36"/>
      <c r="J105" s="32"/>
      <c r="K105" s="32"/>
      <c r="L105" s="32"/>
      <c r="M105" s="32"/>
      <c r="N105" s="36"/>
      <c r="O105" s="176"/>
      <c r="P105" s="58"/>
      <c r="AA105" s="94"/>
      <c r="AB105" s="95"/>
      <c r="AC105" s="95"/>
      <c r="AD105" s="95"/>
      <c r="AE105" s="95"/>
    </row>
    <row r="106" spans="1:31" s="7" customFormat="1" ht="27.75" customHeight="1" thickBot="1" x14ac:dyDescent="0.3">
      <c r="A106" s="279" t="s">
        <v>10</v>
      </c>
      <c r="B106" s="279"/>
      <c r="C106" s="5"/>
      <c r="D106" s="62"/>
      <c r="E106" s="8"/>
      <c r="F106" s="5"/>
      <c r="G106" s="5"/>
      <c r="H106" s="6"/>
      <c r="I106" s="6"/>
      <c r="J106" s="5"/>
      <c r="K106" s="5"/>
      <c r="L106" s="5"/>
      <c r="M106" s="6"/>
      <c r="N106" s="6"/>
      <c r="O106" s="174"/>
      <c r="P106" s="5"/>
      <c r="S106" s="18"/>
      <c r="T106" s="18"/>
      <c r="AA106" t="s">
        <v>142</v>
      </c>
      <c r="AB106" s="2" t="e">
        <f>AB102-#REF!</f>
        <v>#REF!</v>
      </c>
      <c r="AC106" s="2" t="e">
        <f>AC102-#REF!</f>
        <v>#REF!</v>
      </c>
      <c r="AD106" s="2"/>
      <c r="AE106" s="2"/>
    </row>
    <row r="107" spans="1:31" ht="24.95" customHeight="1" x14ac:dyDescent="0.25">
      <c r="A107" s="275" t="s">
        <v>3</v>
      </c>
      <c r="B107" s="165" t="s">
        <v>339</v>
      </c>
      <c r="C107" s="165" t="s">
        <v>425</v>
      </c>
      <c r="D107" s="296">
        <f>F107/E107</f>
        <v>266.66666666666669</v>
      </c>
      <c r="E107" s="293" t="s">
        <v>125</v>
      </c>
      <c r="F107" s="276">
        <v>4000</v>
      </c>
      <c r="G107" s="314">
        <v>0</v>
      </c>
      <c r="H107" s="315">
        <f>F107+G107</f>
        <v>4000</v>
      </c>
      <c r="I107" s="33">
        <v>349.09</v>
      </c>
      <c r="J107" s="16">
        <v>0</v>
      </c>
      <c r="K107" s="159">
        <v>0</v>
      </c>
      <c r="L107" s="159">
        <v>0</v>
      </c>
      <c r="M107" s="159">
        <v>200</v>
      </c>
      <c r="N107" s="33">
        <v>400</v>
      </c>
      <c r="O107" s="297">
        <f>F107+G107-I107-J107-K107-L107-M107-N107</f>
        <v>3050.91</v>
      </c>
      <c r="P107" s="287"/>
      <c r="S107" s="2">
        <v>6180</v>
      </c>
      <c r="T107" s="2">
        <f>S107*1.05</f>
        <v>6489</v>
      </c>
      <c r="V107" s="59">
        <f t="shared" ref="V107:V110" si="99">SUM(W107*0.06)</f>
        <v>389.34</v>
      </c>
      <c r="W107" s="271">
        <v>6489</v>
      </c>
      <c r="X107" s="269">
        <f t="shared" ref="X107" si="100">V107+W107</f>
        <v>6878.34</v>
      </c>
      <c r="Y107" s="59">
        <f t="shared" ref="Y107:Y110" si="101">SUM(X107*0.03)</f>
        <v>206.3502</v>
      </c>
      <c r="AA107" s="96" t="s">
        <v>143</v>
      </c>
      <c r="AB107" s="97">
        <v>0.21360000000000001</v>
      </c>
      <c r="AC107" s="97">
        <v>0.10879999999999999</v>
      </c>
      <c r="AD107" s="97"/>
      <c r="AE107" s="97"/>
    </row>
    <row r="108" spans="1:31" ht="15" customHeight="1" thickBot="1" x14ac:dyDescent="0.3">
      <c r="A108" s="274"/>
      <c r="B108" s="167"/>
      <c r="C108" s="164"/>
      <c r="D108" s="290"/>
      <c r="E108" s="284"/>
      <c r="F108" s="292"/>
      <c r="G108" s="280"/>
      <c r="H108" s="285"/>
      <c r="I108" s="273" t="s">
        <v>29</v>
      </c>
      <c r="J108" s="273"/>
      <c r="K108" s="273"/>
      <c r="L108" s="273"/>
      <c r="M108" s="273"/>
      <c r="N108" s="273"/>
      <c r="O108" s="286"/>
      <c r="P108" s="288"/>
      <c r="V108" s="59">
        <f t="shared" si="99"/>
        <v>0</v>
      </c>
      <c r="W108" s="300"/>
      <c r="X108" s="269"/>
      <c r="Y108" s="59">
        <f t="shared" si="101"/>
        <v>0</v>
      </c>
      <c r="AA108" t="s">
        <v>144</v>
      </c>
      <c r="AB108" t="e">
        <f>AB106*AB107</f>
        <v>#REF!</v>
      </c>
      <c r="AC108" t="e">
        <f>AC106*AC107</f>
        <v>#REF!</v>
      </c>
    </row>
    <row r="109" spans="1:31" ht="24.95" customHeight="1" x14ac:dyDescent="0.25">
      <c r="A109" s="274" t="s">
        <v>3</v>
      </c>
      <c r="B109" s="168" t="s">
        <v>271</v>
      </c>
      <c r="C109" s="168" t="s">
        <v>426</v>
      </c>
      <c r="D109" s="290">
        <f>F109/E109</f>
        <v>266.66666666666669</v>
      </c>
      <c r="E109" s="323">
        <v>15</v>
      </c>
      <c r="F109" s="292">
        <v>4000</v>
      </c>
      <c r="G109" s="280">
        <v>0</v>
      </c>
      <c r="H109" s="285">
        <f t="shared" ref="H109" si="102">F109+G109</f>
        <v>4000</v>
      </c>
      <c r="I109" s="34">
        <v>349.09</v>
      </c>
      <c r="J109" s="17">
        <v>0</v>
      </c>
      <c r="K109" s="157">
        <v>0</v>
      </c>
      <c r="L109" s="157">
        <v>0</v>
      </c>
      <c r="M109" s="157">
        <v>200</v>
      </c>
      <c r="N109" s="34">
        <v>900</v>
      </c>
      <c r="O109" s="286">
        <f>F109+G109-I109-J109-K109-L109-M109-N109</f>
        <v>2550.91</v>
      </c>
      <c r="P109" s="287"/>
      <c r="S109" s="2">
        <v>2354.04</v>
      </c>
      <c r="T109" s="2">
        <f>S109*1.05</f>
        <v>2471.7420000000002</v>
      </c>
      <c r="V109" s="59">
        <f t="shared" si="99"/>
        <v>148.30439999999999</v>
      </c>
      <c r="W109" s="271">
        <v>2471.7399999999998</v>
      </c>
      <c r="X109" s="269">
        <f t="shared" ref="X109" si="103">V109+W109</f>
        <v>2620.0443999999998</v>
      </c>
      <c r="Y109" s="59">
        <f t="shared" si="101"/>
        <v>78.601331999999985</v>
      </c>
      <c r="AA109" s="96" t="s">
        <v>145</v>
      </c>
      <c r="AB109" s="96">
        <v>538.20000000000005</v>
      </c>
      <c r="AC109" s="96">
        <v>121.95</v>
      </c>
      <c r="AD109" s="96"/>
      <c r="AE109" s="96"/>
    </row>
    <row r="110" spans="1:31" ht="15.75" customHeight="1" thickBot="1" x14ac:dyDescent="0.3">
      <c r="A110" s="289"/>
      <c r="B110" s="169"/>
      <c r="C110" s="170"/>
      <c r="D110" s="291"/>
      <c r="E110" s="324"/>
      <c r="F110" s="321"/>
      <c r="G110" s="281"/>
      <c r="H110" s="313"/>
      <c r="I110" s="299" t="s">
        <v>29</v>
      </c>
      <c r="J110" s="299"/>
      <c r="K110" s="299"/>
      <c r="L110" s="299"/>
      <c r="M110" s="299"/>
      <c r="N110" s="299"/>
      <c r="O110" s="298"/>
      <c r="P110" s="288"/>
      <c r="V110" s="59">
        <f t="shared" si="99"/>
        <v>0</v>
      </c>
      <c r="W110" s="300"/>
      <c r="X110" s="269"/>
      <c r="Y110" s="59">
        <f t="shared" si="101"/>
        <v>0</v>
      </c>
      <c r="AA110" t="s">
        <v>146</v>
      </c>
      <c r="AB110" t="e">
        <f>AB108+AB109</f>
        <v>#REF!</v>
      </c>
      <c r="AC110" t="e">
        <f>AC108+AC109</f>
        <v>#REF!</v>
      </c>
    </row>
    <row r="111" spans="1:31" ht="27.75" customHeight="1" thickBot="1" x14ac:dyDescent="0.3">
      <c r="A111" s="282" t="s">
        <v>43</v>
      </c>
      <c r="B111" s="283"/>
      <c r="C111" s="142"/>
      <c r="D111" s="20"/>
      <c r="E111" s="21"/>
      <c r="F111" s="20">
        <f>SUM(F107:F110)</f>
        <v>8000</v>
      </c>
      <c r="G111" s="20">
        <f t="shared" ref="G111:O111" si="104">SUM(G107:G110)</f>
        <v>0</v>
      </c>
      <c r="H111" s="20">
        <f t="shared" si="104"/>
        <v>8000</v>
      </c>
      <c r="I111" s="20">
        <f t="shared" si="104"/>
        <v>698.18</v>
      </c>
      <c r="J111" s="20">
        <f t="shared" si="104"/>
        <v>0</v>
      </c>
      <c r="K111" s="20">
        <f t="shared" si="104"/>
        <v>0</v>
      </c>
      <c r="L111" s="20">
        <f t="shared" si="104"/>
        <v>0</v>
      </c>
      <c r="M111" s="20">
        <f t="shared" si="104"/>
        <v>400</v>
      </c>
      <c r="N111" s="20">
        <f t="shared" si="104"/>
        <v>1300</v>
      </c>
      <c r="O111" s="175">
        <f t="shared" si="104"/>
        <v>5601.82</v>
      </c>
      <c r="P111" s="58"/>
      <c r="U111" s="59">
        <f>V111+W111</f>
        <v>9498.384399999999</v>
      </c>
      <c r="V111" s="59">
        <f>SUM(V107:V110)</f>
        <v>537.64439999999991</v>
      </c>
      <c r="W111" s="59">
        <f>SUM(W107:W110)</f>
        <v>8960.74</v>
      </c>
      <c r="X111" s="59">
        <f>SUM(X107:X110)</f>
        <v>9498.384399999999</v>
      </c>
      <c r="Y111" s="59">
        <f>SUM(Y107:Y110)</f>
        <v>284.95153199999999</v>
      </c>
      <c r="AA111" s="96" t="s">
        <v>147</v>
      </c>
      <c r="AB111" s="96">
        <v>0</v>
      </c>
      <c r="AC111" s="96">
        <v>0</v>
      </c>
      <c r="AD111" s="96"/>
      <c r="AE111" s="96"/>
    </row>
    <row r="112" spans="1:31" ht="12.75" customHeight="1" x14ac:dyDescent="0.25">
      <c r="A112" s="110"/>
      <c r="B112" s="162"/>
      <c r="C112" s="111"/>
      <c r="D112" s="4"/>
      <c r="E112" s="9"/>
      <c r="F112" s="4"/>
      <c r="G112" s="4"/>
      <c r="H112" s="4"/>
      <c r="I112" s="35"/>
      <c r="J112" s="4"/>
      <c r="K112" s="4"/>
      <c r="L112" s="4"/>
      <c r="M112" s="4"/>
      <c r="N112" s="35"/>
      <c r="O112" s="180"/>
      <c r="P112" s="4"/>
    </row>
    <row r="113" spans="1:32" s="7" customFormat="1" ht="27.75" customHeight="1" thickBot="1" x14ac:dyDescent="0.3">
      <c r="A113" s="319" t="s">
        <v>98</v>
      </c>
      <c r="B113" s="319"/>
      <c r="C113" s="5"/>
      <c r="D113" s="5"/>
      <c r="E113" s="8"/>
      <c r="F113" s="5"/>
      <c r="G113" s="5"/>
      <c r="H113" s="6"/>
      <c r="I113" s="6"/>
      <c r="J113" s="5"/>
      <c r="K113" s="5"/>
      <c r="L113" s="5"/>
      <c r="M113" s="6"/>
      <c r="N113" s="6"/>
      <c r="O113" s="174"/>
      <c r="P113" s="5"/>
      <c r="S113" s="18"/>
      <c r="T113" s="18"/>
      <c r="AA113" s="1" t="s">
        <v>15</v>
      </c>
      <c r="AB113" s="2">
        <v>6878.34</v>
      </c>
      <c r="AC113" s="2">
        <v>1427.8</v>
      </c>
    </row>
    <row r="114" spans="1:32" ht="24.95" customHeight="1" x14ac:dyDescent="0.25">
      <c r="A114" s="275" t="s">
        <v>3</v>
      </c>
      <c r="B114" s="165" t="s">
        <v>244</v>
      </c>
      <c r="C114" s="165" t="s">
        <v>401</v>
      </c>
      <c r="D114" s="325">
        <f>F114/E114</f>
        <v>168.57999999999998</v>
      </c>
      <c r="E114" s="326">
        <v>15</v>
      </c>
      <c r="F114" s="276">
        <v>2528.6999999999998</v>
      </c>
      <c r="G114" s="317">
        <v>160.35</v>
      </c>
      <c r="H114" s="315">
        <f t="shared" ref="H114" si="105">F114+G114</f>
        <v>2689.0499999999997</v>
      </c>
      <c r="I114" s="33">
        <v>171.04</v>
      </c>
      <c r="J114" s="16">
        <v>0</v>
      </c>
      <c r="K114" s="230">
        <v>0</v>
      </c>
      <c r="L114" s="230">
        <v>0</v>
      </c>
      <c r="M114" s="230">
        <v>126.44</v>
      </c>
      <c r="N114" s="33">
        <v>400</v>
      </c>
      <c r="O114" s="297">
        <f>F114+G114-I114-J114-K114-L114-M114-N114</f>
        <v>1991.5699999999997</v>
      </c>
      <c r="P114" s="302"/>
      <c r="S114" s="2">
        <v>2354.04</v>
      </c>
      <c r="T114" s="2">
        <f>S114*1.05</f>
        <v>2471.7420000000002</v>
      </c>
      <c r="V114" s="59">
        <f>SUM(W114*0.06)</f>
        <v>148.30439999999999</v>
      </c>
      <c r="W114" s="269">
        <v>2471.7399999999998</v>
      </c>
      <c r="X114" s="269">
        <f t="shared" ref="X114" si="106">V114+W114</f>
        <v>2620.0443999999998</v>
      </c>
      <c r="Y114" s="59">
        <f>SUM(X114*0.03)</f>
        <v>78.601331999999985</v>
      </c>
      <c r="AA114" t="s">
        <v>146</v>
      </c>
      <c r="AB114" t="e">
        <f>#REF!+#REF!</f>
        <v>#REF!</v>
      </c>
      <c r="AC114" t="e">
        <f>#REF!+#REF!</f>
        <v>#REF!</v>
      </c>
      <c r="AD114" t="e">
        <f>#REF!+#REF!</f>
        <v>#REF!</v>
      </c>
      <c r="AE114" t="e">
        <f>#REF!+#REF!</f>
        <v>#REF!</v>
      </c>
    </row>
    <row r="115" spans="1:32" ht="11.25" customHeight="1" thickBot="1" x14ac:dyDescent="0.3">
      <c r="A115" s="274"/>
      <c r="B115" s="168"/>
      <c r="C115" s="164"/>
      <c r="D115" s="318"/>
      <c r="E115" s="278"/>
      <c r="F115" s="292"/>
      <c r="G115" s="305"/>
      <c r="H115" s="285"/>
      <c r="I115" s="273" t="s">
        <v>29</v>
      </c>
      <c r="J115" s="273"/>
      <c r="K115" s="273"/>
      <c r="L115" s="273"/>
      <c r="M115" s="273"/>
      <c r="N115" s="273"/>
      <c r="O115" s="286"/>
      <c r="P115" s="303"/>
      <c r="V115" s="59">
        <f>SUM(W115*0.06)</f>
        <v>0</v>
      </c>
      <c r="W115" s="269"/>
      <c r="X115" s="269"/>
      <c r="Y115" s="59">
        <f>SUM(X115*0.03)</f>
        <v>0</v>
      </c>
      <c r="AA115" s="96" t="s">
        <v>147</v>
      </c>
      <c r="AB115" s="96">
        <v>0</v>
      </c>
      <c r="AC115" s="96">
        <v>0</v>
      </c>
      <c r="AD115" s="96">
        <v>0</v>
      </c>
      <c r="AE115" s="96">
        <v>0</v>
      </c>
      <c r="AF115" s="96"/>
    </row>
    <row r="116" spans="1:32" ht="24.95" customHeight="1" x14ac:dyDescent="0.25">
      <c r="A116" s="274" t="s">
        <v>3</v>
      </c>
      <c r="B116" s="168" t="s">
        <v>180</v>
      </c>
      <c r="C116" s="207" t="s">
        <v>417</v>
      </c>
      <c r="D116" s="290">
        <f>F116/E116</f>
        <v>373.33333333333331</v>
      </c>
      <c r="E116" s="284">
        <v>15</v>
      </c>
      <c r="F116" s="292">
        <v>5600</v>
      </c>
      <c r="G116" s="280">
        <v>0</v>
      </c>
      <c r="H116" s="285">
        <f>F116+G116</f>
        <v>5600</v>
      </c>
      <c r="I116" s="34">
        <v>648.97</v>
      </c>
      <c r="J116" s="17">
        <v>0</v>
      </c>
      <c r="K116" s="226">
        <v>0</v>
      </c>
      <c r="L116" s="226">
        <v>0</v>
      </c>
      <c r="M116" s="226">
        <v>280</v>
      </c>
      <c r="N116" s="34">
        <v>850</v>
      </c>
      <c r="O116" s="286">
        <f>F116+G116-I116-J116-K116-L116-M116-N116</f>
        <v>3821.0299999999997</v>
      </c>
      <c r="P116" s="302"/>
      <c r="S116" s="2">
        <v>6180</v>
      </c>
      <c r="T116" s="2">
        <f>S116*1.05</f>
        <v>6489</v>
      </c>
      <c r="V116" s="59">
        <f t="shared" ref="V116:V117" si="107">SUM(W116*0.06)</f>
        <v>389.34</v>
      </c>
      <c r="W116" s="271">
        <v>6489</v>
      </c>
      <c r="X116" s="269">
        <f t="shared" ref="X116" si="108">V116+W116</f>
        <v>6878.34</v>
      </c>
      <c r="Y116" s="59">
        <f t="shared" ref="Y116" si="109">SUM(X116*0.03)</f>
        <v>206.3502</v>
      </c>
      <c r="AA116" s="94" t="s">
        <v>141</v>
      </c>
      <c r="AB116" s="95">
        <v>5081.41</v>
      </c>
      <c r="AC116" s="95">
        <v>244.81</v>
      </c>
    </row>
    <row r="117" spans="1:32" ht="15" customHeight="1" thickBot="1" x14ac:dyDescent="0.3">
      <c r="A117" s="289"/>
      <c r="B117" s="169"/>
      <c r="C117" s="170"/>
      <c r="D117" s="291"/>
      <c r="E117" s="312"/>
      <c r="F117" s="321"/>
      <c r="G117" s="281"/>
      <c r="H117" s="313"/>
      <c r="I117" s="299" t="s">
        <v>29</v>
      </c>
      <c r="J117" s="299"/>
      <c r="K117" s="299"/>
      <c r="L117" s="299"/>
      <c r="M117" s="299"/>
      <c r="N117" s="299"/>
      <c r="O117" s="298"/>
      <c r="P117" s="303"/>
      <c r="V117" s="59">
        <f t="shared" si="107"/>
        <v>0</v>
      </c>
      <c r="W117" s="300"/>
      <c r="X117" s="269"/>
      <c r="AA117" t="s">
        <v>142</v>
      </c>
      <c r="AB117" s="2">
        <f>AB113-AB116</f>
        <v>1796.9300000000003</v>
      </c>
      <c r="AC117" s="2">
        <f>AC113-AC116</f>
        <v>1182.99</v>
      </c>
    </row>
    <row r="118" spans="1:32" ht="28.5" customHeight="1" thickBot="1" x14ac:dyDescent="0.3">
      <c r="A118" s="282" t="s">
        <v>337</v>
      </c>
      <c r="B118" s="283"/>
      <c r="C118" s="108"/>
      <c r="D118" s="13"/>
      <c r="E118" s="14"/>
      <c r="F118" s="13">
        <f>SUM(F114:F117)</f>
        <v>8128.7</v>
      </c>
      <c r="G118" s="13">
        <f>SUM(G114:G117)</f>
        <v>160.35</v>
      </c>
      <c r="H118" s="15">
        <f>SUM(H114:H117)</f>
        <v>8289.0499999999993</v>
      </c>
      <c r="I118" s="13">
        <f>SUM(I114:I117)</f>
        <v>820.01</v>
      </c>
      <c r="J118" s="13">
        <f t="shared" ref="J118:L118" si="110">SUM(J116:J117)</f>
        <v>0</v>
      </c>
      <c r="K118" s="13">
        <f t="shared" si="110"/>
        <v>0</v>
      </c>
      <c r="L118" s="13">
        <f t="shared" si="110"/>
        <v>0</v>
      </c>
      <c r="M118" s="13">
        <f>SUM(M114:M117)</f>
        <v>406.44</v>
      </c>
      <c r="N118" s="13">
        <f>SUM(N114:N117)</f>
        <v>1250</v>
      </c>
      <c r="O118" s="181">
        <f>SUM(O114:O117)</f>
        <v>5812.5999999999995</v>
      </c>
      <c r="P118" s="58"/>
      <c r="U118" s="59">
        <f>V116+W116</f>
        <v>6878.34</v>
      </c>
      <c r="AA118" s="96" t="s">
        <v>143</v>
      </c>
      <c r="AB118" s="97">
        <v>0.21360000000000001</v>
      </c>
      <c r="AC118" s="97">
        <v>6.4000000000000001E-2</v>
      </c>
    </row>
    <row r="119" spans="1:32" ht="15" customHeight="1" x14ac:dyDescent="0.25">
      <c r="A119" s="110"/>
      <c r="B119" s="162"/>
      <c r="C119" s="111"/>
      <c r="D119" s="4"/>
      <c r="E119" s="9"/>
      <c r="F119" s="4"/>
      <c r="G119" s="4"/>
      <c r="H119" s="4"/>
      <c r="I119" s="35"/>
      <c r="J119" s="4"/>
      <c r="K119" s="4"/>
      <c r="L119" s="4"/>
      <c r="M119" s="4"/>
      <c r="N119" s="35"/>
      <c r="O119" s="180"/>
      <c r="P119" s="4"/>
      <c r="AA119" t="s">
        <v>144</v>
      </c>
      <c r="AB119">
        <f>AB117*AB118</f>
        <v>383.82424800000007</v>
      </c>
      <c r="AC119">
        <f>AC117*AC118</f>
        <v>75.711359999999999</v>
      </c>
    </row>
    <row r="120" spans="1:32" s="7" customFormat="1" ht="27.75" customHeight="1" thickBot="1" x14ac:dyDescent="0.3">
      <c r="A120" s="279" t="s">
        <v>11</v>
      </c>
      <c r="B120" s="279"/>
      <c r="C120" s="5"/>
      <c r="D120" s="5"/>
      <c r="E120" s="8"/>
      <c r="F120" s="5"/>
      <c r="G120" s="5"/>
      <c r="H120" s="6"/>
      <c r="I120" s="6"/>
      <c r="J120" s="5"/>
      <c r="K120" s="5"/>
      <c r="L120" s="5"/>
      <c r="M120" s="6"/>
      <c r="N120" s="6"/>
      <c r="O120" s="174"/>
      <c r="P120" s="5"/>
      <c r="S120" s="18"/>
      <c r="T120" s="18"/>
      <c r="AA120" s="96" t="s">
        <v>145</v>
      </c>
      <c r="AB120" s="96">
        <v>538.20000000000005</v>
      </c>
      <c r="AC120" s="96">
        <v>4.6500000000000004</v>
      </c>
    </row>
    <row r="121" spans="1:32" ht="24.95" customHeight="1" x14ac:dyDescent="0.25">
      <c r="A121" s="275" t="s">
        <v>3</v>
      </c>
      <c r="B121" s="165" t="s">
        <v>272</v>
      </c>
      <c r="C121" s="205" t="s">
        <v>44</v>
      </c>
      <c r="D121" s="296">
        <f>F121/E121</f>
        <v>113.33333333333333</v>
      </c>
      <c r="E121" s="293">
        <v>15</v>
      </c>
      <c r="F121" s="276">
        <v>1700</v>
      </c>
      <c r="G121" s="314">
        <v>200.7</v>
      </c>
      <c r="H121" s="315">
        <f>F121+G121</f>
        <v>1900.7</v>
      </c>
      <c r="I121" s="33">
        <v>97.78</v>
      </c>
      <c r="J121" s="16">
        <v>0</v>
      </c>
      <c r="K121" s="159">
        <v>0</v>
      </c>
      <c r="L121" s="159">
        <v>0</v>
      </c>
      <c r="M121" s="159">
        <v>85</v>
      </c>
      <c r="N121" s="33">
        <v>0</v>
      </c>
      <c r="O121" s="297">
        <f>F121+G121-I121-J121-K121-L121-M121-N121</f>
        <v>1717.92</v>
      </c>
      <c r="P121" s="287"/>
      <c r="S121" s="2">
        <v>1282.8399999999999</v>
      </c>
      <c r="T121" s="2">
        <f>S121*1.05</f>
        <v>1346.982</v>
      </c>
      <c r="V121" s="59">
        <f t="shared" ref="V121:V122" si="111">SUM(W121*0.06)</f>
        <v>80.818799999999996</v>
      </c>
      <c r="W121" s="271">
        <v>1346.98</v>
      </c>
      <c r="X121" s="269">
        <f t="shared" ref="X121" si="112">V121+W121</f>
        <v>1427.7988</v>
      </c>
      <c r="Y121" s="59">
        <f>SUM(X121*0.03)</f>
        <v>42.833964000000002</v>
      </c>
      <c r="AA121" t="s">
        <v>146</v>
      </c>
      <c r="AB121">
        <f>AB119+AB120</f>
        <v>922.02424800000017</v>
      </c>
      <c r="AC121">
        <f>AC119+AC120</f>
        <v>80.361360000000005</v>
      </c>
    </row>
    <row r="122" spans="1:32" ht="15" customHeight="1" thickBot="1" x14ac:dyDescent="0.3">
      <c r="A122" s="289"/>
      <c r="B122" s="169"/>
      <c r="C122" s="170"/>
      <c r="D122" s="291"/>
      <c r="E122" s="312"/>
      <c r="F122" s="321"/>
      <c r="G122" s="281"/>
      <c r="H122" s="313"/>
      <c r="I122" s="299" t="s">
        <v>29</v>
      </c>
      <c r="J122" s="299"/>
      <c r="K122" s="299"/>
      <c r="L122" s="299"/>
      <c r="M122" s="299"/>
      <c r="N122" s="299"/>
      <c r="O122" s="298"/>
      <c r="P122" s="288"/>
      <c r="V122" s="59">
        <f t="shared" si="111"/>
        <v>0</v>
      </c>
      <c r="W122" s="300"/>
      <c r="X122" s="269"/>
      <c r="AA122" s="96" t="s">
        <v>147</v>
      </c>
      <c r="AB122" s="96">
        <v>0</v>
      </c>
      <c r="AC122" s="96">
        <v>0</v>
      </c>
    </row>
    <row r="123" spans="1:32" ht="30.75" customHeight="1" thickBot="1" x14ac:dyDescent="0.3">
      <c r="A123" s="282" t="s">
        <v>97</v>
      </c>
      <c r="B123" s="283"/>
      <c r="C123" s="108"/>
      <c r="D123" s="13"/>
      <c r="E123" s="14"/>
      <c r="F123" s="13">
        <f>SUM(F121:F122)</f>
        <v>1700</v>
      </c>
      <c r="G123" s="13">
        <f t="shared" ref="G123:O123" si="113">SUM(G121:G122)</f>
        <v>200.7</v>
      </c>
      <c r="H123" s="13">
        <f t="shared" si="113"/>
        <v>1900.7</v>
      </c>
      <c r="I123" s="13">
        <f t="shared" si="113"/>
        <v>97.78</v>
      </c>
      <c r="J123" s="13">
        <f t="shared" si="113"/>
        <v>0</v>
      </c>
      <c r="K123" s="13">
        <f t="shared" si="113"/>
        <v>0</v>
      </c>
      <c r="L123" s="13">
        <f t="shared" si="113"/>
        <v>0</v>
      </c>
      <c r="M123" s="13">
        <f t="shared" si="113"/>
        <v>85</v>
      </c>
      <c r="N123" s="13">
        <f t="shared" si="113"/>
        <v>0</v>
      </c>
      <c r="O123" s="177">
        <f t="shared" si="113"/>
        <v>1717.92</v>
      </c>
      <c r="P123" s="58"/>
      <c r="U123" s="59">
        <f>V121+W121</f>
        <v>1427.7988</v>
      </c>
    </row>
    <row r="124" spans="1:32" ht="11.25" customHeight="1" x14ac:dyDescent="0.25">
      <c r="A124" s="110"/>
      <c r="B124" s="162"/>
      <c r="C124" s="111"/>
      <c r="D124" s="4"/>
      <c r="E124" s="9"/>
      <c r="F124" s="4"/>
      <c r="G124" s="4"/>
      <c r="H124" s="4"/>
      <c r="I124" s="35"/>
      <c r="J124" s="4"/>
      <c r="K124" s="4"/>
      <c r="L124" s="4"/>
      <c r="M124" s="4"/>
      <c r="N124" s="35"/>
      <c r="O124" s="180"/>
      <c r="P124" s="4"/>
      <c r="AA124" s="1" t="s">
        <v>15</v>
      </c>
      <c r="AB124" s="2">
        <v>6878.34</v>
      </c>
      <c r="AC124" s="2">
        <v>2840.4</v>
      </c>
      <c r="AD124" s="2">
        <v>2620.04</v>
      </c>
      <c r="AE124" s="2"/>
    </row>
    <row r="125" spans="1:32" s="7" customFormat="1" ht="27.75" customHeight="1" thickBot="1" x14ac:dyDescent="0.3">
      <c r="A125" s="279" t="s">
        <v>48</v>
      </c>
      <c r="B125" s="279"/>
      <c r="C125" s="5"/>
      <c r="D125" s="90"/>
      <c r="E125" s="8"/>
      <c r="F125" s="5"/>
      <c r="G125" s="5"/>
      <c r="H125" s="6"/>
      <c r="I125" s="6"/>
      <c r="J125" s="5"/>
      <c r="K125" s="5"/>
      <c r="L125" s="5"/>
      <c r="M125" s="6"/>
      <c r="N125" s="6"/>
      <c r="O125" s="174"/>
      <c r="P125" s="5"/>
      <c r="S125" s="18"/>
      <c r="T125" s="18"/>
      <c r="AA125" s="94" t="s">
        <v>141</v>
      </c>
      <c r="AB125" s="95">
        <v>5081.41</v>
      </c>
      <c r="AC125" s="95">
        <v>2077.5100000000002</v>
      </c>
      <c r="AD125" s="95">
        <v>2077.5100000000002</v>
      </c>
      <c r="AE125" s="95"/>
    </row>
    <row r="126" spans="1:32" ht="24.95" customHeight="1" x14ac:dyDescent="0.25">
      <c r="A126" s="275" t="s">
        <v>3</v>
      </c>
      <c r="B126" s="165" t="s">
        <v>343</v>
      </c>
      <c r="C126" s="165" t="s">
        <v>45</v>
      </c>
      <c r="D126" s="296">
        <f>F126/E126</f>
        <v>406.66666666666669</v>
      </c>
      <c r="E126" s="293">
        <v>15</v>
      </c>
      <c r="F126" s="276">
        <v>6100</v>
      </c>
      <c r="G126" s="314">
        <v>0</v>
      </c>
      <c r="H126" s="315">
        <f>F126+G126</f>
        <v>6100</v>
      </c>
      <c r="I126" s="33">
        <v>755.77</v>
      </c>
      <c r="J126" s="16">
        <v>0</v>
      </c>
      <c r="K126" s="223">
        <v>0</v>
      </c>
      <c r="L126" s="223">
        <v>0</v>
      </c>
      <c r="M126" s="223">
        <v>305</v>
      </c>
      <c r="N126" s="33">
        <v>400</v>
      </c>
      <c r="O126" s="297">
        <f>F126+G126-I126-J126-K126-L126-M126-N126</f>
        <v>4639.2299999999996</v>
      </c>
      <c r="P126" s="287"/>
      <c r="S126" s="2">
        <v>6180</v>
      </c>
      <c r="T126" s="2">
        <f>S126*1.05</f>
        <v>6489</v>
      </c>
      <c r="V126" s="59">
        <f t="shared" ref="V126:V133" si="114">SUM(W126*0.06)</f>
        <v>389.34</v>
      </c>
      <c r="W126" s="271">
        <v>6489</v>
      </c>
      <c r="X126" s="269">
        <f t="shared" ref="X126" si="115">V126+W126</f>
        <v>6878.34</v>
      </c>
      <c r="Y126" s="59">
        <f t="shared" ref="Y126:Y133" si="116">SUM(X126*0.03)</f>
        <v>206.3502</v>
      </c>
      <c r="AA126" t="s">
        <v>142</v>
      </c>
      <c r="AB126" s="2">
        <f>AB124-AB125</f>
        <v>1796.9300000000003</v>
      </c>
      <c r="AC126" s="2">
        <f>AC124-AC125</f>
        <v>762.88999999999987</v>
      </c>
      <c r="AD126" s="2">
        <f>AD124-AD125</f>
        <v>542.52999999999975</v>
      </c>
      <c r="AE126" s="2"/>
    </row>
    <row r="127" spans="1:32" ht="15" customHeight="1" thickBot="1" x14ac:dyDescent="0.3">
      <c r="A127" s="274"/>
      <c r="B127" s="224"/>
      <c r="C127" s="164"/>
      <c r="D127" s="290"/>
      <c r="E127" s="284"/>
      <c r="F127" s="292"/>
      <c r="G127" s="280"/>
      <c r="H127" s="285"/>
      <c r="I127" s="273" t="s">
        <v>29</v>
      </c>
      <c r="J127" s="273"/>
      <c r="K127" s="273"/>
      <c r="L127" s="273"/>
      <c r="M127" s="273"/>
      <c r="N127" s="273"/>
      <c r="O127" s="286"/>
      <c r="P127" s="288"/>
      <c r="V127" s="59">
        <f t="shared" si="114"/>
        <v>0</v>
      </c>
      <c r="W127" s="300"/>
      <c r="X127" s="269"/>
      <c r="Y127" s="59">
        <f t="shared" si="116"/>
        <v>0</v>
      </c>
      <c r="AA127" s="96" t="s">
        <v>143</v>
      </c>
      <c r="AB127" s="97">
        <v>0.21360000000000001</v>
      </c>
      <c r="AC127" s="97">
        <v>0.10879999999999999</v>
      </c>
      <c r="AD127" s="97">
        <v>0.10879999999999999</v>
      </c>
      <c r="AE127" s="97"/>
    </row>
    <row r="128" spans="1:32" ht="24.95" customHeight="1" x14ac:dyDescent="0.25">
      <c r="A128" s="274" t="s">
        <v>3</v>
      </c>
      <c r="B128" s="168" t="s">
        <v>177</v>
      </c>
      <c r="C128" s="168" t="s">
        <v>373</v>
      </c>
      <c r="D128" s="290">
        <f>F128/E128</f>
        <v>183.40266666666668</v>
      </c>
      <c r="E128" s="284">
        <v>15</v>
      </c>
      <c r="F128" s="269">
        <v>2751.04</v>
      </c>
      <c r="G128" s="280">
        <v>145.35</v>
      </c>
      <c r="H128" s="285">
        <f t="shared" ref="H128" si="117">F128+G128</f>
        <v>2896.39</v>
      </c>
      <c r="I128" s="34">
        <v>195.23</v>
      </c>
      <c r="J128" s="17">
        <v>0</v>
      </c>
      <c r="K128" s="265">
        <v>0</v>
      </c>
      <c r="L128" s="265">
        <v>0</v>
      </c>
      <c r="M128" s="265">
        <v>137.56</v>
      </c>
      <c r="N128" s="34">
        <v>500</v>
      </c>
      <c r="O128" s="286">
        <f t="shared" ref="O128" si="118">F128+G128-I128-J128-K128-L128-M128-N128</f>
        <v>2063.6</v>
      </c>
      <c r="P128" s="287"/>
      <c r="S128" s="2">
        <v>2354.04</v>
      </c>
      <c r="T128" s="2">
        <f>S128*1.05</f>
        <v>2471.7420000000002</v>
      </c>
      <c r="V128" s="59">
        <f t="shared" ref="V128:V129" si="119">SUM(W128*0.06)</f>
        <v>148.30439999999999</v>
      </c>
      <c r="W128" s="269">
        <v>2471.7399999999998</v>
      </c>
      <c r="X128" s="269">
        <f t="shared" ref="X128" si="120">V128+W128</f>
        <v>2620.0443999999998</v>
      </c>
      <c r="Y128" s="59">
        <f t="shared" ref="Y128:Y129" si="121">SUM(X128*0.03)</f>
        <v>78.601331999999985</v>
      </c>
      <c r="AA128" t="s">
        <v>146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 x14ac:dyDescent="0.3">
      <c r="A129" s="274"/>
      <c r="B129" s="168"/>
      <c r="C129" s="164"/>
      <c r="D129" s="290"/>
      <c r="E129" s="284"/>
      <c r="F129" s="269"/>
      <c r="G129" s="280"/>
      <c r="H129" s="285"/>
      <c r="I129" s="273" t="s">
        <v>29</v>
      </c>
      <c r="J129" s="273"/>
      <c r="K129" s="273"/>
      <c r="L129" s="273"/>
      <c r="M129" s="273"/>
      <c r="N129" s="273"/>
      <c r="O129" s="286"/>
      <c r="P129" s="288"/>
      <c r="V129" s="59">
        <f t="shared" si="119"/>
        <v>0</v>
      </c>
      <c r="W129" s="269"/>
      <c r="X129" s="269"/>
      <c r="Y129" s="59">
        <f t="shared" si="121"/>
        <v>0</v>
      </c>
      <c r="AA129" s="96" t="s">
        <v>147</v>
      </c>
      <c r="AB129" s="96">
        <v>0</v>
      </c>
      <c r="AC129" s="96">
        <v>0</v>
      </c>
      <c r="AD129" s="96">
        <v>0</v>
      </c>
      <c r="AE129" s="96"/>
    </row>
    <row r="130" spans="1:31" ht="24.95" customHeight="1" x14ac:dyDescent="0.25">
      <c r="A130" s="274" t="s">
        <v>3</v>
      </c>
      <c r="B130" s="168" t="s">
        <v>451</v>
      </c>
      <c r="C130" s="168" t="s">
        <v>452</v>
      </c>
      <c r="D130" s="290">
        <f>F130/E130</f>
        <v>198.828</v>
      </c>
      <c r="E130" s="284">
        <v>15</v>
      </c>
      <c r="F130" s="269">
        <v>2982.42</v>
      </c>
      <c r="G130" s="280">
        <v>145.35</v>
      </c>
      <c r="H130" s="285">
        <f t="shared" ref="H130" si="122">F130+G130</f>
        <v>3127.77</v>
      </c>
      <c r="I130" s="34">
        <v>220.4</v>
      </c>
      <c r="J130" s="17">
        <v>0</v>
      </c>
      <c r="K130" s="265">
        <v>0</v>
      </c>
      <c r="L130" s="265">
        <v>0</v>
      </c>
      <c r="M130" s="265">
        <v>149.13</v>
      </c>
      <c r="N130" s="34">
        <v>0</v>
      </c>
      <c r="O130" s="322">
        <f t="shared" ref="O130" si="123">F130+G130-I130-J130-K130-L130-M130-N130</f>
        <v>2758.24</v>
      </c>
      <c r="P130" s="287"/>
      <c r="S130" s="2">
        <v>2354.04</v>
      </c>
      <c r="T130" s="2">
        <f>S130*1.05</f>
        <v>2471.7420000000002</v>
      </c>
      <c r="V130" s="59">
        <f t="shared" ref="V130:V131" si="124">SUM(W130*0.06)</f>
        <v>148.30439999999999</v>
      </c>
      <c r="W130" s="269">
        <v>2471.7399999999998</v>
      </c>
      <c r="X130" s="269">
        <f t="shared" ref="X130" si="125">V130+W130</f>
        <v>2620.0443999999998</v>
      </c>
      <c r="Y130" s="59">
        <f t="shared" ref="Y130:Y131" si="126">SUM(X130*0.03)</f>
        <v>78.601331999999985</v>
      </c>
      <c r="AA130" t="s">
        <v>146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 x14ac:dyDescent="0.3">
      <c r="A131" s="274"/>
      <c r="B131" s="168"/>
      <c r="C131" s="164"/>
      <c r="D131" s="290"/>
      <c r="E131" s="284"/>
      <c r="F131" s="269"/>
      <c r="G131" s="280"/>
      <c r="H131" s="285"/>
      <c r="I131" s="273" t="s">
        <v>29</v>
      </c>
      <c r="J131" s="273"/>
      <c r="K131" s="273"/>
      <c r="L131" s="273"/>
      <c r="M131" s="273"/>
      <c r="N131" s="273"/>
      <c r="O131" s="322"/>
      <c r="P131" s="288"/>
      <c r="V131" s="59">
        <f t="shared" si="124"/>
        <v>0</v>
      </c>
      <c r="W131" s="269"/>
      <c r="X131" s="269"/>
      <c r="Y131" s="59">
        <f t="shared" si="126"/>
        <v>0</v>
      </c>
      <c r="AA131" s="96" t="s">
        <v>147</v>
      </c>
      <c r="AB131" s="96">
        <v>0</v>
      </c>
      <c r="AC131" s="96">
        <v>0</v>
      </c>
      <c r="AD131" s="96">
        <v>0</v>
      </c>
      <c r="AE131" s="96"/>
    </row>
    <row r="132" spans="1:31" ht="24.95" customHeight="1" x14ac:dyDescent="0.25">
      <c r="A132" s="274" t="s">
        <v>3</v>
      </c>
      <c r="B132" s="171" t="s">
        <v>336</v>
      </c>
      <c r="C132" s="171" t="s">
        <v>400</v>
      </c>
      <c r="D132" s="290">
        <f t="shared" ref="D132" si="127">F132/E132</f>
        <v>174.66933333333333</v>
      </c>
      <c r="E132" s="284" t="s">
        <v>125</v>
      </c>
      <c r="F132" s="292">
        <v>2620.04</v>
      </c>
      <c r="G132" s="280">
        <v>160.35</v>
      </c>
      <c r="H132" s="285">
        <f t="shared" ref="H132" si="128">F132+G132</f>
        <v>2780.39</v>
      </c>
      <c r="I132" s="17">
        <v>180.97</v>
      </c>
      <c r="J132" s="17">
        <v>0</v>
      </c>
      <c r="K132" s="256">
        <v>0</v>
      </c>
      <c r="L132" s="256">
        <v>0</v>
      </c>
      <c r="M132" s="256">
        <v>131.01</v>
      </c>
      <c r="N132" s="17">
        <v>0</v>
      </c>
      <c r="O132" s="286">
        <f t="shared" ref="O132" si="129">F132+G132-I132-J132-K132-L132-M132-N132</f>
        <v>2468.41</v>
      </c>
      <c r="P132" s="287"/>
      <c r="S132" s="2">
        <v>2354.04</v>
      </c>
      <c r="T132" s="2">
        <f>S132*1.05</f>
        <v>2471.7420000000002</v>
      </c>
      <c r="V132" s="59">
        <f t="shared" si="114"/>
        <v>148.30439999999999</v>
      </c>
      <c r="W132" s="269">
        <v>2471.7399999999998</v>
      </c>
      <c r="X132" s="269">
        <f t="shared" ref="X132" si="130">V132+W132</f>
        <v>2620.0443999999998</v>
      </c>
      <c r="Y132" s="59">
        <f t="shared" si="116"/>
        <v>78.601331999999985</v>
      </c>
      <c r="AA132" t="s">
        <v>146</v>
      </c>
      <c r="AB132" t="e">
        <f>#REF!+#REF!</f>
        <v>#REF!</v>
      </c>
      <c r="AC132" t="e">
        <f>#REF!+#REF!</f>
        <v>#REF!</v>
      </c>
      <c r="AD132" t="e">
        <f>#REF!+#REF!</f>
        <v>#REF!</v>
      </c>
    </row>
    <row r="133" spans="1:31" ht="15.75" customHeight="1" thickBot="1" x14ac:dyDescent="0.3">
      <c r="A133" s="274"/>
      <c r="B133" s="171"/>
      <c r="C133" s="172"/>
      <c r="D133" s="290"/>
      <c r="E133" s="284"/>
      <c r="F133" s="292"/>
      <c r="G133" s="280"/>
      <c r="H133" s="285"/>
      <c r="I133" s="270" t="s">
        <v>29</v>
      </c>
      <c r="J133" s="270"/>
      <c r="K133" s="270"/>
      <c r="L133" s="270"/>
      <c r="M133" s="270"/>
      <c r="N133" s="270"/>
      <c r="O133" s="286"/>
      <c r="P133" s="288"/>
      <c r="V133" s="59">
        <f t="shared" si="114"/>
        <v>0</v>
      </c>
      <c r="W133" s="269"/>
      <c r="X133" s="269"/>
      <c r="Y133" s="59">
        <f t="shared" si="116"/>
        <v>0</v>
      </c>
      <c r="AA133" s="96" t="s">
        <v>147</v>
      </c>
      <c r="AB133" s="96">
        <v>0</v>
      </c>
      <c r="AC133" s="96">
        <v>0</v>
      </c>
      <c r="AD133" s="96">
        <v>0</v>
      </c>
      <c r="AE133" s="96"/>
    </row>
    <row r="134" spans="1:31" ht="24.95" customHeight="1" thickBot="1" x14ac:dyDescent="0.3">
      <c r="A134" s="282" t="s">
        <v>47</v>
      </c>
      <c r="B134" s="283"/>
      <c r="C134" s="108"/>
      <c r="D134" s="13"/>
      <c r="E134" s="14"/>
      <c r="F134" s="13">
        <f>SUM(F126:F133)</f>
        <v>14453.5</v>
      </c>
      <c r="G134" s="13">
        <f t="shared" ref="G134:O134" si="131">SUM(G126:G133)</f>
        <v>451.04999999999995</v>
      </c>
      <c r="H134" s="13">
        <f t="shared" si="131"/>
        <v>14904.55</v>
      </c>
      <c r="I134" s="13">
        <f t="shared" si="131"/>
        <v>1352.3700000000001</v>
      </c>
      <c r="J134" s="13">
        <f t="shared" si="131"/>
        <v>0</v>
      </c>
      <c r="K134" s="13">
        <f t="shared" si="131"/>
        <v>0</v>
      </c>
      <c r="L134" s="13">
        <f t="shared" si="131"/>
        <v>0</v>
      </c>
      <c r="M134" s="13">
        <f t="shared" si="131"/>
        <v>722.7</v>
      </c>
      <c r="N134" s="13">
        <f t="shared" si="131"/>
        <v>900</v>
      </c>
      <c r="O134" s="177">
        <f t="shared" si="131"/>
        <v>11929.48</v>
      </c>
      <c r="P134" s="58"/>
      <c r="U134" s="59">
        <f>V134+W134</f>
        <v>14738.473199999999</v>
      </c>
      <c r="V134" s="59">
        <f>SUM(V126:V133)</f>
        <v>834.25319999999988</v>
      </c>
      <c r="W134" s="59">
        <f>SUM(W126:W133)</f>
        <v>13904.22</v>
      </c>
      <c r="X134" s="59">
        <f>SUM(X126:X133)</f>
        <v>14738.473199999997</v>
      </c>
    </row>
    <row r="135" spans="1:31" ht="13.5" customHeight="1" x14ac:dyDescent="0.25">
      <c r="A135" s="258"/>
      <c r="B135" s="258"/>
      <c r="C135" s="109"/>
      <c r="D135" s="31"/>
      <c r="E135" s="30"/>
      <c r="F135" s="31"/>
      <c r="G135" s="31"/>
      <c r="H135" s="31"/>
      <c r="I135" s="31"/>
      <c r="J135" s="31"/>
      <c r="K135" s="31"/>
      <c r="L135" s="31"/>
      <c r="M135" s="31"/>
      <c r="N135" s="31"/>
      <c r="O135" s="178"/>
      <c r="P135" s="58"/>
      <c r="U135" s="59"/>
      <c r="V135" s="59"/>
      <c r="W135" s="59"/>
      <c r="X135" s="59"/>
    </row>
    <row r="136" spans="1:31" ht="9.75" customHeight="1" x14ac:dyDescent="0.25">
      <c r="A136" s="158"/>
      <c r="B136" s="161"/>
      <c r="C136" s="109"/>
      <c r="D136" s="31"/>
      <c r="E136" s="30"/>
      <c r="F136" s="31"/>
      <c r="G136" s="31"/>
      <c r="H136" s="31"/>
      <c r="I136" s="31"/>
      <c r="J136" s="31"/>
      <c r="K136" s="31"/>
      <c r="L136" s="31"/>
      <c r="M136" s="31"/>
      <c r="N136" s="31"/>
      <c r="O136" s="178"/>
      <c r="P136" s="58"/>
      <c r="U136" s="59"/>
      <c r="V136" s="59"/>
      <c r="W136" s="59"/>
      <c r="X136" s="59"/>
    </row>
    <row r="137" spans="1:31" s="7" customFormat="1" ht="15" customHeight="1" thickBot="1" x14ac:dyDescent="0.3">
      <c r="A137" s="279" t="s">
        <v>334</v>
      </c>
      <c r="B137" s="279"/>
      <c r="C137" s="90"/>
      <c r="D137" s="90"/>
      <c r="E137" s="91"/>
      <c r="F137" s="90"/>
      <c r="G137" s="90"/>
      <c r="H137" s="75"/>
      <c r="I137" s="75"/>
      <c r="J137" s="90"/>
      <c r="K137" s="90"/>
      <c r="L137" s="90"/>
      <c r="M137" s="75"/>
      <c r="N137" s="75"/>
      <c r="O137" s="179"/>
      <c r="P137" s="5"/>
      <c r="S137" s="18"/>
      <c r="T137" s="18"/>
      <c r="AA137" s="94" t="s">
        <v>141</v>
      </c>
      <c r="AB137" s="95">
        <v>5081.41</v>
      </c>
      <c r="AC137" s="95">
        <v>2077.5100000000002</v>
      </c>
      <c r="AD137" s="95">
        <v>2077.5100000000002</v>
      </c>
      <c r="AE137" s="95"/>
    </row>
    <row r="138" spans="1:31" ht="30" customHeight="1" x14ac:dyDescent="0.25">
      <c r="A138" s="275" t="s">
        <v>3</v>
      </c>
      <c r="B138" s="165" t="s">
        <v>243</v>
      </c>
      <c r="C138" s="165" t="s">
        <v>445</v>
      </c>
      <c r="D138" s="296">
        <f>F138/E138</f>
        <v>473.33333333333331</v>
      </c>
      <c r="E138" s="293">
        <v>15</v>
      </c>
      <c r="F138" s="276">
        <v>7100</v>
      </c>
      <c r="G138" s="314">
        <v>0</v>
      </c>
      <c r="H138" s="315">
        <f>F138+G138</f>
        <v>7100</v>
      </c>
      <c r="I138" s="33">
        <v>969.37</v>
      </c>
      <c r="J138" s="16">
        <v>0</v>
      </c>
      <c r="K138" s="257">
        <v>0</v>
      </c>
      <c r="L138" s="257">
        <v>0</v>
      </c>
      <c r="M138" s="257">
        <v>355</v>
      </c>
      <c r="N138" s="33">
        <v>550</v>
      </c>
      <c r="O138" s="297">
        <f>F138+G138-I138-J138-K138-L138-M138-N138</f>
        <v>5225.63</v>
      </c>
      <c r="P138" s="287"/>
      <c r="S138" s="2">
        <v>553.4</v>
      </c>
      <c r="T138" s="2">
        <f>S138*1.05</f>
        <v>581.07000000000005</v>
      </c>
      <c r="V138" s="59">
        <f t="shared" ref="V138:V139" si="132">SUM(W138*0.06)</f>
        <v>55.241999999999997</v>
      </c>
      <c r="W138" s="276">
        <v>920.7</v>
      </c>
      <c r="X138" s="269">
        <f t="shared" ref="X138" si="133">V138+W138</f>
        <v>975.94200000000001</v>
      </c>
      <c r="Y138" s="59">
        <f t="shared" ref="Y138:Y139" si="134">SUM(X138*0.03)</f>
        <v>29.27826</v>
      </c>
      <c r="AA138" s="96" t="s">
        <v>143</v>
      </c>
      <c r="AB138" s="97">
        <v>6.4000000000000001E-2</v>
      </c>
      <c r="AC138" s="97">
        <v>0.10879999999999999</v>
      </c>
      <c r="AD138" s="97"/>
    </row>
    <row r="139" spans="1:31" ht="15" customHeight="1" thickBot="1" x14ac:dyDescent="0.3">
      <c r="A139" s="274"/>
      <c r="B139" s="168"/>
      <c r="C139" s="164"/>
      <c r="D139" s="290"/>
      <c r="E139" s="284"/>
      <c r="F139" s="292"/>
      <c r="G139" s="280"/>
      <c r="H139" s="285"/>
      <c r="I139" s="273" t="s">
        <v>29</v>
      </c>
      <c r="J139" s="273"/>
      <c r="K139" s="273"/>
      <c r="L139" s="273"/>
      <c r="M139" s="273"/>
      <c r="N139" s="273"/>
      <c r="O139" s="286"/>
      <c r="P139" s="288"/>
      <c r="V139" s="59">
        <f t="shared" si="132"/>
        <v>0</v>
      </c>
      <c r="W139" s="277"/>
      <c r="X139" s="269"/>
      <c r="Y139" s="59">
        <f t="shared" si="134"/>
        <v>0</v>
      </c>
      <c r="AA139" t="s">
        <v>144</v>
      </c>
      <c r="AB139" t="e">
        <f>#REF!*AB138</f>
        <v>#REF!</v>
      </c>
      <c r="AC139" t="e">
        <f>#REF!*AC138</f>
        <v>#REF!</v>
      </c>
    </row>
    <row r="140" spans="1:31" ht="30" customHeight="1" x14ac:dyDescent="0.25">
      <c r="A140" s="274" t="s">
        <v>3</v>
      </c>
      <c r="B140" s="171" t="s">
        <v>441</v>
      </c>
      <c r="C140" s="171" t="s">
        <v>442</v>
      </c>
      <c r="D140" s="290">
        <f t="shared" ref="D140" si="135">F140/E140</f>
        <v>233.33333333333334</v>
      </c>
      <c r="E140" s="284" t="s">
        <v>125</v>
      </c>
      <c r="F140" s="292">
        <v>3500</v>
      </c>
      <c r="G140" s="280">
        <v>125.1</v>
      </c>
      <c r="H140" s="285">
        <f t="shared" ref="H140" si="136">F140+G140</f>
        <v>3625.1</v>
      </c>
      <c r="I140" s="17">
        <v>276.70999999999998</v>
      </c>
      <c r="J140" s="17">
        <v>0</v>
      </c>
      <c r="K140" s="256">
        <v>0</v>
      </c>
      <c r="L140" s="256">
        <v>0</v>
      </c>
      <c r="M140" s="256">
        <v>175</v>
      </c>
      <c r="N140" s="17">
        <v>0</v>
      </c>
      <c r="O140" s="286">
        <f t="shared" ref="O140" si="137">F140+G140-I140-J140-K140-L140-M140-N140</f>
        <v>3173.39</v>
      </c>
      <c r="P140" s="287"/>
      <c r="S140" s="2">
        <v>553.4</v>
      </c>
      <c r="T140" s="2">
        <f>S140*1.05</f>
        <v>581.07000000000005</v>
      </c>
      <c r="V140" s="59">
        <f t="shared" ref="V140:V141" si="138">SUM(W140*0.06)</f>
        <v>55.241999999999997</v>
      </c>
      <c r="W140" s="276">
        <v>920.7</v>
      </c>
      <c r="X140" s="269">
        <f t="shared" ref="X140" si="139">V140+W140</f>
        <v>975.94200000000001</v>
      </c>
      <c r="Y140" s="59">
        <f t="shared" ref="Y140:Y141" si="140">SUM(X140*0.03)</f>
        <v>29.27826</v>
      </c>
      <c r="AA140" s="96" t="s">
        <v>143</v>
      </c>
      <c r="AB140" s="97">
        <v>6.4000000000000001E-2</v>
      </c>
      <c r="AC140" s="97">
        <v>0.10879999999999999</v>
      </c>
      <c r="AD140" s="97"/>
    </row>
    <row r="141" spans="1:31" ht="15" customHeight="1" thickBot="1" x14ac:dyDescent="0.3">
      <c r="A141" s="274"/>
      <c r="B141" s="171"/>
      <c r="C141" s="172"/>
      <c r="D141" s="290"/>
      <c r="E141" s="284"/>
      <c r="F141" s="292"/>
      <c r="G141" s="280"/>
      <c r="H141" s="285"/>
      <c r="I141" s="270" t="s">
        <v>29</v>
      </c>
      <c r="J141" s="270"/>
      <c r="K141" s="270"/>
      <c r="L141" s="270"/>
      <c r="M141" s="270"/>
      <c r="N141" s="270"/>
      <c r="O141" s="286"/>
      <c r="P141" s="288"/>
      <c r="V141" s="59">
        <f t="shared" si="138"/>
        <v>0</v>
      </c>
      <c r="W141" s="277"/>
      <c r="X141" s="269"/>
      <c r="Y141" s="59">
        <f t="shared" si="140"/>
        <v>0</v>
      </c>
      <c r="AA141" t="s">
        <v>144</v>
      </c>
      <c r="AB141" t="e">
        <f>#REF!*AB140</f>
        <v>#REF!</v>
      </c>
      <c r="AC141" t="e">
        <f>#REF!*AC140</f>
        <v>#REF!</v>
      </c>
    </row>
    <row r="142" spans="1:31" ht="30" customHeight="1" x14ac:dyDescent="0.25">
      <c r="A142" s="274" t="s">
        <v>3</v>
      </c>
      <c r="B142" s="171" t="s">
        <v>370</v>
      </c>
      <c r="C142" s="171" t="s">
        <v>402</v>
      </c>
      <c r="D142" s="290">
        <f t="shared" ref="D142" si="141">F142/E142</f>
        <v>126.3</v>
      </c>
      <c r="E142" s="284" t="s">
        <v>125</v>
      </c>
      <c r="F142" s="292">
        <v>1894.5</v>
      </c>
      <c r="G142" s="280">
        <v>188.7</v>
      </c>
      <c r="H142" s="285">
        <f t="shared" ref="H142" si="142">F142+G142</f>
        <v>2083.1999999999998</v>
      </c>
      <c r="I142" s="17">
        <v>110.23</v>
      </c>
      <c r="J142" s="17">
        <v>0</v>
      </c>
      <c r="K142" s="256">
        <v>0</v>
      </c>
      <c r="L142" s="256">
        <v>0</v>
      </c>
      <c r="M142" s="256">
        <v>94.73</v>
      </c>
      <c r="N142" s="17">
        <v>0</v>
      </c>
      <c r="O142" s="286">
        <f t="shared" ref="O142" si="143">F142+G142-I142-J142-K142-L142-M142-N142</f>
        <v>1878.2399999999998</v>
      </c>
      <c r="P142" s="302"/>
      <c r="S142" s="2">
        <v>553.4</v>
      </c>
      <c r="T142" s="2">
        <f>S142*1.05</f>
        <v>581.07000000000005</v>
      </c>
      <c r="V142" s="59">
        <f t="shared" ref="V142:V143" si="144">SUM(W142*0.06)</f>
        <v>55.241999999999997</v>
      </c>
      <c r="W142" s="276">
        <v>920.7</v>
      </c>
      <c r="X142" s="269">
        <f t="shared" ref="X142" si="145">V142+W142</f>
        <v>975.94200000000001</v>
      </c>
      <c r="Y142" s="59">
        <f t="shared" ref="Y142:Y143" si="146">SUM(X142*0.03)</f>
        <v>29.27826</v>
      </c>
      <c r="AA142" s="96" t="s">
        <v>143</v>
      </c>
      <c r="AB142" s="97">
        <v>6.4000000000000001E-2</v>
      </c>
      <c r="AC142" s="97">
        <v>0.10879999999999999</v>
      </c>
      <c r="AD142" s="97"/>
    </row>
    <row r="143" spans="1:31" ht="15" customHeight="1" thickBot="1" x14ac:dyDescent="0.3">
      <c r="A143" s="289"/>
      <c r="B143" s="185"/>
      <c r="C143" s="186"/>
      <c r="D143" s="291"/>
      <c r="E143" s="312"/>
      <c r="F143" s="321"/>
      <c r="G143" s="281"/>
      <c r="H143" s="313"/>
      <c r="I143" s="316" t="s">
        <v>29</v>
      </c>
      <c r="J143" s="316"/>
      <c r="K143" s="316"/>
      <c r="L143" s="316"/>
      <c r="M143" s="316"/>
      <c r="N143" s="316"/>
      <c r="O143" s="298"/>
      <c r="P143" s="303"/>
      <c r="V143" s="59">
        <f t="shared" si="144"/>
        <v>0</v>
      </c>
      <c r="W143" s="277"/>
      <c r="X143" s="269"/>
      <c r="Y143" s="59">
        <f t="shared" si="146"/>
        <v>0</v>
      </c>
      <c r="AA143" t="s">
        <v>144</v>
      </c>
      <c r="AB143" t="e">
        <f>#REF!*AB142</f>
        <v>#REF!</v>
      </c>
      <c r="AC143" t="e">
        <f>#REF!*AC142</f>
        <v>#REF!</v>
      </c>
    </row>
    <row r="144" spans="1:31" ht="20.25" customHeight="1" thickBot="1" x14ac:dyDescent="0.3">
      <c r="A144" s="282" t="s">
        <v>335</v>
      </c>
      <c r="B144" s="283"/>
      <c r="C144" s="108"/>
      <c r="D144" s="13"/>
      <c r="E144" s="14"/>
      <c r="F144" s="13">
        <f t="shared" ref="F144:O144" si="147">SUM(F137:F143)</f>
        <v>12494.5</v>
      </c>
      <c r="G144" s="13">
        <f t="shared" si="147"/>
        <v>313.79999999999995</v>
      </c>
      <c r="H144" s="13">
        <f t="shared" si="147"/>
        <v>12808.3</v>
      </c>
      <c r="I144" s="13">
        <f t="shared" si="147"/>
        <v>1356.31</v>
      </c>
      <c r="J144" s="13">
        <f t="shared" si="147"/>
        <v>0</v>
      </c>
      <c r="K144" s="13">
        <f t="shared" si="147"/>
        <v>0</v>
      </c>
      <c r="L144" s="13">
        <f t="shared" si="147"/>
        <v>0</v>
      </c>
      <c r="M144" s="13">
        <f t="shared" si="147"/>
        <v>624.73</v>
      </c>
      <c r="N144" s="13">
        <f t="shared" si="147"/>
        <v>550</v>
      </c>
      <c r="O144" s="177">
        <f t="shared" si="147"/>
        <v>10277.26</v>
      </c>
      <c r="P144" s="58"/>
      <c r="U144" s="59"/>
      <c r="V144" s="59"/>
      <c r="W144" s="59"/>
      <c r="X144" s="59"/>
    </row>
    <row r="145" spans="1:32" ht="12" customHeight="1" x14ac:dyDescent="0.25">
      <c r="A145" s="242"/>
      <c r="B145" s="242"/>
      <c r="C145" s="109"/>
      <c r="D145" s="31"/>
      <c r="E145" s="30"/>
      <c r="F145" s="31"/>
      <c r="G145" s="31"/>
      <c r="H145" s="31"/>
      <c r="I145" s="31"/>
      <c r="J145" s="31"/>
      <c r="K145" s="31"/>
      <c r="L145" s="31"/>
      <c r="M145" s="31"/>
      <c r="N145" s="31"/>
      <c r="O145" s="178"/>
      <c r="P145" s="58"/>
      <c r="U145" s="59"/>
      <c r="V145" s="59"/>
      <c r="W145" s="59"/>
      <c r="X145" s="59"/>
    </row>
    <row r="146" spans="1:32" ht="7.5" customHeight="1" x14ac:dyDescent="0.25">
      <c r="A146" s="244"/>
      <c r="B146" s="244"/>
      <c r="C146" s="109"/>
      <c r="D146" s="31"/>
      <c r="E146" s="30"/>
      <c r="F146" s="31"/>
      <c r="G146" s="31"/>
      <c r="H146" s="31"/>
      <c r="I146" s="31"/>
      <c r="J146" s="31"/>
      <c r="K146" s="31"/>
      <c r="L146" s="31"/>
      <c r="M146" s="31"/>
      <c r="N146" s="31"/>
      <c r="O146" s="178"/>
      <c r="P146" s="58"/>
      <c r="U146" s="59"/>
      <c r="V146" s="59"/>
      <c r="W146" s="59"/>
      <c r="X146" s="59"/>
    </row>
    <row r="147" spans="1:32" s="7" customFormat="1" ht="18.75" customHeight="1" thickBot="1" x14ac:dyDescent="0.3">
      <c r="A147" s="279" t="s">
        <v>13</v>
      </c>
      <c r="B147" s="279"/>
      <c r="C147" s="90"/>
      <c r="D147" s="90"/>
      <c r="E147" s="91"/>
      <c r="F147" s="90"/>
      <c r="G147" s="90"/>
      <c r="H147" s="75"/>
      <c r="I147" s="75"/>
      <c r="J147" s="90"/>
      <c r="K147" s="90"/>
      <c r="L147" s="90"/>
      <c r="M147" s="75"/>
      <c r="N147" s="75"/>
      <c r="O147" s="179"/>
      <c r="P147" s="90"/>
      <c r="S147" s="18"/>
      <c r="T147" s="18"/>
    </row>
    <row r="148" spans="1:32" ht="24.95" customHeight="1" x14ac:dyDescent="0.25">
      <c r="A148" s="274" t="s">
        <v>3</v>
      </c>
      <c r="B148" s="168" t="s">
        <v>216</v>
      </c>
      <c r="C148" s="168" t="s">
        <v>446</v>
      </c>
      <c r="D148" s="290">
        <f>F148/E148</f>
        <v>373.33333333333331</v>
      </c>
      <c r="E148" s="284">
        <v>15</v>
      </c>
      <c r="F148" s="292">
        <v>5600</v>
      </c>
      <c r="G148" s="280">
        <v>0</v>
      </c>
      <c r="H148" s="285">
        <f t="shared" ref="H148" si="148">F148+G148</f>
        <v>5600</v>
      </c>
      <c r="I148" s="34">
        <v>648.97</v>
      </c>
      <c r="J148" s="17">
        <v>0</v>
      </c>
      <c r="K148" s="256">
        <v>0</v>
      </c>
      <c r="L148" s="256">
        <v>0</v>
      </c>
      <c r="M148" s="256">
        <v>280</v>
      </c>
      <c r="N148" s="34">
        <v>500</v>
      </c>
      <c r="O148" s="286">
        <f t="shared" ref="O148" si="149">F148+G148-I148-J148-K148-L148-M148-N148</f>
        <v>4171.03</v>
      </c>
      <c r="P148" s="302"/>
      <c r="S148" s="2">
        <v>2354.04</v>
      </c>
      <c r="T148" s="2">
        <f>S148*1.05</f>
        <v>2471.7420000000002</v>
      </c>
      <c r="V148" s="59">
        <f t="shared" ref="V148:V149" si="150">SUM(W148*0.06)</f>
        <v>148.30439999999999</v>
      </c>
      <c r="W148" s="269">
        <v>2471.7399999999998</v>
      </c>
      <c r="X148" s="269">
        <f t="shared" ref="X148" si="151">V148+W148</f>
        <v>2620.0443999999998</v>
      </c>
      <c r="Y148" s="59">
        <f t="shared" ref="Y148:Y149" si="152">SUM(X148*0.03)</f>
        <v>78.601331999999985</v>
      </c>
      <c r="AA148" t="s">
        <v>144</v>
      </c>
      <c r="AB148" t="e">
        <f>#REF!*#REF!</f>
        <v>#REF!</v>
      </c>
      <c r="AC148" t="e">
        <f>#REF!*#REF!</f>
        <v>#REF!</v>
      </c>
      <c r="AD148" t="e">
        <f>#REF!*#REF!</f>
        <v>#REF!</v>
      </c>
      <c r="AE148" t="e">
        <f>#REF!*#REF!</f>
        <v>#REF!</v>
      </c>
      <c r="AF148" t="e">
        <f>#REF!*#REF!</f>
        <v>#REF!</v>
      </c>
    </row>
    <row r="149" spans="1:32" ht="15" customHeight="1" thickBot="1" x14ac:dyDescent="0.3">
      <c r="A149" s="274"/>
      <c r="B149" s="168"/>
      <c r="C149" s="164"/>
      <c r="D149" s="290"/>
      <c r="E149" s="284"/>
      <c r="F149" s="292"/>
      <c r="G149" s="280"/>
      <c r="H149" s="285"/>
      <c r="I149" s="273" t="s">
        <v>29</v>
      </c>
      <c r="J149" s="273"/>
      <c r="K149" s="273"/>
      <c r="L149" s="273"/>
      <c r="M149" s="273"/>
      <c r="N149" s="273"/>
      <c r="O149" s="286"/>
      <c r="P149" s="303"/>
      <c r="V149" s="59">
        <f t="shared" si="150"/>
        <v>0</v>
      </c>
      <c r="W149" s="269"/>
      <c r="X149" s="269"/>
      <c r="Y149" s="59">
        <f t="shared" si="152"/>
        <v>0</v>
      </c>
      <c r="AA149" s="96" t="s">
        <v>145</v>
      </c>
      <c r="AB149" s="96">
        <v>538.20000000000005</v>
      </c>
      <c r="AC149" s="96">
        <v>388.05</v>
      </c>
      <c r="AD149" s="96">
        <v>121.95</v>
      </c>
      <c r="AE149" s="96">
        <v>121.95</v>
      </c>
      <c r="AF149" s="96">
        <v>121.95</v>
      </c>
    </row>
    <row r="150" spans="1:32" ht="24.95" customHeight="1" x14ac:dyDescent="0.25">
      <c r="A150" s="274" t="s">
        <v>3</v>
      </c>
      <c r="B150" s="168" t="s">
        <v>181</v>
      </c>
      <c r="C150" s="207" t="s">
        <v>373</v>
      </c>
      <c r="D150" s="290">
        <f>F150/E150</f>
        <v>183.40266666666668</v>
      </c>
      <c r="E150" s="284">
        <v>15</v>
      </c>
      <c r="F150" s="269">
        <v>2751.04</v>
      </c>
      <c r="G150" s="280">
        <v>145.35</v>
      </c>
      <c r="H150" s="285">
        <f t="shared" ref="H150" si="153">F150+G150</f>
        <v>2896.39</v>
      </c>
      <c r="I150" s="34">
        <v>195.23</v>
      </c>
      <c r="J150" s="17">
        <v>0</v>
      </c>
      <c r="K150" s="208">
        <v>0</v>
      </c>
      <c r="L150" s="208">
        <v>0</v>
      </c>
      <c r="M150" s="208">
        <v>137.56</v>
      </c>
      <c r="N150" s="34">
        <v>1000</v>
      </c>
      <c r="O150" s="286">
        <f t="shared" ref="O150:O158" si="154">F150+G150-I150-J150-K150-L150-M150-N150</f>
        <v>1563.6</v>
      </c>
      <c r="P150" s="302"/>
      <c r="S150" s="2">
        <v>2354.04</v>
      </c>
      <c r="T150" s="2">
        <f>S150*1.05</f>
        <v>2471.7420000000002</v>
      </c>
      <c r="V150" s="59">
        <f t="shared" ref="V150:V159" si="155">SUM(W150*0.06)</f>
        <v>148.30439999999999</v>
      </c>
      <c r="W150" s="269">
        <v>2471.7399999999998</v>
      </c>
      <c r="X150" s="269">
        <f t="shared" ref="X150" si="156">V150+W150</f>
        <v>2620.0443999999998</v>
      </c>
      <c r="Y150" s="59">
        <f t="shared" ref="Y150:Y159" si="157">SUM(X150*0.03)</f>
        <v>78.601331999999985</v>
      </c>
      <c r="AA150" t="s">
        <v>146</v>
      </c>
      <c r="AB150" t="e">
        <f>#REF!+#REF!</f>
        <v>#REF!</v>
      </c>
      <c r="AC150" t="e">
        <f>#REF!+#REF!</f>
        <v>#REF!</v>
      </c>
      <c r="AD150" t="e">
        <f>#REF!+#REF!</f>
        <v>#REF!</v>
      </c>
      <c r="AE150" t="e">
        <f>#REF!+#REF!</f>
        <v>#REF!</v>
      </c>
      <c r="AF150" t="e">
        <f>#REF!+#REF!</f>
        <v>#REF!</v>
      </c>
    </row>
    <row r="151" spans="1:32" ht="15" customHeight="1" thickBot="1" x14ac:dyDescent="0.3">
      <c r="A151" s="274"/>
      <c r="B151" s="168"/>
      <c r="C151" s="164"/>
      <c r="D151" s="290"/>
      <c r="E151" s="284"/>
      <c r="F151" s="269"/>
      <c r="G151" s="280"/>
      <c r="H151" s="285"/>
      <c r="I151" s="273"/>
      <c r="J151" s="273"/>
      <c r="K151" s="273"/>
      <c r="L151" s="273"/>
      <c r="M151" s="273"/>
      <c r="N151" s="273"/>
      <c r="O151" s="286"/>
      <c r="P151" s="303"/>
      <c r="V151" s="59">
        <f t="shared" si="155"/>
        <v>0</v>
      </c>
      <c r="W151" s="269"/>
      <c r="X151" s="269"/>
      <c r="Y151" s="59">
        <f t="shared" si="157"/>
        <v>0</v>
      </c>
      <c r="AA151" s="96" t="s">
        <v>147</v>
      </c>
      <c r="AB151" s="96">
        <v>0</v>
      </c>
      <c r="AC151" s="96">
        <v>0</v>
      </c>
      <c r="AD151" s="96">
        <v>0</v>
      </c>
      <c r="AE151" s="96">
        <v>0</v>
      </c>
      <c r="AF151" s="96">
        <v>0</v>
      </c>
    </row>
    <row r="152" spans="1:32" ht="24.95" customHeight="1" x14ac:dyDescent="0.25">
      <c r="A152" s="274" t="s">
        <v>3</v>
      </c>
      <c r="B152" s="168" t="s">
        <v>182</v>
      </c>
      <c r="C152" s="168" t="s">
        <v>395</v>
      </c>
      <c r="D152" s="290">
        <f>F152/E152</f>
        <v>150.58733333333333</v>
      </c>
      <c r="E152" s="284">
        <v>15</v>
      </c>
      <c r="F152" s="269">
        <v>2258.81</v>
      </c>
      <c r="G152" s="280">
        <v>174.75</v>
      </c>
      <c r="H152" s="285">
        <f t="shared" ref="H152" si="158">F152+G152</f>
        <v>2433.56</v>
      </c>
      <c r="I152" s="34">
        <v>141.66999999999999</v>
      </c>
      <c r="J152" s="17">
        <v>0</v>
      </c>
      <c r="K152" s="208">
        <v>0</v>
      </c>
      <c r="L152" s="208">
        <v>0</v>
      </c>
      <c r="M152" s="208">
        <v>112.94</v>
      </c>
      <c r="N152" s="34">
        <v>280</v>
      </c>
      <c r="O152" s="286">
        <f t="shared" si="154"/>
        <v>1898.9499999999998</v>
      </c>
      <c r="P152" s="302"/>
      <c r="S152" s="2">
        <v>1932.84</v>
      </c>
      <c r="T152" s="2">
        <f>S152*1.05</f>
        <v>2029.482</v>
      </c>
      <c r="V152" s="59">
        <f t="shared" si="155"/>
        <v>121.7688</v>
      </c>
      <c r="W152" s="269">
        <v>2029.48</v>
      </c>
      <c r="X152" s="269">
        <f t="shared" ref="X152" si="159">V152+W152</f>
        <v>2151.2487999999998</v>
      </c>
      <c r="Y152" s="59">
        <f t="shared" si="157"/>
        <v>64.537464</v>
      </c>
    </row>
    <row r="153" spans="1:32" ht="15" customHeight="1" thickBot="1" x14ac:dyDescent="0.3">
      <c r="A153" s="274"/>
      <c r="B153" s="168"/>
      <c r="C153" s="164"/>
      <c r="D153" s="290"/>
      <c r="E153" s="284"/>
      <c r="F153" s="269"/>
      <c r="G153" s="280"/>
      <c r="H153" s="285"/>
      <c r="I153" s="273" t="s">
        <v>121</v>
      </c>
      <c r="J153" s="273"/>
      <c r="K153" s="273"/>
      <c r="L153" s="273"/>
      <c r="M153" s="273"/>
      <c r="N153" s="273"/>
      <c r="O153" s="286"/>
      <c r="P153" s="303"/>
      <c r="V153" s="59">
        <f t="shared" si="155"/>
        <v>0</v>
      </c>
      <c r="W153" s="269"/>
      <c r="X153" s="269"/>
      <c r="Y153" s="59">
        <f t="shared" si="157"/>
        <v>0</v>
      </c>
    </row>
    <row r="154" spans="1:32" ht="24.95" customHeight="1" x14ac:dyDescent="0.25">
      <c r="A154" s="274" t="s">
        <v>3</v>
      </c>
      <c r="B154" s="168" t="s">
        <v>251</v>
      </c>
      <c r="C154" s="168" t="s">
        <v>374</v>
      </c>
      <c r="D154" s="290">
        <f>F154/E154</f>
        <v>183.40266666666668</v>
      </c>
      <c r="E154" s="284">
        <v>15</v>
      </c>
      <c r="F154" s="269">
        <v>2751.04</v>
      </c>
      <c r="G154" s="280">
        <v>145.35</v>
      </c>
      <c r="H154" s="285">
        <f t="shared" ref="H154" si="160">F154+G154</f>
        <v>2896.39</v>
      </c>
      <c r="I154" s="34">
        <v>195.23</v>
      </c>
      <c r="J154" s="17">
        <v>0</v>
      </c>
      <c r="K154" s="262">
        <v>0</v>
      </c>
      <c r="L154" s="262">
        <v>0</v>
      </c>
      <c r="M154" s="262">
        <v>137.56</v>
      </c>
      <c r="N154" s="34">
        <v>200</v>
      </c>
      <c r="O154" s="286">
        <f t="shared" ref="O154" si="161">F154+G154-I154-J154-K154-L154-M154-N154</f>
        <v>2363.6</v>
      </c>
      <c r="P154" s="302"/>
      <c r="S154" s="2">
        <v>2354.04</v>
      </c>
      <c r="T154" s="2">
        <f>S154*1.05</f>
        <v>2471.7420000000002</v>
      </c>
      <c r="V154" s="59">
        <f t="shared" ref="V154:V155" si="162">SUM(W154*0.06)</f>
        <v>148.30439999999999</v>
      </c>
      <c r="W154" s="269">
        <v>2471.7399999999998</v>
      </c>
      <c r="X154" s="269">
        <f t="shared" ref="X154" si="163">V154+W154</f>
        <v>2620.0443999999998</v>
      </c>
      <c r="Y154" s="59">
        <f t="shared" ref="Y154:Y155" si="164">SUM(X154*0.03)</f>
        <v>78.601331999999985</v>
      </c>
    </row>
    <row r="155" spans="1:32" ht="15" customHeight="1" thickBot="1" x14ac:dyDescent="0.3">
      <c r="A155" s="274"/>
      <c r="B155" s="168"/>
      <c r="C155" s="164"/>
      <c r="D155" s="290"/>
      <c r="E155" s="284"/>
      <c r="F155" s="269"/>
      <c r="G155" s="280"/>
      <c r="H155" s="285"/>
      <c r="I155" s="273" t="s">
        <v>29</v>
      </c>
      <c r="J155" s="273"/>
      <c r="K155" s="273"/>
      <c r="L155" s="273"/>
      <c r="M155" s="273"/>
      <c r="N155" s="273"/>
      <c r="O155" s="286"/>
      <c r="P155" s="303"/>
      <c r="V155" s="59">
        <f t="shared" si="162"/>
        <v>0</v>
      </c>
      <c r="W155" s="269"/>
      <c r="X155" s="269"/>
      <c r="Y155" s="59">
        <f t="shared" si="164"/>
        <v>0</v>
      </c>
    </row>
    <row r="156" spans="1:32" ht="24.95" customHeight="1" x14ac:dyDescent="0.25">
      <c r="A156" s="274" t="s">
        <v>3</v>
      </c>
      <c r="B156" s="168" t="s">
        <v>200</v>
      </c>
      <c r="C156" s="168" t="s">
        <v>448</v>
      </c>
      <c r="D156" s="290">
        <f>F156/E156</f>
        <v>187.04933333333332</v>
      </c>
      <c r="E156" s="284">
        <v>15</v>
      </c>
      <c r="F156" s="269">
        <v>2805.74</v>
      </c>
      <c r="G156" s="280">
        <v>145.35</v>
      </c>
      <c r="H156" s="285">
        <f t="shared" ref="H156" si="165">F156+G156</f>
        <v>2951.0899999999997</v>
      </c>
      <c r="I156" s="34">
        <v>201.18</v>
      </c>
      <c r="J156" s="17">
        <v>0</v>
      </c>
      <c r="K156" s="262">
        <v>0</v>
      </c>
      <c r="L156" s="262">
        <v>0</v>
      </c>
      <c r="M156" s="262">
        <v>140.29</v>
      </c>
      <c r="N156" s="34">
        <v>350</v>
      </c>
      <c r="O156" s="286">
        <f t="shared" ref="O156" si="166">F156+G156-I156-J156-K156-L156-M156-N156</f>
        <v>2259.62</v>
      </c>
      <c r="P156" s="302"/>
      <c r="S156" s="2">
        <v>2354.04</v>
      </c>
      <c r="T156" s="2">
        <f>S156*1.05</f>
        <v>2471.7420000000002</v>
      </c>
      <c r="V156" s="59">
        <f t="shared" si="155"/>
        <v>148.30439999999999</v>
      </c>
      <c r="W156" s="269">
        <v>2471.7399999999998</v>
      </c>
      <c r="X156" s="269">
        <f t="shared" ref="X156" si="167">V156+W156</f>
        <v>2620.0443999999998</v>
      </c>
      <c r="Y156" s="59">
        <f t="shared" si="157"/>
        <v>78.601331999999985</v>
      </c>
    </row>
    <row r="157" spans="1:32" ht="15" customHeight="1" thickBot="1" x14ac:dyDescent="0.3">
      <c r="A157" s="274"/>
      <c r="B157" s="168"/>
      <c r="C157" s="164"/>
      <c r="D157" s="290"/>
      <c r="E157" s="284"/>
      <c r="F157" s="269"/>
      <c r="G157" s="280"/>
      <c r="H157" s="285"/>
      <c r="I157" s="273" t="s">
        <v>29</v>
      </c>
      <c r="J157" s="273"/>
      <c r="K157" s="273"/>
      <c r="L157" s="273"/>
      <c r="M157" s="273"/>
      <c r="N157" s="273"/>
      <c r="O157" s="286"/>
      <c r="P157" s="303"/>
      <c r="V157" s="59">
        <f t="shared" si="155"/>
        <v>0</v>
      </c>
      <c r="W157" s="269"/>
      <c r="X157" s="269"/>
      <c r="Y157" s="59">
        <f t="shared" si="157"/>
        <v>0</v>
      </c>
    </row>
    <row r="158" spans="1:32" ht="24.95" customHeight="1" x14ac:dyDescent="0.25">
      <c r="A158" s="274" t="s">
        <v>3</v>
      </c>
      <c r="B158" s="168" t="s">
        <v>183</v>
      </c>
      <c r="C158" s="168" t="s">
        <v>374</v>
      </c>
      <c r="D158" s="290">
        <f>F158/E158</f>
        <v>183.40266666666668</v>
      </c>
      <c r="E158" s="284">
        <v>15</v>
      </c>
      <c r="F158" s="269">
        <v>2751.04</v>
      </c>
      <c r="G158" s="280">
        <v>145.35</v>
      </c>
      <c r="H158" s="285">
        <f t="shared" ref="H158" si="168">F158+G158</f>
        <v>2896.39</v>
      </c>
      <c r="I158" s="34">
        <v>195.23</v>
      </c>
      <c r="J158" s="17">
        <v>0</v>
      </c>
      <c r="K158" s="208">
        <v>0</v>
      </c>
      <c r="L158" s="208">
        <v>0</v>
      </c>
      <c r="M158" s="208">
        <v>137.56</v>
      </c>
      <c r="N158" s="34">
        <v>320</v>
      </c>
      <c r="O158" s="286">
        <f t="shared" si="154"/>
        <v>2243.6</v>
      </c>
      <c r="P158" s="302"/>
      <c r="S158" s="2">
        <v>2354.04</v>
      </c>
      <c r="T158" s="2">
        <f>S158*1.05</f>
        <v>2471.7420000000002</v>
      </c>
      <c r="V158" s="59">
        <f t="shared" si="155"/>
        <v>148.30439999999999</v>
      </c>
      <c r="W158" s="269">
        <v>2471.7399999999998</v>
      </c>
      <c r="X158" s="269">
        <f t="shared" ref="X158" si="169">V158+W158</f>
        <v>2620.0443999999998</v>
      </c>
      <c r="Y158" s="59">
        <f t="shared" si="157"/>
        <v>78.601331999999985</v>
      </c>
    </row>
    <row r="159" spans="1:32" ht="15.75" customHeight="1" thickBot="1" x14ac:dyDescent="0.3">
      <c r="A159" s="289"/>
      <c r="B159" s="169"/>
      <c r="C159" s="170"/>
      <c r="D159" s="291"/>
      <c r="E159" s="312"/>
      <c r="F159" s="301"/>
      <c r="G159" s="281"/>
      <c r="H159" s="313"/>
      <c r="I159" s="299" t="s">
        <v>29</v>
      </c>
      <c r="J159" s="299"/>
      <c r="K159" s="299"/>
      <c r="L159" s="299"/>
      <c r="M159" s="299"/>
      <c r="N159" s="299"/>
      <c r="O159" s="298"/>
      <c r="P159" s="303"/>
      <c r="V159" s="59">
        <f t="shared" si="155"/>
        <v>0</v>
      </c>
      <c r="W159" s="269"/>
      <c r="X159" s="269"/>
      <c r="Y159" s="59">
        <f t="shared" si="157"/>
        <v>0</v>
      </c>
    </row>
    <row r="160" spans="1:32" ht="15.75" customHeight="1" thickBot="1" x14ac:dyDescent="0.3">
      <c r="A160" s="282" t="s">
        <v>12</v>
      </c>
      <c r="B160" s="283"/>
      <c r="C160" s="108"/>
      <c r="D160" s="13"/>
      <c r="E160" s="14"/>
      <c r="F160" s="13">
        <f>SUM(F148:F159)</f>
        <v>18917.669999999998</v>
      </c>
      <c r="G160" s="13">
        <f t="shared" ref="G160:H160" si="170">SUM(G148:G159)</f>
        <v>756.15000000000009</v>
      </c>
      <c r="H160" s="13">
        <f t="shared" si="170"/>
        <v>19673.819999999996</v>
      </c>
      <c r="I160" s="13">
        <f>SUM(I148:I159)</f>
        <v>1577.51</v>
      </c>
      <c r="J160" s="13">
        <f>SUM(J150:J159)</f>
        <v>0</v>
      </c>
      <c r="K160" s="13">
        <f>SUM(K150:K159)</f>
        <v>0</v>
      </c>
      <c r="L160" s="13">
        <f>SUM(L150:L159)</f>
        <v>0</v>
      </c>
      <c r="M160" s="13">
        <f>SUM(M148:M159)</f>
        <v>945.90999999999985</v>
      </c>
      <c r="N160" s="13">
        <f>SUM(N148:N159)</f>
        <v>2650</v>
      </c>
      <c r="O160" s="259">
        <f>SUM(O148:O159)</f>
        <v>14500.4</v>
      </c>
      <c r="P160" s="58"/>
      <c r="U160" s="59">
        <f>W160+V160</f>
        <v>12631.426399999998</v>
      </c>
      <c r="V160" s="59">
        <f>SUM(V150:V159)</f>
        <v>714.9864</v>
      </c>
      <c r="W160" s="59">
        <f>SUM(W150:W159)</f>
        <v>11916.439999999999</v>
      </c>
      <c r="X160" s="59">
        <f>SUM(X150:X159)</f>
        <v>12631.4264</v>
      </c>
    </row>
    <row r="161" spans="1:31" s="7" customFormat="1" ht="27.75" customHeight="1" thickBot="1" x14ac:dyDescent="0.3">
      <c r="A161" s="279" t="s">
        <v>321</v>
      </c>
      <c r="B161" s="279"/>
      <c r="C161" s="5"/>
      <c r="D161" s="5"/>
      <c r="E161" s="8"/>
      <c r="F161" s="5"/>
      <c r="G161" s="5"/>
      <c r="H161" s="6"/>
      <c r="I161" s="6"/>
      <c r="J161" s="5"/>
      <c r="K161" s="5"/>
      <c r="L161" s="5"/>
      <c r="M161" s="6"/>
      <c r="N161" s="6"/>
      <c r="O161" s="174"/>
      <c r="P161" s="5"/>
      <c r="S161" s="18"/>
      <c r="T161" s="18"/>
      <c r="AA161" s="1" t="s">
        <v>15</v>
      </c>
      <c r="AB161" s="2">
        <v>6878.34</v>
      </c>
      <c r="AC161" s="2">
        <v>5565</v>
      </c>
      <c r="AD161" s="2">
        <v>2620.04</v>
      </c>
      <c r="AE161" s="2">
        <v>3696.75</v>
      </c>
    </row>
    <row r="162" spans="1:31" ht="24.95" customHeight="1" x14ac:dyDescent="0.25">
      <c r="A162" s="275" t="s">
        <v>3</v>
      </c>
      <c r="B162" s="165" t="s">
        <v>434</v>
      </c>
      <c r="C162" s="206" t="s">
        <v>435</v>
      </c>
      <c r="D162" s="296">
        <f>F162/E162</f>
        <v>385.13333333333333</v>
      </c>
      <c r="E162" s="293" t="s">
        <v>125</v>
      </c>
      <c r="F162" s="276">
        <v>5777</v>
      </c>
      <c r="G162" s="314">
        <v>0</v>
      </c>
      <c r="H162" s="315">
        <f>F162+G162</f>
        <v>5777</v>
      </c>
      <c r="I162" s="33">
        <v>686.78</v>
      </c>
      <c r="J162" s="16">
        <v>0</v>
      </c>
      <c r="K162" s="222">
        <v>0</v>
      </c>
      <c r="L162" s="222">
        <v>0</v>
      </c>
      <c r="M162" s="222">
        <v>288.85000000000002</v>
      </c>
      <c r="N162" s="33">
        <v>0</v>
      </c>
      <c r="O162" s="297">
        <f>F162+G162-I162-J162-K162-L162-M162-N162</f>
        <v>4801.37</v>
      </c>
      <c r="P162" s="287"/>
      <c r="S162" s="2">
        <v>6180</v>
      </c>
      <c r="T162" s="2">
        <f>S162*1.05</f>
        <v>6489</v>
      </c>
      <c r="V162" s="59">
        <f t="shared" ref="V162:V163" si="171">SUM(W162*0.06)</f>
        <v>389.34</v>
      </c>
      <c r="W162" s="271">
        <v>6489</v>
      </c>
      <c r="X162" s="269">
        <f t="shared" ref="X162" si="172">V162+W162</f>
        <v>6878.34</v>
      </c>
      <c r="Y162" s="59">
        <f t="shared" ref="Y162:Y163" si="173">SUM(X162*0.03)</f>
        <v>206.3502</v>
      </c>
      <c r="AA162" s="94" t="s">
        <v>141</v>
      </c>
      <c r="AB162" s="95">
        <v>5081.41</v>
      </c>
      <c r="AC162" s="95">
        <v>5081.41</v>
      </c>
      <c r="AD162" s="95">
        <v>2077.5100000000002</v>
      </c>
      <c r="AE162" s="95">
        <v>3651.01</v>
      </c>
    </row>
    <row r="163" spans="1:31" ht="15" customHeight="1" thickBot="1" x14ac:dyDescent="0.3">
      <c r="A163" s="274"/>
      <c r="B163" s="168"/>
      <c r="C163" s="164"/>
      <c r="D163" s="290"/>
      <c r="E163" s="284"/>
      <c r="F163" s="292"/>
      <c r="G163" s="280"/>
      <c r="H163" s="285"/>
      <c r="I163" s="273" t="s">
        <v>29</v>
      </c>
      <c r="J163" s="273"/>
      <c r="K163" s="273"/>
      <c r="L163" s="273"/>
      <c r="M163" s="273"/>
      <c r="N163" s="273"/>
      <c r="O163" s="286"/>
      <c r="P163" s="288"/>
      <c r="V163" s="59">
        <f t="shared" si="171"/>
        <v>0</v>
      </c>
      <c r="W163" s="300"/>
      <c r="X163" s="269"/>
      <c r="Y163" s="59">
        <f t="shared" si="173"/>
        <v>0</v>
      </c>
      <c r="AA163" t="s">
        <v>142</v>
      </c>
      <c r="AB163" s="2" t="e">
        <f>#REF!-AB162</f>
        <v>#REF!</v>
      </c>
      <c r="AC163" s="2" t="e">
        <f>#REF!-AC162</f>
        <v>#REF!</v>
      </c>
      <c r="AD163" s="2" t="e">
        <f>#REF!-AD162</f>
        <v>#REF!</v>
      </c>
      <c r="AE163" s="2" t="e">
        <f>#REF!-AE162</f>
        <v>#REF!</v>
      </c>
    </row>
    <row r="164" spans="1:31" ht="24.95" customHeight="1" x14ac:dyDescent="0.25">
      <c r="A164" s="274" t="s">
        <v>3</v>
      </c>
      <c r="B164" s="168" t="s">
        <v>4</v>
      </c>
      <c r="C164" s="207" t="s">
        <v>273</v>
      </c>
      <c r="D164" s="318">
        <f>F164/E164</f>
        <v>286.66666666666669</v>
      </c>
      <c r="E164" s="278">
        <v>15</v>
      </c>
      <c r="F164" s="292">
        <v>4300</v>
      </c>
      <c r="G164" s="280">
        <v>0</v>
      </c>
      <c r="H164" s="285">
        <f t="shared" ref="H164" si="174">F164+G164</f>
        <v>4300</v>
      </c>
      <c r="I164" s="34">
        <v>398.07</v>
      </c>
      <c r="J164" s="17">
        <v>0</v>
      </c>
      <c r="K164" s="221">
        <v>0</v>
      </c>
      <c r="L164" s="221">
        <v>0</v>
      </c>
      <c r="M164" s="221">
        <v>215</v>
      </c>
      <c r="N164" s="34">
        <v>225</v>
      </c>
      <c r="O164" s="286">
        <f t="shared" ref="O164" si="175">F164+G164-I164-J164-K164-L164-M164-N164</f>
        <v>3461.93</v>
      </c>
      <c r="P164" s="287"/>
      <c r="S164" s="2">
        <v>5282</v>
      </c>
      <c r="T164" s="2">
        <f>S164*1.05</f>
        <v>5546.1</v>
      </c>
      <c r="V164" s="59">
        <f>SUM(W164*0.06)</f>
        <v>332.76600000000002</v>
      </c>
      <c r="W164" s="269">
        <v>5546.1</v>
      </c>
      <c r="X164" s="269">
        <f t="shared" ref="X164" si="176">V164+W164</f>
        <v>5878.866</v>
      </c>
      <c r="Y164" s="59">
        <f>SUM(X164*0.03)</f>
        <v>176.36597999999998</v>
      </c>
      <c r="AA164" t="s">
        <v>146</v>
      </c>
      <c r="AB164">
        <f>AB50+AB51</f>
        <v>3030.6</v>
      </c>
      <c r="AC164">
        <f>AC50+AC51</f>
        <v>293.25</v>
      </c>
      <c r="AD164">
        <f>AD50+AD51</f>
        <v>538.20000000000005</v>
      </c>
    </row>
    <row r="165" spans="1:31" ht="15.75" customHeight="1" thickBot="1" x14ac:dyDescent="0.3">
      <c r="A165" s="274"/>
      <c r="B165" s="168"/>
      <c r="C165" s="164"/>
      <c r="D165" s="318"/>
      <c r="E165" s="278"/>
      <c r="F165" s="292"/>
      <c r="G165" s="280"/>
      <c r="H165" s="285"/>
      <c r="I165" s="273" t="s">
        <v>29</v>
      </c>
      <c r="J165" s="273"/>
      <c r="K165" s="273"/>
      <c r="L165" s="273"/>
      <c r="M165" s="273"/>
      <c r="N165" s="273"/>
      <c r="O165" s="286"/>
      <c r="P165" s="288"/>
      <c r="V165" s="59">
        <f>SUM(W165*0.06)</f>
        <v>0</v>
      </c>
      <c r="W165" s="269"/>
      <c r="X165" s="269"/>
      <c r="Y165" s="59">
        <f>SUM(X165*0.03)</f>
        <v>0</v>
      </c>
      <c r="AA165" s="96" t="s">
        <v>147</v>
      </c>
      <c r="AB165" s="96">
        <v>0</v>
      </c>
      <c r="AC165" s="96">
        <v>0</v>
      </c>
      <c r="AD165" s="96">
        <v>0</v>
      </c>
      <c r="AE165" s="96"/>
    </row>
    <row r="166" spans="1:31" ht="24.95" customHeight="1" x14ac:dyDescent="0.25">
      <c r="A166" s="274" t="s">
        <v>3</v>
      </c>
      <c r="B166" s="168" t="s">
        <v>369</v>
      </c>
      <c r="C166" s="168" t="s">
        <v>401</v>
      </c>
      <c r="D166" s="318">
        <f>F166/E166</f>
        <v>168.57999999999998</v>
      </c>
      <c r="E166" s="278">
        <v>15</v>
      </c>
      <c r="F166" s="292">
        <v>2528.6999999999998</v>
      </c>
      <c r="G166" s="280">
        <v>160.35</v>
      </c>
      <c r="H166" s="285">
        <f t="shared" ref="H166" si="177">F166+G166</f>
        <v>2689.0499999999997</v>
      </c>
      <c r="I166" s="34">
        <v>171.04</v>
      </c>
      <c r="J166" s="17">
        <v>0</v>
      </c>
      <c r="K166" s="221">
        <v>0</v>
      </c>
      <c r="L166" s="221">
        <v>0</v>
      </c>
      <c r="M166" s="221">
        <v>126.44</v>
      </c>
      <c r="N166" s="34">
        <v>225</v>
      </c>
      <c r="O166" s="286">
        <f t="shared" ref="O166" si="178">F166+G166-I166-J166-K166-L166-M166-N166</f>
        <v>2166.5699999999997</v>
      </c>
      <c r="P166" s="287"/>
      <c r="S166" s="2">
        <v>5282</v>
      </c>
      <c r="T166" s="2">
        <f>S166*1.05</f>
        <v>5546.1</v>
      </c>
      <c r="V166" s="59">
        <f>SUM(W166*0.06)</f>
        <v>332.76600000000002</v>
      </c>
      <c r="W166" s="269">
        <v>5546.1</v>
      </c>
      <c r="X166" s="269">
        <f t="shared" ref="X166" si="179">V166+W166</f>
        <v>5878.866</v>
      </c>
      <c r="Y166" s="59">
        <f>SUM(X166*0.03)</f>
        <v>176.36597999999998</v>
      </c>
      <c r="AA166" t="s">
        <v>146</v>
      </c>
      <c r="AB166">
        <f>AB54+AB55</f>
        <v>5577.5609999999997</v>
      </c>
      <c r="AC166">
        <f>AC54+AC55</f>
        <v>387.57319999999993</v>
      </c>
      <c r="AD166">
        <f>AD54+AD55</f>
        <v>708.53745600000002</v>
      </c>
    </row>
    <row r="167" spans="1:31" ht="15.75" customHeight="1" thickBot="1" x14ac:dyDescent="0.3">
      <c r="A167" s="289"/>
      <c r="B167" s="169"/>
      <c r="C167" s="170"/>
      <c r="D167" s="320"/>
      <c r="E167" s="333"/>
      <c r="F167" s="321"/>
      <c r="G167" s="281"/>
      <c r="H167" s="313"/>
      <c r="I167" s="299" t="s">
        <v>29</v>
      </c>
      <c r="J167" s="299"/>
      <c r="K167" s="299"/>
      <c r="L167" s="299"/>
      <c r="M167" s="299"/>
      <c r="N167" s="299"/>
      <c r="O167" s="298"/>
      <c r="P167" s="288"/>
      <c r="V167" s="59">
        <f>SUM(W167*0.06)</f>
        <v>0</v>
      </c>
      <c r="W167" s="269"/>
      <c r="X167" s="269"/>
      <c r="Y167" s="59">
        <f>SUM(X167*0.03)</f>
        <v>0</v>
      </c>
      <c r="AA167" s="96" t="s">
        <v>147</v>
      </c>
      <c r="AB167" s="96">
        <v>0</v>
      </c>
      <c r="AC167" s="96">
        <v>0</v>
      </c>
      <c r="AD167" s="96">
        <v>0</v>
      </c>
      <c r="AE167" s="96"/>
    </row>
    <row r="168" spans="1:31" ht="15.75" customHeight="1" thickBot="1" x14ac:dyDescent="0.3">
      <c r="A168" s="282" t="s">
        <v>275</v>
      </c>
      <c r="B168" s="283"/>
      <c r="C168" s="108"/>
      <c r="D168" s="13"/>
      <c r="E168" s="14"/>
      <c r="F168" s="13">
        <f>SUM(F162:F167)</f>
        <v>12605.7</v>
      </c>
      <c r="G168" s="13">
        <f t="shared" ref="G168:O168" si="180">SUM(G162:G167)</f>
        <v>160.35</v>
      </c>
      <c r="H168" s="13">
        <f t="shared" si="180"/>
        <v>12766.05</v>
      </c>
      <c r="I168" s="13">
        <f t="shared" si="180"/>
        <v>1255.8899999999999</v>
      </c>
      <c r="J168" s="13">
        <f t="shared" si="180"/>
        <v>0</v>
      </c>
      <c r="K168" s="13">
        <f t="shared" si="180"/>
        <v>0</v>
      </c>
      <c r="L168" s="13">
        <f t="shared" si="180"/>
        <v>0</v>
      </c>
      <c r="M168" s="13">
        <f t="shared" si="180"/>
        <v>630.29</v>
      </c>
      <c r="N168" s="13">
        <f t="shared" si="180"/>
        <v>450</v>
      </c>
      <c r="O168" s="177">
        <f t="shared" si="180"/>
        <v>10429.869999999999</v>
      </c>
      <c r="P168" s="58"/>
      <c r="U168" s="59">
        <f>V168+W168</f>
        <v>18636.072</v>
      </c>
      <c r="V168" s="59">
        <f>SUM(V162:V167)</f>
        <v>1054.8720000000001</v>
      </c>
      <c r="W168" s="59">
        <f>SUM(W162:W167)</f>
        <v>17581.2</v>
      </c>
      <c r="X168" s="59">
        <f>SUM(X162:X167)</f>
        <v>18636.072</v>
      </c>
    </row>
    <row r="169" spans="1:31" ht="13.5" customHeight="1" x14ac:dyDescent="0.25">
      <c r="A169" s="158"/>
      <c r="B169" s="161"/>
      <c r="C169" s="109"/>
      <c r="D169" s="31"/>
      <c r="E169" s="30"/>
      <c r="F169" s="31"/>
      <c r="G169" s="31"/>
      <c r="H169" s="31"/>
      <c r="I169" s="31"/>
      <c r="J169" s="31"/>
      <c r="K169" s="31"/>
      <c r="L169" s="31"/>
      <c r="M169" s="31"/>
      <c r="N169" s="31"/>
      <c r="O169" s="178"/>
      <c r="P169" s="58"/>
      <c r="U169" s="59"/>
      <c r="V169" s="59"/>
      <c r="W169" s="59"/>
      <c r="X169" s="59"/>
    </row>
    <row r="170" spans="1:31" s="7" customFormat="1" ht="13.5" customHeight="1" thickBot="1" x14ac:dyDescent="0.3">
      <c r="A170" s="279" t="s">
        <v>322</v>
      </c>
      <c r="B170" s="279"/>
      <c r="C170" s="5"/>
      <c r="D170" s="5"/>
      <c r="E170" s="8"/>
      <c r="F170" s="5"/>
      <c r="G170" s="5"/>
      <c r="H170" s="6"/>
      <c r="I170" s="6"/>
      <c r="J170" s="5"/>
      <c r="K170" s="5"/>
      <c r="L170" s="5"/>
      <c r="M170" s="6"/>
      <c r="N170" s="6"/>
      <c r="O170" s="174"/>
      <c r="P170" s="5"/>
      <c r="S170" s="18"/>
      <c r="T170" s="18"/>
      <c r="AA170" s="1" t="s">
        <v>15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1" ht="24.95" customHeight="1" x14ac:dyDescent="0.25">
      <c r="A171" s="275" t="s">
        <v>3</v>
      </c>
      <c r="B171" s="165" t="s">
        <v>247</v>
      </c>
      <c r="C171" s="165" t="s">
        <v>274</v>
      </c>
      <c r="D171" s="296">
        <f>F171/E171</f>
        <v>385.13333333333333</v>
      </c>
      <c r="E171" s="293" t="s">
        <v>125</v>
      </c>
      <c r="F171" s="276">
        <v>5777</v>
      </c>
      <c r="G171" s="314">
        <v>0</v>
      </c>
      <c r="H171" s="315">
        <f t="shared" ref="H171" si="181">F171+G171</f>
        <v>5777</v>
      </c>
      <c r="I171" s="33">
        <v>686.78</v>
      </c>
      <c r="J171" s="16">
        <v>0</v>
      </c>
      <c r="K171" s="234">
        <v>0</v>
      </c>
      <c r="L171" s="234">
        <v>0</v>
      </c>
      <c r="M171" s="234">
        <v>288.85000000000002</v>
      </c>
      <c r="N171" s="33">
        <v>50</v>
      </c>
      <c r="O171" s="297">
        <f t="shared" ref="O171" si="182">F171+G171-I171-J171-K171-L171-M171-N171</f>
        <v>4751.37</v>
      </c>
      <c r="P171" s="287"/>
      <c r="S171" s="2">
        <v>6180</v>
      </c>
      <c r="T171" s="2">
        <f>S171*1.05</f>
        <v>6489</v>
      </c>
      <c r="V171" s="59">
        <f t="shared" ref="V171:V176" si="183">SUM(W171*0.06)</f>
        <v>389.34</v>
      </c>
      <c r="W171" s="271">
        <v>6489</v>
      </c>
      <c r="X171" s="269">
        <f t="shared" ref="X171" si="184">V171+W171</f>
        <v>6878.34</v>
      </c>
      <c r="Y171" s="59">
        <f t="shared" ref="Y171:Y176" si="185">SUM(X171*0.03)</f>
        <v>206.3502</v>
      </c>
      <c r="AA171" s="94" t="s">
        <v>141</v>
      </c>
      <c r="AB171" s="95">
        <v>5081.41</v>
      </c>
      <c r="AC171" s="95">
        <v>5081.41</v>
      </c>
      <c r="AD171" s="95">
        <v>2077.5100000000002</v>
      </c>
      <c r="AE171" s="95">
        <v>3651.01</v>
      </c>
    </row>
    <row r="172" spans="1:31" ht="15" customHeight="1" thickBot="1" x14ac:dyDescent="0.3">
      <c r="A172" s="274"/>
      <c r="B172" s="168"/>
      <c r="C172" s="164"/>
      <c r="D172" s="290"/>
      <c r="E172" s="284"/>
      <c r="F172" s="292"/>
      <c r="G172" s="280"/>
      <c r="H172" s="285"/>
      <c r="I172" s="273" t="s">
        <v>29</v>
      </c>
      <c r="J172" s="273"/>
      <c r="K172" s="273"/>
      <c r="L172" s="273"/>
      <c r="M172" s="273"/>
      <c r="N172" s="273"/>
      <c r="O172" s="286"/>
      <c r="P172" s="288"/>
      <c r="V172" s="59">
        <f t="shared" si="183"/>
        <v>0</v>
      </c>
      <c r="W172" s="300"/>
      <c r="X172" s="269"/>
      <c r="Y172" s="59">
        <f t="shared" si="185"/>
        <v>0</v>
      </c>
      <c r="AA172" t="s">
        <v>142</v>
      </c>
      <c r="AB172" s="2" t="e">
        <f>#REF!-AB171</f>
        <v>#REF!</v>
      </c>
      <c r="AC172" s="2" t="e">
        <f>#REF!-AC171</f>
        <v>#REF!</v>
      </c>
      <c r="AD172" s="2" t="e">
        <f>#REF!-AD171</f>
        <v>#REF!</v>
      </c>
      <c r="AE172" s="2" t="e">
        <f>#REF!-AE171</f>
        <v>#REF!</v>
      </c>
    </row>
    <row r="173" spans="1:31" ht="24.95" customHeight="1" x14ac:dyDescent="0.25">
      <c r="A173" s="274" t="s">
        <v>3</v>
      </c>
      <c r="B173" s="168" t="s">
        <v>277</v>
      </c>
      <c r="C173" s="168" t="s">
        <v>278</v>
      </c>
      <c r="D173" s="290">
        <f>F173/E173</f>
        <v>286.66666666666669</v>
      </c>
      <c r="E173" s="284">
        <v>15</v>
      </c>
      <c r="F173" s="292">
        <v>4300</v>
      </c>
      <c r="G173" s="280">
        <v>0</v>
      </c>
      <c r="H173" s="285">
        <f t="shared" ref="H173" si="186">F173+G173</f>
        <v>4300</v>
      </c>
      <c r="I173" s="34">
        <v>398.07</v>
      </c>
      <c r="J173" s="17">
        <v>0</v>
      </c>
      <c r="K173" s="231">
        <v>0</v>
      </c>
      <c r="L173" s="231">
        <v>0</v>
      </c>
      <c r="M173" s="231">
        <v>215</v>
      </c>
      <c r="N173" s="34">
        <v>0</v>
      </c>
      <c r="O173" s="286">
        <f t="shared" ref="O173" si="187">F173+G173-I173-J173-K173-L173-M173-N173</f>
        <v>3686.93</v>
      </c>
      <c r="P173" s="287"/>
      <c r="S173" s="2">
        <v>6180</v>
      </c>
      <c r="T173" s="2">
        <f>S173*1.05</f>
        <v>6489</v>
      </c>
      <c r="V173" s="59">
        <f t="shared" si="183"/>
        <v>389.34</v>
      </c>
      <c r="W173" s="271">
        <v>6489</v>
      </c>
      <c r="X173" s="269">
        <f t="shared" ref="X173" si="188">V173+W173</f>
        <v>6878.34</v>
      </c>
      <c r="Y173" s="59">
        <f t="shared" si="185"/>
        <v>206.3502</v>
      </c>
      <c r="AA173" s="94" t="s">
        <v>141</v>
      </c>
      <c r="AB173" s="95">
        <v>5081.41</v>
      </c>
      <c r="AC173" s="95">
        <v>5081.41</v>
      </c>
      <c r="AD173" s="95">
        <v>2077.5100000000002</v>
      </c>
      <c r="AE173" s="95">
        <v>3651.01</v>
      </c>
    </row>
    <row r="174" spans="1:31" ht="15" customHeight="1" thickBot="1" x14ac:dyDescent="0.3">
      <c r="A174" s="274"/>
      <c r="B174" s="224"/>
      <c r="C174" s="164"/>
      <c r="D174" s="290"/>
      <c r="E174" s="284"/>
      <c r="F174" s="292"/>
      <c r="G174" s="280"/>
      <c r="H174" s="285"/>
      <c r="I174" s="273" t="s">
        <v>29</v>
      </c>
      <c r="J174" s="273"/>
      <c r="K174" s="273"/>
      <c r="L174" s="273"/>
      <c r="M174" s="273"/>
      <c r="N174" s="273"/>
      <c r="O174" s="286"/>
      <c r="P174" s="288"/>
      <c r="V174" s="59">
        <f t="shared" si="183"/>
        <v>0</v>
      </c>
      <c r="W174" s="300"/>
      <c r="X174" s="269"/>
      <c r="Y174" s="59">
        <f t="shared" si="185"/>
        <v>0</v>
      </c>
      <c r="AA174" t="s">
        <v>142</v>
      </c>
      <c r="AB174" s="2" t="e">
        <f>#REF!-AB173</f>
        <v>#REF!</v>
      </c>
      <c r="AC174" s="2" t="e">
        <f>#REF!-AC173</f>
        <v>#REF!</v>
      </c>
      <c r="AD174" s="2" t="e">
        <f>#REF!-AD173</f>
        <v>#REF!</v>
      </c>
      <c r="AE174" s="2" t="e">
        <f>#REF!-AE173</f>
        <v>#REF!</v>
      </c>
    </row>
    <row r="175" spans="1:31" ht="24.95" customHeight="1" x14ac:dyDescent="0.25">
      <c r="A175" s="274" t="s">
        <v>3</v>
      </c>
      <c r="B175" s="168" t="s">
        <v>351</v>
      </c>
      <c r="C175" s="168" t="s">
        <v>352</v>
      </c>
      <c r="D175" s="318">
        <f>F175/E175</f>
        <v>186.66666666666666</v>
      </c>
      <c r="E175" s="278">
        <v>15</v>
      </c>
      <c r="F175" s="292">
        <v>2800</v>
      </c>
      <c r="G175" s="305">
        <v>145.35</v>
      </c>
      <c r="H175" s="306">
        <f t="shared" ref="H175" si="189">F175+G175</f>
        <v>2945.35</v>
      </c>
      <c r="I175" s="41">
        <v>200.55</v>
      </c>
      <c r="J175" s="42">
        <v>0</v>
      </c>
      <c r="K175" s="233">
        <v>0</v>
      </c>
      <c r="L175" s="233">
        <v>0</v>
      </c>
      <c r="M175" s="233">
        <v>140</v>
      </c>
      <c r="N175" s="41">
        <v>0</v>
      </c>
      <c r="O175" s="304">
        <f t="shared" ref="O175" si="190">F175+G175-I175-J175-K175-L175-M175-N175</f>
        <v>2604.7999999999997</v>
      </c>
      <c r="P175" s="350"/>
      <c r="S175" s="2">
        <v>6180</v>
      </c>
      <c r="T175" s="2">
        <f>S175*1.05</f>
        <v>6489</v>
      </c>
      <c r="V175" s="59">
        <f t="shared" si="183"/>
        <v>389.34</v>
      </c>
      <c r="W175" s="271">
        <v>6489</v>
      </c>
      <c r="X175" s="269">
        <f t="shared" ref="X175" si="191">V175+W175</f>
        <v>6878.34</v>
      </c>
      <c r="Y175" s="59">
        <f t="shared" si="185"/>
        <v>206.3502</v>
      </c>
      <c r="AA175" s="94" t="s">
        <v>141</v>
      </c>
      <c r="AB175" s="95">
        <v>5081.41</v>
      </c>
      <c r="AC175" s="95">
        <v>5081.41</v>
      </c>
      <c r="AD175" s="95">
        <v>2077.5100000000002</v>
      </c>
      <c r="AE175" s="95">
        <v>3651.01</v>
      </c>
    </row>
    <row r="176" spans="1:31" ht="15" customHeight="1" thickBot="1" x14ac:dyDescent="0.3">
      <c r="A176" s="274"/>
      <c r="B176" s="187"/>
      <c r="C176" s="164"/>
      <c r="D176" s="318"/>
      <c r="E176" s="278"/>
      <c r="F176" s="292"/>
      <c r="G176" s="305"/>
      <c r="H176" s="306"/>
      <c r="I176" s="270" t="s">
        <v>29</v>
      </c>
      <c r="J176" s="270"/>
      <c r="K176" s="270"/>
      <c r="L176" s="270"/>
      <c r="M176" s="270"/>
      <c r="N176" s="270"/>
      <c r="O176" s="304"/>
      <c r="P176" s="351"/>
      <c r="V176" s="59">
        <f t="shared" si="183"/>
        <v>0</v>
      </c>
      <c r="W176" s="300"/>
      <c r="X176" s="269"/>
      <c r="Y176" s="59">
        <f t="shared" si="185"/>
        <v>0</v>
      </c>
      <c r="AA176" t="s">
        <v>142</v>
      </c>
      <c r="AB176" s="2" t="e">
        <f>#REF!-AB175</f>
        <v>#REF!</v>
      </c>
      <c r="AC176" s="2" t="e">
        <f>#REF!-AC175</f>
        <v>#REF!</v>
      </c>
      <c r="AD176" s="2" t="e">
        <f>#REF!-AD175</f>
        <v>#REF!</v>
      </c>
      <c r="AE176" s="2" t="e">
        <f>#REF!-AE175</f>
        <v>#REF!</v>
      </c>
    </row>
    <row r="177" spans="1:31" ht="24.95" customHeight="1" x14ac:dyDescent="0.25">
      <c r="A177" s="274" t="s">
        <v>3</v>
      </c>
      <c r="B177" s="168" t="s">
        <v>358</v>
      </c>
      <c r="C177" s="168" t="s">
        <v>278</v>
      </c>
      <c r="D177" s="318">
        <f>F177/E177</f>
        <v>186.66666666666666</v>
      </c>
      <c r="E177" s="278">
        <v>15</v>
      </c>
      <c r="F177" s="292">
        <v>2800</v>
      </c>
      <c r="G177" s="305">
        <v>145.35</v>
      </c>
      <c r="H177" s="306">
        <f t="shared" ref="H177" si="192">F177+G177</f>
        <v>2945.35</v>
      </c>
      <c r="I177" s="41">
        <v>200.55</v>
      </c>
      <c r="J177" s="42">
        <v>0</v>
      </c>
      <c r="K177" s="233">
        <v>0</v>
      </c>
      <c r="L177" s="233">
        <v>0</v>
      </c>
      <c r="M177" s="233">
        <v>140</v>
      </c>
      <c r="N177" s="41">
        <v>250</v>
      </c>
      <c r="O177" s="304">
        <f t="shared" ref="O177" si="193">F177+G177-I177-J177-K177-L177-M177-N177</f>
        <v>2354.7999999999997</v>
      </c>
      <c r="P177" s="350"/>
      <c r="S177" s="2">
        <v>6180</v>
      </c>
      <c r="T177" s="2">
        <f>S177*1.05</f>
        <v>6489</v>
      </c>
      <c r="V177" s="59">
        <f t="shared" ref="V177:V178" si="194">SUM(W177*0.06)</f>
        <v>389.34</v>
      </c>
      <c r="W177" s="271">
        <v>6489</v>
      </c>
      <c r="X177" s="269">
        <f t="shared" ref="X177" si="195">V177+W177</f>
        <v>6878.34</v>
      </c>
      <c r="Y177" s="59">
        <f t="shared" ref="Y177:Y178" si="196">SUM(X177*0.03)</f>
        <v>206.3502</v>
      </c>
      <c r="AA177" s="94" t="s">
        <v>141</v>
      </c>
      <c r="AB177" s="95">
        <v>5081.41</v>
      </c>
      <c r="AC177" s="95">
        <v>5081.41</v>
      </c>
      <c r="AD177" s="95">
        <v>2077.5100000000002</v>
      </c>
      <c r="AE177" s="95">
        <v>3651.01</v>
      </c>
    </row>
    <row r="178" spans="1:31" ht="15" customHeight="1" thickBot="1" x14ac:dyDescent="0.3">
      <c r="A178" s="274"/>
      <c r="B178" s="187"/>
      <c r="C178" s="164"/>
      <c r="D178" s="318"/>
      <c r="E178" s="278"/>
      <c r="F178" s="292"/>
      <c r="G178" s="305"/>
      <c r="H178" s="306"/>
      <c r="I178" s="270" t="s">
        <v>29</v>
      </c>
      <c r="J178" s="270"/>
      <c r="K178" s="270"/>
      <c r="L178" s="270"/>
      <c r="M178" s="270"/>
      <c r="N178" s="270"/>
      <c r="O178" s="304"/>
      <c r="P178" s="351"/>
      <c r="V178" s="59">
        <f t="shared" si="194"/>
        <v>0</v>
      </c>
      <c r="W178" s="300"/>
      <c r="X178" s="269"/>
      <c r="Y178" s="59">
        <f t="shared" si="196"/>
        <v>0</v>
      </c>
      <c r="AA178" t="s">
        <v>142</v>
      </c>
      <c r="AB178" s="2" t="e">
        <f>#REF!-AB177</f>
        <v>#REF!</v>
      </c>
      <c r="AC178" s="2" t="e">
        <f>#REF!-AC177</f>
        <v>#REF!</v>
      </c>
      <c r="AD178" s="2" t="e">
        <f>#REF!-AD177</f>
        <v>#REF!</v>
      </c>
      <c r="AE178" s="2" t="e">
        <f>#REF!-AE177</f>
        <v>#REF!</v>
      </c>
    </row>
    <row r="179" spans="1:31" ht="24.95" customHeight="1" x14ac:dyDescent="0.25">
      <c r="A179" s="274" t="s">
        <v>3</v>
      </c>
      <c r="B179" s="168" t="s">
        <v>184</v>
      </c>
      <c r="C179" s="168" t="s">
        <v>373</v>
      </c>
      <c r="D179" s="290">
        <f>F179/E179</f>
        <v>183.40266666666668</v>
      </c>
      <c r="E179" s="284">
        <v>15</v>
      </c>
      <c r="F179" s="292">
        <v>2751.04</v>
      </c>
      <c r="G179" s="280">
        <v>145.35</v>
      </c>
      <c r="H179" s="285">
        <f t="shared" ref="H179" si="197">F179+G179</f>
        <v>2896.39</v>
      </c>
      <c r="I179" s="34">
        <v>195.23</v>
      </c>
      <c r="J179" s="17">
        <v>0</v>
      </c>
      <c r="K179" s="231">
        <v>0</v>
      </c>
      <c r="L179" s="231">
        <v>0</v>
      </c>
      <c r="M179" s="231">
        <v>137.56</v>
      </c>
      <c r="N179" s="34">
        <v>500</v>
      </c>
      <c r="O179" s="286">
        <f t="shared" ref="O179" si="198">F179+G179-I179-J179-K179-L179-M179-N179</f>
        <v>2063.6</v>
      </c>
      <c r="P179" s="287"/>
      <c r="S179" s="2">
        <v>2354.04</v>
      </c>
      <c r="T179" s="2">
        <f>S179*1.05</f>
        <v>2471.7420000000002</v>
      </c>
      <c r="V179" s="59">
        <f t="shared" ref="V179:V180" si="199">SUM(W179*0.06)</f>
        <v>148.30439999999999</v>
      </c>
      <c r="W179" s="269">
        <v>2471.7399999999998</v>
      </c>
      <c r="X179" s="269">
        <f t="shared" ref="X179" si="200">V179+W179</f>
        <v>2620.0443999999998</v>
      </c>
      <c r="Y179" s="59">
        <f t="shared" ref="Y179:Y180" si="201">SUM(X179*0.03)</f>
        <v>78.601331999999985</v>
      </c>
      <c r="AA179" s="96" t="s">
        <v>145</v>
      </c>
      <c r="AB179" s="96">
        <v>538.20000000000005</v>
      </c>
      <c r="AC179" s="96">
        <v>538.20000000000005</v>
      </c>
      <c r="AD179" s="96">
        <v>121.95</v>
      </c>
      <c r="AE179" s="96">
        <v>293.25</v>
      </c>
    </row>
    <row r="180" spans="1:31" ht="15" customHeight="1" thickBot="1" x14ac:dyDescent="0.3">
      <c r="A180" s="289"/>
      <c r="B180" s="169"/>
      <c r="C180" s="170"/>
      <c r="D180" s="291"/>
      <c r="E180" s="312"/>
      <c r="F180" s="321"/>
      <c r="G180" s="281"/>
      <c r="H180" s="313"/>
      <c r="I180" s="299" t="s">
        <v>29</v>
      </c>
      <c r="J180" s="299"/>
      <c r="K180" s="299"/>
      <c r="L180" s="299"/>
      <c r="M180" s="299"/>
      <c r="N180" s="299"/>
      <c r="O180" s="298"/>
      <c r="P180" s="288"/>
      <c r="V180" s="59">
        <f t="shared" si="199"/>
        <v>0</v>
      </c>
      <c r="W180" s="269"/>
      <c r="X180" s="269"/>
      <c r="Y180" s="59">
        <f t="shared" si="201"/>
        <v>0</v>
      </c>
      <c r="AA180" t="s">
        <v>146</v>
      </c>
      <c r="AB180" t="e">
        <f>#REF!+AB179</f>
        <v>#REF!</v>
      </c>
      <c r="AC180" t="e">
        <f>#REF!+AC179</f>
        <v>#REF!</v>
      </c>
      <c r="AD180" t="e">
        <f>#REF!+AD179</f>
        <v>#REF!</v>
      </c>
      <c r="AE180" t="e">
        <f>#REF!+AE179</f>
        <v>#REF!</v>
      </c>
    </row>
    <row r="181" spans="1:31" ht="26.25" customHeight="1" thickBot="1" x14ac:dyDescent="0.3">
      <c r="A181" s="282" t="s">
        <v>276</v>
      </c>
      <c r="B181" s="283"/>
      <c r="C181" s="108"/>
      <c r="D181" s="13"/>
      <c r="E181" s="14"/>
      <c r="F181" s="13">
        <f>SUM(F171:F180)</f>
        <v>18428.04</v>
      </c>
      <c r="G181" s="13">
        <f>SUM(G171:G180)</f>
        <v>436.04999999999995</v>
      </c>
      <c r="H181" s="13">
        <f t="shared" ref="H181:O181" si="202">SUM(H171:H180)</f>
        <v>18864.09</v>
      </c>
      <c r="I181" s="13">
        <f t="shared" si="202"/>
        <v>1681.1799999999998</v>
      </c>
      <c r="J181" s="13">
        <f t="shared" si="202"/>
        <v>0</v>
      </c>
      <c r="K181" s="13">
        <f t="shared" si="202"/>
        <v>0</v>
      </c>
      <c r="L181" s="13">
        <f t="shared" si="202"/>
        <v>0</v>
      </c>
      <c r="M181" s="13">
        <f t="shared" si="202"/>
        <v>921.41000000000008</v>
      </c>
      <c r="N181" s="13">
        <f t="shared" si="202"/>
        <v>800</v>
      </c>
      <c r="O181" s="177">
        <f t="shared" si="202"/>
        <v>15461.499999999998</v>
      </c>
      <c r="P181" s="58"/>
      <c r="U181" s="59">
        <f>V181+W181</f>
        <v>9498.384399999999</v>
      </c>
      <c r="V181" s="59">
        <f>SUM(V177:V180)</f>
        <v>537.64439999999991</v>
      </c>
      <c r="W181" s="59">
        <f>SUM(W177:W180)</f>
        <v>8960.74</v>
      </c>
      <c r="X181" s="59">
        <f>SUM(X177:X180)</f>
        <v>9498.384399999999</v>
      </c>
    </row>
    <row r="182" spans="1:31" ht="13.5" customHeight="1" x14ac:dyDescent="0.25">
      <c r="A182" s="158"/>
      <c r="B182" s="161"/>
      <c r="C182" s="109"/>
      <c r="D182" s="31"/>
      <c r="E182" s="30"/>
      <c r="F182" s="31"/>
      <c r="G182" s="31"/>
      <c r="H182" s="32"/>
      <c r="I182" s="36"/>
      <c r="J182" s="32"/>
      <c r="K182" s="32"/>
      <c r="L182" s="32"/>
      <c r="M182" s="32"/>
      <c r="N182" s="36"/>
      <c r="O182" s="176"/>
    </row>
    <row r="183" spans="1:31" s="7" customFormat="1" ht="16.5" customHeight="1" thickBot="1" x14ac:dyDescent="0.3">
      <c r="A183" s="279" t="s">
        <v>57</v>
      </c>
      <c r="B183" s="279"/>
      <c r="C183" s="5"/>
      <c r="D183" s="5"/>
      <c r="E183" s="8"/>
      <c r="F183" s="5"/>
      <c r="G183" s="5"/>
      <c r="H183" s="6"/>
      <c r="I183" s="6"/>
      <c r="J183" s="5"/>
      <c r="K183" s="5"/>
      <c r="L183" s="5"/>
      <c r="M183" s="6"/>
      <c r="N183" s="6"/>
      <c r="O183" s="174"/>
      <c r="P183" s="5"/>
      <c r="S183" s="18"/>
      <c r="T183" s="18"/>
      <c r="AA183" s="1" t="s">
        <v>15</v>
      </c>
      <c r="AB183" s="2">
        <v>10994.78</v>
      </c>
      <c r="AC183" s="2">
        <v>3060.75</v>
      </c>
      <c r="AD183" s="2">
        <v>1115.27</v>
      </c>
      <c r="AE183" s="2"/>
    </row>
    <row r="184" spans="1:31" ht="24.95" customHeight="1" x14ac:dyDescent="0.25">
      <c r="A184" s="275" t="s">
        <v>3</v>
      </c>
      <c r="B184" s="165" t="s">
        <v>185</v>
      </c>
      <c r="C184" s="205" t="s">
        <v>58</v>
      </c>
      <c r="D184" s="296">
        <f>F184/E184</f>
        <v>769.6346666666667</v>
      </c>
      <c r="E184" s="293">
        <v>15</v>
      </c>
      <c r="F184" s="271">
        <v>11544.52</v>
      </c>
      <c r="G184" s="314">
        <v>0</v>
      </c>
      <c r="H184" s="315">
        <f>F184+G184</f>
        <v>11544.52</v>
      </c>
      <c r="I184" s="33">
        <v>1946.58</v>
      </c>
      <c r="J184" s="16">
        <v>0</v>
      </c>
      <c r="K184" s="234">
        <v>0</v>
      </c>
      <c r="L184" s="234">
        <v>0</v>
      </c>
      <c r="M184" s="234">
        <v>577.23</v>
      </c>
      <c r="N184" s="33">
        <v>2000</v>
      </c>
      <c r="O184" s="332">
        <f>F184+G184-I184-J184-K184-L184-M184-N184</f>
        <v>7020.7100000000009</v>
      </c>
      <c r="P184" s="287"/>
      <c r="S184" s="2">
        <v>9878.5</v>
      </c>
      <c r="T184" s="2">
        <f>S184*1.05</f>
        <v>10372.425000000001</v>
      </c>
      <c r="V184" s="59">
        <f t="shared" ref="V184:V195" si="203">SUM(W184*0.06)</f>
        <v>622.34579999999994</v>
      </c>
      <c r="W184" s="271">
        <v>10372.43</v>
      </c>
      <c r="X184" s="269">
        <f t="shared" ref="X184" si="204">V184+W184</f>
        <v>10994.775799999999</v>
      </c>
      <c r="Y184" s="59">
        <f t="shared" ref="Y184:Y195" si="205">SUM(X184*0.03)</f>
        <v>329.84327399999995</v>
      </c>
      <c r="AA184" s="94" t="s">
        <v>141</v>
      </c>
      <c r="AB184" s="95">
        <v>10248.459999999999</v>
      </c>
      <c r="AC184" s="95">
        <v>2077.5100000000002</v>
      </c>
      <c r="AD184" s="95">
        <v>244.81</v>
      </c>
      <c r="AE184" s="95"/>
    </row>
    <row r="185" spans="1:31" ht="15" customHeight="1" thickBot="1" x14ac:dyDescent="0.3">
      <c r="A185" s="274"/>
      <c r="B185" s="168"/>
      <c r="C185" s="164"/>
      <c r="D185" s="290"/>
      <c r="E185" s="284"/>
      <c r="F185" s="269"/>
      <c r="G185" s="280"/>
      <c r="H185" s="285"/>
      <c r="I185" s="273" t="s">
        <v>29</v>
      </c>
      <c r="J185" s="273"/>
      <c r="K185" s="273"/>
      <c r="L185" s="273"/>
      <c r="M185" s="273"/>
      <c r="N185" s="273"/>
      <c r="O185" s="304"/>
      <c r="P185" s="288"/>
      <c r="V185" s="59">
        <f t="shared" si="203"/>
        <v>0</v>
      </c>
      <c r="W185" s="300"/>
      <c r="X185" s="269"/>
      <c r="Y185" s="59">
        <f t="shared" si="205"/>
        <v>0</v>
      </c>
      <c r="AA185" t="s">
        <v>142</v>
      </c>
      <c r="AB185" s="2">
        <f>AB183-AB184</f>
        <v>746.32000000000153</v>
      </c>
      <c r="AC185" s="2">
        <f>AC183-AC184</f>
        <v>983.23999999999978</v>
      </c>
      <c r="AD185" s="2">
        <f>AD183-AD184</f>
        <v>870.46</v>
      </c>
      <c r="AE185" s="2"/>
    </row>
    <row r="186" spans="1:31" ht="24.95" customHeight="1" x14ac:dyDescent="0.25">
      <c r="A186" s="274" t="s">
        <v>3</v>
      </c>
      <c r="B186" s="168" t="s">
        <v>186</v>
      </c>
      <c r="C186" s="207" t="s">
        <v>396</v>
      </c>
      <c r="D186" s="290">
        <f>F186/E186</f>
        <v>214.25266666666667</v>
      </c>
      <c r="E186" s="284">
        <v>15</v>
      </c>
      <c r="F186" s="269">
        <v>3213.79</v>
      </c>
      <c r="G186" s="280">
        <v>125.1</v>
      </c>
      <c r="H186" s="285">
        <f t="shared" ref="H186" si="206">F186+G186</f>
        <v>3338.89</v>
      </c>
      <c r="I186" s="34">
        <v>245.57</v>
      </c>
      <c r="J186" s="17">
        <v>0</v>
      </c>
      <c r="K186" s="231">
        <v>0</v>
      </c>
      <c r="L186" s="231">
        <v>0</v>
      </c>
      <c r="M186" s="231">
        <v>160.69</v>
      </c>
      <c r="N186" s="34">
        <v>0</v>
      </c>
      <c r="O186" s="286">
        <f t="shared" ref="O186" si="207">F186+G186-I186-J186-K186-L186-M186-N186</f>
        <v>2932.6299999999997</v>
      </c>
      <c r="P186" s="287"/>
      <c r="S186" s="2">
        <v>2750</v>
      </c>
      <c r="T186" s="2">
        <f>S186*1.05</f>
        <v>2887.5</v>
      </c>
      <c r="V186" s="59">
        <f t="shared" ref="V186:V187" si="208">SUM(W186*0.06)</f>
        <v>173.25</v>
      </c>
      <c r="W186" s="269">
        <v>2887.5</v>
      </c>
      <c r="X186" s="269">
        <f t="shared" ref="X186" si="209">V186+W186</f>
        <v>3060.75</v>
      </c>
      <c r="Y186" s="59">
        <f t="shared" ref="Y186:Y187" si="210">SUM(X186*0.03)</f>
        <v>91.822499999999991</v>
      </c>
      <c r="AA186" s="96" t="s">
        <v>145</v>
      </c>
      <c r="AB186" s="96">
        <v>1641.75</v>
      </c>
      <c r="AC186" s="96">
        <v>121.95</v>
      </c>
      <c r="AD186" s="96">
        <v>4.6500000000000004</v>
      </c>
      <c r="AE186" s="96"/>
    </row>
    <row r="187" spans="1:31" ht="15" customHeight="1" thickBot="1" x14ac:dyDescent="0.3">
      <c r="A187" s="274"/>
      <c r="B187" s="168"/>
      <c r="C187" s="164"/>
      <c r="D187" s="290"/>
      <c r="E187" s="284"/>
      <c r="F187" s="269"/>
      <c r="G187" s="280"/>
      <c r="H187" s="285"/>
      <c r="I187" s="273" t="s">
        <v>29</v>
      </c>
      <c r="J187" s="273"/>
      <c r="K187" s="273"/>
      <c r="L187" s="273"/>
      <c r="M187" s="273"/>
      <c r="N187" s="273"/>
      <c r="O187" s="286"/>
      <c r="P187" s="288"/>
      <c r="V187" s="59">
        <f t="shared" si="208"/>
        <v>0</v>
      </c>
      <c r="W187" s="269"/>
      <c r="X187" s="269"/>
      <c r="Y187" s="59">
        <f t="shared" si="210"/>
        <v>0</v>
      </c>
      <c r="AA187" t="s">
        <v>146</v>
      </c>
      <c r="AB187" t="e">
        <f>#REF!+AB186</f>
        <v>#REF!</v>
      </c>
      <c r="AC187" t="e">
        <f>#REF!+AC186</f>
        <v>#REF!</v>
      </c>
      <c r="AD187" t="e">
        <f>#REF!+AD186</f>
        <v>#REF!</v>
      </c>
    </row>
    <row r="188" spans="1:31" ht="24.95" customHeight="1" x14ac:dyDescent="0.25">
      <c r="A188" s="274" t="s">
        <v>3</v>
      </c>
      <c r="B188" s="168" t="s">
        <v>189</v>
      </c>
      <c r="C188" s="168" t="s">
        <v>371</v>
      </c>
      <c r="D188" s="290">
        <f>F188/E188</f>
        <v>196.73599999999999</v>
      </c>
      <c r="E188" s="284">
        <v>15</v>
      </c>
      <c r="F188" s="269">
        <v>2951.04</v>
      </c>
      <c r="G188" s="280">
        <v>145.35</v>
      </c>
      <c r="H188" s="285">
        <f t="shared" ref="H188" si="211">F188+G188</f>
        <v>3096.39</v>
      </c>
      <c r="I188" s="34">
        <v>216.99</v>
      </c>
      <c r="J188" s="17">
        <v>0</v>
      </c>
      <c r="K188" s="231">
        <v>0</v>
      </c>
      <c r="L188" s="231">
        <v>0</v>
      </c>
      <c r="M188" s="231">
        <v>147.56</v>
      </c>
      <c r="N188" s="34">
        <v>50</v>
      </c>
      <c r="O188" s="286">
        <f>F188+G188-I188-J188-K188-L188-M188-N188</f>
        <v>2681.8399999999997</v>
      </c>
      <c r="P188" s="287"/>
      <c r="S188" s="2">
        <v>2750</v>
      </c>
      <c r="T188" s="2">
        <f>S188*1.05</f>
        <v>2887.5</v>
      </c>
      <c r="V188" s="59">
        <f t="shared" ref="V188:V189" si="212">SUM(W188*0.06)</f>
        <v>173.25</v>
      </c>
      <c r="W188" s="271">
        <v>2887.5</v>
      </c>
      <c r="X188" s="269">
        <f t="shared" ref="X188" si="213">V188+W188</f>
        <v>3060.75</v>
      </c>
      <c r="Y188" s="59">
        <f t="shared" ref="Y188:Y189" si="214">SUM(X188*0.03)</f>
        <v>91.822499999999991</v>
      </c>
    </row>
    <row r="189" spans="1:31" ht="15" customHeight="1" thickBot="1" x14ac:dyDescent="0.3">
      <c r="A189" s="274"/>
      <c r="B189" s="168"/>
      <c r="C189" s="164"/>
      <c r="D189" s="290"/>
      <c r="E189" s="284"/>
      <c r="F189" s="269"/>
      <c r="G189" s="280"/>
      <c r="H189" s="285"/>
      <c r="I189" s="273" t="s">
        <v>29</v>
      </c>
      <c r="J189" s="273"/>
      <c r="K189" s="273"/>
      <c r="L189" s="273"/>
      <c r="M189" s="273"/>
      <c r="N189" s="273"/>
      <c r="O189" s="286"/>
      <c r="P189" s="288"/>
      <c r="V189" s="59">
        <f t="shared" si="212"/>
        <v>0</v>
      </c>
      <c r="W189" s="272"/>
      <c r="X189" s="269"/>
      <c r="Y189" s="59">
        <f t="shared" si="214"/>
        <v>0</v>
      </c>
    </row>
    <row r="190" spans="1:31" ht="24.95" customHeight="1" x14ac:dyDescent="0.25">
      <c r="A190" s="274" t="s">
        <v>3</v>
      </c>
      <c r="B190" s="168" t="s">
        <v>368</v>
      </c>
      <c r="C190" s="168" t="s">
        <v>402</v>
      </c>
      <c r="D190" s="290">
        <f>F190/E190</f>
        <v>126.3</v>
      </c>
      <c r="E190" s="284">
        <v>15</v>
      </c>
      <c r="F190" s="269">
        <v>1894.5</v>
      </c>
      <c r="G190" s="280">
        <v>188.7</v>
      </c>
      <c r="H190" s="285">
        <f t="shared" ref="H190" si="215">F190+G190</f>
        <v>2083.1999999999998</v>
      </c>
      <c r="I190" s="34">
        <v>110.23</v>
      </c>
      <c r="J190" s="17">
        <v>0</v>
      </c>
      <c r="K190" s="231">
        <v>0</v>
      </c>
      <c r="L190" s="231">
        <v>0</v>
      </c>
      <c r="M190" s="231">
        <v>94.73</v>
      </c>
      <c r="N190" s="34">
        <v>200</v>
      </c>
      <c r="O190" s="286">
        <f t="shared" ref="O190" si="216">F190+G190-I190-J190-K190-L190-M190-N190</f>
        <v>1678.2399999999998</v>
      </c>
      <c r="P190" s="287"/>
      <c r="S190" s="2">
        <v>2750</v>
      </c>
      <c r="T190" s="2">
        <f>S190*1.05</f>
        <v>2887.5</v>
      </c>
      <c r="V190" s="59">
        <f t="shared" si="203"/>
        <v>173.25</v>
      </c>
      <c r="W190" s="269">
        <v>2887.5</v>
      </c>
      <c r="X190" s="269">
        <f t="shared" ref="X190" si="217">V190+W190</f>
        <v>3060.75</v>
      </c>
      <c r="Y190" s="59">
        <f t="shared" si="205"/>
        <v>91.822499999999991</v>
      </c>
      <c r="AA190" s="96" t="s">
        <v>145</v>
      </c>
      <c r="AB190" s="96">
        <v>1641.75</v>
      </c>
      <c r="AC190" s="96">
        <v>121.95</v>
      </c>
      <c r="AD190" s="96">
        <v>4.6500000000000004</v>
      </c>
      <c r="AE190" s="96"/>
    </row>
    <row r="191" spans="1:31" ht="15" customHeight="1" thickBot="1" x14ac:dyDescent="0.3">
      <c r="A191" s="274"/>
      <c r="B191" s="168"/>
      <c r="C191" s="164"/>
      <c r="D191" s="290"/>
      <c r="E191" s="284"/>
      <c r="F191" s="269"/>
      <c r="G191" s="280"/>
      <c r="H191" s="285"/>
      <c r="I191" s="273" t="s">
        <v>29</v>
      </c>
      <c r="J191" s="273"/>
      <c r="K191" s="273"/>
      <c r="L191" s="273"/>
      <c r="M191" s="273"/>
      <c r="N191" s="273"/>
      <c r="O191" s="286"/>
      <c r="P191" s="288"/>
      <c r="V191" s="59">
        <f t="shared" si="203"/>
        <v>0</v>
      </c>
      <c r="W191" s="269"/>
      <c r="X191" s="269"/>
      <c r="Y191" s="59">
        <f t="shared" si="205"/>
        <v>0</v>
      </c>
      <c r="AA191" t="s">
        <v>146</v>
      </c>
      <c r="AB191" t="e">
        <f>#REF!+AB190</f>
        <v>#REF!</v>
      </c>
      <c r="AC191" t="e">
        <f>#REF!+AC190</f>
        <v>#REF!</v>
      </c>
      <c r="AD191" t="e">
        <f>#REF!+AD190</f>
        <v>#REF!</v>
      </c>
    </row>
    <row r="192" spans="1:31" ht="24.95" customHeight="1" x14ac:dyDescent="0.25">
      <c r="A192" s="274" t="s">
        <v>3</v>
      </c>
      <c r="B192" s="168" t="s">
        <v>138</v>
      </c>
      <c r="C192" s="168" t="s">
        <v>403</v>
      </c>
      <c r="D192" s="290">
        <f>F192/E192</f>
        <v>292.15999999999997</v>
      </c>
      <c r="E192" s="323">
        <v>15</v>
      </c>
      <c r="F192" s="269">
        <v>4382.3999999999996</v>
      </c>
      <c r="G192" s="280">
        <v>0</v>
      </c>
      <c r="H192" s="285">
        <f>F192+G192</f>
        <v>4382.3999999999996</v>
      </c>
      <c r="I192" s="34">
        <v>412.83</v>
      </c>
      <c r="J192" s="17">
        <v>0</v>
      </c>
      <c r="K192" s="231">
        <v>0</v>
      </c>
      <c r="L192" s="231">
        <v>0</v>
      </c>
      <c r="M192" s="231">
        <v>219.12</v>
      </c>
      <c r="N192" s="34">
        <v>1200</v>
      </c>
      <c r="O192" s="286">
        <f>F192+G192-I192-J192-K192-L192-M192-N192</f>
        <v>2550.4499999999998</v>
      </c>
      <c r="P192" s="287"/>
      <c r="S192" s="2">
        <v>6180</v>
      </c>
      <c r="T192" s="2">
        <f>S192*1.05</f>
        <v>6489</v>
      </c>
      <c r="V192" s="59">
        <f t="shared" si="203"/>
        <v>198</v>
      </c>
      <c r="W192" s="271">
        <v>3300</v>
      </c>
      <c r="X192" s="269">
        <f t="shared" ref="X192" si="218">V192+W192</f>
        <v>3498</v>
      </c>
      <c r="Y192" s="59">
        <f t="shared" si="205"/>
        <v>104.94</v>
      </c>
      <c r="AA192" s="94" t="s">
        <v>141</v>
      </c>
      <c r="AB192" s="95">
        <v>2077.5100000000002</v>
      </c>
      <c r="AC192" s="95">
        <v>5081.41</v>
      </c>
      <c r="AD192" s="95">
        <v>2077.5100000000002</v>
      </c>
      <c r="AE192" s="95"/>
    </row>
    <row r="193" spans="1:31" ht="15" customHeight="1" thickBot="1" x14ac:dyDescent="0.3">
      <c r="A193" s="274"/>
      <c r="B193" s="168"/>
      <c r="C193" s="168"/>
      <c r="D193" s="290"/>
      <c r="E193" s="323"/>
      <c r="F193" s="269"/>
      <c r="G193" s="280"/>
      <c r="H193" s="285"/>
      <c r="I193" s="273" t="s">
        <v>29</v>
      </c>
      <c r="J193" s="273"/>
      <c r="K193" s="273"/>
      <c r="L193" s="273"/>
      <c r="M193" s="273"/>
      <c r="N193" s="273"/>
      <c r="O193" s="286"/>
      <c r="P193" s="288"/>
      <c r="V193" s="59">
        <f t="shared" si="203"/>
        <v>0</v>
      </c>
      <c r="W193" s="272"/>
      <c r="X193" s="269"/>
      <c r="Y193" s="59">
        <f t="shared" si="205"/>
        <v>0</v>
      </c>
      <c r="AA193" t="s">
        <v>142</v>
      </c>
      <c r="AB193" s="2" t="e">
        <f>AB191-AB192</f>
        <v>#REF!</v>
      </c>
      <c r="AC193" s="2" t="e">
        <f>AC191-AC192</f>
        <v>#REF!</v>
      </c>
      <c r="AD193" s="2" t="e">
        <f>AD191-AD192</f>
        <v>#REF!</v>
      </c>
      <c r="AE193" s="2"/>
    </row>
    <row r="194" spans="1:31" ht="24.95" customHeight="1" x14ac:dyDescent="0.25">
      <c r="A194" s="274" t="s">
        <v>3</v>
      </c>
      <c r="B194" s="168" t="s">
        <v>187</v>
      </c>
      <c r="C194" s="168" t="s">
        <v>404</v>
      </c>
      <c r="D194" s="290">
        <f>F194/E194</f>
        <v>292.15999999999997</v>
      </c>
      <c r="E194" s="284">
        <v>15</v>
      </c>
      <c r="F194" s="269">
        <v>4382.3999999999996</v>
      </c>
      <c r="G194" s="280">
        <v>0</v>
      </c>
      <c r="H194" s="285">
        <f>F194+G194</f>
        <v>4382.3999999999996</v>
      </c>
      <c r="I194" s="34">
        <v>412.83</v>
      </c>
      <c r="J194" s="17">
        <v>0</v>
      </c>
      <c r="K194" s="231">
        <v>0</v>
      </c>
      <c r="L194" s="231">
        <v>0</v>
      </c>
      <c r="M194" s="231">
        <v>219.12</v>
      </c>
      <c r="N194" s="34">
        <v>450</v>
      </c>
      <c r="O194" s="286">
        <f>F194+G194-I194-J194-K194-L194-M194-N194</f>
        <v>3300.45</v>
      </c>
      <c r="P194" s="287"/>
      <c r="S194" s="2">
        <v>2750</v>
      </c>
      <c r="T194" s="2">
        <f>S194*1.05</f>
        <v>2887.5</v>
      </c>
      <c r="V194" s="59">
        <f t="shared" si="203"/>
        <v>173.25</v>
      </c>
      <c r="W194" s="271">
        <v>2887.5</v>
      </c>
      <c r="X194" s="269">
        <f t="shared" ref="X194" si="219">V194+W194</f>
        <v>3060.75</v>
      </c>
      <c r="Y194" s="59">
        <f t="shared" si="205"/>
        <v>91.822499999999991</v>
      </c>
    </row>
    <row r="195" spans="1:31" ht="15" customHeight="1" thickBot="1" x14ac:dyDescent="0.3">
      <c r="A195" s="274"/>
      <c r="B195" s="168"/>
      <c r="C195" s="168"/>
      <c r="D195" s="290"/>
      <c r="E195" s="284"/>
      <c r="F195" s="269"/>
      <c r="G195" s="280"/>
      <c r="H195" s="285"/>
      <c r="I195" s="273" t="s">
        <v>29</v>
      </c>
      <c r="J195" s="273"/>
      <c r="K195" s="273"/>
      <c r="L195" s="273"/>
      <c r="M195" s="273"/>
      <c r="N195" s="273"/>
      <c r="O195" s="286"/>
      <c r="P195" s="288"/>
      <c r="V195" s="59">
        <f t="shared" si="203"/>
        <v>0</v>
      </c>
      <c r="W195" s="272"/>
      <c r="X195" s="269"/>
      <c r="Y195" s="59">
        <f t="shared" si="205"/>
        <v>0</v>
      </c>
    </row>
    <row r="196" spans="1:31" s="7" customFormat="1" ht="24.75" customHeight="1" x14ac:dyDescent="0.25">
      <c r="A196" s="274" t="s">
        <v>3</v>
      </c>
      <c r="B196" s="168" t="s">
        <v>188</v>
      </c>
      <c r="C196" s="168" t="s">
        <v>397</v>
      </c>
      <c r="D196" s="290">
        <f>F196/E196</f>
        <v>292.15999999999997</v>
      </c>
      <c r="E196" s="284">
        <v>15</v>
      </c>
      <c r="F196" s="269">
        <v>4382.3999999999996</v>
      </c>
      <c r="G196" s="280">
        <v>0</v>
      </c>
      <c r="H196" s="285">
        <f>F196+G196</f>
        <v>4382.3999999999996</v>
      </c>
      <c r="I196" s="34">
        <v>412.83</v>
      </c>
      <c r="J196" s="17">
        <v>0</v>
      </c>
      <c r="K196" s="262">
        <v>0</v>
      </c>
      <c r="L196" s="262">
        <v>0</v>
      </c>
      <c r="M196" s="262">
        <v>219.12</v>
      </c>
      <c r="N196" s="34">
        <v>300</v>
      </c>
      <c r="O196" s="304">
        <f>F196+G196-I196-J196-K196-L196-M196-N196</f>
        <v>3450.45</v>
      </c>
      <c r="P196" s="287"/>
      <c r="S196" s="18"/>
      <c r="T196" s="18"/>
    </row>
    <row r="197" spans="1:31" s="7" customFormat="1" ht="15" customHeight="1" thickBot="1" x14ac:dyDescent="0.3">
      <c r="A197" s="274"/>
      <c r="B197" s="168"/>
      <c r="C197" s="164"/>
      <c r="D197" s="290"/>
      <c r="E197" s="284"/>
      <c r="F197" s="269"/>
      <c r="G197" s="280"/>
      <c r="H197" s="285"/>
      <c r="I197" s="273" t="s">
        <v>29</v>
      </c>
      <c r="J197" s="273"/>
      <c r="K197" s="273"/>
      <c r="L197" s="273"/>
      <c r="M197" s="273"/>
      <c r="N197" s="273"/>
      <c r="O197" s="304"/>
      <c r="P197" s="288"/>
      <c r="S197" s="18"/>
      <c r="T197" s="18"/>
    </row>
    <row r="198" spans="1:31" s="7" customFormat="1" ht="24.75" customHeight="1" x14ac:dyDescent="0.25">
      <c r="A198" s="274" t="s">
        <v>3</v>
      </c>
      <c r="B198" s="168" t="s">
        <v>204</v>
      </c>
      <c r="C198" s="168" t="s">
        <v>449</v>
      </c>
      <c r="D198" s="290">
        <f>F198/E198</f>
        <v>183.40266666666668</v>
      </c>
      <c r="E198" s="284">
        <v>15</v>
      </c>
      <c r="F198" s="269">
        <v>2751.04</v>
      </c>
      <c r="G198" s="280">
        <v>145.35</v>
      </c>
      <c r="H198" s="285">
        <f t="shared" ref="H198" si="220">F198+G198</f>
        <v>2896.39</v>
      </c>
      <c r="I198" s="34">
        <v>195.23</v>
      </c>
      <c r="J198" s="17">
        <v>0</v>
      </c>
      <c r="K198" s="262">
        <v>0</v>
      </c>
      <c r="L198" s="262">
        <v>0</v>
      </c>
      <c r="M198" s="262">
        <v>137.56</v>
      </c>
      <c r="N198" s="34">
        <v>0</v>
      </c>
      <c r="O198" s="286">
        <f t="shared" ref="O198" si="221">F198+G198-I198-J198-K198-L198-M198-N198</f>
        <v>2563.6</v>
      </c>
      <c r="P198" s="287"/>
      <c r="S198" s="18"/>
      <c r="T198" s="18"/>
    </row>
    <row r="199" spans="1:31" s="7" customFormat="1" ht="15" customHeight="1" thickBot="1" x14ac:dyDescent="0.3">
      <c r="A199" s="274"/>
      <c r="B199" s="168"/>
      <c r="C199" s="164"/>
      <c r="D199" s="290"/>
      <c r="E199" s="284"/>
      <c r="F199" s="269"/>
      <c r="G199" s="280"/>
      <c r="H199" s="285"/>
      <c r="I199" s="273" t="s">
        <v>29</v>
      </c>
      <c r="J199" s="273"/>
      <c r="K199" s="273"/>
      <c r="L199" s="273"/>
      <c r="M199" s="273"/>
      <c r="N199" s="273"/>
      <c r="O199" s="286"/>
      <c r="P199" s="288"/>
      <c r="S199" s="18"/>
      <c r="T199" s="18"/>
    </row>
    <row r="200" spans="1:31" ht="21.75" customHeight="1" thickBot="1" x14ac:dyDescent="0.3">
      <c r="A200" s="282" t="s">
        <v>60</v>
      </c>
      <c r="B200" s="283"/>
      <c r="C200" s="108"/>
      <c r="D200" s="13"/>
      <c r="E200" s="14"/>
      <c r="F200" s="13">
        <f t="shared" ref="F200:O200" si="222">SUM(F184:F199)</f>
        <v>35502.090000000004</v>
      </c>
      <c r="G200" s="13">
        <f t="shared" si="222"/>
        <v>604.5</v>
      </c>
      <c r="H200" s="13">
        <f t="shared" si="222"/>
        <v>36106.590000000004</v>
      </c>
      <c r="I200" s="13">
        <f t="shared" si="222"/>
        <v>3953.09</v>
      </c>
      <c r="J200" s="13">
        <f t="shared" si="222"/>
        <v>0</v>
      </c>
      <c r="K200" s="13">
        <f t="shared" si="222"/>
        <v>0</v>
      </c>
      <c r="L200" s="13">
        <f t="shared" si="222"/>
        <v>0</v>
      </c>
      <c r="M200" s="13">
        <f t="shared" si="222"/>
        <v>1775.1299999999997</v>
      </c>
      <c r="N200" s="13">
        <f t="shared" si="222"/>
        <v>4200</v>
      </c>
      <c r="O200" s="177">
        <f t="shared" si="222"/>
        <v>26178.37</v>
      </c>
      <c r="P200" s="58"/>
      <c r="U200" s="59">
        <f>V200+W200</f>
        <v>26735.775799999999</v>
      </c>
      <c r="V200" s="59">
        <f>SUM(V184:V199)</f>
        <v>1513.3458000000001</v>
      </c>
      <c r="W200" s="59">
        <f>SUM(W184:W199)</f>
        <v>25222.43</v>
      </c>
      <c r="X200" s="59">
        <f>SUM(X184:X199)</f>
        <v>26735.775799999999</v>
      </c>
    </row>
    <row r="201" spans="1:31" ht="21.75" customHeight="1" x14ac:dyDescent="0.25">
      <c r="A201" s="261"/>
      <c r="B201" s="261"/>
      <c r="C201" s="109"/>
      <c r="D201" s="31"/>
      <c r="E201" s="30"/>
      <c r="F201" s="31"/>
      <c r="G201" s="31"/>
      <c r="H201" s="31"/>
      <c r="I201" s="31"/>
      <c r="J201" s="31"/>
      <c r="K201" s="31"/>
      <c r="L201" s="31"/>
      <c r="M201" s="31"/>
      <c r="N201" s="31"/>
      <c r="O201" s="178"/>
      <c r="P201" s="58"/>
      <c r="U201" s="59"/>
      <c r="V201" s="59"/>
      <c r="W201" s="59"/>
      <c r="X201" s="59"/>
    </row>
    <row r="202" spans="1:31" ht="27.75" customHeight="1" x14ac:dyDescent="0.25">
      <c r="A202" s="158"/>
      <c r="B202" s="161"/>
      <c r="C202" s="109"/>
      <c r="D202" s="31"/>
      <c r="E202" s="30"/>
      <c r="F202" s="31"/>
      <c r="G202" s="31"/>
      <c r="H202" s="31"/>
      <c r="I202" s="31"/>
      <c r="J202" s="31"/>
      <c r="K202" s="31"/>
      <c r="L202" s="31"/>
      <c r="M202" s="31"/>
      <c r="N202" s="31"/>
      <c r="O202" s="178"/>
      <c r="P202" s="58"/>
      <c r="U202" s="59"/>
      <c r="V202" s="59"/>
      <c r="W202" s="59"/>
      <c r="X202" s="59"/>
    </row>
    <row r="203" spans="1:31" s="7" customFormat="1" ht="41.25" customHeight="1" thickBot="1" x14ac:dyDescent="0.3">
      <c r="A203" s="279" t="s">
        <v>279</v>
      </c>
      <c r="B203" s="279"/>
      <c r="C203" s="279"/>
      <c r="D203" s="90"/>
      <c r="E203" s="91"/>
      <c r="F203" s="90"/>
      <c r="G203" s="90"/>
      <c r="H203" s="75"/>
      <c r="I203" s="75"/>
      <c r="J203" s="90"/>
      <c r="K203" s="90"/>
      <c r="L203" s="90"/>
      <c r="M203" s="75"/>
      <c r="N203" s="75"/>
      <c r="O203" s="179"/>
      <c r="P203" s="5"/>
      <c r="S203" s="18"/>
      <c r="T203" s="18"/>
      <c r="AA203" s="96" t="s">
        <v>145</v>
      </c>
      <c r="AB203" s="96">
        <v>121.95</v>
      </c>
      <c r="AC203" s="96">
        <v>538.20000000000005</v>
      </c>
      <c r="AD203" s="96">
        <v>121.95</v>
      </c>
      <c r="AE203" s="96"/>
    </row>
    <row r="204" spans="1:31" ht="24.95" customHeight="1" x14ac:dyDescent="0.25">
      <c r="A204" s="294" t="s">
        <v>3</v>
      </c>
      <c r="B204" s="168" t="s">
        <v>280</v>
      </c>
      <c r="C204" s="165" t="s">
        <v>281</v>
      </c>
      <c r="D204" s="296">
        <f>F204/E204</f>
        <v>266.66666666666669</v>
      </c>
      <c r="E204" s="293">
        <v>15</v>
      </c>
      <c r="F204" s="276">
        <v>4000</v>
      </c>
      <c r="G204" s="314">
        <v>0</v>
      </c>
      <c r="H204" s="315">
        <f>F204+G204</f>
        <v>4000</v>
      </c>
      <c r="I204" s="34">
        <v>349.09</v>
      </c>
      <c r="J204" s="17">
        <v>0</v>
      </c>
      <c r="K204" s="157">
        <v>0</v>
      </c>
      <c r="L204" s="157">
        <v>0</v>
      </c>
      <c r="M204" s="157">
        <v>200</v>
      </c>
      <c r="N204" s="34">
        <v>200</v>
      </c>
      <c r="O204" s="297">
        <f>F204+G204-I204-J204-K204-L204-M204-N204</f>
        <v>3250.91</v>
      </c>
      <c r="P204" s="287"/>
      <c r="S204" s="2">
        <v>6180</v>
      </c>
      <c r="T204" s="2">
        <f>S204*1.05</f>
        <v>6489</v>
      </c>
      <c r="V204" s="59">
        <f t="shared" ref="V204:V205" si="223">SUM(W204*0.06)</f>
        <v>389.34</v>
      </c>
      <c r="W204" s="271">
        <v>6489</v>
      </c>
      <c r="X204" s="269">
        <f t="shared" ref="X204" si="224">V204+W204</f>
        <v>6878.34</v>
      </c>
      <c r="Y204" s="59">
        <f t="shared" ref="Y204:Y205" si="225">SUM(X204*0.03)</f>
        <v>206.3502</v>
      </c>
      <c r="AA204" t="s">
        <v>146</v>
      </c>
      <c r="AB204" t="e">
        <f>#REF!+AB203</f>
        <v>#REF!</v>
      </c>
      <c r="AC204" t="e">
        <f>#REF!+AC203</f>
        <v>#REF!</v>
      </c>
      <c r="AD204" t="e">
        <f>#REF!+AD203</f>
        <v>#REF!</v>
      </c>
    </row>
    <row r="205" spans="1:31" ht="15" customHeight="1" thickBot="1" x14ac:dyDescent="0.3">
      <c r="A205" s="295"/>
      <c r="B205" s="167"/>
      <c r="C205" s="169"/>
      <c r="D205" s="291"/>
      <c r="E205" s="312"/>
      <c r="F205" s="321"/>
      <c r="G205" s="281"/>
      <c r="H205" s="313"/>
      <c r="I205" s="299" t="s">
        <v>29</v>
      </c>
      <c r="J205" s="299"/>
      <c r="K205" s="299"/>
      <c r="L205" s="299"/>
      <c r="M205" s="299"/>
      <c r="N205" s="299"/>
      <c r="O205" s="298"/>
      <c r="P205" s="288"/>
      <c r="V205" s="59">
        <f t="shared" si="223"/>
        <v>0</v>
      </c>
      <c r="W205" s="272"/>
      <c r="X205" s="269"/>
      <c r="Y205" s="59">
        <f t="shared" si="225"/>
        <v>0</v>
      </c>
      <c r="AA205" s="96" t="s">
        <v>147</v>
      </c>
      <c r="AB205" s="96">
        <v>0</v>
      </c>
      <c r="AC205" s="96">
        <v>0</v>
      </c>
      <c r="AD205" s="96">
        <v>0</v>
      </c>
      <c r="AE205" s="96"/>
    </row>
    <row r="206" spans="1:31" ht="29.25" customHeight="1" thickBot="1" x14ac:dyDescent="0.3">
      <c r="A206" s="282" t="s">
        <v>323</v>
      </c>
      <c r="B206" s="283"/>
      <c r="C206" s="108"/>
      <c r="D206" s="13"/>
      <c r="E206" s="14"/>
      <c r="F206" s="13">
        <f>SUM(F204:F205)</f>
        <v>4000</v>
      </c>
      <c r="G206" s="13">
        <f t="shared" ref="G206:O206" si="226">SUM(G204:G205)</f>
        <v>0</v>
      </c>
      <c r="H206" s="15">
        <f t="shared" si="226"/>
        <v>4000</v>
      </c>
      <c r="I206" s="13">
        <f t="shared" si="226"/>
        <v>349.09</v>
      </c>
      <c r="J206" s="13">
        <f t="shared" si="226"/>
        <v>0</v>
      </c>
      <c r="K206" s="13">
        <f t="shared" si="226"/>
        <v>0</v>
      </c>
      <c r="L206" s="13">
        <f t="shared" si="226"/>
        <v>0</v>
      </c>
      <c r="M206" s="13">
        <f t="shared" si="226"/>
        <v>200</v>
      </c>
      <c r="N206" s="13">
        <f t="shared" si="226"/>
        <v>200</v>
      </c>
      <c r="O206" s="181">
        <f t="shared" si="226"/>
        <v>3250.91</v>
      </c>
      <c r="P206" s="58"/>
      <c r="U206" s="59">
        <f>V206+W206</f>
        <v>6878.34</v>
      </c>
      <c r="V206" s="59">
        <f>SUM(V204)</f>
        <v>389.34</v>
      </c>
      <c r="W206" s="59">
        <f>SUM(W204)</f>
        <v>6489</v>
      </c>
      <c r="X206" s="59">
        <f>SUM(X204)</f>
        <v>6878.34</v>
      </c>
    </row>
    <row r="207" spans="1:31" ht="29.25" customHeight="1" x14ac:dyDescent="0.25">
      <c r="A207" s="158"/>
      <c r="B207" s="161"/>
      <c r="C207" s="109"/>
      <c r="D207" s="31"/>
      <c r="E207" s="30"/>
      <c r="F207" s="31"/>
      <c r="G207" s="31"/>
      <c r="H207" s="32"/>
      <c r="I207" s="31"/>
      <c r="J207" s="31"/>
      <c r="K207" s="31"/>
      <c r="L207" s="31"/>
      <c r="M207" s="31"/>
      <c r="N207" s="31"/>
      <c r="O207" s="176"/>
      <c r="P207" s="58"/>
      <c r="U207" s="59"/>
      <c r="V207" s="59"/>
      <c r="W207" s="59"/>
      <c r="X207" s="59"/>
    </row>
    <row r="208" spans="1:31" x14ac:dyDescent="0.25">
      <c r="A208" s="110"/>
      <c r="B208" s="162"/>
      <c r="C208" s="111"/>
      <c r="D208" s="4"/>
      <c r="E208" s="9"/>
      <c r="F208" s="4"/>
      <c r="G208" s="4"/>
      <c r="H208" s="4"/>
      <c r="I208" s="35"/>
      <c r="J208" s="4"/>
      <c r="K208" s="4"/>
      <c r="L208" s="4"/>
      <c r="M208" s="4"/>
      <c r="N208" s="35"/>
      <c r="O208" s="180"/>
      <c r="P208" s="4"/>
    </row>
    <row r="209" spans="1:31" x14ac:dyDescent="0.25">
      <c r="A209" s="110"/>
      <c r="B209" s="162"/>
      <c r="C209" s="111"/>
      <c r="D209" s="4"/>
      <c r="E209" s="9"/>
      <c r="F209" s="4"/>
      <c r="G209" s="4"/>
      <c r="H209" s="4"/>
      <c r="I209" s="35"/>
      <c r="J209" s="4"/>
      <c r="K209" s="4"/>
      <c r="L209" s="4"/>
      <c r="M209" s="4"/>
      <c r="N209" s="35"/>
      <c r="O209" s="180"/>
      <c r="P209" s="4"/>
    </row>
    <row r="210" spans="1:31" s="7" customFormat="1" ht="27.75" customHeight="1" thickBot="1" x14ac:dyDescent="0.3">
      <c r="A210" s="279" t="s">
        <v>282</v>
      </c>
      <c r="B210" s="279"/>
      <c r="C210" s="5"/>
      <c r="D210" s="5"/>
      <c r="E210" s="8"/>
      <c r="F210" s="5"/>
      <c r="G210" s="5"/>
      <c r="H210" s="6"/>
      <c r="I210" s="6"/>
      <c r="J210" s="5"/>
      <c r="K210" s="5"/>
      <c r="L210" s="5"/>
      <c r="M210" s="6"/>
      <c r="N210" s="6"/>
      <c r="O210" s="174"/>
      <c r="P210" s="5"/>
      <c r="S210" s="18"/>
      <c r="T210" s="18"/>
    </row>
    <row r="211" spans="1:31" ht="24.95" customHeight="1" x14ac:dyDescent="0.25">
      <c r="A211" s="275" t="s">
        <v>3</v>
      </c>
      <c r="B211" s="165" t="s">
        <v>283</v>
      </c>
      <c r="C211" s="165" t="s">
        <v>427</v>
      </c>
      <c r="D211" s="325">
        <f>F211/E211</f>
        <v>457.4</v>
      </c>
      <c r="E211" s="326">
        <v>15</v>
      </c>
      <c r="F211" s="276">
        <v>6861</v>
      </c>
      <c r="G211" s="317">
        <v>0</v>
      </c>
      <c r="H211" s="315">
        <f>F211+G211</f>
        <v>6861</v>
      </c>
      <c r="I211" s="33">
        <v>918.32</v>
      </c>
      <c r="J211" s="16">
        <v>0</v>
      </c>
      <c r="K211" s="159">
        <v>0</v>
      </c>
      <c r="L211" s="159">
        <v>0</v>
      </c>
      <c r="M211" s="159">
        <v>343.05</v>
      </c>
      <c r="N211" s="33">
        <v>0</v>
      </c>
      <c r="O211" s="332">
        <f>F211+G211-I211-J211-K211-L211-M211-N211</f>
        <v>5599.63</v>
      </c>
      <c r="P211" s="287"/>
      <c r="S211" s="2">
        <v>6180</v>
      </c>
      <c r="T211" s="2">
        <f>S211*1.05</f>
        <v>6489</v>
      </c>
      <c r="V211" s="59">
        <f t="shared" ref="V211:V218" si="227">SUM(W211*0.06)</f>
        <v>389.34</v>
      </c>
      <c r="W211" s="271">
        <v>6489</v>
      </c>
      <c r="X211" s="269">
        <f t="shared" ref="X211" si="228">V211+W211</f>
        <v>6878.34</v>
      </c>
      <c r="Y211" s="59">
        <f t="shared" ref="Y211:Y218" si="229">SUM(X211*0.03)</f>
        <v>206.3502</v>
      </c>
      <c r="AA211" s="1" t="s">
        <v>15</v>
      </c>
      <c r="AB211" s="2">
        <v>6878.34</v>
      </c>
      <c r="AC211" s="2">
        <v>2840.4</v>
      </c>
      <c r="AD211" s="2">
        <v>5878.87</v>
      </c>
      <c r="AE211" s="2"/>
    </row>
    <row r="212" spans="1:31" ht="15" customHeight="1" thickBot="1" x14ac:dyDescent="0.3">
      <c r="A212" s="274"/>
      <c r="B212" s="167"/>
      <c r="C212" s="164"/>
      <c r="D212" s="318"/>
      <c r="E212" s="278"/>
      <c r="F212" s="292"/>
      <c r="G212" s="305"/>
      <c r="H212" s="285"/>
      <c r="I212" s="273" t="s">
        <v>29</v>
      </c>
      <c r="J212" s="273"/>
      <c r="K212" s="273"/>
      <c r="L212" s="273"/>
      <c r="M212" s="273"/>
      <c r="N212" s="273"/>
      <c r="O212" s="304"/>
      <c r="P212" s="288"/>
      <c r="V212" s="59">
        <f t="shared" si="227"/>
        <v>0</v>
      </c>
      <c r="W212" s="300"/>
      <c r="X212" s="269"/>
      <c r="Y212" s="59">
        <f t="shared" si="229"/>
        <v>0</v>
      </c>
      <c r="AA212" s="94" t="s">
        <v>141</v>
      </c>
      <c r="AB212" s="95">
        <v>5081.41</v>
      </c>
      <c r="AC212" s="95">
        <v>2077.5100000000002</v>
      </c>
      <c r="AD212" s="95">
        <v>5081.41</v>
      </c>
      <c r="AE212" s="95"/>
    </row>
    <row r="213" spans="1:31" ht="24.95" customHeight="1" x14ac:dyDescent="0.25">
      <c r="A213" s="274" t="s">
        <v>3</v>
      </c>
      <c r="B213" s="168" t="s">
        <v>252</v>
      </c>
      <c r="C213" s="168" t="s">
        <v>372</v>
      </c>
      <c r="D213" s="318">
        <f>F213/E213</f>
        <v>183.40266666666668</v>
      </c>
      <c r="E213" s="278">
        <v>15</v>
      </c>
      <c r="F213" s="292">
        <v>2751.04</v>
      </c>
      <c r="G213" s="305">
        <v>145.35</v>
      </c>
      <c r="H213" s="285">
        <f t="shared" ref="H213" si="230">F213+G213</f>
        <v>2896.39</v>
      </c>
      <c r="I213" s="34">
        <v>195.23</v>
      </c>
      <c r="J213" s="17">
        <v>0</v>
      </c>
      <c r="K213" s="157">
        <v>0</v>
      </c>
      <c r="L213" s="157">
        <v>0</v>
      </c>
      <c r="M213" s="157">
        <v>137.56</v>
      </c>
      <c r="N213" s="34">
        <v>250</v>
      </c>
      <c r="O213" s="286">
        <f t="shared" ref="O213" si="231">F213+G213-I213-J213-K213-L213-M213-N213</f>
        <v>2313.6</v>
      </c>
      <c r="P213" s="287"/>
      <c r="S213" s="2">
        <v>2354.04</v>
      </c>
      <c r="T213" s="2">
        <f>S213*1.05</f>
        <v>2471.7420000000002</v>
      </c>
      <c r="V213" s="59">
        <f t="shared" ref="V213:V214" si="232">SUM(W213*0.06)</f>
        <v>148.30439999999999</v>
      </c>
      <c r="W213" s="269">
        <v>2471.7399999999998</v>
      </c>
      <c r="X213" s="269">
        <f t="shared" ref="X213" si="233">V213+W213</f>
        <v>2620.0443999999998</v>
      </c>
      <c r="Y213" s="59">
        <f t="shared" ref="Y213:Y214" si="234">SUM(X213*0.03)</f>
        <v>78.601331999999985</v>
      </c>
      <c r="AA213" s="96" t="s">
        <v>145</v>
      </c>
      <c r="AB213" s="96">
        <v>538.20000000000005</v>
      </c>
      <c r="AC213" s="96">
        <v>121.95</v>
      </c>
      <c r="AD213" s="96"/>
      <c r="AE213" s="96"/>
    </row>
    <row r="214" spans="1:31" ht="15.75" customHeight="1" thickBot="1" x14ac:dyDescent="0.3">
      <c r="A214" s="274"/>
      <c r="B214" s="168"/>
      <c r="C214" s="164"/>
      <c r="D214" s="318"/>
      <c r="E214" s="278"/>
      <c r="F214" s="292"/>
      <c r="G214" s="305"/>
      <c r="H214" s="285"/>
      <c r="I214" s="273" t="s">
        <v>29</v>
      </c>
      <c r="J214" s="273"/>
      <c r="K214" s="273"/>
      <c r="L214" s="273"/>
      <c r="M214" s="273"/>
      <c r="N214" s="273"/>
      <c r="O214" s="286"/>
      <c r="P214" s="288"/>
      <c r="V214" s="59">
        <f t="shared" si="232"/>
        <v>0</v>
      </c>
      <c r="W214" s="269"/>
      <c r="X214" s="269"/>
      <c r="Y214" s="59">
        <f t="shared" si="234"/>
        <v>0</v>
      </c>
      <c r="AA214" t="s">
        <v>146</v>
      </c>
      <c r="AB214" t="e">
        <f>#REF!+AB213</f>
        <v>#REF!</v>
      </c>
      <c r="AC214" t="e">
        <f>#REF!+AC213</f>
        <v>#REF!</v>
      </c>
    </row>
    <row r="215" spans="1:31" ht="24.95" customHeight="1" x14ac:dyDescent="0.25">
      <c r="A215" s="274" t="s">
        <v>3</v>
      </c>
      <c r="B215" s="168" t="s">
        <v>419</v>
      </c>
      <c r="C215" s="168" t="s">
        <v>420</v>
      </c>
      <c r="D215" s="318">
        <f>F215/E215</f>
        <v>186.66</v>
      </c>
      <c r="E215" s="278" t="s">
        <v>125</v>
      </c>
      <c r="F215" s="292">
        <v>2799.9</v>
      </c>
      <c r="G215" s="305">
        <v>145.35</v>
      </c>
      <c r="H215" s="285">
        <f t="shared" ref="H215" si="235">F215+G215</f>
        <v>2945.25</v>
      </c>
      <c r="I215" s="34">
        <v>200.55</v>
      </c>
      <c r="J215" s="17">
        <v>0</v>
      </c>
      <c r="K215" s="226">
        <v>0</v>
      </c>
      <c r="L215" s="226">
        <v>0</v>
      </c>
      <c r="M215" s="226">
        <v>140</v>
      </c>
      <c r="N215" s="34">
        <v>0</v>
      </c>
      <c r="O215" s="286">
        <f t="shared" ref="O215" si="236">F215+G215-I215-J215-K215-L215-M215-N215</f>
        <v>2604.6999999999998</v>
      </c>
      <c r="P215" s="287"/>
      <c r="S215" s="2">
        <v>2354.04</v>
      </c>
      <c r="T215" s="2">
        <f>S215*1.05</f>
        <v>2471.7420000000002</v>
      </c>
      <c r="V215" s="59">
        <f t="shared" ref="V215:V216" si="237">SUM(W215*0.06)</f>
        <v>148.30439999999999</v>
      </c>
      <c r="W215" s="269">
        <v>2471.7399999999998</v>
      </c>
      <c r="X215" s="269">
        <f t="shared" ref="X215" si="238">V215+W215</f>
        <v>2620.0443999999998</v>
      </c>
      <c r="Y215" s="59">
        <f t="shared" ref="Y215:Y216" si="239">SUM(X215*0.03)</f>
        <v>78.601331999999985</v>
      </c>
      <c r="AA215" s="96" t="s">
        <v>145</v>
      </c>
      <c r="AB215" s="96">
        <v>538.20000000000005</v>
      </c>
      <c r="AC215" s="96">
        <v>121.95</v>
      </c>
      <c r="AD215" s="96"/>
      <c r="AE215" s="96"/>
    </row>
    <row r="216" spans="1:31" ht="15.75" customHeight="1" thickBot="1" x14ac:dyDescent="0.3">
      <c r="A216" s="274"/>
      <c r="B216" s="168"/>
      <c r="C216" s="164"/>
      <c r="D216" s="318"/>
      <c r="E216" s="278"/>
      <c r="F216" s="292"/>
      <c r="G216" s="305"/>
      <c r="H216" s="285"/>
      <c r="I216" s="273" t="s">
        <v>29</v>
      </c>
      <c r="J216" s="273"/>
      <c r="K216" s="273"/>
      <c r="L216" s="273"/>
      <c r="M216" s="273"/>
      <c r="N216" s="273"/>
      <c r="O216" s="286"/>
      <c r="P216" s="288"/>
      <c r="V216" s="59">
        <f t="shared" si="237"/>
        <v>0</v>
      </c>
      <c r="W216" s="269"/>
      <c r="X216" s="269"/>
      <c r="Y216" s="59">
        <f t="shared" si="239"/>
        <v>0</v>
      </c>
      <c r="AA216" t="s">
        <v>146</v>
      </c>
      <c r="AB216" t="e">
        <f>#REF!+AB215</f>
        <v>#REF!</v>
      </c>
      <c r="AC216" t="e">
        <f>#REF!+AC215</f>
        <v>#REF!</v>
      </c>
    </row>
    <row r="217" spans="1:31" ht="24.95" customHeight="1" x14ac:dyDescent="0.25">
      <c r="A217" s="274" t="s">
        <v>3</v>
      </c>
      <c r="B217" s="168" t="s">
        <v>190</v>
      </c>
      <c r="C217" s="168" t="s">
        <v>398</v>
      </c>
      <c r="D217" s="290">
        <f>F217/E217</f>
        <v>219.12</v>
      </c>
      <c r="E217" s="284">
        <v>15</v>
      </c>
      <c r="F217" s="269">
        <v>3286.8</v>
      </c>
      <c r="G217" s="280">
        <v>125.1</v>
      </c>
      <c r="H217" s="285">
        <f t="shared" ref="H217" si="240">F217+G217</f>
        <v>3411.9</v>
      </c>
      <c r="I217" s="34">
        <v>253.52</v>
      </c>
      <c r="J217" s="17">
        <v>0</v>
      </c>
      <c r="K217" s="157">
        <v>0</v>
      </c>
      <c r="L217" s="157">
        <v>0</v>
      </c>
      <c r="M217" s="157">
        <v>164.34</v>
      </c>
      <c r="N217" s="34">
        <v>500</v>
      </c>
      <c r="O217" s="286">
        <f t="shared" ref="O217" si="241">F217+G217-I217-J217-K217-L217-M217-N217</f>
        <v>2494.04</v>
      </c>
      <c r="P217" s="287"/>
      <c r="S217" s="2">
        <v>2552.02</v>
      </c>
      <c r="T217" s="2">
        <f>S217*1.05</f>
        <v>2679.6210000000001</v>
      </c>
      <c r="V217" s="59">
        <f t="shared" si="227"/>
        <v>160.77719999999999</v>
      </c>
      <c r="W217" s="269">
        <v>2679.62</v>
      </c>
      <c r="X217" s="269">
        <f t="shared" ref="X217" si="242">V217+W217</f>
        <v>2840.3971999999999</v>
      </c>
      <c r="Y217" s="59">
        <f t="shared" si="229"/>
        <v>85.211915999999988</v>
      </c>
      <c r="AA217" t="s">
        <v>142</v>
      </c>
      <c r="AB217" s="2">
        <f>AB211-AB212</f>
        <v>1796.9300000000003</v>
      </c>
      <c r="AC217" s="2">
        <f>AC211-AC212</f>
        <v>762.88999999999987</v>
      </c>
      <c r="AD217" s="2">
        <f>AD211-AD212</f>
        <v>797.46</v>
      </c>
      <c r="AE217" s="2"/>
    </row>
    <row r="218" spans="1:31" ht="15.75" customHeight="1" thickBot="1" x14ac:dyDescent="0.3">
      <c r="A218" s="289"/>
      <c r="B218" s="169"/>
      <c r="C218" s="170"/>
      <c r="D218" s="291"/>
      <c r="E218" s="312"/>
      <c r="F218" s="301"/>
      <c r="G218" s="281"/>
      <c r="H218" s="313"/>
      <c r="I218" s="299" t="s">
        <v>29</v>
      </c>
      <c r="J218" s="299"/>
      <c r="K218" s="299"/>
      <c r="L218" s="299"/>
      <c r="M218" s="299"/>
      <c r="N218" s="299"/>
      <c r="O218" s="298"/>
      <c r="P218" s="288"/>
      <c r="V218" s="59">
        <f t="shared" si="227"/>
        <v>0</v>
      </c>
      <c r="W218" s="269"/>
      <c r="X218" s="269"/>
      <c r="Y218" s="59">
        <f t="shared" si="229"/>
        <v>0</v>
      </c>
      <c r="AA218" s="96" t="s">
        <v>143</v>
      </c>
      <c r="AB218" s="97">
        <v>0.21360000000000001</v>
      </c>
      <c r="AC218" s="97">
        <v>0.10879999999999999</v>
      </c>
      <c r="AD218" s="97">
        <v>0.21360000000000001</v>
      </c>
      <c r="AE218" s="97"/>
    </row>
    <row r="219" spans="1:31" ht="39.950000000000003" customHeight="1" thickBot="1" x14ac:dyDescent="0.3">
      <c r="A219" s="282" t="s">
        <v>63</v>
      </c>
      <c r="B219" s="283"/>
      <c r="C219" s="108"/>
      <c r="D219" s="13"/>
      <c r="E219" s="14"/>
      <c r="F219" s="13">
        <f>SUM(F211:F218)</f>
        <v>15698.740000000002</v>
      </c>
      <c r="G219" s="13">
        <f t="shared" ref="G219:O219" si="243">SUM(G211:G218)</f>
        <v>415.79999999999995</v>
      </c>
      <c r="H219" s="13">
        <f t="shared" si="243"/>
        <v>16114.539999999999</v>
      </c>
      <c r="I219" s="13">
        <f t="shared" si="243"/>
        <v>1567.62</v>
      </c>
      <c r="J219" s="13">
        <f t="shared" si="243"/>
        <v>0</v>
      </c>
      <c r="K219" s="13">
        <f t="shared" si="243"/>
        <v>0</v>
      </c>
      <c r="L219" s="13">
        <f t="shared" si="243"/>
        <v>0</v>
      </c>
      <c r="M219" s="13">
        <f t="shared" si="243"/>
        <v>784.95</v>
      </c>
      <c r="N219" s="13">
        <f t="shared" si="243"/>
        <v>750</v>
      </c>
      <c r="O219" s="177">
        <f t="shared" si="243"/>
        <v>13011.970000000001</v>
      </c>
      <c r="P219" s="58"/>
      <c r="U219" s="59">
        <f>V219+W219</f>
        <v>14958.825999999999</v>
      </c>
      <c r="V219" s="59">
        <f>SUM(V211:V218)</f>
        <v>846.72599999999989</v>
      </c>
      <c r="W219" s="59">
        <f>SUM(W211:W218)</f>
        <v>14112.099999999999</v>
      </c>
      <c r="X219" s="59">
        <f>SUM(X211:X218)</f>
        <v>14958.825999999997</v>
      </c>
      <c r="AA219" t="s">
        <v>144</v>
      </c>
      <c r="AB219">
        <f>AB217*AB218</f>
        <v>383.82424800000007</v>
      </c>
      <c r="AC219">
        <f>AC217*AC218</f>
        <v>83.002431999999985</v>
      </c>
      <c r="AD219">
        <f>AD217*AD218</f>
        <v>170.33745600000003</v>
      </c>
    </row>
    <row r="220" spans="1:31" x14ac:dyDescent="0.25">
      <c r="A220" s="110"/>
      <c r="B220" s="162"/>
      <c r="C220" s="111"/>
      <c r="D220" s="4"/>
      <c r="E220" s="9"/>
      <c r="F220" s="4"/>
      <c r="G220" s="4"/>
      <c r="H220" s="4"/>
      <c r="I220" s="35"/>
      <c r="J220" s="4"/>
      <c r="K220" s="4"/>
      <c r="L220" s="4"/>
      <c r="M220" s="4"/>
      <c r="N220" s="35"/>
      <c r="O220" s="180"/>
      <c r="P220" s="4"/>
      <c r="AA220" s="96" t="s">
        <v>145</v>
      </c>
      <c r="AB220" s="96">
        <v>538.20000000000005</v>
      </c>
      <c r="AC220" s="96">
        <v>121.95</v>
      </c>
      <c r="AD220" s="96">
        <v>538.20000000000005</v>
      </c>
      <c r="AE220" s="96"/>
    </row>
    <row r="221" spans="1:31" s="7" customFormat="1" ht="27.75" customHeight="1" thickBot="1" x14ac:dyDescent="0.3">
      <c r="A221" s="279" t="s">
        <v>284</v>
      </c>
      <c r="B221" s="279"/>
      <c r="C221" s="279"/>
      <c r="D221" s="5"/>
      <c r="E221" s="8"/>
      <c r="F221" s="5"/>
      <c r="G221" s="5"/>
      <c r="H221" s="6"/>
      <c r="I221" s="6"/>
      <c r="J221" s="5"/>
      <c r="K221" s="5"/>
      <c r="L221" s="5"/>
      <c r="M221" s="6"/>
      <c r="N221" s="6"/>
      <c r="O221" s="174"/>
      <c r="P221" s="5"/>
      <c r="S221" s="18"/>
      <c r="T221" s="18"/>
      <c r="AA221" t="s">
        <v>146</v>
      </c>
      <c r="AB221">
        <f>AB219+AB220</f>
        <v>922.02424800000017</v>
      </c>
      <c r="AC221">
        <f>AC219+AC220</f>
        <v>204.95243199999999</v>
      </c>
      <c r="AD221">
        <f>AD219+AD220</f>
        <v>708.53745600000002</v>
      </c>
      <c r="AE221"/>
    </row>
    <row r="222" spans="1:31" ht="24.95" customHeight="1" x14ac:dyDescent="0.25">
      <c r="A222" s="275" t="s">
        <v>3</v>
      </c>
      <c r="B222" s="165" t="s">
        <v>191</v>
      </c>
      <c r="C222" s="165" t="s">
        <v>417</v>
      </c>
      <c r="D222" s="296">
        <f>F222/E222</f>
        <v>373.33333333333331</v>
      </c>
      <c r="E222" s="293">
        <v>15</v>
      </c>
      <c r="F222" s="276">
        <v>5600</v>
      </c>
      <c r="G222" s="314">
        <v>0</v>
      </c>
      <c r="H222" s="315">
        <f>F222+G222</f>
        <v>5600</v>
      </c>
      <c r="I222" s="33">
        <v>648.97</v>
      </c>
      <c r="J222" s="16">
        <v>0</v>
      </c>
      <c r="K222" s="159">
        <v>0</v>
      </c>
      <c r="L222" s="159">
        <v>0</v>
      </c>
      <c r="M222" s="159">
        <v>280</v>
      </c>
      <c r="N222" s="33">
        <v>500</v>
      </c>
      <c r="O222" s="297">
        <f>F222+G222-I222-J222-K222-L222-M222-N222</f>
        <v>4171.03</v>
      </c>
      <c r="P222" s="287"/>
      <c r="S222" s="2">
        <v>5282</v>
      </c>
      <c r="T222" s="2">
        <f>S222*1.05</f>
        <v>5546.1</v>
      </c>
      <c r="V222" s="59">
        <f t="shared" ref="V222:V223" si="244">SUM(W222*0.06)</f>
        <v>332.76600000000002</v>
      </c>
      <c r="W222" s="271">
        <v>5546.1</v>
      </c>
      <c r="X222" s="269">
        <f t="shared" ref="X222" si="245">V222+W222</f>
        <v>5878.866</v>
      </c>
      <c r="Y222" s="59">
        <f t="shared" ref="Y222:Y224" si="246">SUM(X222*0.03)</f>
        <v>176.36597999999998</v>
      </c>
      <c r="AA222" s="96" t="s">
        <v>147</v>
      </c>
      <c r="AB222" s="96">
        <v>0</v>
      </c>
      <c r="AC222" s="96">
        <v>0</v>
      </c>
      <c r="AD222" s="96">
        <v>0</v>
      </c>
      <c r="AE222" s="96"/>
    </row>
    <row r="223" spans="1:31" ht="15" customHeight="1" thickBot="1" x14ac:dyDescent="0.3">
      <c r="A223" s="289"/>
      <c r="B223" s="169"/>
      <c r="C223" s="170"/>
      <c r="D223" s="291"/>
      <c r="E223" s="312"/>
      <c r="F223" s="321"/>
      <c r="G223" s="281"/>
      <c r="H223" s="313"/>
      <c r="I223" s="299" t="s">
        <v>29</v>
      </c>
      <c r="J223" s="299"/>
      <c r="K223" s="299"/>
      <c r="L223" s="299"/>
      <c r="M223" s="299"/>
      <c r="N223" s="299"/>
      <c r="O223" s="298"/>
      <c r="P223" s="288"/>
      <c r="V223" s="59">
        <f t="shared" si="244"/>
        <v>0</v>
      </c>
      <c r="W223" s="272"/>
      <c r="X223" s="269"/>
      <c r="Y223" s="59">
        <f t="shared" si="246"/>
        <v>0</v>
      </c>
    </row>
    <row r="224" spans="1:31" ht="39.950000000000003" customHeight="1" thickBot="1" x14ac:dyDescent="0.3">
      <c r="A224" s="282" t="s">
        <v>285</v>
      </c>
      <c r="B224" s="283"/>
      <c r="C224" s="108"/>
      <c r="D224" s="13"/>
      <c r="E224" s="14"/>
      <c r="F224" s="13">
        <f>SUM(F222:F223)</f>
        <v>5600</v>
      </c>
      <c r="G224" s="13">
        <f t="shared" ref="G224:O224" si="247">SUM(G222:G223)</f>
        <v>0</v>
      </c>
      <c r="H224" s="13">
        <f t="shared" si="247"/>
        <v>5600</v>
      </c>
      <c r="I224" s="13">
        <f t="shared" si="247"/>
        <v>648.97</v>
      </c>
      <c r="J224" s="13">
        <f t="shared" si="247"/>
        <v>0</v>
      </c>
      <c r="K224" s="13">
        <f t="shared" si="247"/>
        <v>0</v>
      </c>
      <c r="L224" s="13">
        <f t="shared" si="247"/>
        <v>0</v>
      </c>
      <c r="M224" s="13">
        <f t="shared" si="247"/>
        <v>280</v>
      </c>
      <c r="N224" s="13">
        <f t="shared" si="247"/>
        <v>500</v>
      </c>
      <c r="O224" s="177">
        <f t="shared" si="247"/>
        <v>4171.03</v>
      </c>
      <c r="P224" s="58"/>
      <c r="U224" s="59">
        <f>V224+W224</f>
        <v>5878.866</v>
      </c>
      <c r="V224" s="59">
        <f>SUM(V222)</f>
        <v>332.76600000000002</v>
      </c>
      <c r="W224" s="59">
        <f>SUM(W222)</f>
        <v>5546.1</v>
      </c>
      <c r="X224" s="59">
        <f>SUM(X222)</f>
        <v>5878.866</v>
      </c>
      <c r="Y224" s="59">
        <f t="shared" si="246"/>
        <v>176.36597999999998</v>
      </c>
    </row>
    <row r="225" spans="1:32" ht="39.950000000000003" customHeight="1" x14ac:dyDescent="0.25">
      <c r="A225" s="158"/>
      <c r="B225" s="161"/>
      <c r="C225" s="109"/>
      <c r="D225" s="31"/>
      <c r="E225" s="30"/>
      <c r="F225" s="31"/>
      <c r="G225" s="31"/>
      <c r="H225" s="31"/>
      <c r="I225" s="31"/>
      <c r="J225" s="31"/>
      <c r="K225" s="31"/>
      <c r="L225" s="31"/>
      <c r="M225" s="31"/>
      <c r="N225" s="31"/>
      <c r="O225" s="178"/>
      <c r="P225" s="58"/>
      <c r="U225" s="59"/>
      <c r="V225" s="59"/>
      <c r="W225" s="59"/>
      <c r="X225" s="59"/>
      <c r="Y225" s="59"/>
    </row>
    <row r="226" spans="1:32" ht="39.950000000000003" customHeight="1" x14ac:dyDescent="0.25">
      <c r="A226" s="220"/>
      <c r="B226" s="161"/>
      <c r="C226" s="109"/>
      <c r="D226" s="31"/>
      <c r="E226" s="30"/>
      <c r="F226" s="31"/>
      <c r="G226" s="31"/>
      <c r="H226" s="31"/>
      <c r="I226" s="31"/>
      <c r="J226" s="31"/>
      <c r="K226" s="31"/>
      <c r="L226" s="31"/>
      <c r="M226" s="31"/>
      <c r="N226" s="31"/>
      <c r="O226" s="178"/>
      <c r="P226" s="58"/>
      <c r="U226" s="59"/>
      <c r="V226" s="59"/>
      <c r="W226" s="59"/>
      <c r="X226" s="59"/>
      <c r="Y226" s="59"/>
    </row>
    <row r="227" spans="1:32" ht="13.5" customHeight="1" x14ac:dyDescent="0.25">
      <c r="A227" s="220"/>
      <c r="B227" s="161"/>
      <c r="C227" s="109"/>
      <c r="D227" s="31"/>
      <c r="E227" s="30"/>
      <c r="F227" s="31"/>
      <c r="G227" s="31"/>
      <c r="H227" s="31"/>
      <c r="I227" s="31"/>
      <c r="J227" s="31"/>
      <c r="K227" s="31"/>
      <c r="L227" s="31"/>
      <c r="M227" s="31"/>
      <c r="N227" s="31"/>
      <c r="O227" s="178"/>
      <c r="P227" s="58"/>
      <c r="U227" s="59"/>
      <c r="V227" s="59"/>
      <c r="W227" s="59"/>
      <c r="X227" s="59"/>
      <c r="Y227" s="59"/>
    </row>
    <row r="228" spans="1:32" ht="12" customHeight="1" x14ac:dyDescent="0.25">
      <c r="A228" s="158"/>
      <c r="B228" s="161"/>
      <c r="C228" s="109"/>
      <c r="D228" s="31"/>
      <c r="E228" s="30"/>
      <c r="F228" s="31"/>
      <c r="G228" s="31"/>
      <c r="H228" s="31"/>
      <c r="I228" s="31"/>
      <c r="J228" s="31"/>
      <c r="K228" s="31"/>
      <c r="L228" s="31"/>
      <c r="M228" s="31"/>
      <c r="N228" s="31"/>
      <c r="O228" s="178"/>
      <c r="P228" s="58"/>
      <c r="U228" s="59"/>
      <c r="V228" s="59"/>
      <c r="W228" s="59"/>
      <c r="X228" s="59"/>
      <c r="Y228" s="59"/>
    </row>
    <row r="229" spans="1:32" s="7" customFormat="1" ht="27.75" customHeight="1" thickBot="1" x14ac:dyDescent="0.3">
      <c r="A229" s="319" t="s">
        <v>286</v>
      </c>
      <c r="B229" s="319"/>
      <c r="C229" s="5"/>
      <c r="D229" s="5"/>
      <c r="E229" s="8"/>
      <c r="F229" s="5"/>
      <c r="G229" s="5"/>
      <c r="H229" s="6"/>
      <c r="I229" s="6"/>
      <c r="J229" s="5"/>
      <c r="K229" s="5"/>
      <c r="L229" s="5"/>
      <c r="M229" s="6"/>
      <c r="N229" s="6"/>
      <c r="O229" s="174"/>
      <c r="P229" s="5"/>
      <c r="S229" s="18"/>
      <c r="T229" s="18"/>
    </row>
    <row r="230" spans="1:32" ht="24.95" customHeight="1" x14ac:dyDescent="0.25">
      <c r="A230" s="275" t="s">
        <v>3</v>
      </c>
      <c r="B230" s="165" t="s">
        <v>193</v>
      </c>
      <c r="C230" s="165" t="s">
        <v>66</v>
      </c>
      <c r="D230" s="296">
        <f>F230/E230</f>
        <v>208.31866666666667</v>
      </c>
      <c r="E230" s="293">
        <v>15</v>
      </c>
      <c r="F230" s="271">
        <v>3124.78</v>
      </c>
      <c r="G230" s="314">
        <v>125.1</v>
      </c>
      <c r="H230" s="315">
        <f t="shared" ref="H230" si="248">F230+G230</f>
        <v>3249.88</v>
      </c>
      <c r="I230" s="33">
        <v>235.89</v>
      </c>
      <c r="J230" s="16">
        <v>0</v>
      </c>
      <c r="K230" s="230">
        <v>0</v>
      </c>
      <c r="L230" s="230">
        <v>0</v>
      </c>
      <c r="M230" s="230">
        <v>156.24</v>
      </c>
      <c r="N230" s="33">
        <v>0</v>
      </c>
      <c r="O230" s="297">
        <f t="shared" ref="O230" si="249">F230+G230-I230-J230-K230-L230-M230-N230</f>
        <v>2857.75</v>
      </c>
      <c r="P230" s="287"/>
      <c r="S230" s="2">
        <v>2673.84</v>
      </c>
      <c r="T230" s="2">
        <f>S230*1.05</f>
        <v>2807.5320000000002</v>
      </c>
      <c r="V230" s="59">
        <f t="shared" ref="V230:V233" si="250">SUM(W230*0.06)</f>
        <v>168.45180000000002</v>
      </c>
      <c r="W230" s="269">
        <v>2807.53</v>
      </c>
      <c r="X230" s="269">
        <f t="shared" ref="X230" si="251">V230+W230</f>
        <v>2975.9818</v>
      </c>
      <c r="Y230" s="59">
        <f t="shared" ref="Y230:Y233" si="252">SUM(X230*0.03)</f>
        <v>89.279454000000001</v>
      </c>
      <c r="AA230" t="s">
        <v>142</v>
      </c>
      <c r="AB230" s="2" t="e">
        <f>#REF!-#REF!</f>
        <v>#REF!</v>
      </c>
      <c r="AC230" s="2" t="e">
        <f>#REF!-#REF!</f>
        <v>#REF!</v>
      </c>
      <c r="AD230" s="2" t="e">
        <f>#REF!-#REF!</f>
        <v>#REF!</v>
      </c>
      <c r="AE230" s="2" t="e">
        <f>#REF!-#REF!</f>
        <v>#REF!</v>
      </c>
      <c r="AF230" s="2" t="e">
        <f>#REF!-#REF!</f>
        <v>#REF!</v>
      </c>
    </row>
    <row r="231" spans="1:32" ht="12" customHeight="1" thickBot="1" x14ac:dyDescent="0.3">
      <c r="A231" s="274"/>
      <c r="B231" s="168"/>
      <c r="C231" s="164"/>
      <c r="D231" s="290"/>
      <c r="E231" s="284"/>
      <c r="F231" s="269"/>
      <c r="G231" s="280"/>
      <c r="H231" s="285"/>
      <c r="I231" s="273" t="s">
        <v>29</v>
      </c>
      <c r="J231" s="273"/>
      <c r="K231" s="273"/>
      <c r="L231" s="273"/>
      <c r="M231" s="273"/>
      <c r="N231" s="273"/>
      <c r="O231" s="286"/>
      <c r="P231" s="288"/>
      <c r="V231" s="59">
        <f t="shared" si="250"/>
        <v>0</v>
      </c>
      <c r="W231" s="269"/>
      <c r="X231" s="269"/>
      <c r="Y231" s="59">
        <f t="shared" si="252"/>
        <v>0</v>
      </c>
      <c r="AA231" s="96" t="s">
        <v>143</v>
      </c>
      <c r="AB231" s="97">
        <v>0.1792</v>
      </c>
      <c r="AC231" s="97">
        <v>0.10879999999999999</v>
      </c>
      <c r="AD231" s="97">
        <v>0.10879999999999999</v>
      </c>
      <c r="AE231" s="97">
        <v>0.16</v>
      </c>
      <c r="AF231" s="97">
        <v>6.4000000000000001E-2</v>
      </c>
    </row>
    <row r="232" spans="1:32" s="7" customFormat="1" ht="24.95" customHeight="1" x14ac:dyDescent="0.25">
      <c r="A232" s="274" t="s">
        <v>3</v>
      </c>
      <c r="B232" s="168" t="s">
        <v>348</v>
      </c>
      <c r="C232" s="207" t="s">
        <v>68</v>
      </c>
      <c r="D232" s="318">
        <f>F232/E232</f>
        <v>160</v>
      </c>
      <c r="E232" s="278">
        <v>15</v>
      </c>
      <c r="F232" s="292">
        <v>2400</v>
      </c>
      <c r="G232" s="305">
        <v>160.35</v>
      </c>
      <c r="H232" s="306">
        <f t="shared" ref="H232" si="253">F232+G232</f>
        <v>2560.35</v>
      </c>
      <c r="I232" s="41">
        <v>157.03</v>
      </c>
      <c r="J232" s="42">
        <v>0</v>
      </c>
      <c r="K232" s="229">
        <v>0</v>
      </c>
      <c r="L232" s="229">
        <v>0</v>
      </c>
      <c r="M232" s="229">
        <v>120</v>
      </c>
      <c r="N232" s="41">
        <v>0</v>
      </c>
      <c r="O232" s="304">
        <f t="shared" ref="O232" si="254">F232+G232-I232-J232-K232-L232-M232-N232</f>
        <v>2283.3199999999997</v>
      </c>
      <c r="P232" s="350"/>
      <c r="S232" s="18">
        <v>2673.84</v>
      </c>
      <c r="T232" s="18">
        <f>S232*1.05</f>
        <v>2807.5320000000002</v>
      </c>
      <c r="V232" s="213">
        <f t="shared" si="250"/>
        <v>168.45180000000002</v>
      </c>
      <c r="W232" s="292">
        <v>2807.53</v>
      </c>
      <c r="X232" s="292">
        <f t="shared" ref="X232" si="255">V232+W232</f>
        <v>2975.9818</v>
      </c>
      <c r="Y232" s="213">
        <f t="shared" si="252"/>
        <v>89.279454000000001</v>
      </c>
      <c r="AA232" s="7" t="s">
        <v>144</v>
      </c>
      <c r="AB232" s="7" t="e">
        <f>AB230*AB231</f>
        <v>#REF!</v>
      </c>
      <c r="AC232" s="7" t="e">
        <f>AC230*AC231</f>
        <v>#REF!</v>
      </c>
      <c r="AD232" s="7" t="e">
        <f>AD230*AD231</f>
        <v>#REF!</v>
      </c>
      <c r="AE232" s="7" t="e">
        <f>AE230*AE231</f>
        <v>#REF!</v>
      </c>
      <c r="AF232" s="7" t="e">
        <f>AF230*AF231</f>
        <v>#REF!</v>
      </c>
    </row>
    <row r="233" spans="1:32" s="7" customFormat="1" ht="11.25" customHeight="1" thickBot="1" x14ac:dyDescent="0.3">
      <c r="A233" s="289"/>
      <c r="B233" s="169"/>
      <c r="C233" s="170"/>
      <c r="D233" s="320"/>
      <c r="E233" s="333"/>
      <c r="F233" s="321"/>
      <c r="G233" s="359"/>
      <c r="H233" s="347"/>
      <c r="I233" s="316" t="s">
        <v>29</v>
      </c>
      <c r="J233" s="316"/>
      <c r="K233" s="316"/>
      <c r="L233" s="316"/>
      <c r="M233" s="316"/>
      <c r="N233" s="316"/>
      <c r="O233" s="348"/>
      <c r="P233" s="351"/>
      <c r="S233" s="18"/>
      <c r="T233" s="18"/>
      <c r="V233" s="213">
        <f t="shared" si="250"/>
        <v>0</v>
      </c>
      <c r="W233" s="292"/>
      <c r="X233" s="292"/>
      <c r="Y233" s="213">
        <f t="shared" si="252"/>
        <v>0</v>
      </c>
      <c r="AA233" s="7" t="s">
        <v>145</v>
      </c>
      <c r="AB233" s="7">
        <v>388.05</v>
      </c>
      <c r="AC233" s="7">
        <v>121.95</v>
      </c>
      <c r="AD233" s="7">
        <v>121.95</v>
      </c>
      <c r="AE233" s="7">
        <v>293.25</v>
      </c>
      <c r="AF233" s="7">
        <v>4.6500000000000004</v>
      </c>
    </row>
    <row r="234" spans="1:32" ht="24" customHeight="1" thickBot="1" x14ac:dyDescent="0.3">
      <c r="A234" s="282" t="s">
        <v>287</v>
      </c>
      <c r="B234" s="283"/>
      <c r="C234" s="108"/>
      <c r="D234" s="13"/>
      <c r="E234" s="14"/>
      <c r="F234" s="13">
        <f t="shared" ref="F234:O234" si="256">SUM(F230:F233)</f>
        <v>5524.7800000000007</v>
      </c>
      <c r="G234" s="13">
        <f t="shared" si="256"/>
        <v>285.45</v>
      </c>
      <c r="H234" s="13">
        <f t="shared" si="256"/>
        <v>5810.23</v>
      </c>
      <c r="I234" s="13">
        <f t="shared" si="256"/>
        <v>392.91999999999996</v>
      </c>
      <c r="J234" s="13">
        <f t="shared" si="256"/>
        <v>0</v>
      </c>
      <c r="K234" s="13">
        <f t="shared" si="256"/>
        <v>0</v>
      </c>
      <c r="L234" s="13">
        <f t="shared" si="256"/>
        <v>0</v>
      </c>
      <c r="M234" s="13">
        <f t="shared" si="256"/>
        <v>276.24</v>
      </c>
      <c r="N234" s="13">
        <f t="shared" si="256"/>
        <v>0</v>
      </c>
      <c r="O234" s="181">
        <f t="shared" si="256"/>
        <v>5141.07</v>
      </c>
      <c r="P234" s="58"/>
      <c r="U234" s="59">
        <f>V234+W234</f>
        <v>5951.9636</v>
      </c>
      <c r="V234" s="59">
        <f>SUM(V230:V233)</f>
        <v>336.90360000000004</v>
      </c>
      <c r="W234" s="59">
        <f>SUM(W230:W233)</f>
        <v>5615.06</v>
      </c>
      <c r="X234" s="59">
        <f>SUM(X230:X233)</f>
        <v>5951.9636</v>
      </c>
    </row>
    <row r="235" spans="1:32" ht="96" customHeight="1" x14ac:dyDescent="0.25">
      <c r="A235" s="209"/>
      <c r="B235" s="209"/>
      <c r="C235" s="109"/>
      <c r="D235" s="31"/>
      <c r="E235" s="30"/>
      <c r="F235" s="31"/>
      <c r="G235" s="31"/>
      <c r="H235" s="31"/>
      <c r="I235" s="31"/>
      <c r="J235" s="31"/>
      <c r="K235" s="31"/>
      <c r="L235" s="31"/>
      <c r="M235" s="31"/>
      <c r="N235" s="31"/>
      <c r="O235" s="176"/>
      <c r="P235" s="58"/>
      <c r="U235" s="59"/>
      <c r="V235" s="59"/>
      <c r="W235" s="59"/>
      <c r="X235" s="59"/>
    </row>
    <row r="236" spans="1:32" s="7" customFormat="1" ht="27.75" customHeight="1" thickBot="1" x14ac:dyDescent="0.3">
      <c r="A236" s="279" t="s">
        <v>288</v>
      </c>
      <c r="B236" s="279"/>
      <c r="C236" s="90"/>
      <c r="D236" s="90"/>
      <c r="E236" s="91"/>
      <c r="F236" s="90"/>
      <c r="G236" s="90"/>
      <c r="H236" s="75"/>
      <c r="I236" s="75"/>
      <c r="J236" s="90"/>
      <c r="K236" s="90"/>
      <c r="L236" s="90"/>
      <c r="M236" s="75"/>
      <c r="N236" s="75"/>
      <c r="O236" s="179"/>
      <c r="P236" s="5"/>
      <c r="S236" s="18"/>
      <c r="T236" s="18"/>
    </row>
    <row r="237" spans="1:32" ht="24.95" customHeight="1" x14ac:dyDescent="0.25">
      <c r="A237" s="275" t="s">
        <v>3</v>
      </c>
      <c r="B237" s="165" t="s">
        <v>289</v>
      </c>
      <c r="C237" s="165" t="s">
        <v>338</v>
      </c>
      <c r="D237" s="325">
        <f>F237/E237</f>
        <v>461.73333333333335</v>
      </c>
      <c r="E237" s="326">
        <v>15</v>
      </c>
      <c r="F237" s="276">
        <v>6926</v>
      </c>
      <c r="G237" s="317">
        <v>0</v>
      </c>
      <c r="H237" s="315">
        <f>F237+G237</f>
        <v>6926</v>
      </c>
      <c r="I237" s="33">
        <v>932.2</v>
      </c>
      <c r="J237" s="16">
        <v>0</v>
      </c>
      <c r="K237" s="234">
        <v>0</v>
      </c>
      <c r="L237" s="234">
        <v>0</v>
      </c>
      <c r="M237" s="234">
        <v>346.3</v>
      </c>
      <c r="N237" s="33">
        <v>0</v>
      </c>
      <c r="O237" s="332">
        <f>F237+G237-I237-J237-K237-L237-M237-N237</f>
        <v>5647.5</v>
      </c>
      <c r="P237" s="287"/>
      <c r="S237" s="2">
        <v>9878.5</v>
      </c>
      <c r="T237" s="2">
        <f>S237*1.05</f>
        <v>10372.425000000001</v>
      </c>
      <c r="V237" s="59">
        <f t="shared" ref="V237:V240" si="257">SUM(W237*0.06)</f>
        <v>622.34579999999994</v>
      </c>
      <c r="W237" s="271">
        <v>10372.43</v>
      </c>
      <c r="X237" s="269">
        <f t="shared" ref="X237" si="258">V237+W237</f>
        <v>10994.775799999999</v>
      </c>
      <c r="Y237" s="59">
        <f t="shared" ref="Y237:Y240" si="259">SUM(X237*0.03)</f>
        <v>329.84327399999995</v>
      </c>
    </row>
    <row r="238" spans="1:32" ht="12" customHeight="1" thickBot="1" x14ac:dyDescent="0.3">
      <c r="A238" s="274"/>
      <c r="B238" s="224"/>
      <c r="C238" s="164"/>
      <c r="D238" s="318"/>
      <c r="E238" s="278"/>
      <c r="F238" s="292"/>
      <c r="G238" s="305"/>
      <c r="H238" s="285"/>
      <c r="I238" s="273" t="s">
        <v>29</v>
      </c>
      <c r="J238" s="273"/>
      <c r="K238" s="273"/>
      <c r="L238" s="273"/>
      <c r="M238" s="273"/>
      <c r="N238" s="273"/>
      <c r="O238" s="304"/>
      <c r="P238" s="288"/>
      <c r="V238" s="59">
        <f t="shared" si="257"/>
        <v>0</v>
      </c>
      <c r="W238" s="300"/>
      <c r="X238" s="269"/>
      <c r="Y238" s="59">
        <f t="shared" si="259"/>
        <v>0</v>
      </c>
    </row>
    <row r="239" spans="1:32" ht="24.95" customHeight="1" x14ac:dyDescent="0.25">
      <c r="A239" s="274" t="s">
        <v>3</v>
      </c>
      <c r="B239" s="168" t="s">
        <v>349</v>
      </c>
      <c r="C239" s="168" t="s">
        <v>350</v>
      </c>
      <c r="D239" s="318">
        <f>F239/E239</f>
        <v>369.4</v>
      </c>
      <c r="E239" s="278">
        <v>15</v>
      </c>
      <c r="F239" s="292">
        <v>5541</v>
      </c>
      <c r="G239" s="305">
        <v>0</v>
      </c>
      <c r="H239" s="306">
        <f>F239+G239</f>
        <v>5541</v>
      </c>
      <c r="I239" s="41">
        <v>636.36</v>
      </c>
      <c r="J239" s="42">
        <v>0</v>
      </c>
      <c r="K239" s="233">
        <v>0</v>
      </c>
      <c r="L239" s="233">
        <v>0</v>
      </c>
      <c r="M239" s="233">
        <v>277.05</v>
      </c>
      <c r="N239" s="41">
        <v>0</v>
      </c>
      <c r="O239" s="304">
        <f>F239+G239-I239-J239-K239-L239-M239-N239</f>
        <v>4627.59</v>
      </c>
      <c r="P239" s="287"/>
      <c r="S239" s="2">
        <v>9878.5</v>
      </c>
      <c r="T239" s="2">
        <f>S239*1.05</f>
        <v>10372.425000000001</v>
      </c>
      <c r="V239" s="59">
        <f t="shared" si="257"/>
        <v>622.34579999999994</v>
      </c>
      <c r="W239" s="271">
        <v>10372.43</v>
      </c>
      <c r="X239" s="269">
        <f t="shared" ref="X239" si="260">V239+W239</f>
        <v>10994.775799999999</v>
      </c>
      <c r="Y239" s="59">
        <f t="shared" si="259"/>
        <v>329.84327399999995</v>
      </c>
    </row>
    <row r="240" spans="1:32" ht="11.25" customHeight="1" thickBot="1" x14ac:dyDescent="0.3">
      <c r="A240" s="274"/>
      <c r="B240" s="187"/>
      <c r="C240" s="164"/>
      <c r="D240" s="318"/>
      <c r="E240" s="278"/>
      <c r="F240" s="292"/>
      <c r="G240" s="305"/>
      <c r="H240" s="306"/>
      <c r="I240" s="270" t="s">
        <v>29</v>
      </c>
      <c r="J240" s="270"/>
      <c r="K240" s="270"/>
      <c r="L240" s="270"/>
      <c r="M240" s="270"/>
      <c r="N240" s="270"/>
      <c r="O240" s="304"/>
      <c r="P240" s="288"/>
      <c r="V240" s="59">
        <f t="shared" si="257"/>
        <v>0</v>
      </c>
      <c r="W240" s="300"/>
      <c r="X240" s="269"/>
      <c r="Y240" s="59">
        <f t="shared" si="259"/>
        <v>0</v>
      </c>
    </row>
    <row r="241" spans="1:31" ht="24.95" customHeight="1" x14ac:dyDescent="0.25">
      <c r="A241" s="274" t="s">
        <v>3</v>
      </c>
      <c r="B241" s="168" t="s">
        <v>290</v>
      </c>
      <c r="C241" s="168" t="s">
        <v>400</v>
      </c>
      <c r="D241" s="318">
        <f>F241/E241</f>
        <v>174.67000000000002</v>
      </c>
      <c r="E241" s="278">
        <v>15</v>
      </c>
      <c r="F241" s="292">
        <v>2620.0500000000002</v>
      </c>
      <c r="G241" s="305">
        <v>160.35</v>
      </c>
      <c r="H241" s="285">
        <f>F241+G241</f>
        <v>2780.4</v>
      </c>
      <c r="I241" s="34">
        <v>180.98</v>
      </c>
      <c r="J241" s="17">
        <v>0</v>
      </c>
      <c r="K241" s="231">
        <v>0</v>
      </c>
      <c r="L241" s="231">
        <v>0</v>
      </c>
      <c r="M241" s="231">
        <v>131.01</v>
      </c>
      <c r="N241" s="34">
        <v>320</v>
      </c>
      <c r="O241" s="304">
        <f>F241+G241-I241-J241-K241-L241-M241-N241</f>
        <v>2148.41</v>
      </c>
      <c r="P241" s="287"/>
      <c r="S241" s="2">
        <v>9878.5</v>
      </c>
      <c r="T241" s="2">
        <f>S241*1.05</f>
        <v>10372.425000000001</v>
      </c>
      <c r="V241" s="59">
        <f t="shared" ref="V241:V244" si="261">SUM(W241*0.06)</f>
        <v>622.34579999999994</v>
      </c>
      <c r="W241" s="271">
        <v>10372.43</v>
      </c>
      <c r="X241" s="269">
        <f t="shared" ref="X241" si="262">V241+W241</f>
        <v>10994.775799999999</v>
      </c>
      <c r="Y241" s="59">
        <f t="shared" ref="Y241:Y244" si="263">SUM(X241*0.03)</f>
        <v>329.84327399999995</v>
      </c>
    </row>
    <row r="242" spans="1:31" ht="11.25" customHeight="1" thickBot="1" x14ac:dyDescent="0.3">
      <c r="A242" s="274"/>
      <c r="B242" s="224"/>
      <c r="C242" s="164"/>
      <c r="D242" s="318"/>
      <c r="E242" s="278"/>
      <c r="F242" s="292"/>
      <c r="G242" s="305"/>
      <c r="H242" s="285"/>
      <c r="I242" s="273" t="s">
        <v>29</v>
      </c>
      <c r="J242" s="273"/>
      <c r="K242" s="273"/>
      <c r="L242" s="273"/>
      <c r="M242" s="273"/>
      <c r="N242" s="273"/>
      <c r="O242" s="304"/>
      <c r="P242" s="288"/>
      <c r="V242" s="59">
        <f t="shared" si="261"/>
        <v>0</v>
      </c>
      <c r="W242" s="300"/>
      <c r="X242" s="269"/>
      <c r="Y242" s="59">
        <f t="shared" si="263"/>
        <v>0</v>
      </c>
    </row>
    <row r="243" spans="1:31" ht="24.95" customHeight="1" x14ac:dyDescent="0.25">
      <c r="A243" s="274" t="s">
        <v>3</v>
      </c>
      <c r="B243" s="168" t="s">
        <v>197</v>
      </c>
      <c r="C243" s="168" t="s">
        <v>72</v>
      </c>
      <c r="D243" s="290">
        <f>F243/E243</f>
        <v>321.3006666666667</v>
      </c>
      <c r="E243" s="284">
        <v>15</v>
      </c>
      <c r="F243" s="269">
        <v>4819.51</v>
      </c>
      <c r="G243" s="280">
        <v>0</v>
      </c>
      <c r="H243" s="285">
        <f t="shared" ref="H243" si="264">F243+G243</f>
        <v>4819.51</v>
      </c>
      <c r="I243" s="34">
        <v>491.16</v>
      </c>
      <c r="J243" s="17">
        <v>0</v>
      </c>
      <c r="K243" s="231">
        <v>0</v>
      </c>
      <c r="L243" s="231">
        <v>0</v>
      </c>
      <c r="M243" s="231">
        <v>240.98</v>
      </c>
      <c r="N243" s="34">
        <v>0</v>
      </c>
      <c r="O243" s="286">
        <f t="shared" ref="O243" si="265">F243+G243-I243-J243-K243-L243-M243-N243</f>
        <v>4087.3700000000003</v>
      </c>
      <c r="P243" s="287"/>
      <c r="S243" s="2">
        <v>4124</v>
      </c>
      <c r="T243" s="2">
        <f>S243*1.05</f>
        <v>4330.2</v>
      </c>
      <c r="V243" s="59">
        <f t="shared" si="261"/>
        <v>259.81199999999995</v>
      </c>
      <c r="W243" s="269">
        <v>4330.2</v>
      </c>
      <c r="X243" s="269">
        <f t="shared" ref="X243" si="266">V243+W243</f>
        <v>4590.0119999999997</v>
      </c>
      <c r="Y243" s="59">
        <f t="shared" si="263"/>
        <v>137.70035999999999</v>
      </c>
      <c r="AA243" s="96" t="s">
        <v>147</v>
      </c>
      <c r="AB243" s="96">
        <v>0</v>
      </c>
      <c r="AC243" s="96">
        <v>0</v>
      </c>
      <c r="AD243" s="96">
        <v>0</v>
      </c>
      <c r="AE243" s="96">
        <v>0</v>
      </c>
    </row>
    <row r="244" spans="1:31" ht="12.75" customHeight="1" thickBot="1" x14ac:dyDescent="0.3">
      <c r="A244" s="274"/>
      <c r="B244" s="168"/>
      <c r="C244" s="164"/>
      <c r="D244" s="290"/>
      <c r="E244" s="284"/>
      <c r="F244" s="269"/>
      <c r="G244" s="280"/>
      <c r="H244" s="285"/>
      <c r="I244" s="273" t="s">
        <v>29</v>
      </c>
      <c r="J244" s="273"/>
      <c r="K244" s="273"/>
      <c r="L244" s="273"/>
      <c r="M244" s="273"/>
      <c r="N244" s="273"/>
      <c r="O244" s="286"/>
      <c r="P244" s="288"/>
      <c r="V244" s="59">
        <f t="shared" si="261"/>
        <v>0</v>
      </c>
      <c r="W244" s="269"/>
      <c r="X244" s="269"/>
      <c r="Y244" s="59">
        <f t="shared" si="263"/>
        <v>0</v>
      </c>
    </row>
    <row r="245" spans="1:31" ht="24.95" customHeight="1" x14ac:dyDescent="0.25">
      <c r="A245" s="274" t="s">
        <v>3</v>
      </c>
      <c r="B245" s="168" t="s">
        <v>250</v>
      </c>
      <c r="C245" s="168" t="s">
        <v>392</v>
      </c>
      <c r="D245" s="290">
        <f>F245/E245</f>
        <v>339.68733333333336</v>
      </c>
      <c r="E245" s="284">
        <v>15</v>
      </c>
      <c r="F245" s="292">
        <v>5095.3100000000004</v>
      </c>
      <c r="G245" s="280">
        <v>0</v>
      </c>
      <c r="H245" s="285">
        <f t="shared" ref="H245" si="267">F245+G245</f>
        <v>5095.3100000000004</v>
      </c>
      <c r="I245" s="34">
        <v>541.16</v>
      </c>
      <c r="J245" s="17">
        <v>0</v>
      </c>
      <c r="K245" s="231">
        <v>0</v>
      </c>
      <c r="L245" s="231">
        <v>0</v>
      </c>
      <c r="M245" s="231">
        <v>254.77</v>
      </c>
      <c r="N245" s="34">
        <v>0</v>
      </c>
      <c r="O245" s="286">
        <f t="shared" ref="O245" si="268">F245+G245-I245-J245-K245-L245-M245-N245</f>
        <v>4299.38</v>
      </c>
      <c r="P245" s="287"/>
      <c r="S245" s="2">
        <v>4795</v>
      </c>
      <c r="T245" s="2">
        <f>S245*1.05</f>
        <v>5034.75</v>
      </c>
      <c r="V245" s="59">
        <f t="shared" ref="V245:V246" si="269">SUM(W245*0.06)</f>
        <v>302.08499999999998</v>
      </c>
      <c r="W245" s="269">
        <v>5034.75</v>
      </c>
      <c r="X245" s="269">
        <f t="shared" ref="X245" si="270">V245+W245</f>
        <v>5336.835</v>
      </c>
      <c r="Y245" s="59">
        <f t="shared" ref="Y245:Y246" si="271">SUM(X245*0.03)</f>
        <v>160.10505000000001</v>
      </c>
    </row>
    <row r="246" spans="1:31" ht="15" customHeight="1" thickBot="1" x14ac:dyDescent="0.3">
      <c r="A246" s="289"/>
      <c r="B246" s="169"/>
      <c r="C246" s="170"/>
      <c r="D246" s="291"/>
      <c r="E246" s="312"/>
      <c r="F246" s="321"/>
      <c r="G246" s="281"/>
      <c r="H246" s="313"/>
      <c r="I246" s="299" t="s">
        <v>29</v>
      </c>
      <c r="J246" s="299"/>
      <c r="K246" s="299"/>
      <c r="L246" s="299"/>
      <c r="M246" s="299"/>
      <c r="N246" s="299"/>
      <c r="O246" s="298"/>
      <c r="P246" s="288"/>
      <c r="V246" s="59">
        <f t="shared" si="269"/>
        <v>0</v>
      </c>
      <c r="W246" s="269"/>
      <c r="X246" s="269"/>
      <c r="Y246" s="59">
        <f t="shared" si="271"/>
        <v>0</v>
      </c>
    </row>
    <row r="247" spans="1:31" ht="30.75" customHeight="1" thickBot="1" x14ac:dyDescent="0.3">
      <c r="A247" s="282" t="s">
        <v>291</v>
      </c>
      <c r="B247" s="283"/>
      <c r="C247" s="108"/>
      <c r="D247" s="13"/>
      <c r="E247" s="14"/>
      <c r="F247" s="13">
        <f t="shared" ref="F247:O247" si="272">SUM(F237:F246)</f>
        <v>25001.87</v>
      </c>
      <c r="G247" s="13">
        <f t="shared" si="272"/>
        <v>160.35</v>
      </c>
      <c r="H247" s="13">
        <f t="shared" si="272"/>
        <v>25162.22</v>
      </c>
      <c r="I247" s="13">
        <f t="shared" si="272"/>
        <v>2781.8599999999997</v>
      </c>
      <c r="J247" s="13">
        <f t="shared" si="272"/>
        <v>0</v>
      </c>
      <c r="K247" s="13">
        <f t="shared" si="272"/>
        <v>0</v>
      </c>
      <c r="L247" s="13">
        <f t="shared" si="272"/>
        <v>0</v>
      </c>
      <c r="M247" s="13">
        <f t="shared" si="272"/>
        <v>1250.1100000000001</v>
      </c>
      <c r="N247" s="13">
        <f t="shared" si="272"/>
        <v>320</v>
      </c>
      <c r="O247" s="177">
        <f t="shared" si="272"/>
        <v>20810.25</v>
      </c>
      <c r="P247" s="58"/>
      <c r="U247" s="59">
        <f>V247+W247</f>
        <v>10994.775799999999</v>
      </c>
      <c r="V247" s="59">
        <f>SUM(V241:V242)</f>
        <v>622.34579999999994</v>
      </c>
      <c r="W247" s="59">
        <f>SUM(W241:W242)</f>
        <v>10372.43</v>
      </c>
      <c r="X247" s="59">
        <f>SUM(X241:X242)</f>
        <v>10994.775799999999</v>
      </c>
      <c r="AA247" t="s">
        <v>142</v>
      </c>
      <c r="AB247" s="2" t="e">
        <f>#REF!-#REF!</f>
        <v>#REF!</v>
      </c>
      <c r="AC247" s="2" t="e">
        <f>#REF!-#REF!</f>
        <v>#REF!</v>
      </c>
      <c r="AD247" s="2" t="e">
        <f>#REF!-#REF!</f>
        <v>#REF!</v>
      </c>
      <c r="AE247" s="2" t="e">
        <f>#REF!-#REF!</f>
        <v>#REF!</v>
      </c>
    </row>
    <row r="248" spans="1:31" ht="21.75" customHeight="1" x14ac:dyDescent="0.25">
      <c r="A248" s="158"/>
      <c r="B248" s="161"/>
      <c r="C248" s="109"/>
      <c r="D248" s="31"/>
      <c r="E248" s="30"/>
      <c r="F248" s="31"/>
      <c r="G248" s="31"/>
      <c r="H248" s="32"/>
      <c r="I248" s="31"/>
      <c r="J248" s="31"/>
      <c r="K248" s="31"/>
      <c r="L248" s="31"/>
      <c r="M248" s="31"/>
      <c r="N248" s="31"/>
      <c r="O248" s="176"/>
      <c r="P248" s="58"/>
      <c r="U248" s="59"/>
      <c r="V248" s="59"/>
      <c r="W248" s="59"/>
      <c r="X248" s="59"/>
      <c r="AB248" s="2"/>
      <c r="AC248" s="2"/>
      <c r="AD248" s="2"/>
      <c r="AE248" s="2"/>
    </row>
    <row r="249" spans="1:31" ht="26.25" hidden="1" customHeight="1" x14ac:dyDescent="0.25">
      <c r="A249" s="158"/>
      <c r="B249" s="161"/>
      <c r="C249" s="109"/>
      <c r="D249" s="31"/>
      <c r="E249" s="30"/>
      <c r="F249" s="31"/>
      <c r="G249" s="31"/>
      <c r="H249" s="32"/>
      <c r="I249" s="36"/>
      <c r="J249" s="32"/>
      <c r="K249" s="32"/>
      <c r="L249" s="32"/>
      <c r="M249" s="32"/>
      <c r="N249" s="36"/>
      <c r="O249" s="176"/>
      <c r="P249" s="58"/>
    </row>
    <row r="250" spans="1:31" ht="26.25" hidden="1" customHeight="1" x14ac:dyDescent="0.25">
      <c r="A250" s="158"/>
      <c r="B250" s="161"/>
      <c r="C250" s="109"/>
      <c r="D250" s="31"/>
      <c r="E250" s="30"/>
      <c r="F250" s="31"/>
      <c r="G250" s="31"/>
      <c r="H250" s="32"/>
      <c r="I250" s="36"/>
      <c r="J250" s="32"/>
      <c r="K250" s="32"/>
      <c r="L250" s="32"/>
      <c r="M250" s="32"/>
      <c r="N250" s="36"/>
      <c r="O250" s="176"/>
      <c r="P250" s="58"/>
    </row>
    <row r="251" spans="1:31" ht="26.25" hidden="1" customHeight="1" x14ac:dyDescent="0.25">
      <c r="A251" s="158"/>
      <c r="B251" s="161"/>
      <c r="C251" s="109"/>
      <c r="D251" s="31"/>
      <c r="E251" s="30"/>
      <c r="F251" s="31"/>
      <c r="G251" s="31"/>
      <c r="H251" s="32"/>
      <c r="I251" s="36"/>
      <c r="J251" s="32"/>
      <c r="K251" s="32"/>
      <c r="L251" s="32"/>
      <c r="M251" s="32"/>
      <c r="N251" s="36"/>
      <c r="O251" s="176"/>
      <c r="P251" s="58"/>
    </row>
    <row r="252" spans="1:31" ht="26.25" hidden="1" customHeight="1" x14ac:dyDescent="0.25">
      <c r="A252" s="158"/>
      <c r="B252" s="161"/>
      <c r="C252" s="109"/>
      <c r="D252" s="31"/>
      <c r="E252" s="30"/>
      <c r="F252" s="31"/>
      <c r="G252" s="31"/>
      <c r="H252" s="32"/>
      <c r="I252" s="36"/>
      <c r="J252" s="32"/>
      <c r="K252" s="32"/>
      <c r="L252" s="32"/>
      <c r="M252" s="32"/>
      <c r="N252" s="36"/>
      <c r="O252" s="176"/>
      <c r="P252" s="58"/>
    </row>
    <row r="253" spans="1:31" ht="26.25" hidden="1" customHeight="1" x14ac:dyDescent="0.25">
      <c r="A253" s="158"/>
      <c r="B253" s="161"/>
      <c r="C253" s="109"/>
      <c r="D253" s="31"/>
      <c r="E253" s="30"/>
      <c r="F253" s="31"/>
      <c r="G253" s="31"/>
      <c r="H253" s="32"/>
      <c r="I253" s="36"/>
      <c r="J253" s="32"/>
      <c r="K253" s="32"/>
      <c r="L253" s="32"/>
      <c r="M253" s="32"/>
      <c r="N253" s="36"/>
      <c r="O253" s="176"/>
      <c r="P253" s="58"/>
    </row>
    <row r="254" spans="1:31" ht="26.25" customHeight="1" x14ac:dyDescent="0.25">
      <c r="A254" s="235"/>
      <c r="B254" s="161"/>
      <c r="C254" s="109"/>
      <c r="D254" s="31"/>
      <c r="E254" s="30"/>
      <c r="F254" s="31"/>
      <c r="G254" s="31"/>
      <c r="H254" s="32"/>
      <c r="I254" s="36"/>
      <c r="J254" s="32"/>
      <c r="K254" s="32"/>
      <c r="L254" s="32"/>
      <c r="M254" s="32"/>
      <c r="N254" s="36"/>
      <c r="O254" s="176"/>
      <c r="P254" s="58"/>
    </row>
    <row r="255" spans="1:31" ht="26.25" customHeight="1" x14ac:dyDescent="0.25">
      <c r="A255" s="235"/>
      <c r="B255" s="161"/>
      <c r="C255" s="109"/>
      <c r="D255" s="31"/>
      <c r="E255" s="30"/>
      <c r="F255" s="31"/>
      <c r="G255" s="31"/>
      <c r="H255" s="32"/>
      <c r="I255" s="36"/>
      <c r="J255" s="32"/>
      <c r="K255" s="32"/>
      <c r="L255" s="32"/>
      <c r="M255" s="32"/>
      <c r="N255" s="36"/>
      <c r="O255" s="176"/>
      <c r="P255" s="58"/>
    </row>
    <row r="256" spans="1:31" ht="26.25" customHeight="1" x14ac:dyDescent="0.25">
      <c r="A256" s="240"/>
      <c r="B256" s="161"/>
      <c r="C256" s="109"/>
      <c r="D256" s="31"/>
      <c r="E256" s="30"/>
      <c r="F256" s="31"/>
      <c r="G256" s="31"/>
      <c r="H256" s="32"/>
      <c r="I256" s="36"/>
      <c r="J256" s="32"/>
      <c r="K256" s="32"/>
      <c r="L256" s="32"/>
      <c r="M256" s="32"/>
      <c r="N256" s="36"/>
      <c r="O256" s="176"/>
      <c r="P256" s="58"/>
    </row>
    <row r="257" spans="1:32" ht="26.25" customHeight="1" x14ac:dyDescent="0.25">
      <c r="A257" s="235"/>
      <c r="B257" s="161"/>
      <c r="C257" s="109"/>
      <c r="D257" s="31"/>
      <c r="E257" s="30"/>
      <c r="F257" s="31"/>
      <c r="G257" s="31"/>
      <c r="H257" s="32"/>
      <c r="I257" s="36"/>
      <c r="J257" s="32"/>
      <c r="K257" s="32"/>
      <c r="L257" s="32"/>
      <c r="M257" s="32"/>
      <c r="N257" s="36"/>
      <c r="O257" s="176"/>
      <c r="P257" s="58"/>
    </row>
    <row r="258" spans="1:32" ht="15" customHeight="1" x14ac:dyDescent="0.25">
      <c r="A258" s="209"/>
      <c r="B258" s="161"/>
      <c r="C258" s="109"/>
      <c r="D258" s="31"/>
      <c r="E258" s="30"/>
      <c r="F258" s="31"/>
      <c r="G258" s="31"/>
      <c r="H258" s="32"/>
      <c r="I258" s="36"/>
      <c r="J258" s="32"/>
      <c r="K258" s="32"/>
      <c r="L258" s="32"/>
      <c r="M258" s="32"/>
      <c r="N258" s="36"/>
      <c r="O258" s="176"/>
      <c r="P258" s="58"/>
    </row>
    <row r="259" spans="1:32" ht="15" customHeight="1" x14ac:dyDescent="0.25">
      <c r="A259" s="209"/>
      <c r="B259" s="161"/>
      <c r="C259" s="109"/>
      <c r="D259" s="31"/>
      <c r="E259" s="30"/>
      <c r="F259" s="31"/>
      <c r="G259" s="31"/>
      <c r="H259" s="32"/>
      <c r="I259" s="36"/>
      <c r="J259" s="32"/>
      <c r="K259" s="32"/>
      <c r="L259" s="32"/>
      <c r="M259" s="32"/>
      <c r="N259" s="36"/>
      <c r="O259" s="176"/>
      <c r="P259" s="58"/>
    </row>
    <row r="260" spans="1:32" s="7" customFormat="1" ht="24.75" customHeight="1" thickBot="1" x14ac:dyDescent="0.3">
      <c r="A260" s="279" t="s">
        <v>293</v>
      </c>
      <c r="B260" s="279"/>
      <c r="C260" s="279"/>
      <c r="D260" s="62"/>
      <c r="E260" s="63"/>
      <c r="F260" s="62"/>
      <c r="G260" s="62"/>
      <c r="H260" s="64"/>
      <c r="I260" s="64"/>
      <c r="J260" s="62"/>
      <c r="K260" s="62"/>
      <c r="L260" s="62"/>
      <c r="M260" s="64"/>
      <c r="N260" s="64"/>
      <c r="O260" s="182"/>
      <c r="P260" s="5"/>
      <c r="S260" s="18"/>
      <c r="T260" s="18"/>
      <c r="Y260" s="59">
        <f t="shared" ref="Y260:Y321" si="273">SUM(X260*0.03)</f>
        <v>0</v>
      </c>
    </row>
    <row r="261" spans="1:32" ht="23.25" customHeight="1" x14ac:dyDescent="0.25">
      <c r="A261" s="275" t="s">
        <v>3</v>
      </c>
      <c r="B261" s="165" t="s">
        <v>292</v>
      </c>
      <c r="C261" s="205" t="s">
        <v>428</v>
      </c>
      <c r="D261" s="296">
        <f>F261/E261</f>
        <v>457.4</v>
      </c>
      <c r="E261" s="293">
        <v>15</v>
      </c>
      <c r="F261" s="271">
        <v>6861</v>
      </c>
      <c r="G261" s="314">
        <v>0</v>
      </c>
      <c r="H261" s="315">
        <f t="shared" ref="H261" si="274">F261+G261</f>
        <v>6861</v>
      </c>
      <c r="I261" s="33">
        <v>918.32</v>
      </c>
      <c r="J261" s="16">
        <v>0</v>
      </c>
      <c r="K261" s="234">
        <v>0</v>
      </c>
      <c r="L261" s="234">
        <v>0</v>
      </c>
      <c r="M261" s="234">
        <v>343.05</v>
      </c>
      <c r="N261" s="33">
        <v>0</v>
      </c>
      <c r="O261" s="297">
        <f>F261+G261-I261-J261-K261-L261-M261-N261</f>
        <v>5599.63</v>
      </c>
      <c r="P261" s="287"/>
      <c r="S261" s="2">
        <v>2354.04</v>
      </c>
      <c r="T261" s="2">
        <f>S261*1.05</f>
        <v>2471.7420000000002</v>
      </c>
      <c r="V261" s="59">
        <f t="shared" ref="V261:V264" si="275">SUM(W261*0.06)</f>
        <v>148.30439999999999</v>
      </c>
      <c r="W261" s="269">
        <v>2471.7399999999998</v>
      </c>
      <c r="X261" s="269">
        <f t="shared" ref="X261" si="276">V261+W261</f>
        <v>2620.0443999999998</v>
      </c>
      <c r="Y261" s="59">
        <f t="shared" ref="Y261:Y262" si="277">SUM(X261*0.03)</f>
        <v>78.601331999999985</v>
      </c>
      <c r="AA261" s="1" t="s">
        <v>15</v>
      </c>
      <c r="AB261" s="2">
        <v>2620.04</v>
      </c>
      <c r="AC261" s="2">
        <v>2672.13</v>
      </c>
      <c r="AD261" s="2">
        <v>3392.12</v>
      </c>
      <c r="AE261" s="2">
        <v>3542.01</v>
      </c>
    </row>
    <row r="262" spans="1:32" ht="15" customHeight="1" thickBot="1" x14ac:dyDescent="0.3">
      <c r="A262" s="274"/>
      <c r="B262" s="168"/>
      <c r="C262" s="164"/>
      <c r="D262" s="290"/>
      <c r="E262" s="284"/>
      <c r="F262" s="269"/>
      <c r="G262" s="280"/>
      <c r="H262" s="285"/>
      <c r="I262" s="273" t="s">
        <v>29</v>
      </c>
      <c r="J262" s="273"/>
      <c r="K262" s="273"/>
      <c r="L262" s="273"/>
      <c r="M262" s="273"/>
      <c r="N262" s="273"/>
      <c r="O262" s="286"/>
      <c r="P262" s="288"/>
      <c r="V262" s="59">
        <f t="shared" si="275"/>
        <v>0</v>
      </c>
      <c r="W262" s="269"/>
      <c r="X262" s="269"/>
      <c r="Y262" s="59">
        <f t="shared" si="277"/>
        <v>0</v>
      </c>
      <c r="AA262" s="94" t="s">
        <v>141</v>
      </c>
      <c r="AB262" s="95">
        <v>2077.5100000000002</v>
      </c>
      <c r="AC262" s="95">
        <v>2077.5100000000002</v>
      </c>
      <c r="AD262" s="95">
        <v>2077.5100000000002</v>
      </c>
      <c r="AE262" s="95">
        <v>2077.5100000000002</v>
      </c>
    </row>
    <row r="263" spans="1:32" ht="24" customHeight="1" x14ac:dyDescent="0.25">
      <c r="A263" s="274" t="s">
        <v>3</v>
      </c>
      <c r="B263" s="168" t="s">
        <v>192</v>
      </c>
      <c r="C263" s="168" t="s">
        <v>382</v>
      </c>
      <c r="D263" s="290">
        <f>F263/E263</f>
        <v>318.45733333333334</v>
      </c>
      <c r="E263" s="284">
        <v>15</v>
      </c>
      <c r="F263" s="269">
        <v>4776.8599999999997</v>
      </c>
      <c r="G263" s="280">
        <v>0</v>
      </c>
      <c r="H263" s="285">
        <f>F263+G263</f>
        <v>4776.8599999999997</v>
      </c>
      <c r="I263" s="34">
        <v>483.51</v>
      </c>
      <c r="J263" s="17">
        <v>0</v>
      </c>
      <c r="K263" s="231">
        <v>0</v>
      </c>
      <c r="L263" s="231">
        <v>0</v>
      </c>
      <c r="M263" s="231">
        <v>238.85</v>
      </c>
      <c r="N263" s="34">
        <v>400</v>
      </c>
      <c r="O263" s="304">
        <f>F263+G263-I263-J263-K263-L263-M263-N263</f>
        <v>3654.4999999999995</v>
      </c>
      <c r="P263" s="287"/>
      <c r="S263" s="2">
        <v>4087.5</v>
      </c>
      <c r="T263" s="2">
        <f>S263*1.05</f>
        <v>4291.875</v>
      </c>
      <c r="V263" s="59">
        <f t="shared" si="275"/>
        <v>257.51279999999997</v>
      </c>
      <c r="W263" s="271">
        <v>4291.88</v>
      </c>
      <c r="X263" s="269">
        <f t="shared" ref="X263" si="278">V263+W263</f>
        <v>4549.3927999999996</v>
      </c>
      <c r="Y263" s="59" t="s">
        <v>140</v>
      </c>
      <c r="AA263" s="1" t="s">
        <v>15</v>
      </c>
      <c r="AB263" s="2">
        <v>4549.3900000000003</v>
      </c>
      <c r="AC263" s="2">
        <v>2975.98</v>
      </c>
      <c r="AD263" s="2">
        <v>2975.98</v>
      </c>
      <c r="AE263" s="2">
        <v>3696.54</v>
      </c>
      <c r="AF263" s="2">
        <v>1634.41</v>
      </c>
    </row>
    <row r="264" spans="1:32" ht="11.25" customHeight="1" thickBot="1" x14ac:dyDescent="0.3">
      <c r="A264" s="274"/>
      <c r="B264" s="168"/>
      <c r="C264" s="164"/>
      <c r="D264" s="290"/>
      <c r="E264" s="284"/>
      <c r="F264" s="269"/>
      <c r="G264" s="280"/>
      <c r="H264" s="285"/>
      <c r="I264" s="273" t="s">
        <v>29</v>
      </c>
      <c r="J264" s="273"/>
      <c r="K264" s="273"/>
      <c r="L264" s="273"/>
      <c r="M264" s="273"/>
      <c r="N264" s="273"/>
      <c r="O264" s="304"/>
      <c r="P264" s="288"/>
      <c r="V264" s="59">
        <f t="shared" si="275"/>
        <v>0</v>
      </c>
      <c r="W264" s="300"/>
      <c r="X264" s="269"/>
      <c r="Y264" s="59">
        <f t="shared" ref="Y264" si="279">SUM(X264*0.03)</f>
        <v>0</v>
      </c>
      <c r="AA264" s="94" t="s">
        <v>141</v>
      </c>
      <c r="AB264" s="95">
        <v>4244.1099999999997</v>
      </c>
      <c r="AC264" s="95">
        <v>2077.5100000000002</v>
      </c>
      <c r="AD264" s="95">
        <v>2077.5100000000002</v>
      </c>
      <c r="AE264" s="95">
        <v>3651.01</v>
      </c>
      <c r="AF264" s="95">
        <v>244.81</v>
      </c>
    </row>
    <row r="265" spans="1:32" ht="24" customHeight="1" x14ac:dyDescent="0.25">
      <c r="A265" s="274" t="s">
        <v>3</v>
      </c>
      <c r="B265" s="168" t="s">
        <v>194</v>
      </c>
      <c r="C265" s="160" t="s">
        <v>383</v>
      </c>
      <c r="D265" s="290">
        <f>F265/E265</f>
        <v>208.31866666666667</v>
      </c>
      <c r="E265" s="284">
        <v>15</v>
      </c>
      <c r="F265" s="269">
        <v>3124.78</v>
      </c>
      <c r="G265" s="280">
        <v>125.1</v>
      </c>
      <c r="H265" s="285">
        <f t="shared" ref="H265" si="280">F265+G265</f>
        <v>3249.88</v>
      </c>
      <c r="I265" s="34">
        <v>235.89</v>
      </c>
      <c r="J265" s="17">
        <v>0</v>
      </c>
      <c r="K265" s="231">
        <v>0</v>
      </c>
      <c r="L265" s="231">
        <v>0</v>
      </c>
      <c r="M265" s="231">
        <v>156.24</v>
      </c>
      <c r="N265" s="34">
        <v>0</v>
      </c>
      <c r="O265" s="286">
        <f t="shared" ref="O265" si="281">F265+G265-I265-J265-K265-L265-M265-N265</f>
        <v>2857.75</v>
      </c>
      <c r="P265" s="287"/>
      <c r="S265" s="2">
        <v>2673.84</v>
      </c>
      <c r="T265" s="2">
        <f>S265*1.05</f>
        <v>2807.5320000000002</v>
      </c>
      <c r="V265" s="59">
        <f t="shared" ref="V265:V266" si="282">SUM(W265*0.06)</f>
        <v>168.45180000000002</v>
      </c>
      <c r="W265" s="269">
        <v>2807.53</v>
      </c>
      <c r="X265" s="269">
        <f t="shared" ref="X265" si="283">V265+W265</f>
        <v>2975.9818</v>
      </c>
      <c r="Y265" s="59">
        <f t="shared" ref="Y265:Y266" si="284">SUM(X265*0.03)</f>
        <v>89.279454000000001</v>
      </c>
      <c r="AA265" t="s">
        <v>144</v>
      </c>
      <c r="AB265" t="e">
        <f>#REF!*#REF!</f>
        <v>#REF!</v>
      </c>
      <c r="AC265" t="e">
        <f>#REF!*#REF!</f>
        <v>#REF!</v>
      </c>
      <c r="AD265" t="e">
        <f>#REF!*#REF!</f>
        <v>#REF!</v>
      </c>
      <c r="AE265" t="e">
        <f>#REF!*#REF!</f>
        <v>#REF!</v>
      </c>
      <c r="AF265" t="e">
        <f>#REF!*#REF!</f>
        <v>#REF!</v>
      </c>
    </row>
    <row r="266" spans="1:32" ht="12.75" customHeight="1" thickBot="1" x14ac:dyDescent="0.3">
      <c r="A266" s="274"/>
      <c r="B266" s="168"/>
      <c r="C266" s="164"/>
      <c r="D266" s="290"/>
      <c r="E266" s="284"/>
      <c r="F266" s="269"/>
      <c r="G266" s="280"/>
      <c r="H266" s="285"/>
      <c r="I266" s="273" t="s">
        <v>29</v>
      </c>
      <c r="J266" s="273"/>
      <c r="K266" s="273"/>
      <c r="L266" s="273"/>
      <c r="M266" s="273"/>
      <c r="N266" s="273"/>
      <c r="O266" s="286"/>
      <c r="P266" s="288"/>
      <c r="V266" s="59">
        <f t="shared" si="282"/>
        <v>0</v>
      </c>
      <c r="W266" s="269"/>
      <c r="X266" s="269"/>
      <c r="Y266" s="59">
        <f t="shared" si="284"/>
        <v>0</v>
      </c>
      <c r="AA266" s="96" t="s">
        <v>145</v>
      </c>
      <c r="AB266" s="96">
        <v>388.05</v>
      </c>
      <c r="AC266" s="96">
        <v>121.95</v>
      </c>
      <c r="AD266" s="96">
        <v>121.95</v>
      </c>
      <c r="AE266" s="96">
        <v>293.25</v>
      </c>
      <c r="AF266" s="96">
        <v>4.6500000000000004</v>
      </c>
    </row>
    <row r="267" spans="1:32" ht="24" customHeight="1" x14ac:dyDescent="0.25">
      <c r="A267" s="274" t="s">
        <v>3</v>
      </c>
      <c r="B267" s="168" t="s">
        <v>195</v>
      </c>
      <c r="C267" s="207" t="s">
        <v>384</v>
      </c>
      <c r="D267" s="290">
        <f>F267/E267</f>
        <v>114.40866666666668</v>
      </c>
      <c r="E267" s="284">
        <v>15</v>
      </c>
      <c r="F267" s="269">
        <v>1716.13</v>
      </c>
      <c r="G267" s="280">
        <v>193.8</v>
      </c>
      <c r="H267" s="285">
        <f t="shared" ref="H267" si="285">F267+G267</f>
        <v>1909.93</v>
      </c>
      <c r="I267" s="34">
        <v>98.81</v>
      </c>
      <c r="J267" s="17">
        <v>0</v>
      </c>
      <c r="K267" s="231">
        <v>0</v>
      </c>
      <c r="L267" s="231">
        <v>0</v>
      </c>
      <c r="M267" s="231">
        <v>85.81</v>
      </c>
      <c r="N267" s="34">
        <v>0</v>
      </c>
      <c r="O267" s="286">
        <f t="shared" ref="O267" si="286">F267+G267-I267-J267-K267-L267-M267-N267</f>
        <v>1725.3100000000002</v>
      </c>
      <c r="P267" s="287"/>
      <c r="S267" s="2">
        <v>1468.48</v>
      </c>
      <c r="T267" s="2">
        <f>S267*1.05</f>
        <v>1541.904</v>
      </c>
      <c r="V267" s="59">
        <f t="shared" ref="V267:V268" si="287">SUM(W267*0.06)</f>
        <v>92.513999999999996</v>
      </c>
      <c r="W267" s="269">
        <v>1541.9</v>
      </c>
      <c r="X267" s="269">
        <f t="shared" ref="X267" si="288">V267+W267</f>
        <v>1634.414</v>
      </c>
      <c r="Y267" s="59">
        <f t="shared" ref="Y267:Y268" si="289">SUM(X267*0.03)</f>
        <v>49.032419999999995</v>
      </c>
    </row>
    <row r="268" spans="1:32" ht="13.5" customHeight="1" thickBot="1" x14ac:dyDescent="0.3">
      <c r="A268" s="274"/>
      <c r="B268" s="168"/>
      <c r="C268" s="164"/>
      <c r="D268" s="290"/>
      <c r="E268" s="284"/>
      <c r="F268" s="269"/>
      <c r="G268" s="280"/>
      <c r="H268" s="285"/>
      <c r="I268" s="273" t="s">
        <v>29</v>
      </c>
      <c r="J268" s="273"/>
      <c r="K268" s="273"/>
      <c r="L268" s="273"/>
      <c r="M268" s="273"/>
      <c r="N268" s="273"/>
      <c r="O268" s="286"/>
      <c r="P268" s="288"/>
      <c r="V268" s="59">
        <f t="shared" si="287"/>
        <v>0</v>
      </c>
      <c r="W268" s="269"/>
      <c r="X268" s="269"/>
      <c r="Y268" s="59">
        <f t="shared" si="289"/>
        <v>0</v>
      </c>
    </row>
    <row r="269" spans="1:32" ht="24" customHeight="1" x14ac:dyDescent="0.25">
      <c r="A269" s="274" t="s">
        <v>3</v>
      </c>
      <c r="B269" s="168" t="s">
        <v>233</v>
      </c>
      <c r="C269" s="168" t="s">
        <v>385</v>
      </c>
      <c r="D269" s="318">
        <f t="shared" ref="D269" si="290">F269/E269</f>
        <v>100.14733333333334</v>
      </c>
      <c r="E269" s="352">
        <v>15</v>
      </c>
      <c r="F269" s="318">
        <v>1502.21</v>
      </c>
      <c r="G269" s="318">
        <v>200.7</v>
      </c>
      <c r="H269" s="306">
        <f t="shared" ref="H269" si="291">F269+G269</f>
        <v>1702.91</v>
      </c>
      <c r="I269" s="42">
        <v>85.12</v>
      </c>
      <c r="J269" s="42">
        <v>0</v>
      </c>
      <c r="K269" s="42">
        <v>0</v>
      </c>
      <c r="L269" s="42">
        <v>0</v>
      </c>
      <c r="M269" s="42">
        <v>75.11</v>
      </c>
      <c r="N269" s="42">
        <v>0</v>
      </c>
      <c r="O269" s="286">
        <f t="shared" ref="O269" si="292">F269+G269-I269-J269-K269-L269-M269-N269</f>
        <v>1542.68</v>
      </c>
      <c r="P269" s="287"/>
      <c r="S269" s="2">
        <v>2673.84</v>
      </c>
      <c r="T269" s="2">
        <f>S269*1.05</f>
        <v>2807.5320000000002</v>
      </c>
      <c r="V269" s="59">
        <f t="shared" ref="V269:V270" si="293">SUM(W269*0.06)</f>
        <v>168.45180000000002</v>
      </c>
      <c r="W269" s="269">
        <v>2807.53</v>
      </c>
      <c r="X269" s="269">
        <f t="shared" ref="X269" si="294">V269+W269</f>
        <v>2975.9818</v>
      </c>
      <c r="Y269" s="59">
        <f t="shared" ref="Y269:Y270" si="295">SUM(X269*0.03)</f>
        <v>89.279454000000001</v>
      </c>
      <c r="AA269" t="s">
        <v>144</v>
      </c>
      <c r="AB269" t="e">
        <f>#REF!*#REF!</f>
        <v>#REF!</v>
      </c>
      <c r="AC269" t="e">
        <f>#REF!*#REF!</f>
        <v>#REF!</v>
      </c>
      <c r="AD269" t="e">
        <f>#REF!*#REF!</f>
        <v>#REF!</v>
      </c>
      <c r="AE269" t="e">
        <f>#REF!*#REF!</f>
        <v>#REF!</v>
      </c>
      <c r="AF269" t="e">
        <f>#REF!*#REF!</f>
        <v>#REF!</v>
      </c>
    </row>
    <row r="270" spans="1:32" ht="12" customHeight="1" thickBot="1" x14ac:dyDescent="0.3">
      <c r="A270" s="274"/>
      <c r="B270" s="168"/>
      <c r="C270" s="164"/>
      <c r="D270" s="318"/>
      <c r="E270" s="352"/>
      <c r="F270" s="318"/>
      <c r="G270" s="318"/>
      <c r="H270" s="306"/>
      <c r="I270" s="270" t="s">
        <v>29</v>
      </c>
      <c r="J270" s="270"/>
      <c r="K270" s="270"/>
      <c r="L270" s="270"/>
      <c r="M270" s="270"/>
      <c r="N270" s="270"/>
      <c r="O270" s="286"/>
      <c r="P270" s="288"/>
      <c r="V270" s="59">
        <f t="shared" si="293"/>
        <v>0</v>
      </c>
      <c r="W270" s="269"/>
      <c r="X270" s="269"/>
      <c r="Y270" s="59">
        <f t="shared" si="295"/>
        <v>0</v>
      </c>
      <c r="AA270" s="96" t="s">
        <v>145</v>
      </c>
      <c r="AB270" s="96">
        <v>388.05</v>
      </c>
      <c r="AC270" s="96">
        <v>121.95</v>
      </c>
      <c r="AD270" s="96">
        <v>121.95</v>
      </c>
      <c r="AE270" s="96">
        <v>293.25</v>
      </c>
      <c r="AF270" s="96">
        <v>4.6500000000000004</v>
      </c>
    </row>
    <row r="271" spans="1:32" ht="24" customHeight="1" x14ac:dyDescent="0.25">
      <c r="A271" s="274" t="s">
        <v>3</v>
      </c>
      <c r="B271" s="168" t="s">
        <v>346</v>
      </c>
      <c r="C271" s="168" t="s">
        <v>373</v>
      </c>
      <c r="D271" s="318">
        <f>F271/E271</f>
        <v>174.67000000000002</v>
      </c>
      <c r="E271" s="278">
        <v>15</v>
      </c>
      <c r="F271" s="292">
        <v>2620.0500000000002</v>
      </c>
      <c r="G271" s="305">
        <v>160.35</v>
      </c>
      <c r="H271" s="306">
        <f t="shared" ref="H271" si="296">F271+G271</f>
        <v>2780.4</v>
      </c>
      <c r="I271" s="41">
        <v>180.98</v>
      </c>
      <c r="J271" s="42">
        <v>0</v>
      </c>
      <c r="K271" s="233">
        <v>0</v>
      </c>
      <c r="L271" s="233">
        <v>0</v>
      </c>
      <c r="M271" s="233">
        <v>131.01</v>
      </c>
      <c r="N271" s="41">
        <v>120</v>
      </c>
      <c r="O271" s="304">
        <f t="shared" ref="O271" si="297">F271+G271-I271-J271-K271-L271-M271-N271</f>
        <v>2348.41</v>
      </c>
      <c r="P271" s="287"/>
      <c r="S271" s="2">
        <v>2400.84</v>
      </c>
      <c r="T271" s="2">
        <f>S271*1.05</f>
        <v>2520.8820000000001</v>
      </c>
      <c r="V271" s="59">
        <f t="shared" ref="V271:V272" si="298">SUM(W271*0.06)</f>
        <v>151.25280000000001</v>
      </c>
      <c r="W271" s="269">
        <v>2520.88</v>
      </c>
      <c r="X271" s="269">
        <f t="shared" ref="X271" si="299">V271+W271</f>
        <v>2672.1328000000003</v>
      </c>
      <c r="Y271" s="59">
        <f t="shared" ref="Y271" si="300">SUM(X271*0.03)</f>
        <v>80.163984000000013</v>
      </c>
      <c r="AA271" t="s">
        <v>142</v>
      </c>
      <c r="AB271" s="2" t="e">
        <f>#REF!-#REF!</f>
        <v>#REF!</v>
      </c>
      <c r="AC271" s="2" t="e">
        <f>#REF!-#REF!</f>
        <v>#REF!</v>
      </c>
      <c r="AD271" s="2" t="e">
        <f>#REF!-#REF!</f>
        <v>#REF!</v>
      </c>
      <c r="AE271" s="2" t="e">
        <f>#REF!-#REF!</f>
        <v>#REF!</v>
      </c>
    </row>
    <row r="272" spans="1:32" ht="15" customHeight="1" thickBot="1" x14ac:dyDescent="0.3">
      <c r="A272" s="274"/>
      <c r="B272" s="168"/>
      <c r="C272" s="164"/>
      <c r="D272" s="318"/>
      <c r="E272" s="278"/>
      <c r="F272" s="292"/>
      <c r="G272" s="305"/>
      <c r="H272" s="306"/>
      <c r="I272" s="270" t="s">
        <v>29</v>
      </c>
      <c r="J272" s="270"/>
      <c r="K272" s="270"/>
      <c r="L272" s="270"/>
      <c r="M272" s="270"/>
      <c r="N272" s="270"/>
      <c r="O272" s="304"/>
      <c r="P272" s="288"/>
      <c r="V272" s="59">
        <f t="shared" si="298"/>
        <v>0</v>
      </c>
      <c r="W272" s="269"/>
      <c r="X272" s="269"/>
      <c r="AA272" s="96" t="s">
        <v>143</v>
      </c>
      <c r="AB272" s="97">
        <v>0.10879999999999999</v>
      </c>
      <c r="AC272" s="97">
        <v>0.10879999999999999</v>
      </c>
      <c r="AD272" s="97">
        <v>0.10879999999999999</v>
      </c>
      <c r="AE272" s="97">
        <v>0.10879999999999999</v>
      </c>
    </row>
    <row r="273" spans="1:31" ht="24" customHeight="1" x14ac:dyDescent="0.25">
      <c r="A273" s="274" t="s">
        <v>3</v>
      </c>
      <c r="B273" s="168" t="s">
        <v>198</v>
      </c>
      <c r="C273" s="168" t="s">
        <v>381</v>
      </c>
      <c r="D273" s="290">
        <f>F273/E273</f>
        <v>212.24866666666668</v>
      </c>
      <c r="E273" s="284">
        <v>15</v>
      </c>
      <c r="F273" s="269">
        <v>3183.73</v>
      </c>
      <c r="G273" s="280">
        <v>125.1</v>
      </c>
      <c r="H273" s="285">
        <f t="shared" ref="H273" si="301">F273+G273</f>
        <v>3308.83</v>
      </c>
      <c r="I273" s="34">
        <v>242.3</v>
      </c>
      <c r="J273" s="17">
        <v>0</v>
      </c>
      <c r="K273" s="231">
        <v>0</v>
      </c>
      <c r="L273" s="231">
        <v>0</v>
      </c>
      <c r="M273" s="231">
        <v>159.19</v>
      </c>
      <c r="N273" s="34">
        <v>400</v>
      </c>
      <c r="O273" s="286">
        <f t="shared" ref="O273" si="302">F273+G273-I273-J273-K273-L273-M273-N273</f>
        <v>2507.3399999999997</v>
      </c>
      <c r="P273" s="287"/>
      <c r="S273" s="2">
        <v>2400.84</v>
      </c>
      <c r="T273" s="2">
        <f>S273*1.05</f>
        <v>2520.8820000000001</v>
      </c>
      <c r="V273" s="59">
        <f t="shared" ref="V273:V322" si="303">SUM(W273*0.06)</f>
        <v>151.25280000000001</v>
      </c>
      <c r="W273" s="269">
        <v>2520.88</v>
      </c>
      <c r="X273" s="269">
        <f t="shared" ref="X273" si="304">V273+W273</f>
        <v>2672.1328000000003</v>
      </c>
      <c r="Y273" s="59">
        <f t="shared" si="273"/>
        <v>80.163984000000013</v>
      </c>
      <c r="AA273" t="s">
        <v>142</v>
      </c>
      <c r="AB273" s="2" t="e">
        <f>#REF!-#REF!</f>
        <v>#REF!</v>
      </c>
      <c r="AC273" s="2" t="e">
        <f>#REF!-#REF!</f>
        <v>#REF!</v>
      </c>
      <c r="AD273" s="2" t="e">
        <f>#REF!-#REF!</f>
        <v>#REF!</v>
      </c>
      <c r="AE273" s="2" t="e">
        <f>#REF!-#REF!</f>
        <v>#REF!</v>
      </c>
    </row>
    <row r="274" spans="1:31" ht="15" customHeight="1" thickBot="1" x14ac:dyDescent="0.3">
      <c r="A274" s="274"/>
      <c r="B274" s="168"/>
      <c r="C274" s="164"/>
      <c r="D274" s="290"/>
      <c r="E274" s="284"/>
      <c r="F274" s="269"/>
      <c r="G274" s="280"/>
      <c r="H274" s="285"/>
      <c r="I274" s="273" t="s">
        <v>29</v>
      </c>
      <c r="J274" s="273"/>
      <c r="K274" s="273"/>
      <c r="L274" s="273"/>
      <c r="M274" s="273"/>
      <c r="N274" s="273"/>
      <c r="O274" s="286"/>
      <c r="P274" s="288"/>
      <c r="V274" s="59">
        <f t="shared" si="303"/>
        <v>0</v>
      </c>
      <c r="W274" s="269"/>
      <c r="X274" s="269"/>
      <c r="AA274" s="96" t="s">
        <v>143</v>
      </c>
      <c r="AB274" s="97">
        <v>0.10879999999999999</v>
      </c>
      <c r="AC274" s="97">
        <v>0.10879999999999999</v>
      </c>
      <c r="AD274" s="97">
        <v>0.10879999999999999</v>
      </c>
      <c r="AE274" s="97">
        <v>0.10879999999999999</v>
      </c>
    </row>
    <row r="275" spans="1:31" ht="24" customHeight="1" x14ac:dyDescent="0.25">
      <c r="A275" s="274" t="s">
        <v>3</v>
      </c>
      <c r="B275" s="168" t="s">
        <v>248</v>
      </c>
      <c r="C275" s="168" t="s">
        <v>380</v>
      </c>
      <c r="D275" s="290">
        <f>F275/E275</f>
        <v>206.13133333333332</v>
      </c>
      <c r="E275" s="323">
        <v>15</v>
      </c>
      <c r="F275" s="269">
        <v>3091.97</v>
      </c>
      <c r="G275" s="280">
        <v>125.1</v>
      </c>
      <c r="H275" s="285">
        <f>F275+G275</f>
        <v>3217.0699999999997</v>
      </c>
      <c r="I275" s="34">
        <v>232.32</v>
      </c>
      <c r="J275" s="17">
        <v>0</v>
      </c>
      <c r="K275" s="231">
        <v>0</v>
      </c>
      <c r="L275" s="231">
        <v>0</v>
      </c>
      <c r="M275" s="231">
        <v>154.6</v>
      </c>
      <c r="N275" s="34">
        <v>250</v>
      </c>
      <c r="O275" s="286">
        <f t="shared" ref="O275" si="305">F275+G275-I275-J275-K275-L275-M275-N275</f>
        <v>2580.1499999999996</v>
      </c>
      <c r="P275" s="287"/>
      <c r="S275" s="2">
        <v>2645.76</v>
      </c>
      <c r="T275" s="2">
        <f>S275*1.05</f>
        <v>2778.0480000000002</v>
      </c>
      <c r="V275" s="59">
        <f t="shared" ref="V275:V276" si="306">SUM(W275*0.06)</f>
        <v>166.68299999999999</v>
      </c>
      <c r="W275" s="271">
        <v>2778.05</v>
      </c>
      <c r="X275" s="269">
        <f t="shared" ref="X275" si="307">V275+W275</f>
        <v>2944.7330000000002</v>
      </c>
      <c r="Y275" s="59">
        <f t="shared" ref="Y275" si="308">SUM(X275*0.03)</f>
        <v>88.341989999999996</v>
      </c>
    </row>
    <row r="276" spans="1:31" ht="15" customHeight="1" thickBot="1" x14ac:dyDescent="0.3">
      <c r="A276" s="274"/>
      <c r="B276" s="168"/>
      <c r="C276" s="164"/>
      <c r="D276" s="290"/>
      <c r="E276" s="323"/>
      <c r="F276" s="269"/>
      <c r="G276" s="280"/>
      <c r="H276" s="285"/>
      <c r="I276" s="273" t="s">
        <v>29</v>
      </c>
      <c r="J276" s="273"/>
      <c r="K276" s="273"/>
      <c r="L276" s="273"/>
      <c r="M276" s="273"/>
      <c r="N276" s="273"/>
      <c r="O276" s="286"/>
      <c r="P276" s="288"/>
      <c r="V276" s="59">
        <f t="shared" si="306"/>
        <v>0</v>
      </c>
      <c r="W276" s="272"/>
      <c r="X276" s="269"/>
    </row>
    <row r="277" spans="1:31" ht="24" customHeight="1" x14ac:dyDescent="0.25">
      <c r="A277" s="274" t="s">
        <v>3</v>
      </c>
      <c r="B277" s="168" t="s">
        <v>199</v>
      </c>
      <c r="C277" s="168" t="s">
        <v>354</v>
      </c>
      <c r="D277" s="290">
        <f>F277/E277</f>
        <v>187.04933333333332</v>
      </c>
      <c r="E277" s="284">
        <v>15</v>
      </c>
      <c r="F277" s="269">
        <v>2805.74</v>
      </c>
      <c r="G277" s="280">
        <v>145.35</v>
      </c>
      <c r="H277" s="285">
        <f t="shared" ref="H277" si="309">F277+G277</f>
        <v>2951.0899999999997</v>
      </c>
      <c r="I277" s="34">
        <v>201.18</v>
      </c>
      <c r="J277" s="17">
        <v>0</v>
      </c>
      <c r="K277" s="231">
        <v>0</v>
      </c>
      <c r="L277" s="231">
        <v>0</v>
      </c>
      <c r="M277" s="231">
        <v>140.29</v>
      </c>
      <c r="N277" s="34">
        <v>250</v>
      </c>
      <c r="O277" s="286">
        <f t="shared" ref="O277" si="310">F277+G277-I277-J277-K277-L277-M277-N277</f>
        <v>2359.62</v>
      </c>
      <c r="P277" s="287"/>
      <c r="S277" s="2">
        <v>2400.84</v>
      </c>
      <c r="T277" s="2">
        <f>S277*1.05</f>
        <v>2520.8820000000001</v>
      </c>
      <c r="V277" s="59">
        <f t="shared" si="303"/>
        <v>151.25280000000001</v>
      </c>
      <c r="W277" s="269">
        <v>2520.88</v>
      </c>
      <c r="X277" s="269">
        <f t="shared" ref="X277" si="311">V277+W277</f>
        <v>2672.1328000000003</v>
      </c>
      <c r="Y277" s="59">
        <f t="shared" si="273"/>
        <v>80.163984000000013</v>
      </c>
      <c r="AA277" t="s">
        <v>144</v>
      </c>
      <c r="AB277" t="e">
        <f>AB273*AB274</f>
        <v>#REF!</v>
      </c>
      <c r="AC277" t="e">
        <f>AC273*AC274</f>
        <v>#REF!</v>
      </c>
      <c r="AD277" t="e">
        <f>AD273*AD274</f>
        <v>#REF!</v>
      </c>
      <c r="AE277" t="e">
        <f>AE273*AE274</f>
        <v>#REF!</v>
      </c>
    </row>
    <row r="278" spans="1:31" ht="15" customHeight="1" thickBot="1" x14ac:dyDescent="0.3">
      <c r="A278" s="274"/>
      <c r="B278" s="168"/>
      <c r="C278" s="164"/>
      <c r="D278" s="290"/>
      <c r="E278" s="284"/>
      <c r="F278" s="269"/>
      <c r="G278" s="280"/>
      <c r="H278" s="285"/>
      <c r="I278" s="273" t="s">
        <v>29</v>
      </c>
      <c r="J278" s="273"/>
      <c r="K278" s="273"/>
      <c r="L278" s="273"/>
      <c r="M278" s="273"/>
      <c r="N278" s="273"/>
      <c r="O278" s="286"/>
      <c r="P278" s="288"/>
      <c r="V278" s="59">
        <f t="shared" si="303"/>
        <v>0</v>
      </c>
      <c r="W278" s="269"/>
      <c r="X278" s="269"/>
      <c r="AA278" s="96" t="s">
        <v>145</v>
      </c>
      <c r="AB278" s="96">
        <v>121.95</v>
      </c>
      <c r="AC278" s="96">
        <v>121.95</v>
      </c>
      <c r="AD278" s="96">
        <v>121.95</v>
      </c>
      <c r="AE278" s="96">
        <v>121.95</v>
      </c>
    </row>
    <row r="279" spans="1:31" ht="24" customHeight="1" x14ac:dyDescent="0.25">
      <c r="A279" s="274" t="s">
        <v>3</v>
      </c>
      <c r="B279" s="171" t="s">
        <v>237</v>
      </c>
      <c r="C279" s="171" t="s">
        <v>74</v>
      </c>
      <c r="D279" s="290">
        <f>F279/E279</f>
        <v>187.04933333333332</v>
      </c>
      <c r="E279" s="284">
        <v>15</v>
      </c>
      <c r="F279" s="269">
        <v>2805.74</v>
      </c>
      <c r="G279" s="280">
        <v>145.35</v>
      </c>
      <c r="H279" s="285">
        <f t="shared" ref="H279" si="312">F279+G279</f>
        <v>2951.0899999999997</v>
      </c>
      <c r="I279" s="17">
        <v>201.18</v>
      </c>
      <c r="J279" s="17">
        <v>0</v>
      </c>
      <c r="K279" s="231">
        <v>0</v>
      </c>
      <c r="L279" s="231">
        <v>0</v>
      </c>
      <c r="M279" s="231">
        <v>140.29</v>
      </c>
      <c r="N279" s="17">
        <v>600</v>
      </c>
      <c r="O279" s="286">
        <f t="shared" ref="O279" si="313">F279+G279-I279-J279-K279-L279-M279-N279</f>
        <v>2009.62</v>
      </c>
      <c r="P279" s="287"/>
      <c r="S279" s="2">
        <v>2400.84</v>
      </c>
      <c r="T279" s="2">
        <f>S279*1.05</f>
        <v>2520.8820000000001</v>
      </c>
      <c r="V279" s="59">
        <f t="shared" ref="V279:V280" si="314">SUM(W279*0.06)</f>
        <v>151.25280000000001</v>
      </c>
      <c r="W279" s="269">
        <v>2520.88</v>
      </c>
      <c r="X279" s="269">
        <f t="shared" ref="X279" si="315">V279+W279</f>
        <v>2672.1328000000003</v>
      </c>
      <c r="Y279" s="59">
        <f t="shared" ref="Y279" si="316">SUM(X279*0.03)</f>
        <v>80.163984000000013</v>
      </c>
      <c r="AA279" t="s">
        <v>146</v>
      </c>
      <c r="AB279">
        <f>AB275+AB276</f>
        <v>0</v>
      </c>
      <c r="AC279">
        <f>AC275+AC276</f>
        <v>0</v>
      </c>
      <c r="AD279">
        <f>AD275+AD276</f>
        <v>0</v>
      </c>
      <c r="AE279">
        <f>AE275+AE276</f>
        <v>0</v>
      </c>
    </row>
    <row r="280" spans="1:31" ht="15" customHeight="1" thickBot="1" x14ac:dyDescent="0.3">
      <c r="A280" s="274"/>
      <c r="B280" s="171"/>
      <c r="C280" s="172"/>
      <c r="D280" s="290"/>
      <c r="E280" s="284"/>
      <c r="F280" s="269"/>
      <c r="G280" s="280"/>
      <c r="H280" s="285"/>
      <c r="I280" s="273" t="s">
        <v>29</v>
      </c>
      <c r="J280" s="273"/>
      <c r="K280" s="273"/>
      <c r="L280" s="273"/>
      <c r="M280" s="273"/>
      <c r="N280" s="273"/>
      <c r="O280" s="286"/>
      <c r="P280" s="288"/>
      <c r="V280" s="59">
        <f t="shared" si="314"/>
        <v>0</v>
      </c>
      <c r="W280" s="269"/>
      <c r="X280" s="269"/>
      <c r="AA280" s="96" t="s">
        <v>147</v>
      </c>
      <c r="AB280" s="96">
        <v>0</v>
      </c>
      <c r="AC280" s="96">
        <v>0</v>
      </c>
      <c r="AD280" s="96">
        <v>0</v>
      </c>
      <c r="AE280" s="96">
        <v>0</v>
      </c>
    </row>
    <row r="281" spans="1:31" s="7" customFormat="1" ht="24" customHeight="1" x14ac:dyDescent="0.25">
      <c r="A281" s="274" t="s">
        <v>3</v>
      </c>
      <c r="B281" s="168" t="s">
        <v>355</v>
      </c>
      <c r="C281" s="168" t="s">
        <v>405</v>
      </c>
      <c r="D281" s="318">
        <f>F281/E281</f>
        <v>186.66666666666666</v>
      </c>
      <c r="E281" s="278">
        <v>15</v>
      </c>
      <c r="F281" s="292">
        <v>2800</v>
      </c>
      <c r="G281" s="305">
        <v>145.35</v>
      </c>
      <c r="H281" s="306">
        <f t="shared" ref="H281" si="317">F281+G281</f>
        <v>2945.35</v>
      </c>
      <c r="I281" s="41">
        <v>200.55</v>
      </c>
      <c r="J281" s="42">
        <v>0</v>
      </c>
      <c r="K281" s="233">
        <v>0</v>
      </c>
      <c r="L281" s="233">
        <v>0</v>
      </c>
      <c r="M281" s="233">
        <v>140</v>
      </c>
      <c r="N281" s="41">
        <v>0</v>
      </c>
      <c r="O281" s="304">
        <f t="shared" ref="O281" si="318">F281+G281-I281-J281-K281-L281-M281-N281</f>
        <v>2604.7999999999997</v>
      </c>
      <c r="P281" s="350"/>
      <c r="S281" s="18">
        <v>2400.84</v>
      </c>
      <c r="T281" s="18">
        <f>S281*1.05</f>
        <v>2520.8820000000001</v>
      </c>
      <c r="V281" s="213">
        <f t="shared" si="303"/>
        <v>192.00659999999999</v>
      </c>
      <c r="W281" s="292">
        <v>3200.11</v>
      </c>
      <c r="X281" s="292">
        <f t="shared" ref="X281" si="319">V281+W281</f>
        <v>3392.1166000000003</v>
      </c>
      <c r="Y281" s="213">
        <f t="shared" ref="Y281" si="320">SUM(X281*0.03)</f>
        <v>101.763498</v>
      </c>
    </row>
    <row r="282" spans="1:31" s="7" customFormat="1" ht="15.75" customHeight="1" thickBot="1" x14ac:dyDescent="0.3">
      <c r="A282" s="274"/>
      <c r="B282" s="168"/>
      <c r="C282" s="168"/>
      <c r="D282" s="318"/>
      <c r="E282" s="278"/>
      <c r="F282" s="292"/>
      <c r="G282" s="305"/>
      <c r="H282" s="306"/>
      <c r="I282" s="270" t="s">
        <v>29</v>
      </c>
      <c r="J282" s="270"/>
      <c r="K282" s="270"/>
      <c r="L282" s="270"/>
      <c r="M282" s="270"/>
      <c r="N282" s="270"/>
      <c r="O282" s="304"/>
      <c r="P282" s="351"/>
      <c r="S282" s="18"/>
      <c r="T282" s="18"/>
      <c r="V282" s="213">
        <f t="shared" si="303"/>
        <v>0</v>
      </c>
      <c r="W282" s="292"/>
      <c r="X282" s="292"/>
    </row>
    <row r="283" spans="1:31" s="7" customFormat="1" ht="24" customHeight="1" x14ac:dyDescent="0.25">
      <c r="A283" s="274" t="s">
        <v>3</v>
      </c>
      <c r="B283" s="168" t="s">
        <v>353</v>
      </c>
      <c r="C283" s="168" t="s">
        <v>354</v>
      </c>
      <c r="D283" s="318">
        <f>F283/E283</f>
        <v>160</v>
      </c>
      <c r="E283" s="278">
        <v>15</v>
      </c>
      <c r="F283" s="292">
        <v>2400</v>
      </c>
      <c r="G283" s="305">
        <v>160.35</v>
      </c>
      <c r="H283" s="306">
        <f t="shared" ref="H283" si="321">F283+G283</f>
        <v>2560.35</v>
      </c>
      <c r="I283" s="41">
        <v>157.03</v>
      </c>
      <c r="J283" s="42">
        <v>0</v>
      </c>
      <c r="K283" s="233">
        <v>0</v>
      </c>
      <c r="L283" s="233">
        <v>0</v>
      </c>
      <c r="M283" s="233">
        <v>120</v>
      </c>
      <c r="N283" s="41">
        <v>200</v>
      </c>
      <c r="O283" s="304">
        <f t="shared" ref="O283" si="322">F283+G283-I283-J283-K283-L283-M283-N283</f>
        <v>2083.3199999999997</v>
      </c>
      <c r="P283" s="350"/>
      <c r="S283" s="18">
        <v>2400.84</v>
      </c>
      <c r="T283" s="18">
        <f>S283*1.05</f>
        <v>2520.8820000000001</v>
      </c>
      <c r="V283" s="213">
        <f t="shared" si="303"/>
        <v>192.00659999999999</v>
      </c>
      <c r="W283" s="292">
        <v>3200.11</v>
      </c>
      <c r="X283" s="292">
        <f t="shared" ref="X283" si="323">V283+W283</f>
        <v>3392.1166000000003</v>
      </c>
      <c r="Y283" s="213">
        <f t="shared" ref="Y283" si="324">SUM(X283*0.03)</f>
        <v>101.763498</v>
      </c>
    </row>
    <row r="284" spans="1:31" s="7" customFormat="1" ht="15.75" customHeight="1" thickBot="1" x14ac:dyDescent="0.3">
      <c r="A284" s="274"/>
      <c r="B284" s="168"/>
      <c r="C284" s="168"/>
      <c r="D284" s="318"/>
      <c r="E284" s="278"/>
      <c r="F284" s="292"/>
      <c r="G284" s="305"/>
      <c r="H284" s="306"/>
      <c r="I284" s="270" t="s">
        <v>29</v>
      </c>
      <c r="J284" s="270"/>
      <c r="K284" s="270"/>
      <c r="L284" s="270"/>
      <c r="M284" s="270"/>
      <c r="N284" s="270"/>
      <c r="O284" s="304"/>
      <c r="P284" s="351"/>
      <c r="S284" s="18"/>
      <c r="T284" s="18"/>
      <c r="V284" s="213">
        <f t="shared" si="303"/>
        <v>0</v>
      </c>
      <c r="W284" s="292"/>
      <c r="X284" s="292"/>
    </row>
    <row r="285" spans="1:31" ht="24" customHeight="1" x14ac:dyDescent="0.25">
      <c r="A285" s="274" t="s">
        <v>3</v>
      </c>
      <c r="B285" s="168" t="s">
        <v>356</v>
      </c>
      <c r="C285" s="168" t="s">
        <v>354</v>
      </c>
      <c r="D285" s="318">
        <f>F285/E285</f>
        <v>160</v>
      </c>
      <c r="E285" s="278">
        <v>15</v>
      </c>
      <c r="F285" s="292">
        <v>2400</v>
      </c>
      <c r="G285" s="305">
        <v>160.35</v>
      </c>
      <c r="H285" s="306">
        <f t="shared" ref="H285" si="325">F285+G285</f>
        <v>2560.35</v>
      </c>
      <c r="I285" s="41">
        <v>157.03</v>
      </c>
      <c r="J285" s="42">
        <v>0</v>
      </c>
      <c r="K285" s="233">
        <v>0</v>
      </c>
      <c r="L285" s="233">
        <v>0</v>
      </c>
      <c r="M285" s="233">
        <v>120</v>
      </c>
      <c r="N285" s="41">
        <v>350</v>
      </c>
      <c r="O285" s="304">
        <f t="shared" ref="O285" si="326">F285+G285-I285-J285-K285-L285-M285-N285</f>
        <v>1933.3199999999997</v>
      </c>
      <c r="P285" s="287"/>
      <c r="S285" s="2">
        <v>2400.84</v>
      </c>
      <c r="T285" s="2">
        <f>S285*1.05</f>
        <v>2520.8820000000001</v>
      </c>
      <c r="V285" s="59">
        <f t="shared" ref="V285:V286" si="327">SUM(W285*0.06)</f>
        <v>192.00659999999999</v>
      </c>
      <c r="W285" s="269">
        <v>3200.11</v>
      </c>
      <c r="X285" s="269">
        <f t="shared" ref="X285" si="328">V285+W285</f>
        <v>3392.1166000000003</v>
      </c>
      <c r="Y285" s="59">
        <f t="shared" ref="Y285" si="329">SUM(X285*0.03)</f>
        <v>101.763498</v>
      </c>
    </row>
    <row r="286" spans="1:31" ht="18.75" customHeight="1" thickBot="1" x14ac:dyDescent="0.3">
      <c r="A286" s="274"/>
      <c r="B286" s="168"/>
      <c r="C286" s="168"/>
      <c r="D286" s="318"/>
      <c r="E286" s="278"/>
      <c r="F286" s="292"/>
      <c r="G286" s="305"/>
      <c r="H286" s="306"/>
      <c r="I286" s="270" t="s">
        <v>29</v>
      </c>
      <c r="J286" s="270"/>
      <c r="K286" s="270"/>
      <c r="L286" s="270"/>
      <c r="M286" s="270"/>
      <c r="N286" s="270"/>
      <c r="O286" s="304"/>
      <c r="P286" s="288"/>
      <c r="V286" s="59">
        <f t="shared" si="327"/>
        <v>0</v>
      </c>
      <c r="W286" s="269"/>
      <c r="X286" s="269"/>
    </row>
    <row r="287" spans="1:31" ht="24" customHeight="1" x14ac:dyDescent="0.25">
      <c r="A287" s="274" t="s">
        <v>3</v>
      </c>
      <c r="B287" s="168" t="s">
        <v>212</v>
      </c>
      <c r="C287" s="168" t="s">
        <v>377</v>
      </c>
      <c r="D287" s="290">
        <f>F287/E287</f>
        <v>209.21</v>
      </c>
      <c r="E287" s="284">
        <v>15</v>
      </c>
      <c r="F287" s="269">
        <v>3138.15</v>
      </c>
      <c r="G287" s="280">
        <v>125.1</v>
      </c>
      <c r="H287" s="285">
        <f>F287+G287</f>
        <v>3263.25</v>
      </c>
      <c r="I287" s="34">
        <v>237.34</v>
      </c>
      <c r="J287" s="17">
        <v>0</v>
      </c>
      <c r="K287" s="231">
        <v>0</v>
      </c>
      <c r="L287" s="231">
        <v>0</v>
      </c>
      <c r="M287" s="231">
        <v>156.91</v>
      </c>
      <c r="N287" s="34">
        <v>250</v>
      </c>
      <c r="O287" s="286">
        <f>F287+G287-I287-J287-K287-L287-M287-N287</f>
        <v>2619</v>
      </c>
      <c r="P287" s="287"/>
      <c r="S287" s="2">
        <v>2685.28</v>
      </c>
      <c r="T287" s="2">
        <f>S287*1.05</f>
        <v>2819.5440000000003</v>
      </c>
      <c r="V287" s="59">
        <f t="shared" ref="V287:V288" si="330">SUM(W287*0.06)</f>
        <v>169.17239999999998</v>
      </c>
      <c r="W287" s="271">
        <v>2819.54</v>
      </c>
      <c r="X287" s="269">
        <f t="shared" ref="X287" si="331">V287+W287</f>
        <v>2988.7123999999999</v>
      </c>
      <c r="Y287" s="59">
        <f t="shared" ref="Y287" si="332">SUM(X287*0.03)</f>
        <v>89.661372</v>
      </c>
      <c r="AA287" s="1" t="s">
        <v>15</v>
      </c>
      <c r="AB287" s="2">
        <v>2988.71</v>
      </c>
      <c r="AC287" s="2">
        <v>1279.95</v>
      </c>
      <c r="AD287" s="2">
        <v>1791.85</v>
      </c>
      <c r="AE287" s="2">
        <v>1430.65</v>
      </c>
    </row>
    <row r="288" spans="1:31" ht="18" customHeight="1" thickBot="1" x14ac:dyDescent="0.3">
      <c r="A288" s="274"/>
      <c r="B288" s="168"/>
      <c r="C288" s="164"/>
      <c r="D288" s="290"/>
      <c r="E288" s="284"/>
      <c r="F288" s="269"/>
      <c r="G288" s="280"/>
      <c r="H288" s="285"/>
      <c r="I288" s="273" t="s">
        <v>29</v>
      </c>
      <c r="J288" s="273"/>
      <c r="K288" s="273"/>
      <c r="L288" s="273"/>
      <c r="M288" s="273"/>
      <c r="N288" s="273"/>
      <c r="O288" s="286"/>
      <c r="P288" s="288"/>
      <c r="V288" s="59">
        <f t="shared" si="330"/>
        <v>0</v>
      </c>
      <c r="W288" s="300"/>
      <c r="X288" s="269"/>
      <c r="AA288" s="94" t="s">
        <v>141</v>
      </c>
      <c r="AB288" s="95">
        <v>2077.5100000000002</v>
      </c>
      <c r="AC288" s="95">
        <v>244.81</v>
      </c>
      <c r="AD288" s="95">
        <v>244.81</v>
      </c>
      <c r="AE288" s="95">
        <v>244.81</v>
      </c>
    </row>
    <row r="289" spans="1:31" ht="23.25" customHeight="1" x14ac:dyDescent="0.25">
      <c r="A289" s="274" t="s">
        <v>3</v>
      </c>
      <c r="B289" s="168" t="s">
        <v>211</v>
      </c>
      <c r="C289" s="168" t="s">
        <v>375</v>
      </c>
      <c r="D289" s="290">
        <f>F289/E289</f>
        <v>89.596666666666664</v>
      </c>
      <c r="E289" s="284">
        <v>15</v>
      </c>
      <c r="F289" s="269">
        <v>1343.95</v>
      </c>
      <c r="G289" s="280">
        <v>200.7</v>
      </c>
      <c r="H289" s="285">
        <f t="shared" ref="H289" si="333">F289+G289</f>
        <v>1544.65</v>
      </c>
      <c r="I289" s="34">
        <v>74.989999999999995</v>
      </c>
      <c r="J289" s="17">
        <v>0</v>
      </c>
      <c r="K289" s="231">
        <v>0</v>
      </c>
      <c r="L289" s="231">
        <v>0</v>
      </c>
      <c r="M289" s="231">
        <v>67.2</v>
      </c>
      <c r="N289" s="34">
        <v>150</v>
      </c>
      <c r="O289" s="286">
        <f t="shared" ref="O289" si="334">F289+G289-I289-J289-K289-L289-M289-N289</f>
        <v>1252.46</v>
      </c>
      <c r="P289" s="287"/>
      <c r="S289" s="2">
        <v>1150</v>
      </c>
      <c r="T289" s="2">
        <f>S289*1.05</f>
        <v>1207.5</v>
      </c>
      <c r="V289" s="59">
        <f t="shared" ref="V289:V290" si="335">SUM(W289*0.06)</f>
        <v>72.45</v>
      </c>
      <c r="W289" s="269">
        <v>1207.5</v>
      </c>
      <c r="X289" s="269">
        <f t="shared" ref="X289" si="336">V289+W289</f>
        <v>1279.95</v>
      </c>
      <c r="Y289" s="59">
        <f t="shared" ref="Y289" si="337">SUM(X289*0.03)</f>
        <v>38.398499999999999</v>
      </c>
      <c r="AA289" t="s">
        <v>142</v>
      </c>
      <c r="AB289" s="2" t="e">
        <f>#REF!-AB284</f>
        <v>#REF!</v>
      </c>
      <c r="AC289" s="2" t="e">
        <f>#REF!-AC284</f>
        <v>#REF!</v>
      </c>
      <c r="AD289" s="2" t="e">
        <f>#REF!-AD284</f>
        <v>#REF!</v>
      </c>
      <c r="AE289" s="2" t="e">
        <f>#REF!-AE284</f>
        <v>#REF!</v>
      </c>
    </row>
    <row r="290" spans="1:31" ht="12.75" customHeight="1" thickBot="1" x14ac:dyDescent="0.3">
      <c r="A290" s="274"/>
      <c r="B290" s="168"/>
      <c r="C290" s="164"/>
      <c r="D290" s="290"/>
      <c r="E290" s="284"/>
      <c r="F290" s="269"/>
      <c r="G290" s="280"/>
      <c r="H290" s="285"/>
      <c r="I290" s="273" t="s">
        <v>29</v>
      </c>
      <c r="J290" s="273"/>
      <c r="K290" s="273"/>
      <c r="L290" s="273"/>
      <c r="M290" s="273"/>
      <c r="N290" s="273"/>
      <c r="O290" s="286"/>
      <c r="P290" s="288"/>
      <c r="V290" s="59">
        <f t="shared" si="335"/>
        <v>0</v>
      </c>
      <c r="W290" s="269"/>
      <c r="X290" s="269"/>
      <c r="AA290" s="96" t="s">
        <v>143</v>
      </c>
      <c r="AB290" s="97">
        <v>0.10879999999999999</v>
      </c>
      <c r="AC290" s="97">
        <v>6.4000000000000001E-2</v>
      </c>
      <c r="AD290" s="97">
        <v>6.4000000000000001E-2</v>
      </c>
      <c r="AE290" s="97">
        <v>6.4000000000000001E-2</v>
      </c>
    </row>
    <row r="291" spans="1:31" ht="20.25" customHeight="1" x14ac:dyDescent="0.25">
      <c r="A291" s="274" t="s">
        <v>3</v>
      </c>
      <c r="B291" s="168" t="s">
        <v>213</v>
      </c>
      <c r="C291" s="168" t="s">
        <v>375</v>
      </c>
      <c r="D291" s="290">
        <f>F291/E291</f>
        <v>89.596666666666664</v>
      </c>
      <c r="E291" s="284">
        <v>15</v>
      </c>
      <c r="F291" s="269">
        <v>1343.95</v>
      </c>
      <c r="G291" s="280">
        <v>200.7</v>
      </c>
      <c r="H291" s="285">
        <f t="shared" ref="H291" si="338">F291+G291</f>
        <v>1544.65</v>
      </c>
      <c r="I291" s="34">
        <v>74.989999999999995</v>
      </c>
      <c r="J291" s="17">
        <v>0</v>
      </c>
      <c r="K291" s="231">
        <v>0</v>
      </c>
      <c r="L291" s="231">
        <v>0</v>
      </c>
      <c r="M291" s="231">
        <v>67.2</v>
      </c>
      <c r="N291" s="34">
        <v>0</v>
      </c>
      <c r="O291" s="286">
        <f t="shared" ref="O291" si="339">F291+G291-I291-J291-K291-L291-M291-N291</f>
        <v>1402.46</v>
      </c>
      <c r="P291" s="287"/>
      <c r="S291" s="2">
        <v>1150</v>
      </c>
      <c r="T291" s="2">
        <f>S291*1.05</f>
        <v>1207.5</v>
      </c>
      <c r="V291" s="59">
        <f t="shared" ref="V291:V294" si="340">SUM(W291*0.06)</f>
        <v>72.45</v>
      </c>
      <c r="W291" s="269">
        <v>1207.5</v>
      </c>
      <c r="X291" s="269">
        <f t="shared" ref="X291" si="341">V291+W291</f>
        <v>1279.95</v>
      </c>
      <c r="Y291" s="59">
        <f t="shared" ref="Y291" si="342">SUM(X291*0.03)</f>
        <v>38.398499999999999</v>
      </c>
      <c r="AA291" t="s">
        <v>142</v>
      </c>
      <c r="AB291" s="2">
        <f>AB287-AB288</f>
        <v>911.19999999999982</v>
      </c>
      <c r="AC291" s="2">
        <f>AC287-AC288</f>
        <v>1035.1400000000001</v>
      </c>
      <c r="AD291" s="2">
        <f>AD287-AD288</f>
        <v>1547.04</v>
      </c>
      <c r="AE291" s="2">
        <f>AE287-AE288</f>
        <v>1185.8400000000001</v>
      </c>
    </row>
    <row r="292" spans="1:31" ht="12.75" customHeight="1" thickBot="1" x14ac:dyDescent="0.3">
      <c r="A292" s="274"/>
      <c r="B292" s="168"/>
      <c r="C292" s="164"/>
      <c r="D292" s="290"/>
      <c r="E292" s="284"/>
      <c r="F292" s="269"/>
      <c r="G292" s="280"/>
      <c r="H292" s="285"/>
      <c r="I292" s="273" t="s">
        <v>29</v>
      </c>
      <c r="J292" s="273"/>
      <c r="K292" s="273"/>
      <c r="L292" s="273"/>
      <c r="M292" s="273"/>
      <c r="N292" s="273"/>
      <c r="O292" s="286"/>
      <c r="P292" s="288"/>
      <c r="V292" s="59">
        <f t="shared" si="340"/>
        <v>0</v>
      </c>
      <c r="W292" s="269"/>
      <c r="X292" s="269"/>
      <c r="AA292" s="96" t="s">
        <v>143</v>
      </c>
      <c r="AB292" s="97">
        <v>0.10879999999999999</v>
      </c>
      <c r="AC292" s="97">
        <v>6.4000000000000001E-2</v>
      </c>
      <c r="AD292" s="97">
        <v>6.4000000000000001E-2</v>
      </c>
      <c r="AE292" s="97">
        <v>6.4000000000000001E-2</v>
      </c>
    </row>
    <row r="293" spans="1:31" ht="20.25" customHeight="1" x14ac:dyDescent="0.25">
      <c r="A293" s="274" t="s">
        <v>3</v>
      </c>
      <c r="B293" s="168" t="s">
        <v>214</v>
      </c>
      <c r="C293" s="168" t="s">
        <v>376</v>
      </c>
      <c r="D293" s="290">
        <f>F293/E293</f>
        <v>138.76266666666666</v>
      </c>
      <c r="E293" s="284">
        <v>15</v>
      </c>
      <c r="F293" s="269">
        <v>2081.44</v>
      </c>
      <c r="G293" s="280">
        <v>188.7</v>
      </c>
      <c r="H293" s="285">
        <f t="shared" ref="H293" si="343">F293+G293</f>
        <v>2270.14</v>
      </c>
      <c r="I293" s="34">
        <v>122.37</v>
      </c>
      <c r="J293" s="17">
        <v>0</v>
      </c>
      <c r="K293" s="231">
        <v>0</v>
      </c>
      <c r="L293" s="231">
        <v>0</v>
      </c>
      <c r="M293" s="231">
        <v>104.08</v>
      </c>
      <c r="N293" s="34">
        <v>0</v>
      </c>
      <c r="O293" s="286">
        <f t="shared" ref="O293" si="344">F293+G293-I293-J293-K293-L293-M293-N293</f>
        <v>2043.69</v>
      </c>
      <c r="P293" s="287"/>
      <c r="S293" s="2">
        <v>1609.92</v>
      </c>
      <c r="T293" s="2">
        <f>S293*1.05</f>
        <v>1690.4160000000002</v>
      </c>
      <c r="V293" s="59">
        <f t="shared" si="340"/>
        <v>101.4252</v>
      </c>
      <c r="W293" s="269">
        <v>1690.42</v>
      </c>
      <c r="X293" s="269">
        <f t="shared" ref="X293" si="345">V293+W293</f>
        <v>1791.8452</v>
      </c>
      <c r="Y293" s="59">
        <f t="shared" ref="Y293" si="346">SUM(X293*0.03)</f>
        <v>53.755355999999999</v>
      </c>
      <c r="AA293" t="s">
        <v>144</v>
      </c>
      <c r="AB293">
        <f>AB291*AB292</f>
        <v>99.13855999999997</v>
      </c>
      <c r="AC293">
        <f>AC291*AC292</f>
        <v>66.248960000000011</v>
      </c>
      <c r="AD293">
        <f>AD291*AD292</f>
        <v>99.010559999999998</v>
      </c>
      <c r="AE293">
        <f>AE291*AE292</f>
        <v>75.893760000000015</v>
      </c>
    </row>
    <row r="294" spans="1:31" ht="12.75" customHeight="1" thickBot="1" x14ac:dyDescent="0.3">
      <c r="A294" s="274"/>
      <c r="B294" s="168"/>
      <c r="C294" s="164"/>
      <c r="D294" s="290"/>
      <c r="E294" s="284"/>
      <c r="F294" s="269"/>
      <c r="G294" s="280"/>
      <c r="H294" s="285"/>
      <c r="I294" s="273" t="s">
        <v>29</v>
      </c>
      <c r="J294" s="273"/>
      <c r="K294" s="273"/>
      <c r="L294" s="273"/>
      <c r="M294" s="273"/>
      <c r="N294" s="273"/>
      <c r="O294" s="286"/>
      <c r="P294" s="288"/>
      <c r="V294" s="59">
        <f t="shared" si="340"/>
        <v>0</v>
      </c>
      <c r="W294" s="269"/>
      <c r="X294" s="269"/>
      <c r="AA294" s="96" t="s">
        <v>145</v>
      </c>
      <c r="AB294" s="96">
        <v>121.95</v>
      </c>
      <c r="AC294" s="96">
        <v>4.6500000000000004</v>
      </c>
      <c r="AD294" s="96">
        <v>4.6500000000000004</v>
      </c>
      <c r="AE294" s="96">
        <v>4.6500000000000004</v>
      </c>
    </row>
    <row r="295" spans="1:31" ht="21" customHeight="1" x14ac:dyDescent="0.25">
      <c r="A295" s="274" t="s">
        <v>3</v>
      </c>
      <c r="B295" s="168" t="s">
        <v>201</v>
      </c>
      <c r="C295" s="168" t="s">
        <v>391</v>
      </c>
      <c r="D295" s="290">
        <f>F295/E295</f>
        <v>237.44866666666667</v>
      </c>
      <c r="E295" s="284">
        <v>15</v>
      </c>
      <c r="F295" s="269">
        <v>3561.73</v>
      </c>
      <c r="G295" s="280">
        <v>107.4</v>
      </c>
      <c r="H295" s="285">
        <f t="shared" ref="H295" si="347">F295+G295</f>
        <v>3669.13</v>
      </c>
      <c r="I295" s="34">
        <v>283.43</v>
      </c>
      <c r="J295" s="17">
        <v>0</v>
      </c>
      <c r="K295" s="231">
        <v>0</v>
      </c>
      <c r="L295" s="231">
        <v>0</v>
      </c>
      <c r="M295" s="231">
        <v>178.09</v>
      </c>
      <c r="N295" s="34">
        <v>0</v>
      </c>
      <c r="O295" s="286">
        <f t="shared" ref="O295" si="348">F295+G295-I295-J295-K295-L295-M295-N295</f>
        <v>3207.61</v>
      </c>
      <c r="P295" s="287"/>
      <c r="S295" s="2">
        <v>2400.84</v>
      </c>
      <c r="T295" s="2">
        <f>S295*1.05</f>
        <v>2520.8820000000001</v>
      </c>
      <c r="V295" s="59">
        <f t="shared" si="303"/>
        <v>192.00659999999999</v>
      </c>
      <c r="W295" s="269">
        <v>3200.11</v>
      </c>
      <c r="X295" s="269">
        <f t="shared" ref="X295" si="349">V295+W295</f>
        <v>3392.1166000000003</v>
      </c>
      <c r="Y295" s="59">
        <f t="shared" si="273"/>
        <v>101.763498</v>
      </c>
    </row>
    <row r="296" spans="1:31" ht="12.75" customHeight="1" thickBot="1" x14ac:dyDescent="0.3">
      <c r="A296" s="274"/>
      <c r="B296" s="168"/>
      <c r="C296" s="168"/>
      <c r="D296" s="290"/>
      <c r="E296" s="284"/>
      <c r="F296" s="269"/>
      <c r="G296" s="280"/>
      <c r="H296" s="285"/>
      <c r="I296" s="273" t="s">
        <v>29</v>
      </c>
      <c r="J296" s="273"/>
      <c r="K296" s="273"/>
      <c r="L296" s="273"/>
      <c r="M296" s="273"/>
      <c r="N296" s="273"/>
      <c r="O296" s="286"/>
      <c r="P296" s="288"/>
      <c r="V296" s="59">
        <f t="shared" si="303"/>
        <v>0</v>
      </c>
      <c r="W296" s="269"/>
      <c r="X296" s="269"/>
    </row>
    <row r="297" spans="1:31" ht="24" customHeight="1" x14ac:dyDescent="0.25">
      <c r="A297" s="274" t="s">
        <v>3</v>
      </c>
      <c r="B297" s="168" t="s">
        <v>196</v>
      </c>
      <c r="C297" s="168" t="s">
        <v>386</v>
      </c>
      <c r="D297" s="290">
        <f>F297/E297</f>
        <v>242.59333333333333</v>
      </c>
      <c r="E297" s="284">
        <v>15</v>
      </c>
      <c r="F297" s="269">
        <v>3638.9</v>
      </c>
      <c r="G297" s="280">
        <v>107.4</v>
      </c>
      <c r="H297" s="285">
        <f>F297+G297</f>
        <v>3746.3</v>
      </c>
      <c r="I297" s="34">
        <v>291.82</v>
      </c>
      <c r="J297" s="17">
        <v>0</v>
      </c>
      <c r="K297" s="231">
        <v>0</v>
      </c>
      <c r="L297" s="231">
        <v>0</v>
      </c>
      <c r="M297" s="231">
        <v>181.95</v>
      </c>
      <c r="N297" s="34">
        <v>350</v>
      </c>
      <c r="O297" s="304">
        <f>F297+G297-I297-J297-K297-L297-M297-N297</f>
        <v>2922.53</v>
      </c>
      <c r="P297" s="287"/>
      <c r="S297" s="2">
        <v>3113.76</v>
      </c>
      <c r="T297" s="2">
        <f>S297*1.05</f>
        <v>3269.4480000000003</v>
      </c>
      <c r="V297" s="59">
        <f t="shared" ref="V297:V318" si="350">SUM(W297*0.06)</f>
        <v>196.16699999999997</v>
      </c>
      <c r="W297" s="271">
        <v>3269.45</v>
      </c>
      <c r="X297" s="269">
        <f t="shared" ref="X297" si="351">V297+W297</f>
        <v>3465.6169999999997</v>
      </c>
      <c r="Y297" s="59">
        <f t="shared" ref="Y297:Y307" si="352">SUM(X297*0.03)</f>
        <v>103.96850999999999</v>
      </c>
      <c r="AA297" s="96" t="s">
        <v>145</v>
      </c>
      <c r="AB297" s="96">
        <v>1641.75</v>
      </c>
      <c r="AC297" s="96">
        <v>121.95</v>
      </c>
      <c r="AD297" s="96">
        <v>121.95</v>
      </c>
      <c r="AE297" s="96">
        <v>388.05</v>
      </c>
    </row>
    <row r="298" spans="1:31" ht="11.25" customHeight="1" thickBot="1" x14ac:dyDescent="0.3">
      <c r="A298" s="274"/>
      <c r="B298" s="168"/>
      <c r="C298" s="164"/>
      <c r="D298" s="290"/>
      <c r="E298" s="284"/>
      <c r="F298" s="269"/>
      <c r="G298" s="280"/>
      <c r="H298" s="285"/>
      <c r="I298" s="273" t="s">
        <v>29</v>
      </c>
      <c r="J298" s="273"/>
      <c r="K298" s="273"/>
      <c r="L298" s="273"/>
      <c r="M298" s="273"/>
      <c r="N298" s="273"/>
      <c r="O298" s="304"/>
      <c r="P298" s="288"/>
      <c r="V298" s="59">
        <f t="shared" si="350"/>
        <v>0</v>
      </c>
      <c r="W298" s="300"/>
      <c r="X298" s="269"/>
      <c r="Y298" s="59">
        <f t="shared" si="352"/>
        <v>0</v>
      </c>
      <c r="AA298" t="s">
        <v>146</v>
      </c>
      <c r="AB298">
        <f>AB296+AB297</f>
        <v>1641.75</v>
      </c>
      <c r="AC298">
        <f>AC296+AC297</f>
        <v>121.95</v>
      </c>
      <c r="AD298">
        <f>AD296+AD297</f>
        <v>121.95</v>
      </c>
      <c r="AE298">
        <f>AE296+AE297</f>
        <v>388.05</v>
      </c>
    </row>
    <row r="299" spans="1:31" ht="24" customHeight="1" x14ac:dyDescent="0.25">
      <c r="A299" s="274" t="s">
        <v>3</v>
      </c>
      <c r="B299" s="168" t="s">
        <v>208</v>
      </c>
      <c r="C299" s="168" t="s">
        <v>390</v>
      </c>
      <c r="D299" s="290">
        <f>F299/E299</f>
        <v>252.23533333333336</v>
      </c>
      <c r="E299" s="284">
        <v>15</v>
      </c>
      <c r="F299" s="269">
        <v>3783.53</v>
      </c>
      <c r="G299" s="280">
        <v>0</v>
      </c>
      <c r="H299" s="285">
        <f>F299+G299</f>
        <v>3783.53</v>
      </c>
      <c r="I299" s="34">
        <v>314.45</v>
      </c>
      <c r="J299" s="17">
        <v>0</v>
      </c>
      <c r="K299" s="231">
        <v>0</v>
      </c>
      <c r="L299" s="231">
        <v>0</v>
      </c>
      <c r="M299" s="231">
        <v>189.18</v>
      </c>
      <c r="N299" s="34">
        <v>0</v>
      </c>
      <c r="O299" s="286">
        <f>F299+G299-I299-J299-K299-L299-M299-N299</f>
        <v>3279.9000000000005</v>
      </c>
      <c r="P299" s="287"/>
      <c r="S299" s="2">
        <v>3237.52</v>
      </c>
      <c r="T299" s="2">
        <f>S299*1.05</f>
        <v>3399.3960000000002</v>
      </c>
      <c r="V299" s="59">
        <f t="shared" si="350"/>
        <v>203.964</v>
      </c>
      <c r="W299" s="271">
        <v>3399.4</v>
      </c>
      <c r="X299" s="269">
        <f t="shared" ref="X299" si="353">V299+W299</f>
        <v>3603.364</v>
      </c>
      <c r="Y299" s="59">
        <f t="shared" si="352"/>
        <v>108.10092</v>
      </c>
      <c r="AA299" s="1" t="s">
        <v>15</v>
      </c>
      <c r="AB299" s="2">
        <v>3603.36</v>
      </c>
      <c r="AC299" s="2">
        <v>3392.12</v>
      </c>
      <c r="AD299" s="2">
        <v>1279.95</v>
      </c>
      <c r="AE299" s="2"/>
    </row>
    <row r="300" spans="1:31" ht="12.75" customHeight="1" thickBot="1" x14ac:dyDescent="0.3">
      <c r="A300" s="274"/>
      <c r="B300" s="168"/>
      <c r="C300" s="164"/>
      <c r="D300" s="290"/>
      <c r="E300" s="284"/>
      <c r="F300" s="269"/>
      <c r="G300" s="280"/>
      <c r="H300" s="285"/>
      <c r="I300" s="273" t="s">
        <v>29</v>
      </c>
      <c r="J300" s="273"/>
      <c r="K300" s="273"/>
      <c r="L300" s="273"/>
      <c r="M300" s="273"/>
      <c r="N300" s="273"/>
      <c r="O300" s="286"/>
      <c r="P300" s="288"/>
      <c r="V300" s="59">
        <f t="shared" si="350"/>
        <v>0</v>
      </c>
      <c r="W300" s="300"/>
      <c r="X300" s="269"/>
      <c r="Y300" s="59">
        <f t="shared" si="352"/>
        <v>0</v>
      </c>
      <c r="AA300" s="94" t="s">
        <v>141</v>
      </c>
      <c r="AB300" s="95">
        <v>2077.5100000000002</v>
      </c>
      <c r="AC300" s="95">
        <v>2077.5100000000002</v>
      </c>
      <c r="AD300" s="95">
        <v>244.81</v>
      </c>
      <c r="AE300" s="95"/>
    </row>
    <row r="301" spans="1:31" ht="24" customHeight="1" x14ac:dyDescent="0.25">
      <c r="A301" s="274" t="s">
        <v>3</v>
      </c>
      <c r="B301" s="168" t="s">
        <v>209</v>
      </c>
      <c r="C301" s="168" t="s">
        <v>391</v>
      </c>
      <c r="D301" s="290">
        <f>F301/E301</f>
        <v>237.44866666666667</v>
      </c>
      <c r="E301" s="284" t="s">
        <v>125</v>
      </c>
      <c r="F301" s="269">
        <v>3561.73</v>
      </c>
      <c r="G301" s="280">
        <v>107.4</v>
      </c>
      <c r="H301" s="285">
        <f t="shared" ref="H301" si="354">F301+G301</f>
        <v>3669.13</v>
      </c>
      <c r="I301" s="34">
        <v>283.43</v>
      </c>
      <c r="J301" s="17">
        <v>0</v>
      </c>
      <c r="K301" s="231">
        <v>0</v>
      </c>
      <c r="L301" s="231">
        <v>0</v>
      </c>
      <c r="M301" s="231">
        <v>178.09</v>
      </c>
      <c r="N301" s="34">
        <v>800</v>
      </c>
      <c r="O301" s="286">
        <f t="shared" ref="O301" si="355">F301+G301-I301-J301-K301-L301-M301-N301</f>
        <v>2407.61</v>
      </c>
      <c r="P301" s="287"/>
      <c r="S301" s="2">
        <v>3047.72</v>
      </c>
      <c r="T301" s="2">
        <f>S301*1.05</f>
        <v>3200.1059999999998</v>
      </c>
      <c r="V301" s="59">
        <f t="shared" si="350"/>
        <v>192.00659999999999</v>
      </c>
      <c r="W301" s="269">
        <v>3200.11</v>
      </c>
      <c r="X301" s="269">
        <f t="shared" ref="X301" si="356">V301+W301</f>
        <v>3392.1166000000003</v>
      </c>
      <c r="Y301" s="59">
        <f t="shared" si="352"/>
        <v>101.763498</v>
      </c>
      <c r="AA301" t="s">
        <v>144</v>
      </c>
      <c r="AB301" t="e">
        <f>#REF!*#REF!</f>
        <v>#REF!</v>
      </c>
      <c r="AC301" t="e">
        <f>#REF!*#REF!</f>
        <v>#REF!</v>
      </c>
      <c r="AD301" t="e">
        <f>#REF!*#REF!</f>
        <v>#REF!</v>
      </c>
    </row>
    <row r="302" spans="1:31" ht="13.5" customHeight="1" thickBot="1" x14ac:dyDescent="0.3">
      <c r="A302" s="274"/>
      <c r="B302" s="168"/>
      <c r="C302" s="164"/>
      <c r="D302" s="290"/>
      <c r="E302" s="284"/>
      <c r="F302" s="269"/>
      <c r="G302" s="280"/>
      <c r="H302" s="285"/>
      <c r="I302" s="273" t="s">
        <v>29</v>
      </c>
      <c r="J302" s="273"/>
      <c r="K302" s="273"/>
      <c r="L302" s="273"/>
      <c r="M302" s="273"/>
      <c r="N302" s="273"/>
      <c r="O302" s="286"/>
      <c r="P302" s="288"/>
      <c r="V302" s="59">
        <f t="shared" si="350"/>
        <v>0</v>
      </c>
      <c r="W302" s="269"/>
      <c r="X302" s="269"/>
      <c r="Y302" s="59">
        <f t="shared" si="352"/>
        <v>0</v>
      </c>
      <c r="AA302" s="96" t="s">
        <v>145</v>
      </c>
      <c r="AB302" s="96">
        <v>121.95</v>
      </c>
      <c r="AC302" s="96">
        <v>121.95</v>
      </c>
      <c r="AD302" s="96">
        <v>4.6500000000000004</v>
      </c>
      <c r="AE302" s="96"/>
    </row>
    <row r="303" spans="1:31" ht="24" customHeight="1" x14ac:dyDescent="0.25">
      <c r="A303" s="274" t="s">
        <v>3</v>
      </c>
      <c r="B303" s="168" t="s">
        <v>210</v>
      </c>
      <c r="C303" s="168" t="s">
        <v>391</v>
      </c>
      <c r="D303" s="290">
        <f>F303/E303</f>
        <v>237.44866666666667</v>
      </c>
      <c r="E303" s="284">
        <v>15</v>
      </c>
      <c r="F303" s="269">
        <v>3561.73</v>
      </c>
      <c r="G303" s="280">
        <v>107.4</v>
      </c>
      <c r="H303" s="285">
        <f t="shared" ref="H303" si="357">F303+G303</f>
        <v>3669.13</v>
      </c>
      <c r="I303" s="34">
        <v>283.43</v>
      </c>
      <c r="J303" s="17">
        <v>0</v>
      </c>
      <c r="K303" s="231">
        <v>0</v>
      </c>
      <c r="L303" s="231">
        <v>0</v>
      </c>
      <c r="M303" s="231">
        <v>178.09</v>
      </c>
      <c r="N303" s="34">
        <v>350</v>
      </c>
      <c r="O303" s="286">
        <f t="shared" ref="O303" si="358">F303+G303-I303-J303-K303-L303-M303-N303</f>
        <v>2857.61</v>
      </c>
      <c r="P303" s="287"/>
      <c r="S303" s="2">
        <v>3047.72</v>
      </c>
      <c r="T303" s="2">
        <f>S303*1.05</f>
        <v>3200.1059999999998</v>
      </c>
      <c r="V303" s="59">
        <f t="shared" si="350"/>
        <v>192.00659999999999</v>
      </c>
      <c r="W303" s="269">
        <v>3200.11</v>
      </c>
      <c r="X303" s="269">
        <f t="shared" ref="X303" si="359">V303+W303</f>
        <v>3392.1166000000003</v>
      </c>
      <c r="Y303" s="59">
        <f t="shared" si="352"/>
        <v>101.763498</v>
      </c>
    </row>
    <row r="304" spans="1:31" ht="12.75" customHeight="1" thickBot="1" x14ac:dyDescent="0.3">
      <c r="A304" s="274"/>
      <c r="B304" s="168"/>
      <c r="C304" s="164"/>
      <c r="D304" s="290"/>
      <c r="E304" s="284"/>
      <c r="F304" s="269"/>
      <c r="G304" s="280"/>
      <c r="H304" s="285"/>
      <c r="I304" s="273" t="s">
        <v>29</v>
      </c>
      <c r="J304" s="273"/>
      <c r="K304" s="273"/>
      <c r="L304" s="273"/>
      <c r="M304" s="273"/>
      <c r="N304" s="273"/>
      <c r="O304" s="286"/>
      <c r="P304" s="288"/>
      <c r="V304" s="59">
        <f t="shared" si="350"/>
        <v>0</v>
      </c>
      <c r="W304" s="269"/>
      <c r="X304" s="269"/>
      <c r="Y304" s="59">
        <f t="shared" si="352"/>
        <v>0</v>
      </c>
    </row>
    <row r="305" spans="1:31" ht="24" customHeight="1" x14ac:dyDescent="0.25">
      <c r="A305" s="274" t="s">
        <v>3</v>
      </c>
      <c r="B305" s="168" t="s">
        <v>215</v>
      </c>
      <c r="C305" s="168" t="s">
        <v>418</v>
      </c>
      <c r="D305" s="290">
        <f>F305/E305</f>
        <v>339.68733333333336</v>
      </c>
      <c r="E305" s="284">
        <v>15</v>
      </c>
      <c r="F305" s="269">
        <v>5095.3100000000004</v>
      </c>
      <c r="G305" s="280">
        <v>0</v>
      </c>
      <c r="H305" s="285">
        <f>F305+G305</f>
        <v>5095.3100000000004</v>
      </c>
      <c r="I305" s="34">
        <v>541.16</v>
      </c>
      <c r="J305" s="17">
        <v>0</v>
      </c>
      <c r="K305" s="245">
        <v>0</v>
      </c>
      <c r="L305" s="245">
        <v>0</v>
      </c>
      <c r="M305" s="245">
        <v>254.77</v>
      </c>
      <c r="N305" s="34">
        <v>0</v>
      </c>
      <c r="O305" s="286">
        <f>F305+G305-I305-J305-K305-L305-M305-N305</f>
        <v>4299.38</v>
      </c>
      <c r="P305" s="287"/>
      <c r="S305" s="2">
        <v>4360</v>
      </c>
      <c r="T305" s="2">
        <f>S305*1.05</f>
        <v>4578</v>
      </c>
      <c r="V305" s="59">
        <f t="shared" ref="V305:V306" si="360">SUM(W305*0.06)</f>
        <v>274.68</v>
      </c>
      <c r="W305" s="271">
        <v>4578</v>
      </c>
      <c r="X305" s="269">
        <f t="shared" ref="X305" si="361">V305+W305</f>
        <v>4852.68</v>
      </c>
      <c r="Y305" s="59">
        <f t="shared" ref="Y305" si="362">SUM(X305*0.03)</f>
        <v>145.5804</v>
      </c>
      <c r="AA305" s="94" t="s">
        <v>141</v>
      </c>
      <c r="AB305" s="95">
        <v>4244.1099999999997</v>
      </c>
      <c r="AC305" s="95">
        <v>2077.5100000000002</v>
      </c>
      <c r="AD305" s="95">
        <v>4244.1099999999997</v>
      </c>
      <c r="AE305" s="95">
        <v>2077.5100000000002</v>
      </c>
    </row>
    <row r="306" spans="1:31" ht="12.75" customHeight="1" thickBot="1" x14ac:dyDescent="0.3">
      <c r="A306" s="274"/>
      <c r="B306" s="168"/>
      <c r="C306" s="164"/>
      <c r="D306" s="290"/>
      <c r="E306" s="284"/>
      <c r="F306" s="269"/>
      <c r="G306" s="280"/>
      <c r="H306" s="285"/>
      <c r="I306" s="273" t="s">
        <v>29</v>
      </c>
      <c r="J306" s="273"/>
      <c r="K306" s="273"/>
      <c r="L306" s="273"/>
      <c r="M306" s="273"/>
      <c r="N306" s="273"/>
      <c r="O306" s="286"/>
      <c r="P306" s="288"/>
      <c r="V306" s="59">
        <f t="shared" si="360"/>
        <v>0</v>
      </c>
      <c r="W306" s="300"/>
      <c r="X306" s="269"/>
      <c r="AA306" t="s">
        <v>142</v>
      </c>
      <c r="AB306" s="2">
        <f>AB302-AB305</f>
        <v>-4122.16</v>
      </c>
      <c r="AC306" s="2">
        <f>AC302-AC305</f>
        <v>-1955.5600000000002</v>
      </c>
      <c r="AD306" s="2">
        <f>AD302-AD305</f>
        <v>-4239.46</v>
      </c>
      <c r="AE306" s="2">
        <f>AE302-AE305</f>
        <v>-2077.5100000000002</v>
      </c>
    </row>
    <row r="307" spans="1:31" ht="24" customHeight="1" x14ac:dyDescent="0.25">
      <c r="A307" s="274" t="s">
        <v>3</v>
      </c>
      <c r="B307" s="168" t="s">
        <v>430</v>
      </c>
      <c r="C307" s="168" t="s">
        <v>431</v>
      </c>
      <c r="D307" s="290">
        <f>F307/E307</f>
        <v>187.04933333333332</v>
      </c>
      <c r="E307" s="284" t="s">
        <v>125</v>
      </c>
      <c r="F307" s="269">
        <v>2805.74</v>
      </c>
      <c r="G307" s="280">
        <v>145.35</v>
      </c>
      <c r="H307" s="285">
        <f t="shared" ref="H307" si="363">F307+G307</f>
        <v>2951.0899999999997</v>
      </c>
      <c r="I307" s="34">
        <v>201.18</v>
      </c>
      <c r="J307" s="17">
        <v>0</v>
      </c>
      <c r="K307" s="245">
        <v>0</v>
      </c>
      <c r="L307" s="245">
        <v>0</v>
      </c>
      <c r="M307" s="245">
        <v>140.29</v>
      </c>
      <c r="N307" s="34">
        <v>0</v>
      </c>
      <c r="O307" s="286">
        <f t="shared" ref="O307" si="364">F307+G307-I307-J307-K307-L307-M307-N307</f>
        <v>2609.62</v>
      </c>
      <c r="P307" s="287"/>
      <c r="S307" s="2">
        <v>4360</v>
      </c>
      <c r="T307" s="2">
        <f>S307*1.05</f>
        <v>4578</v>
      </c>
      <c r="V307" s="59">
        <f t="shared" si="350"/>
        <v>274.68</v>
      </c>
      <c r="W307" s="271">
        <v>4578</v>
      </c>
      <c r="X307" s="269">
        <f t="shared" ref="X307" si="365">V307+W307</f>
        <v>4852.68</v>
      </c>
      <c r="Y307" s="59">
        <f t="shared" si="352"/>
        <v>145.5804</v>
      </c>
      <c r="AA307" s="94" t="s">
        <v>141</v>
      </c>
      <c r="AB307" s="95">
        <v>4244.1099999999997</v>
      </c>
      <c r="AC307" s="95">
        <v>2077.5100000000002</v>
      </c>
      <c r="AD307" s="95">
        <v>4244.1099999999997</v>
      </c>
      <c r="AE307" s="95">
        <v>2077.5100000000002</v>
      </c>
    </row>
    <row r="308" spans="1:31" ht="12.75" customHeight="1" thickBot="1" x14ac:dyDescent="0.3">
      <c r="A308" s="274"/>
      <c r="B308" s="168"/>
      <c r="C308" s="164"/>
      <c r="D308" s="290"/>
      <c r="E308" s="284"/>
      <c r="F308" s="269"/>
      <c r="G308" s="280"/>
      <c r="H308" s="285"/>
      <c r="I308" s="273" t="s">
        <v>29</v>
      </c>
      <c r="J308" s="273"/>
      <c r="K308" s="273"/>
      <c r="L308" s="273"/>
      <c r="M308" s="273"/>
      <c r="N308" s="273"/>
      <c r="O308" s="286"/>
      <c r="P308" s="288"/>
      <c r="V308" s="59">
        <f t="shared" si="350"/>
        <v>0</v>
      </c>
      <c r="W308" s="300"/>
      <c r="X308" s="269"/>
      <c r="AA308" t="s">
        <v>142</v>
      </c>
      <c r="AB308" s="2">
        <f>AB304-AB307</f>
        <v>-4244.1099999999997</v>
      </c>
      <c r="AC308" s="2">
        <f>AC304-AC307</f>
        <v>-2077.5100000000002</v>
      </c>
      <c r="AD308" s="2">
        <f>AD304-AD307</f>
        <v>-4244.1099999999997</v>
      </c>
      <c r="AE308" s="2">
        <f>AE304-AE307</f>
        <v>-2077.5100000000002</v>
      </c>
    </row>
    <row r="309" spans="1:31" ht="24" customHeight="1" x14ac:dyDescent="0.25">
      <c r="A309" s="274" t="s">
        <v>3</v>
      </c>
      <c r="B309" s="168" t="s">
        <v>218</v>
      </c>
      <c r="C309" s="168" t="s">
        <v>72</v>
      </c>
      <c r="D309" s="290">
        <f>F309/E309</f>
        <v>321.3006666666667</v>
      </c>
      <c r="E309" s="284">
        <v>15</v>
      </c>
      <c r="F309" s="269">
        <v>4819.51</v>
      </c>
      <c r="G309" s="280">
        <v>0</v>
      </c>
      <c r="H309" s="285">
        <f t="shared" ref="H309" si="366">F309+G309</f>
        <v>4819.51</v>
      </c>
      <c r="I309" s="34">
        <v>491.16</v>
      </c>
      <c r="J309" s="17">
        <v>0</v>
      </c>
      <c r="K309" s="231">
        <v>0</v>
      </c>
      <c r="L309" s="231">
        <v>0</v>
      </c>
      <c r="M309" s="231">
        <v>240.98</v>
      </c>
      <c r="N309" s="34">
        <v>0</v>
      </c>
      <c r="O309" s="286">
        <f t="shared" ref="O309" si="367">F309+G309-I309-J309-K309-L309-M309-N309</f>
        <v>4087.3700000000003</v>
      </c>
      <c r="P309" s="287"/>
      <c r="S309" s="2">
        <v>2400.84</v>
      </c>
      <c r="T309" s="2">
        <f>S309*1.05</f>
        <v>2520.8820000000001</v>
      </c>
      <c r="V309" s="59">
        <f t="shared" si="350"/>
        <v>259.81199999999995</v>
      </c>
      <c r="W309" s="269">
        <v>4330.2</v>
      </c>
      <c r="X309" s="269">
        <f t="shared" ref="X309" si="368">V309+W309</f>
        <v>4590.0119999999997</v>
      </c>
      <c r="Y309" s="59">
        <f t="shared" ref="Y309:Y310" si="369">SUM(X309*0.03)</f>
        <v>137.70035999999999</v>
      </c>
    </row>
    <row r="310" spans="1:31" ht="13.5" customHeight="1" thickBot="1" x14ac:dyDescent="0.3">
      <c r="A310" s="274"/>
      <c r="B310" s="168"/>
      <c r="C310" s="164"/>
      <c r="D310" s="290"/>
      <c r="E310" s="284"/>
      <c r="F310" s="269"/>
      <c r="G310" s="280"/>
      <c r="H310" s="285"/>
      <c r="I310" s="273" t="s">
        <v>29</v>
      </c>
      <c r="J310" s="273"/>
      <c r="K310" s="273"/>
      <c r="L310" s="273"/>
      <c r="M310" s="273"/>
      <c r="N310" s="273"/>
      <c r="O310" s="286"/>
      <c r="P310" s="288"/>
      <c r="U310" s="59">
        <f>F321+G321-I321-J321-K321-L321-M321-N321</f>
        <v>2218.31</v>
      </c>
      <c r="V310" s="59">
        <f t="shared" si="350"/>
        <v>0</v>
      </c>
      <c r="W310" s="269"/>
      <c r="X310" s="269"/>
      <c r="Y310" s="59">
        <f t="shared" si="369"/>
        <v>0</v>
      </c>
    </row>
    <row r="311" spans="1:31" ht="24" customHeight="1" x14ac:dyDescent="0.25">
      <c r="A311" s="307" t="s">
        <v>3</v>
      </c>
      <c r="B311" s="168" t="s">
        <v>127</v>
      </c>
      <c r="C311" s="168" t="s">
        <v>401</v>
      </c>
      <c r="D311" s="290">
        <f>F311/E311</f>
        <v>168.57999999999998</v>
      </c>
      <c r="E311" s="67">
        <v>15</v>
      </c>
      <c r="F311" s="68">
        <v>2528.6999999999998</v>
      </c>
      <c r="G311" s="68">
        <v>160.35</v>
      </c>
      <c r="H311" s="68">
        <f>F311+G311</f>
        <v>2689.0499999999997</v>
      </c>
      <c r="I311" s="69">
        <v>171.04</v>
      </c>
      <c r="J311" s="61" t="s">
        <v>128</v>
      </c>
      <c r="K311" s="61" t="s">
        <v>128</v>
      </c>
      <c r="L311" s="61" t="s">
        <v>128</v>
      </c>
      <c r="M311" s="69">
        <v>126.44</v>
      </c>
      <c r="N311" s="61" t="s">
        <v>128</v>
      </c>
      <c r="O311" s="241">
        <f>F311+G311-I311-J311-K311-L311-M311</f>
        <v>2391.5699999999997</v>
      </c>
      <c r="P311" s="287"/>
      <c r="V311" s="59">
        <f t="shared" si="350"/>
        <v>148.30439999999999</v>
      </c>
      <c r="W311" s="68">
        <v>2471.7399999999998</v>
      </c>
      <c r="X311" s="269">
        <f t="shared" ref="X311" si="370">V311+W311</f>
        <v>2620.0443999999998</v>
      </c>
      <c r="Y311" s="59">
        <f t="shared" ref="Y311" si="371">SUM(X311*0.03)</f>
        <v>78.601331999999985</v>
      </c>
      <c r="AA311" t="s">
        <v>144</v>
      </c>
      <c r="AB311">
        <f>AB309*AB310</f>
        <v>0</v>
      </c>
      <c r="AC311">
        <f>AC309*AC310</f>
        <v>0</v>
      </c>
    </row>
    <row r="312" spans="1:31" ht="13.5" customHeight="1" thickBot="1" x14ac:dyDescent="0.3">
      <c r="A312" s="307"/>
      <c r="B312" s="168"/>
      <c r="C312" s="239"/>
      <c r="D312" s="290"/>
      <c r="E312" s="232"/>
      <c r="F312" s="232"/>
      <c r="G312" s="232"/>
      <c r="H312" s="232"/>
      <c r="I312" s="273" t="s">
        <v>29</v>
      </c>
      <c r="J312" s="273"/>
      <c r="K312" s="273"/>
      <c r="L312" s="273"/>
      <c r="M312" s="273"/>
      <c r="N312" s="273"/>
      <c r="O312" s="236"/>
      <c r="P312" s="288"/>
      <c r="U312" s="59">
        <f>F321+G321-I321-J321-K321-L321-M321-N321</f>
        <v>2218.31</v>
      </c>
      <c r="V312" s="59">
        <f t="shared" si="350"/>
        <v>0</v>
      </c>
      <c r="W312" s="227"/>
      <c r="X312" s="269"/>
      <c r="AA312" s="96" t="s">
        <v>145</v>
      </c>
      <c r="AB312" s="96">
        <v>388.05</v>
      </c>
      <c r="AC312" s="96">
        <v>121.95</v>
      </c>
      <c r="AD312" s="96"/>
    </row>
    <row r="313" spans="1:31" ht="24" customHeight="1" x14ac:dyDescent="0.25">
      <c r="A313" s="307" t="s">
        <v>3</v>
      </c>
      <c r="B313" s="168" t="s">
        <v>423</v>
      </c>
      <c r="C313" s="160" t="s">
        <v>424</v>
      </c>
      <c r="D313" s="290">
        <f>F313/E313</f>
        <v>93.333333333333329</v>
      </c>
      <c r="E313" s="67">
        <v>15</v>
      </c>
      <c r="F313" s="68">
        <v>1400</v>
      </c>
      <c r="G313" s="68">
        <v>200.7</v>
      </c>
      <c r="H313" s="68">
        <f>F313+G313</f>
        <v>1600.7</v>
      </c>
      <c r="I313" s="69">
        <v>78.58</v>
      </c>
      <c r="J313" s="61" t="s">
        <v>128</v>
      </c>
      <c r="K313" s="61" t="s">
        <v>128</v>
      </c>
      <c r="L313" s="61" t="s">
        <v>128</v>
      </c>
      <c r="M313" s="69">
        <v>70</v>
      </c>
      <c r="N313" s="61" t="s">
        <v>128</v>
      </c>
      <c r="O313" s="241">
        <f>F313+G313-I313-J313-K313-L313-M313</f>
        <v>1452.1200000000001</v>
      </c>
      <c r="P313" s="287"/>
      <c r="V313" s="59">
        <f t="shared" si="350"/>
        <v>148.30439999999999</v>
      </c>
      <c r="W313" s="68">
        <v>2471.7399999999998</v>
      </c>
      <c r="X313" s="269">
        <f t="shared" ref="X313" si="372">V313+W313</f>
        <v>2620.0443999999998</v>
      </c>
      <c r="Y313" s="59">
        <f t="shared" ref="Y313" si="373">SUM(X313*0.03)</f>
        <v>78.601331999999985</v>
      </c>
      <c r="AA313" t="s">
        <v>144</v>
      </c>
      <c r="AB313">
        <f>AB309*AB310</f>
        <v>0</v>
      </c>
      <c r="AC313">
        <f>AC309*AC310</f>
        <v>0</v>
      </c>
    </row>
    <row r="314" spans="1:31" ht="12.75" customHeight="1" thickBot="1" x14ac:dyDescent="0.3">
      <c r="A314" s="307"/>
      <c r="B314" s="168"/>
      <c r="C314" s="239"/>
      <c r="D314" s="290"/>
      <c r="E314" s="253"/>
      <c r="F314" s="253"/>
      <c r="G314" s="253"/>
      <c r="H314" s="253"/>
      <c r="I314" s="273" t="s">
        <v>29</v>
      </c>
      <c r="J314" s="273"/>
      <c r="K314" s="273"/>
      <c r="L314" s="273"/>
      <c r="M314" s="273"/>
      <c r="N314" s="273"/>
      <c r="O314" s="236"/>
      <c r="P314" s="288"/>
      <c r="U314" s="59">
        <f>F321+G321-I321-J321-K321-L321-M321-N321</f>
        <v>2218.31</v>
      </c>
      <c r="V314" s="59">
        <f t="shared" si="350"/>
        <v>0</v>
      </c>
      <c r="W314" s="252"/>
      <c r="X314" s="269"/>
      <c r="AA314" s="96" t="s">
        <v>145</v>
      </c>
      <c r="AB314" s="96">
        <v>388.05</v>
      </c>
      <c r="AC314" s="96">
        <v>121.95</v>
      </c>
      <c r="AD314" s="96"/>
    </row>
    <row r="315" spans="1:31" ht="24" customHeight="1" x14ac:dyDescent="0.25">
      <c r="A315" s="307" t="s">
        <v>3</v>
      </c>
      <c r="B315" s="168" t="s">
        <v>440</v>
      </c>
      <c r="C315" s="160" t="s">
        <v>438</v>
      </c>
      <c r="D315" s="290">
        <f>F315/E315</f>
        <v>160</v>
      </c>
      <c r="E315" s="67">
        <v>15</v>
      </c>
      <c r="F315" s="68">
        <v>2400</v>
      </c>
      <c r="G315" s="68">
        <v>160.35</v>
      </c>
      <c r="H315" s="68">
        <f>F315+G315</f>
        <v>2560.35</v>
      </c>
      <c r="I315" s="69">
        <v>157.03</v>
      </c>
      <c r="J315" s="61" t="s">
        <v>128</v>
      </c>
      <c r="K315" s="61" t="s">
        <v>128</v>
      </c>
      <c r="L315" s="61" t="s">
        <v>128</v>
      </c>
      <c r="M315" s="69">
        <v>120</v>
      </c>
      <c r="N315" s="61" t="s">
        <v>128</v>
      </c>
      <c r="O315" s="241">
        <f>F315+G315-I315-J315-K315-L315-M315</f>
        <v>2283.3199999999997</v>
      </c>
      <c r="P315" s="287"/>
      <c r="V315" s="59">
        <f t="shared" si="350"/>
        <v>148.30439999999999</v>
      </c>
      <c r="W315" s="68">
        <v>2471.7399999999998</v>
      </c>
      <c r="X315" s="269">
        <f t="shared" ref="X315" si="374">V315+W315</f>
        <v>2620.0443999999998</v>
      </c>
      <c r="Y315" s="59">
        <f t="shared" ref="Y315" si="375">SUM(X315*0.03)</f>
        <v>78.601331999999985</v>
      </c>
      <c r="AA315" t="s">
        <v>144</v>
      </c>
      <c r="AB315">
        <f>AB309*AB310</f>
        <v>0</v>
      </c>
      <c r="AC315">
        <f>AC309*AC310</f>
        <v>0</v>
      </c>
    </row>
    <row r="316" spans="1:31" ht="12" customHeight="1" thickBot="1" x14ac:dyDescent="0.3">
      <c r="A316" s="307"/>
      <c r="B316" s="168"/>
      <c r="C316" s="239"/>
      <c r="D316" s="290"/>
      <c r="E316" s="253"/>
      <c r="F316" s="253"/>
      <c r="G316" s="253"/>
      <c r="H316" s="253"/>
      <c r="I316" s="273" t="s">
        <v>29</v>
      </c>
      <c r="J316" s="273"/>
      <c r="K316" s="273"/>
      <c r="L316" s="273"/>
      <c r="M316" s="273"/>
      <c r="N316" s="273"/>
      <c r="O316" s="236"/>
      <c r="P316" s="288"/>
      <c r="U316" s="59">
        <f>F321+G321-I321-J321-K321-L321-M321-N321</f>
        <v>2218.31</v>
      </c>
      <c r="V316" s="59">
        <f t="shared" si="350"/>
        <v>0</v>
      </c>
      <c r="W316" s="252"/>
      <c r="X316" s="269"/>
      <c r="AA316" s="96" t="s">
        <v>145</v>
      </c>
      <c r="AB316" s="96">
        <v>388.05</v>
      </c>
      <c r="AC316" s="96">
        <v>121.95</v>
      </c>
      <c r="AD316" s="96"/>
    </row>
    <row r="317" spans="1:31" ht="24" customHeight="1" x14ac:dyDescent="0.25">
      <c r="A317" s="307" t="s">
        <v>3</v>
      </c>
      <c r="B317" s="168" t="s">
        <v>439</v>
      </c>
      <c r="C317" s="160" t="s">
        <v>438</v>
      </c>
      <c r="D317" s="290">
        <f>F317/E317</f>
        <v>186.66666666666666</v>
      </c>
      <c r="E317" s="67">
        <v>15</v>
      </c>
      <c r="F317" s="68">
        <v>2800</v>
      </c>
      <c r="G317" s="68">
        <v>145.35</v>
      </c>
      <c r="H317" s="68">
        <f>F317+G317</f>
        <v>2945.35</v>
      </c>
      <c r="I317" s="69">
        <v>200.55</v>
      </c>
      <c r="J317" s="61" t="s">
        <v>128</v>
      </c>
      <c r="K317" s="61" t="s">
        <v>128</v>
      </c>
      <c r="L317" s="61" t="s">
        <v>128</v>
      </c>
      <c r="M317" s="69">
        <v>140</v>
      </c>
      <c r="N317" s="61" t="s">
        <v>128</v>
      </c>
      <c r="O317" s="241">
        <f>F317+G317-I317-J317-K317-L317-M317</f>
        <v>2604.7999999999997</v>
      </c>
      <c r="P317" s="287"/>
      <c r="V317" s="59">
        <f t="shared" si="350"/>
        <v>148.30439999999999</v>
      </c>
      <c r="W317" s="68">
        <v>2471.7399999999998</v>
      </c>
      <c r="X317" s="269">
        <f t="shared" ref="X317" si="376">V317+W317</f>
        <v>2620.0443999999998</v>
      </c>
      <c r="Y317" s="59">
        <f t="shared" ref="Y317" si="377">SUM(X317*0.03)</f>
        <v>78.601331999999985</v>
      </c>
      <c r="AA317" t="s">
        <v>144</v>
      </c>
      <c r="AB317">
        <f>AB309*AB310</f>
        <v>0</v>
      </c>
      <c r="AC317">
        <f>AC309*AC310</f>
        <v>0</v>
      </c>
    </row>
    <row r="318" spans="1:31" ht="12" customHeight="1" thickBot="1" x14ac:dyDescent="0.3">
      <c r="A318" s="307"/>
      <c r="B318" s="168"/>
      <c r="C318" s="239"/>
      <c r="D318" s="290"/>
      <c r="E318" s="254"/>
      <c r="F318" s="254"/>
      <c r="G318" s="254"/>
      <c r="H318" s="254"/>
      <c r="I318" s="273" t="s">
        <v>29</v>
      </c>
      <c r="J318" s="273"/>
      <c r="K318" s="273"/>
      <c r="L318" s="273"/>
      <c r="M318" s="273"/>
      <c r="N318" s="273"/>
      <c r="O318" s="236"/>
      <c r="P318" s="288"/>
      <c r="U318" s="59">
        <f>F321+G321-I321-J321-K321-L321-M321-N321</f>
        <v>2218.31</v>
      </c>
      <c r="V318" s="59">
        <f t="shared" si="350"/>
        <v>0</v>
      </c>
      <c r="W318" s="255"/>
      <c r="X318" s="269"/>
      <c r="AA318" s="96" t="s">
        <v>145</v>
      </c>
      <c r="AB318" s="96">
        <v>388.05</v>
      </c>
      <c r="AC318" s="96">
        <v>121.95</v>
      </c>
      <c r="AD318" s="96"/>
    </row>
    <row r="319" spans="1:31" ht="24" customHeight="1" x14ac:dyDescent="0.25">
      <c r="A319" s="307" t="s">
        <v>3</v>
      </c>
      <c r="B319" s="168" t="s">
        <v>443</v>
      </c>
      <c r="C319" s="160" t="s">
        <v>444</v>
      </c>
      <c r="D319" s="290">
        <f>F319/E319</f>
        <v>120</v>
      </c>
      <c r="E319" s="67">
        <v>15</v>
      </c>
      <c r="F319" s="68">
        <v>1800</v>
      </c>
      <c r="G319" s="68">
        <v>188.7</v>
      </c>
      <c r="H319" s="68">
        <f>F319+G319</f>
        <v>1988.7</v>
      </c>
      <c r="I319" s="69">
        <v>104.18</v>
      </c>
      <c r="J319" s="61" t="s">
        <v>128</v>
      </c>
      <c r="K319" s="61" t="s">
        <v>128</v>
      </c>
      <c r="L319" s="61" t="s">
        <v>128</v>
      </c>
      <c r="M319" s="69">
        <v>90</v>
      </c>
      <c r="N319" s="61" t="s">
        <v>128</v>
      </c>
      <c r="O319" s="241">
        <f>F319+G319-I319-J319-K319-L319-M319</f>
        <v>1794.52</v>
      </c>
      <c r="P319" s="287"/>
      <c r="V319" s="59">
        <f t="shared" ref="V319:V320" si="378">SUM(W319*0.06)</f>
        <v>148.30439999999999</v>
      </c>
      <c r="W319" s="68">
        <v>2471.7399999999998</v>
      </c>
      <c r="X319" s="269">
        <f t="shared" ref="X319" si="379">V319+W319</f>
        <v>2620.0443999999998</v>
      </c>
      <c r="Y319" s="59">
        <f t="shared" ref="Y319" si="380">SUM(X319*0.03)</f>
        <v>78.601331999999985</v>
      </c>
      <c r="AA319" t="s">
        <v>144</v>
      </c>
      <c r="AB319">
        <f>AB311*AB312</f>
        <v>0</v>
      </c>
      <c r="AC319">
        <f>AC311*AC312</f>
        <v>0</v>
      </c>
    </row>
    <row r="320" spans="1:31" ht="12" customHeight="1" thickBot="1" x14ac:dyDescent="0.3">
      <c r="A320" s="307"/>
      <c r="B320" s="168"/>
      <c r="C320" s="239"/>
      <c r="D320" s="290"/>
      <c r="E320" s="232"/>
      <c r="F320" s="232"/>
      <c r="G320" s="232"/>
      <c r="H320" s="232"/>
      <c r="I320" s="273" t="s">
        <v>29</v>
      </c>
      <c r="J320" s="273"/>
      <c r="K320" s="273"/>
      <c r="L320" s="273"/>
      <c r="M320" s="273"/>
      <c r="N320" s="273"/>
      <c r="O320" s="236"/>
      <c r="P320" s="288"/>
      <c r="U320" s="59">
        <f>F323+G323-I323-J323-K323-L323-M323-N323</f>
        <v>0</v>
      </c>
      <c r="V320" s="59">
        <f t="shared" si="378"/>
        <v>0</v>
      </c>
      <c r="W320" s="227"/>
      <c r="X320" s="269"/>
      <c r="AA320" s="96" t="s">
        <v>145</v>
      </c>
      <c r="AB320" s="96">
        <v>388.05</v>
      </c>
      <c r="AC320" s="96">
        <v>121.95</v>
      </c>
      <c r="AD320" s="96"/>
    </row>
    <row r="321" spans="1:16364" ht="18.75" customHeight="1" x14ac:dyDescent="0.25">
      <c r="A321" s="274" t="s">
        <v>3</v>
      </c>
      <c r="B321" s="168" t="s">
        <v>202</v>
      </c>
      <c r="C321" s="168" t="s">
        <v>379</v>
      </c>
      <c r="D321" s="290">
        <f>F321/E321</f>
        <v>153.70666666666665</v>
      </c>
      <c r="E321" s="284">
        <v>15</v>
      </c>
      <c r="F321" s="269">
        <v>2305.6</v>
      </c>
      <c r="G321" s="280">
        <v>174.75</v>
      </c>
      <c r="H321" s="285">
        <f t="shared" ref="H321" si="381">F321+G321</f>
        <v>2480.35</v>
      </c>
      <c r="I321" s="34">
        <v>146.76</v>
      </c>
      <c r="J321" s="17">
        <v>0</v>
      </c>
      <c r="K321" s="231">
        <v>0</v>
      </c>
      <c r="L321" s="231">
        <v>0</v>
      </c>
      <c r="M321" s="231">
        <v>115.28</v>
      </c>
      <c r="N321" s="34">
        <v>0</v>
      </c>
      <c r="O321" s="286">
        <f t="shared" ref="O321" si="382">F321+G321-I321-J321-K321-L321-M321-N321</f>
        <v>2218.31</v>
      </c>
      <c r="P321" s="287"/>
      <c r="S321" s="2">
        <v>2400.84</v>
      </c>
      <c r="T321" s="2">
        <f>S321*1.05</f>
        <v>2520.8820000000001</v>
      </c>
      <c r="V321" s="59">
        <f t="shared" si="303"/>
        <v>200.49119999999999</v>
      </c>
      <c r="W321" s="269">
        <v>3341.52</v>
      </c>
      <c r="X321" s="269">
        <f t="shared" ref="X321" si="383">V321+W321</f>
        <v>3542.0111999999999</v>
      </c>
      <c r="Y321" s="59">
        <f t="shared" si="273"/>
        <v>106.260336</v>
      </c>
    </row>
    <row r="322" spans="1:16364" ht="13.5" customHeight="1" thickBot="1" x14ac:dyDescent="0.3">
      <c r="A322" s="289"/>
      <c r="B322" s="169"/>
      <c r="C322" s="169"/>
      <c r="D322" s="291"/>
      <c r="E322" s="312"/>
      <c r="F322" s="301"/>
      <c r="G322" s="281"/>
      <c r="H322" s="313"/>
      <c r="I322" s="299" t="s">
        <v>29</v>
      </c>
      <c r="J322" s="299"/>
      <c r="K322" s="299"/>
      <c r="L322" s="299"/>
      <c r="M322" s="299"/>
      <c r="N322" s="299"/>
      <c r="O322" s="298"/>
      <c r="P322" s="288"/>
      <c r="V322" s="59">
        <f t="shared" si="303"/>
        <v>0</v>
      </c>
      <c r="W322" s="301"/>
      <c r="X322" s="269"/>
    </row>
    <row r="323" spans="1:16364" s="55" customFormat="1" ht="15.75" hidden="1" customHeight="1" x14ac:dyDescent="0.25">
      <c r="A323" s="308"/>
      <c r="B323" s="160"/>
      <c r="C323" s="310"/>
      <c r="D323" s="296"/>
      <c r="E323" s="293"/>
      <c r="F323" s="271"/>
      <c r="G323" s="314"/>
      <c r="H323" s="315"/>
      <c r="I323" s="34"/>
      <c r="J323" s="17"/>
      <c r="K323" s="157"/>
      <c r="L323" s="157"/>
      <c r="M323" s="157"/>
      <c r="N323" s="34"/>
      <c r="O323" s="331"/>
      <c r="P323" s="357"/>
      <c r="Q323" s="354"/>
      <c r="R323" s="23"/>
      <c r="S323" s="356"/>
      <c r="T323" s="290"/>
      <c r="U323" s="284"/>
      <c r="V323" s="269"/>
      <c r="W323" s="280"/>
      <c r="X323" s="285"/>
      <c r="Y323" s="34"/>
      <c r="Z323" s="17"/>
      <c r="AA323" s="60"/>
      <c r="AB323" s="60"/>
      <c r="AC323" s="354"/>
      <c r="AD323" s="23"/>
      <c r="AE323" s="356"/>
      <c r="AF323" s="290"/>
      <c r="AG323" s="284"/>
      <c r="AH323" s="269"/>
      <c r="AI323" s="280"/>
      <c r="AJ323" s="285"/>
      <c r="AK323" s="34"/>
      <c r="AL323" s="17"/>
      <c r="AM323" s="60"/>
      <c r="AN323" s="60"/>
      <c r="AO323" s="60"/>
      <c r="AP323" s="34"/>
      <c r="AQ323" s="285"/>
      <c r="AR323" s="353"/>
      <c r="AS323" s="354"/>
      <c r="AT323" s="23"/>
      <c r="AU323" s="356"/>
      <c r="AV323" s="290"/>
      <c r="AW323" s="284"/>
      <c r="AX323" s="269"/>
      <c r="AY323" s="280"/>
      <c r="AZ323" s="285"/>
      <c r="BA323" s="34"/>
      <c r="BB323" s="17"/>
      <c r="BC323" s="60"/>
      <c r="BD323" s="60"/>
      <c r="BE323" s="60"/>
      <c r="BF323" s="34"/>
      <c r="BG323" s="285"/>
      <c r="BH323" s="353"/>
      <c r="BI323" s="354"/>
      <c r="BJ323" s="23"/>
      <c r="BK323" s="356"/>
      <c r="BL323" s="290"/>
      <c r="BM323" s="284"/>
      <c r="BN323" s="269"/>
      <c r="BO323" s="280"/>
      <c r="BP323" s="285"/>
      <c r="BQ323" s="34"/>
      <c r="BR323" s="17"/>
      <c r="BS323" s="60"/>
      <c r="BT323" s="60"/>
      <c r="BU323" s="60"/>
      <c r="BV323" s="34"/>
      <c r="BW323" s="285"/>
      <c r="BX323" s="353"/>
      <c r="BY323" s="354"/>
      <c r="BZ323" s="23"/>
      <c r="CA323" s="356"/>
      <c r="CB323" s="290"/>
      <c r="CC323" s="284"/>
      <c r="CD323" s="269"/>
      <c r="CE323" s="280"/>
      <c r="CF323" s="285"/>
      <c r="CG323" s="34"/>
      <c r="CH323" s="17"/>
      <c r="CI323" s="60"/>
      <c r="CJ323" s="60"/>
      <c r="CK323" s="60"/>
      <c r="CL323" s="34"/>
      <c r="CM323" s="285"/>
      <c r="CN323" s="353"/>
      <c r="CO323" s="354"/>
      <c r="CP323" s="23"/>
      <c r="CQ323" s="356"/>
      <c r="CR323" s="290"/>
      <c r="CS323" s="284"/>
      <c r="CT323" s="269"/>
      <c r="CU323" s="280"/>
      <c r="CV323" s="285"/>
      <c r="CW323" s="34"/>
      <c r="CX323" s="17"/>
      <c r="CY323" s="60"/>
      <c r="CZ323" s="60"/>
      <c r="DA323" s="60"/>
      <c r="DB323" s="34"/>
      <c r="DC323" s="285"/>
      <c r="DD323" s="353"/>
      <c r="DE323" s="354"/>
      <c r="DF323" s="23"/>
      <c r="DG323" s="356"/>
      <c r="DH323" s="290"/>
      <c r="DI323" s="284"/>
      <c r="DJ323" s="269"/>
      <c r="DK323" s="280"/>
      <c r="DL323" s="285"/>
      <c r="DM323" s="34"/>
      <c r="DN323" s="17"/>
      <c r="DO323" s="60"/>
      <c r="DP323" s="60"/>
      <c r="DQ323" s="60"/>
      <c r="DR323" s="34"/>
      <c r="DS323" s="285"/>
      <c r="DT323" s="353"/>
      <c r="DU323" s="354"/>
      <c r="DV323" s="23"/>
      <c r="DW323" s="356"/>
      <c r="DX323" s="290"/>
      <c r="DY323" s="284"/>
      <c r="DZ323" s="269"/>
      <c r="EA323" s="280"/>
      <c r="EB323" s="285"/>
      <c r="EC323" s="34"/>
      <c r="ED323" s="17"/>
      <c r="EE323" s="60"/>
      <c r="EF323" s="60"/>
      <c r="EG323" s="60"/>
      <c r="EH323" s="34"/>
      <c r="EI323" s="285"/>
      <c r="EJ323" s="353"/>
      <c r="EK323" s="354"/>
      <c r="EL323" s="23"/>
      <c r="EM323" s="356"/>
      <c r="EN323" s="290"/>
      <c r="EO323" s="284"/>
      <c r="EP323" s="269"/>
      <c r="EQ323" s="280"/>
      <c r="ER323" s="285"/>
      <c r="ES323" s="34"/>
      <c r="ET323" s="17"/>
      <c r="EU323" s="60"/>
      <c r="EV323" s="60"/>
      <c r="EW323" s="60"/>
      <c r="EX323" s="34"/>
      <c r="EY323" s="285"/>
      <c r="EZ323" s="353"/>
      <c r="FA323" s="354"/>
      <c r="FB323" s="23"/>
      <c r="FC323" s="356"/>
      <c r="FD323" s="290"/>
      <c r="FE323" s="284"/>
      <c r="FF323" s="269"/>
      <c r="FG323" s="280"/>
      <c r="FH323" s="285"/>
      <c r="FI323" s="34"/>
      <c r="FJ323" s="17"/>
      <c r="FK323" s="60"/>
      <c r="FL323" s="60"/>
      <c r="FM323" s="60"/>
      <c r="FN323" s="34"/>
      <c r="FO323" s="285"/>
      <c r="FP323" s="353"/>
      <c r="FQ323" s="354"/>
      <c r="FR323" s="23"/>
      <c r="FS323" s="356"/>
      <c r="FT323" s="290"/>
      <c r="FU323" s="284"/>
      <c r="FV323" s="269"/>
      <c r="FW323" s="280"/>
      <c r="FX323" s="285"/>
      <c r="FY323" s="34"/>
      <c r="FZ323" s="17"/>
      <c r="GA323" s="60"/>
      <c r="GB323" s="60"/>
      <c r="GC323" s="60"/>
      <c r="GD323" s="34"/>
      <c r="GE323" s="285"/>
      <c r="GF323" s="353"/>
      <c r="GG323" s="354"/>
      <c r="GH323" s="23"/>
      <c r="GI323" s="356"/>
      <c r="GJ323" s="290"/>
      <c r="GK323" s="284"/>
      <c r="GL323" s="269"/>
      <c r="GM323" s="280"/>
      <c r="GN323" s="285"/>
      <c r="GO323" s="34"/>
      <c r="GP323" s="17"/>
      <c r="GQ323" s="60"/>
      <c r="GR323" s="60"/>
      <c r="GS323" s="60"/>
      <c r="GT323" s="34"/>
      <c r="GU323" s="285"/>
      <c r="GV323" s="353"/>
      <c r="GW323" s="354"/>
      <c r="GX323" s="23"/>
      <c r="GY323" s="356"/>
      <c r="GZ323" s="290"/>
      <c r="HA323" s="284"/>
      <c r="HB323" s="269"/>
      <c r="HC323" s="280"/>
      <c r="HD323" s="285"/>
      <c r="HE323" s="34"/>
      <c r="HF323" s="17"/>
      <c r="HG323" s="60"/>
      <c r="HH323" s="60"/>
      <c r="HI323" s="60"/>
      <c r="HJ323" s="34"/>
      <c r="HK323" s="285"/>
      <c r="HL323" s="353"/>
      <c r="HM323" s="354"/>
      <c r="HN323" s="23"/>
      <c r="HO323" s="356"/>
      <c r="HP323" s="290"/>
      <c r="HQ323" s="284"/>
      <c r="HR323" s="269"/>
      <c r="HS323" s="280"/>
      <c r="HT323" s="285"/>
      <c r="HU323" s="34"/>
      <c r="HV323" s="17"/>
      <c r="HW323" s="60"/>
      <c r="HX323" s="60"/>
      <c r="HY323" s="60"/>
      <c r="HZ323" s="34"/>
      <c r="IA323" s="285"/>
      <c r="IB323" s="353"/>
      <c r="IC323" s="354"/>
      <c r="ID323" s="23"/>
      <c r="IE323" s="356"/>
      <c r="IF323" s="290"/>
      <c r="IG323" s="284"/>
      <c r="IH323" s="269"/>
      <c r="II323" s="280"/>
      <c r="IJ323" s="285"/>
      <c r="IK323" s="34"/>
      <c r="IL323" s="17"/>
      <c r="IM323" s="60"/>
      <c r="IN323" s="60"/>
      <c r="IO323" s="60"/>
      <c r="IP323" s="34"/>
      <c r="IQ323" s="285"/>
      <c r="IR323" s="353"/>
      <c r="IS323" s="354"/>
      <c r="IT323" s="23"/>
      <c r="IU323" s="356"/>
      <c r="IV323" s="290"/>
      <c r="IW323" s="284"/>
      <c r="IX323" s="269"/>
      <c r="IY323" s="280"/>
      <c r="IZ323" s="285"/>
      <c r="JA323" s="34"/>
      <c r="JB323" s="17"/>
      <c r="JC323" s="60"/>
      <c r="JD323" s="60"/>
      <c r="JE323" s="60"/>
      <c r="JF323" s="34"/>
      <c r="JG323" s="285"/>
      <c r="JH323" s="353"/>
      <c r="JI323" s="354"/>
      <c r="JJ323" s="23"/>
      <c r="JK323" s="356"/>
      <c r="JL323" s="290"/>
      <c r="JM323" s="284"/>
      <c r="JN323" s="269"/>
      <c r="JO323" s="280"/>
      <c r="JP323" s="285"/>
      <c r="JQ323" s="34"/>
      <c r="JR323" s="17"/>
      <c r="JS323" s="60"/>
      <c r="JT323" s="60"/>
      <c r="JU323" s="60"/>
      <c r="JV323" s="34"/>
      <c r="JW323" s="285"/>
      <c r="JX323" s="353"/>
      <c r="JY323" s="354"/>
      <c r="JZ323" s="23"/>
      <c r="KA323" s="356"/>
      <c r="KB323" s="290"/>
      <c r="KC323" s="284"/>
      <c r="KD323" s="269"/>
      <c r="KE323" s="280"/>
      <c r="KF323" s="285"/>
      <c r="KG323" s="34"/>
      <c r="KH323" s="17"/>
      <c r="KI323" s="60"/>
      <c r="KJ323" s="60"/>
      <c r="KK323" s="60"/>
      <c r="KL323" s="34"/>
      <c r="KM323" s="285"/>
      <c r="KN323" s="353"/>
      <c r="KO323" s="354"/>
      <c r="KP323" s="23"/>
      <c r="KQ323" s="356"/>
      <c r="KR323" s="290"/>
      <c r="KS323" s="284"/>
      <c r="KT323" s="269"/>
      <c r="KU323" s="280"/>
      <c r="KV323" s="285"/>
      <c r="KW323" s="34"/>
      <c r="KX323" s="17"/>
      <c r="KY323" s="60"/>
      <c r="KZ323" s="60"/>
      <c r="LA323" s="60"/>
      <c r="LB323" s="34"/>
      <c r="LC323" s="285"/>
      <c r="LD323" s="353"/>
      <c r="LE323" s="354"/>
      <c r="LF323" s="23"/>
      <c r="LG323" s="356"/>
      <c r="LH323" s="290"/>
      <c r="LI323" s="284"/>
      <c r="LJ323" s="269"/>
      <c r="LK323" s="280"/>
      <c r="LL323" s="285"/>
      <c r="LM323" s="34"/>
      <c r="LN323" s="17"/>
      <c r="LO323" s="60"/>
      <c r="LP323" s="60"/>
      <c r="LQ323" s="60"/>
      <c r="LR323" s="34"/>
      <c r="LS323" s="285"/>
      <c r="LT323" s="353"/>
      <c r="LU323" s="354"/>
      <c r="LV323" s="23"/>
      <c r="LW323" s="356"/>
      <c r="LX323" s="290"/>
      <c r="LY323" s="284"/>
      <c r="LZ323" s="269"/>
      <c r="MA323" s="280"/>
      <c r="MB323" s="285"/>
      <c r="MC323" s="34"/>
      <c r="MD323" s="17"/>
      <c r="ME323" s="60"/>
      <c r="MF323" s="60"/>
      <c r="MG323" s="60"/>
      <c r="MH323" s="34"/>
      <c r="MI323" s="285"/>
      <c r="MJ323" s="353"/>
      <c r="MK323" s="354"/>
      <c r="ML323" s="23"/>
      <c r="MM323" s="356"/>
      <c r="MN323" s="290"/>
      <c r="MO323" s="284"/>
      <c r="MP323" s="269"/>
      <c r="MQ323" s="280"/>
      <c r="MR323" s="285"/>
      <c r="MS323" s="34"/>
      <c r="MT323" s="17"/>
      <c r="MU323" s="60"/>
      <c r="MV323" s="60"/>
      <c r="MW323" s="60"/>
      <c r="MX323" s="34"/>
      <c r="MY323" s="285"/>
      <c r="MZ323" s="353"/>
      <c r="NA323" s="354"/>
      <c r="NB323" s="23"/>
      <c r="NC323" s="356"/>
      <c r="ND323" s="290"/>
      <c r="NE323" s="284"/>
      <c r="NF323" s="269"/>
      <c r="NG323" s="280"/>
      <c r="NH323" s="285"/>
      <c r="NI323" s="34"/>
      <c r="NJ323" s="17"/>
      <c r="NK323" s="60"/>
      <c r="NL323" s="60"/>
      <c r="NM323" s="60"/>
      <c r="NN323" s="34"/>
      <c r="NO323" s="285"/>
      <c r="NP323" s="353"/>
      <c r="NQ323" s="354"/>
      <c r="NR323" s="23"/>
      <c r="NS323" s="356"/>
      <c r="NT323" s="290"/>
      <c r="NU323" s="284"/>
      <c r="NV323" s="269"/>
      <c r="NW323" s="280"/>
      <c r="NX323" s="285"/>
      <c r="NY323" s="34"/>
      <c r="NZ323" s="17"/>
      <c r="OA323" s="60"/>
      <c r="OB323" s="60"/>
      <c r="OC323" s="60"/>
      <c r="OD323" s="34"/>
      <c r="OE323" s="285"/>
      <c r="OF323" s="353"/>
      <c r="OG323" s="354"/>
      <c r="OH323" s="23"/>
      <c r="OI323" s="356"/>
      <c r="OJ323" s="290"/>
      <c r="OK323" s="284"/>
      <c r="OL323" s="269"/>
      <c r="OM323" s="280"/>
      <c r="ON323" s="285"/>
      <c r="OO323" s="34"/>
      <c r="OP323" s="17"/>
      <c r="OQ323" s="60"/>
      <c r="OR323" s="60"/>
      <c r="OS323" s="60"/>
      <c r="OT323" s="34"/>
      <c r="OU323" s="285"/>
      <c r="OV323" s="353"/>
      <c r="OW323" s="354"/>
      <c r="OX323" s="23"/>
      <c r="OY323" s="356"/>
      <c r="OZ323" s="290"/>
      <c r="PA323" s="284"/>
      <c r="PB323" s="269"/>
      <c r="PC323" s="280"/>
      <c r="PD323" s="285"/>
      <c r="PE323" s="34"/>
      <c r="PF323" s="17"/>
      <c r="PG323" s="60"/>
      <c r="PH323" s="60"/>
      <c r="PI323" s="60"/>
      <c r="PJ323" s="34"/>
      <c r="PK323" s="285"/>
      <c r="PL323" s="353"/>
      <c r="PM323" s="354"/>
      <c r="PN323" s="23"/>
      <c r="PO323" s="356"/>
      <c r="PP323" s="290"/>
      <c r="PQ323" s="284"/>
      <c r="PR323" s="269"/>
      <c r="PS323" s="280"/>
      <c r="PT323" s="285"/>
      <c r="PU323" s="34"/>
      <c r="PV323" s="17"/>
      <c r="PW323" s="60"/>
      <c r="PX323" s="60"/>
      <c r="PY323" s="60"/>
      <c r="PZ323" s="34"/>
      <c r="QA323" s="285"/>
      <c r="QB323" s="353"/>
      <c r="QC323" s="354"/>
      <c r="QD323" s="23"/>
      <c r="QE323" s="356"/>
      <c r="QF323" s="290"/>
      <c r="QG323" s="284"/>
      <c r="QH323" s="269"/>
      <c r="QI323" s="280"/>
      <c r="QJ323" s="285"/>
      <c r="QK323" s="34"/>
      <c r="QL323" s="17"/>
      <c r="QM323" s="60"/>
      <c r="QN323" s="60"/>
      <c r="QO323" s="60"/>
      <c r="QP323" s="34"/>
      <c r="QQ323" s="285"/>
      <c r="QR323" s="353"/>
      <c r="QS323" s="354"/>
      <c r="QT323" s="23"/>
      <c r="QU323" s="356"/>
      <c r="QV323" s="290"/>
      <c r="QW323" s="284"/>
      <c r="QX323" s="269"/>
      <c r="QY323" s="280"/>
      <c r="QZ323" s="285"/>
      <c r="RA323" s="34"/>
      <c r="RB323" s="17"/>
      <c r="RC323" s="60"/>
      <c r="RD323" s="60"/>
      <c r="RE323" s="60"/>
      <c r="RF323" s="34"/>
      <c r="RG323" s="285"/>
      <c r="RH323" s="353"/>
      <c r="RI323" s="354"/>
      <c r="RJ323" s="23"/>
      <c r="RK323" s="356"/>
      <c r="RL323" s="290"/>
      <c r="RM323" s="284"/>
      <c r="RN323" s="269"/>
      <c r="RO323" s="280"/>
      <c r="RP323" s="285"/>
      <c r="RQ323" s="34"/>
      <c r="RR323" s="17"/>
      <c r="RS323" s="60"/>
      <c r="RT323" s="60"/>
      <c r="RU323" s="60"/>
      <c r="RV323" s="34"/>
      <c r="RW323" s="285"/>
      <c r="RX323" s="353"/>
      <c r="RY323" s="354"/>
      <c r="RZ323" s="23"/>
      <c r="SA323" s="356"/>
      <c r="SB323" s="290"/>
      <c r="SC323" s="284"/>
      <c r="SD323" s="269"/>
      <c r="SE323" s="280"/>
      <c r="SF323" s="285"/>
      <c r="SG323" s="34"/>
      <c r="SH323" s="17"/>
      <c r="SI323" s="60"/>
      <c r="SJ323" s="60"/>
      <c r="SK323" s="60"/>
      <c r="SL323" s="34"/>
      <c r="SM323" s="285"/>
      <c r="SN323" s="353"/>
      <c r="SO323" s="354"/>
      <c r="SP323" s="23"/>
      <c r="SQ323" s="356"/>
      <c r="SR323" s="290"/>
      <c r="SS323" s="284"/>
      <c r="ST323" s="269"/>
      <c r="SU323" s="280"/>
      <c r="SV323" s="285"/>
      <c r="SW323" s="34"/>
      <c r="SX323" s="17"/>
      <c r="SY323" s="60"/>
      <c r="SZ323" s="60"/>
      <c r="TA323" s="60"/>
      <c r="TB323" s="34"/>
      <c r="TC323" s="285"/>
      <c r="TD323" s="353"/>
      <c r="TE323" s="354"/>
      <c r="TF323" s="23"/>
      <c r="TG323" s="356"/>
      <c r="TH323" s="290"/>
      <c r="TI323" s="284"/>
      <c r="TJ323" s="269"/>
      <c r="TK323" s="280"/>
      <c r="TL323" s="285"/>
      <c r="TM323" s="34"/>
      <c r="TN323" s="17"/>
      <c r="TO323" s="60"/>
      <c r="TP323" s="60"/>
      <c r="TQ323" s="60"/>
      <c r="TR323" s="34"/>
      <c r="TS323" s="285"/>
      <c r="TT323" s="353"/>
      <c r="TU323" s="354"/>
      <c r="TV323" s="23"/>
      <c r="TW323" s="356"/>
      <c r="TX323" s="290"/>
      <c r="TY323" s="284"/>
      <c r="TZ323" s="269"/>
      <c r="UA323" s="280"/>
      <c r="UB323" s="285"/>
      <c r="UC323" s="34"/>
      <c r="UD323" s="17"/>
      <c r="UE323" s="60"/>
      <c r="UF323" s="60"/>
      <c r="UG323" s="60"/>
      <c r="UH323" s="34"/>
      <c r="UI323" s="285"/>
      <c r="UJ323" s="353"/>
      <c r="UK323" s="354"/>
      <c r="UL323" s="23"/>
      <c r="UM323" s="356"/>
      <c r="UN323" s="290"/>
      <c r="UO323" s="284"/>
      <c r="UP323" s="269"/>
      <c r="UQ323" s="280"/>
      <c r="UR323" s="285"/>
      <c r="US323" s="34"/>
      <c r="UT323" s="17"/>
      <c r="UU323" s="60"/>
      <c r="UV323" s="60"/>
      <c r="UW323" s="60"/>
      <c r="UX323" s="34"/>
      <c r="UY323" s="285"/>
      <c r="UZ323" s="353"/>
      <c r="VA323" s="354"/>
      <c r="VB323" s="23"/>
      <c r="VC323" s="356"/>
      <c r="VD323" s="290"/>
      <c r="VE323" s="284"/>
      <c r="VF323" s="269"/>
      <c r="VG323" s="280"/>
      <c r="VH323" s="285"/>
      <c r="VI323" s="34"/>
      <c r="VJ323" s="17"/>
      <c r="VK323" s="60"/>
      <c r="VL323" s="60"/>
      <c r="VM323" s="60"/>
      <c r="VN323" s="34"/>
      <c r="VO323" s="285"/>
      <c r="VP323" s="353"/>
      <c r="VQ323" s="354"/>
      <c r="VR323" s="23"/>
      <c r="VS323" s="356"/>
      <c r="VT323" s="290"/>
      <c r="VU323" s="284"/>
      <c r="VV323" s="269"/>
      <c r="VW323" s="280"/>
      <c r="VX323" s="285"/>
      <c r="VY323" s="34"/>
      <c r="VZ323" s="17"/>
      <c r="WA323" s="60"/>
      <c r="WB323" s="60"/>
      <c r="WC323" s="60"/>
      <c r="WD323" s="34"/>
      <c r="WE323" s="285"/>
      <c r="WF323" s="353"/>
      <c r="WG323" s="354"/>
      <c r="WH323" s="23"/>
      <c r="WI323" s="356"/>
      <c r="WJ323" s="290"/>
      <c r="WK323" s="284"/>
      <c r="WL323" s="269"/>
      <c r="WM323" s="280"/>
      <c r="WN323" s="285"/>
      <c r="WO323" s="34"/>
      <c r="WP323" s="17"/>
      <c r="WQ323" s="60"/>
      <c r="WR323" s="60"/>
      <c r="WS323" s="60"/>
      <c r="WT323" s="34"/>
      <c r="WU323" s="285"/>
      <c r="WV323" s="353"/>
      <c r="WW323" s="354"/>
      <c r="WX323" s="23"/>
      <c r="WY323" s="356"/>
      <c r="WZ323" s="290"/>
      <c r="XA323" s="284"/>
      <c r="XB323" s="269"/>
      <c r="XC323" s="280"/>
      <c r="XD323" s="285"/>
      <c r="XE323" s="34"/>
      <c r="XF323" s="17"/>
      <c r="XG323" s="60"/>
      <c r="XH323" s="60"/>
      <c r="XI323" s="60"/>
      <c r="XJ323" s="34"/>
      <c r="XK323" s="285"/>
      <c r="XL323" s="353"/>
      <c r="XM323" s="354"/>
      <c r="XN323" s="23"/>
      <c r="XO323" s="356"/>
      <c r="XP323" s="290"/>
      <c r="XQ323" s="284"/>
      <c r="XR323" s="269"/>
      <c r="XS323" s="280"/>
      <c r="XT323" s="285"/>
      <c r="XU323" s="34"/>
      <c r="XV323" s="17"/>
      <c r="XW323" s="60"/>
      <c r="XX323" s="60"/>
      <c r="XY323" s="60"/>
      <c r="XZ323" s="34"/>
      <c r="YA323" s="285"/>
      <c r="YB323" s="353"/>
      <c r="YC323" s="354"/>
      <c r="YD323" s="23"/>
      <c r="YE323" s="356"/>
      <c r="YF323" s="290"/>
      <c r="YG323" s="284"/>
      <c r="YH323" s="269"/>
      <c r="YI323" s="280"/>
      <c r="YJ323" s="285"/>
      <c r="YK323" s="34"/>
      <c r="YL323" s="17"/>
      <c r="YM323" s="60"/>
      <c r="YN323" s="60"/>
      <c r="YO323" s="60"/>
      <c r="YP323" s="34"/>
      <c r="YQ323" s="285"/>
      <c r="YR323" s="353"/>
      <c r="YS323" s="354"/>
      <c r="YT323" s="23"/>
      <c r="YU323" s="356"/>
      <c r="YV323" s="290"/>
      <c r="YW323" s="284"/>
      <c r="YX323" s="269"/>
      <c r="YY323" s="280"/>
      <c r="YZ323" s="285"/>
      <c r="ZA323" s="34"/>
      <c r="ZB323" s="17"/>
      <c r="ZC323" s="60"/>
      <c r="ZD323" s="60"/>
      <c r="ZE323" s="60"/>
      <c r="ZF323" s="34"/>
      <c r="ZG323" s="285"/>
      <c r="ZH323" s="353"/>
      <c r="ZI323" s="354"/>
      <c r="ZJ323" s="23"/>
      <c r="ZK323" s="356"/>
      <c r="ZL323" s="290"/>
      <c r="ZM323" s="284"/>
      <c r="ZN323" s="269"/>
      <c r="ZO323" s="280"/>
      <c r="ZP323" s="285"/>
      <c r="ZQ323" s="34"/>
      <c r="ZR323" s="17"/>
      <c r="ZS323" s="60"/>
      <c r="ZT323" s="60"/>
      <c r="ZU323" s="60"/>
      <c r="ZV323" s="34"/>
      <c r="ZW323" s="285"/>
      <c r="ZX323" s="353"/>
      <c r="ZY323" s="354"/>
      <c r="ZZ323" s="23"/>
      <c r="AAA323" s="356"/>
      <c r="AAB323" s="290"/>
      <c r="AAC323" s="284"/>
      <c r="AAD323" s="269"/>
      <c r="AAE323" s="280"/>
      <c r="AAF323" s="285"/>
      <c r="AAG323" s="34"/>
      <c r="AAH323" s="17"/>
      <c r="AAI323" s="60"/>
      <c r="AAJ323" s="60"/>
      <c r="AAK323" s="60"/>
      <c r="AAL323" s="34"/>
      <c r="AAM323" s="285"/>
      <c r="AAN323" s="353"/>
      <c r="AAO323" s="354"/>
      <c r="AAP323" s="23"/>
      <c r="AAQ323" s="356"/>
      <c r="AAR323" s="290"/>
      <c r="AAS323" s="284"/>
      <c r="AAT323" s="269"/>
      <c r="AAU323" s="280"/>
      <c r="AAV323" s="285"/>
      <c r="AAW323" s="34"/>
      <c r="AAX323" s="17"/>
      <c r="AAY323" s="60"/>
      <c r="AAZ323" s="60"/>
      <c r="ABA323" s="60"/>
      <c r="ABB323" s="34"/>
      <c r="ABC323" s="285"/>
      <c r="ABD323" s="353"/>
      <c r="ABE323" s="354"/>
      <c r="ABF323" s="23"/>
      <c r="ABG323" s="356"/>
      <c r="ABH323" s="290"/>
      <c r="ABI323" s="284"/>
      <c r="ABJ323" s="269"/>
      <c r="ABK323" s="280"/>
      <c r="ABL323" s="285"/>
      <c r="ABM323" s="34"/>
      <c r="ABN323" s="17"/>
      <c r="ABO323" s="60"/>
      <c r="ABP323" s="60"/>
      <c r="ABQ323" s="60"/>
      <c r="ABR323" s="34"/>
      <c r="ABS323" s="285"/>
      <c r="ABT323" s="353"/>
      <c r="ABU323" s="354"/>
      <c r="ABV323" s="23"/>
      <c r="ABW323" s="356"/>
      <c r="ABX323" s="290"/>
      <c r="ABY323" s="284"/>
      <c r="ABZ323" s="269"/>
      <c r="ACA323" s="280"/>
      <c r="ACB323" s="285"/>
      <c r="ACC323" s="34"/>
      <c r="ACD323" s="17"/>
      <c r="ACE323" s="60"/>
      <c r="ACF323" s="60"/>
      <c r="ACG323" s="60"/>
      <c r="ACH323" s="34"/>
      <c r="ACI323" s="285"/>
      <c r="ACJ323" s="353"/>
      <c r="ACK323" s="354"/>
      <c r="ACL323" s="23"/>
      <c r="ACM323" s="356"/>
      <c r="ACN323" s="290"/>
      <c r="ACO323" s="284"/>
      <c r="ACP323" s="269"/>
      <c r="ACQ323" s="280"/>
      <c r="ACR323" s="285"/>
      <c r="ACS323" s="34"/>
      <c r="ACT323" s="17"/>
      <c r="ACU323" s="60"/>
      <c r="ACV323" s="60"/>
      <c r="ACW323" s="60"/>
      <c r="ACX323" s="34"/>
      <c r="ACY323" s="285"/>
      <c r="ACZ323" s="353"/>
      <c r="ADA323" s="354"/>
      <c r="ADB323" s="23"/>
      <c r="ADC323" s="356"/>
      <c r="ADD323" s="290"/>
      <c r="ADE323" s="284"/>
      <c r="ADF323" s="269"/>
      <c r="ADG323" s="280"/>
      <c r="ADH323" s="285"/>
      <c r="ADI323" s="34"/>
      <c r="ADJ323" s="17"/>
      <c r="ADK323" s="60"/>
      <c r="ADL323" s="60"/>
      <c r="ADM323" s="60"/>
      <c r="ADN323" s="34"/>
      <c r="ADO323" s="285"/>
      <c r="ADP323" s="353"/>
      <c r="ADQ323" s="354"/>
      <c r="ADR323" s="23"/>
      <c r="ADS323" s="356"/>
      <c r="ADT323" s="290"/>
      <c r="ADU323" s="284"/>
      <c r="ADV323" s="269"/>
      <c r="ADW323" s="280"/>
      <c r="ADX323" s="285"/>
      <c r="ADY323" s="34"/>
      <c r="ADZ323" s="17"/>
      <c r="AEA323" s="60"/>
      <c r="AEB323" s="60"/>
      <c r="AEC323" s="60"/>
      <c r="AED323" s="34"/>
      <c r="AEE323" s="285"/>
      <c r="AEF323" s="353"/>
      <c r="AEG323" s="354"/>
      <c r="AEH323" s="23"/>
      <c r="AEI323" s="356"/>
      <c r="AEJ323" s="290"/>
      <c r="AEK323" s="284"/>
      <c r="AEL323" s="269"/>
      <c r="AEM323" s="280"/>
      <c r="AEN323" s="285"/>
      <c r="AEO323" s="34"/>
      <c r="AEP323" s="17"/>
      <c r="AEQ323" s="60"/>
      <c r="AER323" s="60"/>
      <c r="AES323" s="60"/>
      <c r="AET323" s="34"/>
      <c r="AEU323" s="285"/>
      <c r="AEV323" s="353"/>
      <c r="AEW323" s="354"/>
      <c r="AEX323" s="23"/>
      <c r="AEY323" s="356"/>
      <c r="AEZ323" s="290"/>
      <c r="AFA323" s="284"/>
      <c r="AFB323" s="269"/>
      <c r="AFC323" s="280"/>
      <c r="AFD323" s="285"/>
      <c r="AFE323" s="34"/>
      <c r="AFF323" s="17"/>
      <c r="AFG323" s="60"/>
      <c r="AFH323" s="60"/>
      <c r="AFI323" s="60"/>
      <c r="AFJ323" s="34"/>
      <c r="AFK323" s="285"/>
      <c r="AFL323" s="353"/>
      <c r="AFM323" s="354"/>
      <c r="AFN323" s="23"/>
      <c r="AFO323" s="356"/>
      <c r="AFP323" s="290"/>
      <c r="AFQ323" s="284"/>
      <c r="AFR323" s="269"/>
      <c r="AFS323" s="280"/>
      <c r="AFT323" s="285"/>
      <c r="AFU323" s="34"/>
      <c r="AFV323" s="17"/>
      <c r="AFW323" s="60"/>
      <c r="AFX323" s="60"/>
      <c r="AFY323" s="60"/>
      <c r="AFZ323" s="34"/>
      <c r="AGA323" s="285"/>
      <c r="AGB323" s="353"/>
      <c r="AGC323" s="354"/>
      <c r="AGD323" s="23"/>
      <c r="AGE323" s="356"/>
      <c r="AGF323" s="290"/>
      <c r="AGG323" s="284"/>
      <c r="AGH323" s="269"/>
      <c r="AGI323" s="280"/>
      <c r="AGJ323" s="285"/>
      <c r="AGK323" s="34"/>
      <c r="AGL323" s="17"/>
      <c r="AGM323" s="60"/>
      <c r="AGN323" s="60"/>
      <c r="AGO323" s="60"/>
      <c r="AGP323" s="34"/>
      <c r="AGQ323" s="285"/>
      <c r="AGR323" s="353"/>
      <c r="AGS323" s="354"/>
      <c r="AGT323" s="23"/>
      <c r="AGU323" s="356"/>
      <c r="AGV323" s="290"/>
      <c r="AGW323" s="284"/>
      <c r="AGX323" s="269"/>
      <c r="AGY323" s="280"/>
      <c r="AGZ323" s="285"/>
      <c r="AHA323" s="34"/>
      <c r="AHB323" s="17"/>
      <c r="AHC323" s="60"/>
      <c r="AHD323" s="60"/>
      <c r="AHE323" s="60"/>
      <c r="AHF323" s="34"/>
      <c r="AHG323" s="285"/>
      <c r="AHH323" s="353"/>
      <c r="AHI323" s="354"/>
      <c r="AHJ323" s="23"/>
      <c r="AHK323" s="356"/>
      <c r="AHL323" s="290"/>
      <c r="AHM323" s="284"/>
      <c r="AHN323" s="269"/>
      <c r="AHO323" s="280"/>
      <c r="AHP323" s="285"/>
      <c r="AHQ323" s="34"/>
      <c r="AHR323" s="17"/>
      <c r="AHS323" s="60"/>
      <c r="AHT323" s="60"/>
      <c r="AHU323" s="60"/>
      <c r="AHV323" s="34"/>
      <c r="AHW323" s="285"/>
      <c r="AHX323" s="353"/>
      <c r="AHY323" s="354"/>
      <c r="AHZ323" s="23"/>
      <c r="AIA323" s="356"/>
      <c r="AIB323" s="290"/>
      <c r="AIC323" s="284"/>
      <c r="AID323" s="269"/>
      <c r="AIE323" s="280"/>
      <c r="AIF323" s="285"/>
      <c r="AIG323" s="34"/>
      <c r="AIH323" s="17"/>
      <c r="AII323" s="60"/>
      <c r="AIJ323" s="60"/>
      <c r="AIK323" s="60"/>
      <c r="AIL323" s="34"/>
      <c r="AIM323" s="285"/>
      <c r="AIN323" s="353"/>
      <c r="AIO323" s="354"/>
      <c r="AIP323" s="23"/>
      <c r="AIQ323" s="356"/>
      <c r="AIR323" s="290"/>
      <c r="AIS323" s="284"/>
      <c r="AIT323" s="269"/>
      <c r="AIU323" s="280"/>
      <c r="AIV323" s="285"/>
      <c r="AIW323" s="34"/>
      <c r="AIX323" s="17"/>
      <c r="AIY323" s="60"/>
      <c r="AIZ323" s="60"/>
      <c r="AJA323" s="60"/>
      <c r="AJB323" s="34"/>
      <c r="AJC323" s="285"/>
      <c r="AJD323" s="353"/>
      <c r="AJE323" s="354"/>
      <c r="AJF323" s="23"/>
      <c r="AJG323" s="356"/>
      <c r="AJH323" s="290"/>
      <c r="AJI323" s="284"/>
      <c r="AJJ323" s="269"/>
      <c r="AJK323" s="280"/>
      <c r="AJL323" s="285"/>
      <c r="AJM323" s="34"/>
      <c r="AJN323" s="17"/>
      <c r="AJO323" s="60"/>
      <c r="AJP323" s="60"/>
      <c r="AJQ323" s="60"/>
      <c r="AJR323" s="34"/>
      <c r="AJS323" s="285"/>
      <c r="AJT323" s="353"/>
      <c r="AJU323" s="354"/>
      <c r="AJV323" s="23"/>
      <c r="AJW323" s="356"/>
      <c r="AJX323" s="290"/>
      <c r="AJY323" s="284"/>
      <c r="AJZ323" s="269"/>
      <c r="AKA323" s="280"/>
      <c r="AKB323" s="285"/>
      <c r="AKC323" s="34"/>
      <c r="AKD323" s="17"/>
      <c r="AKE323" s="60"/>
      <c r="AKF323" s="60"/>
      <c r="AKG323" s="60"/>
      <c r="AKH323" s="34"/>
      <c r="AKI323" s="285"/>
      <c r="AKJ323" s="353"/>
      <c r="AKK323" s="354"/>
      <c r="AKL323" s="23"/>
      <c r="AKM323" s="356"/>
      <c r="AKN323" s="290"/>
      <c r="AKO323" s="284"/>
      <c r="AKP323" s="269"/>
      <c r="AKQ323" s="280"/>
      <c r="AKR323" s="285"/>
      <c r="AKS323" s="34"/>
      <c r="AKT323" s="17"/>
      <c r="AKU323" s="60"/>
      <c r="AKV323" s="60"/>
      <c r="AKW323" s="60"/>
      <c r="AKX323" s="34"/>
      <c r="AKY323" s="285"/>
      <c r="AKZ323" s="353"/>
      <c r="ALA323" s="354"/>
      <c r="ALB323" s="23"/>
      <c r="ALC323" s="356"/>
      <c r="ALD323" s="290"/>
      <c r="ALE323" s="284"/>
      <c r="ALF323" s="269"/>
      <c r="ALG323" s="280"/>
      <c r="ALH323" s="285"/>
      <c r="ALI323" s="34"/>
      <c r="ALJ323" s="17"/>
      <c r="ALK323" s="60"/>
      <c r="ALL323" s="60"/>
      <c r="ALM323" s="60"/>
      <c r="ALN323" s="34"/>
      <c r="ALO323" s="285"/>
      <c r="ALP323" s="353"/>
      <c r="ALQ323" s="354"/>
      <c r="ALR323" s="23"/>
      <c r="ALS323" s="356"/>
      <c r="ALT323" s="290"/>
      <c r="ALU323" s="284"/>
      <c r="ALV323" s="269"/>
      <c r="ALW323" s="280"/>
      <c r="ALX323" s="285"/>
      <c r="ALY323" s="34"/>
      <c r="ALZ323" s="17"/>
      <c r="AMA323" s="60"/>
      <c r="AMB323" s="60"/>
      <c r="AMC323" s="60"/>
      <c r="AMD323" s="34"/>
      <c r="AME323" s="285"/>
      <c r="AMF323" s="353"/>
      <c r="AMG323" s="354"/>
      <c r="AMH323" s="23"/>
      <c r="AMI323" s="356"/>
      <c r="AMJ323" s="290"/>
      <c r="AMK323" s="284"/>
      <c r="AML323" s="269"/>
      <c r="AMM323" s="280"/>
      <c r="AMN323" s="285"/>
      <c r="AMO323" s="34"/>
      <c r="AMP323" s="17"/>
      <c r="AMQ323" s="60"/>
      <c r="AMR323" s="60"/>
      <c r="AMS323" s="60"/>
      <c r="AMT323" s="34"/>
      <c r="AMU323" s="285"/>
      <c r="AMV323" s="353"/>
      <c r="AMW323" s="354"/>
      <c r="AMX323" s="23"/>
      <c r="AMY323" s="356"/>
      <c r="AMZ323" s="290"/>
      <c r="ANA323" s="284"/>
      <c r="ANB323" s="269"/>
      <c r="ANC323" s="280"/>
      <c r="AND323" s="285"/>
      <c r="ANE323" s="34"/>
      <c r="ANF323" s="17"/>
      <c r="ANG323" s="60"/>
      <c r="ANH323" s="60"/>
      <c r="ANI323" s="60"/>
      <c r="ANJ323" s="34"/>
      <c r="ANK323" s="285"/>
      <c r="ANL323" s="353"/>
      <c r="ANM323" s="354"/>
      <c r="ANN323" s="23"/>
      <c r="ANO323" s="356"/>
      <c r="ANP323" s="290"/>
      <c r="ANQ323" s="284"/>
      <c r="ANR323" s="269"/>
      <c r="ANS323" s="280"/>
      <c r="ANT323" s="285"/>
      <c r="ANU323" s="34"/>
      <c r="ANV323" s="17"/>
      <c r="ANW323" s="60"/>
      <c r="ANX323" s="60"/>
      <c r="ANY323" s="60"/>
      <c r="ANZ323" s="34"/>
      <c r="AOA323" s="285"/>
      <c r="AOB323" s="353"/>
      <c r="AOC323" s="354"/>
      <c r="AOD323" s="23"/>
      <c r="AOE323" s="356"/>
      <c r="AOF323" s="290"/>
      <c r="AOG323" s="284"/>
      <c r="AOH323" s="269"/>
      <c r="AOI323" s="280"/>
      <c r="AOJ323" s="285"/>
      <c r="AOK323" s="34"/>
      <c r="AOL323" s="17"/>
      <c r="AOM323" s="60"/>
      <c r="AON323" s="60"/>
      <c r="AOO323" s="60"/>
      <c r="AOP323" s="34"/>
      <c r="AOQ323" s="285"/>
      <c r="AOR323" s="353"/>
      <c r="AOS323" s="354"/>
      <c r="AOT323" s="23"/>
      <c r="AOU323" s="356"/>
      <c r="AOV323" s="290"/>
      <c r="AOW323" s="284"/>
      <c r="AOX323" s="269"/>
      <c r="AOY323" s="280"/>
      <c r="AOZ323" s="285"/>
      <c r="APA323" s="34"/>
      <c r="APB323" s="17"/>
      <c r="APC323" s="60"/>
      <c r="APD323" s="60"/>
      <c r="APE323" s="60"/>
      <c r="APF323" s="34"/>
      <c r="APG323" s="285"/>
      <c r="APH323" s="353"/>
      <c r="API323" s="354"/>
      <c r="APJ323" s="23"/>
      <c r="APK323" s="356"/>
      <c r="APL323" s="290"/>
      <c r="APM323" s="284"/>
      <c r="APN323" s="269"/>
      <c r="APO323" s="280"/>
      <c r="APP323" s="285"/>
      <c r="APQ323" s="34"/>
      <c r="APR323" s="17"/>
      <c r="APS323" s="60"/>
      <c r="APT323" s="60"/>
      <c r="APU323" s="60"/>
      <c r="APV323" s="34"/>
      <c r="APW323" s="285"/>
      <c r="APX323" s="353"/>
      <c r="APY323" s="354"/>
      <c r="APZ323" s="23"/>
      <c r="AQA323" s="356"/>
      <c r="AQB323" s="290"/>
      <c r="AQC323" s="284"/>
      <c r="AQD323" s="269"/>
      <c r="AQE323" s="280"/>
      <c r="AQF323" s="285"/>
      <c r="AQG323" s="34"/>
      <c r="AQH323" s="17"/>
      <c r="AQI323" s="60"/>
      <c r="AQJ323" s="60"/>
      <c r="AQK323" s="60"/>
      <c r="AQL323" s="34"/>
      <c r="AQM323" s="285"/>
      <c r="AQN323" s="353"/>
      <c r="AQO323" s="354"/>
      <c r="AQP323" s="23"/>
      <c r="AQQ323" s="356"/>
      <c r="AQR323" s="290"/>
      <c r="AQS323" s="284"/>
      <c r="AQT323" s="269"/>
      <c r="AQU323" s="280"/>
      <c r="AQV323" s="285"/>
      <c r="AQW323" s="34"/>
      <c r="AQX323" s="17"/>
      <c r="AQY323" s="60"/>
      <c r="AQZ323" s="60"/>
      <c r="ARA323" s="60"/>
      <c r="ARB323" s="34"/>
      <c r="ARC323" s="285"/>
      <c r="ARD323" s="353"/>
      <c r="ARE323" s="354"/>
      <c r="ARF323" s="23"/>
      <c r="ARG323" s="356"/>
      <c r="ARH323" s="290"/>
      <c r="ARI323" s="284"/>
      <c r="ARJ323" s="269"/>
      <c r="ARK323" s="280"/>
      <c r="ARL323" s="285"/>
      <c r="ARM323" s="34"/>
      <c r="ARN323" s="17"/>
      <c r="ARO323" s="60"/>
      <c r="ARP323" s="60"/>
      <c r="ARQ323" s="60"/>
      <c r="ARR323" s="34"/>
      <c r="ARS323" s="285"/>
      <c r="ART323" s="353"/>
      <c r="ARU323" s="354"/>
      <c r="ARV323" s="23"/>
      <c r="ARW323" s="356"/>
      <c r="ARX323" s="290"/>
      <c r="ARY323" s="284"/>
      <c r="ARZ323" s="269"/>
      <c r="ASA323" s="280"/>
      <c r="ASB323" s="285"/>
      <c r="ASC323" s="34"/>
      <c r="ASD323" s="17"/>
      <c r="ASE323" s="60"/>
      <c r="ASF323" s="60"/>
      <c r="ASG323" s="60"/>
      <c r="ASH323" s="34"/>
      <c r="ASI323" s="285"/>
      <c r="ASJ323" s="353"/>
      <c r="ASK323" s="354"/>
      <c r="ASL323" s="23"/>
      <c r="ASM323" s="356"/>
      <c r="ASN323" s="290"/>
      <c r="ASO323" s="284"/>
      <c r="ASP323" s="269"/>
      <c r="ASQ323" s="280"/>
      <c r="ASR323" s="285"/>
      <c r="ASS323" s="34"/>
      <c r="AST323" s="17"/>
      <c r="ASU323" s="60"/>
      <c r="ASV323" s="60"/>
      <c r="ASW323" s="60"/>
      <c r="ASX323" s="34"/>
      <c r="ASY323" s="285"/>
      <c r="ASZ323" s="353"/>
      <c r="ATA323" s="354"/>
      <c r="ATB323" s="23"/>
      <c r="ATC323" s="356"/>
      <c r="ATD323" s="290"/>
      <c r="ATE323" s="284"/>
      <c r="ATF323" s="269"/>
      <c r="ATG323" s="280"/>
      <c r="ATH323" s="285"/>
      <c r="ATI323" s="34"/>
      <c r="ATJ323" s="17"/>
      <c r="ATK323" s="60"/>
      <c r="ATL323" s="60"/>
      <c r="ATM323" s="60"/>
      <c r="ATN323" s="34"/>
      <c r="ATO323" s="285"/>
      <c r="ATP323" s="353"/>
      <c r="ATQ323" s="354"/>
      <c r="ATR323" s="23"/>
      <c r="ATS323" s="356"/>
      <c r="ATT323" s="290"/>
      <c r="ATU323" s="284"/>
      <c r="ATV323" s="269"/>
      <c r="ATW323" s="280"/>
      <c r="ATX323" s="285"/>
      <c r="ATY323" s="34"/>
      <c r="ATZ323" s="17"/>
      <c r="AUA323" s="60"/>
      <c r="AUB323" s="60"/>
      <c r="AUC323" s="60"/>
      <c r="AUD323" s="34"/>
      <c r="AUE323" s="285"/>
      <c r="AUF323" s="353"/>
      <c r="AUG323" s="354"/>
      <c r="AUH323" s="23"/>
      <c r="AUI323" s="356"/>
      <c r="AUJ323" s="290"/>
      <c r="AUK323" s="284"/>
      <c r="AUL323" s="269"/>
      <c r="AUM323" s="280"/>
      <c r="AUN323" s="285"/>
      <c r="AUO323" s="34"/>
      <c r="AUP323" s="17"/>
      <c r="AUQ323" s="60"/>
      <c r="AUR323" s="60"/>
      <c r="AUS323" s="60"/>
      <c r="AUT323" s="34"/>
      <c r="AUU323" s="285"/>
      <c r="AUV323" s="353"/>
      <c r="AUW323" s="354"/>
      <c r="AUX323" s="23"/>
      <c r="AUY323" s="356"/>
      <c r="AUZ323" s="290"/>
      <c r="AVA323" s="284"/>
      <c r="AVB323" s="269"/>
      <c r="AVC323" s="280"/>
      <c r="AVD323" s="285"/>
      <c r="AVE323" s="34"/>
      <c r="AVF323" s="17"/>
      <c r="AVG323" s="60"/>
      <c r="AVH323" s="60"/>
      <c r="AVI323" s="60"/>
      <c r="AVJ323" s="34"/>
      <c r="AVK323" s="285"/>
      <c r="AVL323" s="353"/>
      <c r="AVM323" s="354"/>
      <c r="AVN323" s="23"/>
      <c r="AVO323" s="356"/>
      <c r="AVP323" s="290"/>
      <c r="AVQ323" s="284"/>
      <c r="AVR323" s="269"/>
      <c r="AVS323" s="280"/>
      <c r="AVT323" s="285"/>
      <c r="AVU323" s="34"/>
      <c r="AVV323" s="17"/>
      <c r="AVW323" s="60"/>
      <c r="AVX323" s="60"/>
      <c r="AVY323" s="60"/>
      <c r="AVZ323" s="34"/>
      <c r="AWA323" s="285"/>
      <c r="AWB323" s="353"/>
      <c r="AWC323" s="354"/>
      <c r="AWD323" s="23"/>
      <c r="AWE323" s="356"/>
      <c r="AWF323" s="290"/>
      <c r="AWG323" s="284"/>
      <c r="AWH323" s="269"/>
      <c r="AWI323" s="280"/>
      <c r="AWJ323" s="285"/>
      <c r="AWK323" s="34"/>
      <c r="AWL323" s="17"/>
      <c r="AWM323" s="60"/>
      <c r="AWN323" s="60"/>
      <c r="AWO323" s="60"/>
      <c r="AWP323" s="34"/>
      <c r="AWQ323" s="285"/>
      <c r="AWR323" s="353"/>
      <c r="AWS323" s="354"/>
      <c r="AWT323" s="23"/>
      <c r="AWU323" s="356"/>
      <c r="AWV323" s="290"/>
      <c r="AWW323" s="284"/>
      <c r="AWX323" s="269"/>
      <c r="AWY323" s="280"/>
      <c r="AWZ323" s="285"/>
      <c r="AXA323" s="34"/>
      <c r="AXB323" s="17"/>
      <c r="AXC323" s="60"/>
      <c r="AXD323" s="60"/>
      <c r="AXE323" s="60"/>
      <c r="AXF323" s="34"/>
      <c r="AXG323" s="285"/>
      <c r="AXH323" s="353"/>
      <c r="AXI323" s="354"/>
      <c r="AXJ323" s="23"/>
      <c r="AXK323" s="356"/>
      <c r="AXL323" s="290"/>
      <c r="AXM323" s="284"/>
      <c r="AXN323" s="269"/>
      <c r="AXO323" s="280"/>
      <c r="AXP323" s="285"/>
      <c r="AXQ323" s="34"/>
      <c r="AXR323" s="17"/>
      <c r="AXS323" s="60"/>
      <c r="AXT323" s="60"/>
      <c r="AXU323" s="60"/>
      <c r="AXV323" s="34"/>
      <c r="AXW323" s="285"/>
      <c r="AXX323" s="353"/>
      <c r="AXY323" s="354"/>
      <c r="AXZ323" s="23"/>
      <c r="AYA323" s="356"/>
      <c r="AYB323" s="290"/>
      <c r="AYC323" s="284"/>
      <c r="AYD323" s="269"/>
      <c r="AYE323" s="280"/>
      <c r="AYF323" s="285"/>
      <c r="AYG323" s="34"/>
      <c r="AYH323" s="17"/>
      <c r="AYI323" s="60"/>
      <c r="AYJ323" s="60"/>
      <c r="AYK323" s="60"/>
      <c r="AYL323" s="34"/>
      <c r="AYM323" s="285"/>
      <c r="AYN323" s="353"/>
      <c r="AYO323" s="354"/>
      <c r="AYP323" s="23"/>
      <c r="AYQ323" s="356"/>
      <c r="AYR323" s="290"/>
      <c r="AYS323" s="284"/>
      <c r="AYT323" s="269"/>
      <c r="AYU323" s="280"/>
      <c r="AYV323" s="285"/>
      <c r="AYW323" s="34"/>
      <c r="AYX323" s="17"/>
      <c r="AYY323" s="60"/>
      <c r="AYZ323" s="60"/>
      <c r="AZA323" s="60"/>
      <c r="AZB323" s="34"/>
      <c r="AZC323" s="285"/>
      <c r="AZD323" s="353"/>
      <c r="AZE323" s="354"/>
      <c r="AZF323" s="23"/>
      <c r="AZG323" s="356"/>
      <c r="AZH323" s="290"/>
      <c r="AZI323" s="284"/>
      <c r="AZJ323" s="269"/>
      <c r="AZK323" s="280"/>
      <c r="AZL323" s="285"/>
      <c r="AZM323" s="34"/>
      <c r="AZN323" s="17"/>
      <c r="AZO323" s="60"/>
      <c r="AZP323" s="60"/>
      <c r="AZQ323" s="60"/>
      <c r="AZR323" s="34"/>
      <c r="AZS323" s="285"/>
      <c r="AZT323" s="353"/>
      <c r="AZU323" s="354"/>
      <c r="AZV323" s="23"/>
      <c r="AZW323" s="356"/>
      <c r="AZX323" s="290"/>
      <c r="AZY323" s="284"/>
      <c r="AZZ323" s="269"/>
      <c r="BAA323" s="280"/>
      <c r="BAB323" s="285"/>
      <c r="BAC323" s="34"/>
      <c r="BAD323" s="17"/>
      <c r="BAE323" s="60"/>
      <c r="BAF323" s="60"/>
      <c r="BAG323" s="60"/>
      <c r="BAH323" s="34"/>
      <c r="BAI323" s="285"/>
      <c r="BAJ323" s="353"/>
      <c r="BAK323" s="354"/>
      <c r="BAL323" s="23"/>
      <c r="BAM323" s="356"/>
      <c r="BAN323" s="290"/>
      <c r="BAO323" s="284"/>
      <c r="BAP323" s="269"/>
      <c r="BAQ323" s="280"/>
      <c r="BAR323" s="285"/>
      <c r="BAS323" s="34"/>
      <c r="BAT323" s="17"/>
      <c r="BAU323" s="60"/>
      <c r="BAV323" s="60"/>
      <c r="BAW323" s="60"/>
      <c r="BAX323" s="34"/>
      <c r="BAY323" s="285"/>
      <c r="BAZ323" s="353"/>
      <c r="BBA323" s="354"/>
      <c r="BBB323" s="23"/>
      <c r="BBC323" s="356"/>
      <c r="BBD323" s="290"/>
      <c r="BBE323" s="284"/>
      <c r="BBF323" s="269"/>
      <c r="BBG323" s="280"/>
      <c r="BBH323" s="285"/>
      <c r="BBI323" s="34"/>
      <c r="BBJ323" s="17"/>
      <c r="BBK323" s="60"/>
      <c r="BBL323" s="60"/>
      <c r="BBM323" s="60"/>
      <c r="BBN323" s="34"/>
      <c r="BBO323" s="285"/>
      <c r="BBP323" s="353"/>
      <c r="BBQ323" s="354"/>
      <c r="BBR323" s="23"/>
      <c r="BBS323" s="356"/>
      <c r="BBT323" s="290"/>
      <c r="BBU323" s="284"/>
      <c r="BBV323" s="269"/>
      <c r="BBW323" s="280"/>
      <c r="BBX323" s="285"/>
      <c r="BBY323" s="34"/>
      <c r="BBZ323" s="17"/>
      <c r="BCA323" s="60"/>
      <c r="BCB323" s="60"/>
      <c r="BCC323" s="60"/>
      <c r="BCD323" s="34"/>
      <c r="BCE323" s="285"/>
      <c r="BCF323" s="353"/>
      <c r="BCG323" s="354"/>
      <c r="BCH323" s="23"/>
      <c r="BCI323" s="356"/>
      <c r="BCJ323" s="290"/>
      <c r="BCK323" s="284"/>
      <c r="BCL323" s="269"/>
      <c r="BCM323" s="280"/>
      <c r="BCN323" s="285"/>
      <c r="BCO323" s="34"/>
      <c r="BCP323" s="17"/>
      <c r="BCQ323" s="60"/>
      <c r="BCR323" s="60"/>
      <c r="BCS323" s="60"/>
      <c r="BCT323" s="34"/>
      <c r="BCU323" s="285"/>
      <c r="BCV323" s="353"/>
      <c r="BCW323" s="354"/>
      <c r="BCX323" s="23"/>
      <c r="BCY323" s="356"/>
      <c r="BCZ323" s="290"/>
      <c r="BDA323" s="284"/>
      <c r="BDB323" s="269"/>
      <c r="BDC323" s="280"/>
      <c r="BDD323" s="285"/>
      <c r="BDE323" s="34"/>
      <c r="BDF323" s="17"/>
      <c r="BDG323" s="60"/>
      <c r="BDH323" s="60"/>
      <c r="BDI323" s="60"/>
      <c r="BDJ323" s="34"/>
      <c r="BDK323" s="285"/>
      <c r="BDL323" s="353"/>
      <c r="BDM323" s="354"/>
      <c r="BDN323" s="23"/>
      <c r="BDO323" s="356"/>
      <c r="BDP323" s="290"/>
      <c r="BDQ323" s="284"/>
      <c r="BDR323" s="269"/>
      <c r="BDS323" s="280"/>
      <c r="BDT323" s="285"/>
      <c r="BDU323" s="34"/>
      <c r="BDV323" s="17"/>
      <c r="BDW323" s="60"/>
      <c r="BDX323" s="60"/>
      <c r="BDY323" s="60"/>
      <c r="BDZ323" s="34"/>
      <c r="BEA323" s="285"/>
      <c r="BEB323" s="353"/>
      <c r="BEC323" s="354"/>
      <c r="BED323" s="23"/>
      <c r="BEE323" s="356"/>
      <c r="BEF323" s="290"/>
      <c r="BEG323" s="284"/>
      <c r="BEH323" s="269"/>
      <c r="BEI323" s="280"/>
      <c r="BEJ323" s="285"/>
      <c r="BEK323" s="34"/>
      <c r="BEL323" s="17"/>
      <c r="BEM323" s="60"/>
      <c r="BEN323" s="60"/>
      <c r="BEO323" s="60"/>
      <c r="BEP323" s="34"/>
      <c r="BEQ323" s="285"/>
      <c r="BER323" s="353"/>
      <c r="BES323" s="354"/>
      <c r="BET323" s="23"/>
      <c r="BEU323" s="356"/>
      <c r="BEV323" s="290"/>
      <c r="BEW323" s="284"/>
      <c r="BEX323" s="269"/>
      <c r="BEY323" s="280"/>
      <c r="BEZ323" s="285"/>
      <c r="BFA323" s="34"/>
      <c r="BFB323" s="17"/>
      <c r="BFC323" s="60"/>
      <c r="BFD323" s="60"/>
      <c r="BFE323" s="60"/>
      <c r="BFF323" s="34"/>
      <c r="BFG323" s="285"/>
      <c r="BFH323" s="353"/>
      <c r="BFI323" s="354"/>
      <c r="BFJ323" s="23"/>
      <c r="BFK323" s="356"/>
      <c r="BFL323" s="290"/>
      <c r="BFM323" s="284"/>
      <c r="BFN323" s="269"/>
      <c r="BFO323" s="280"/>
      <c r="BFP323" s="285"/>
      <c r="BFQ323" s="34"/>
      <c r="BFR323" s="17"/>
      <c r="BFS323" s="60"/>
      <c r="BFT323" s="60"/>
      <c r="BFU323" s="60"/>
      <c r="BFV323" s="34"/>
      <c r="BFW323" s="285"/>
      <c r="BFX323" s="353"/>
      <c r="BFY323" s="354"/>
      <c r="BFZ323" s="23"/>
      <c r="BGA323" s="356"/>
      <c r="BGB323" s="290"/>
      <c r="BGC323" s="284"/>
      <c r="BGD323" s="269"/>
      <c r="BGE323" s="280"/>
      <c r="BGF323" s="285"/>
      <c r="BGG323" s="34"/>
      <c r="BGH323" s="17"/>
      <c r="BGI323" s="60"/>
      <c r="BGJ323" s="60"/>
      <c r="BGK323" s="60"/>
      <c r="BGL323" s="34"/>
      <c r="BGM323" s="285"/>
      <c r="BGN323" s="353"/>
      <c r="BGO323" s="354"/>
      <c r="BGP323" s="23"/>
      <c r="BGQ323" s="356"/>
      <c r="BGR323" s="290"/>
      <c r="BGS323" s="284"/>
      <c r="BGT323" s="269"/>
      <c r="BGU323" s="280"/>
      <c r="BGV323" s="285"/>
      <c r="BGW323" s="34"/>
      <c r="BGX323" s="17"/>
      <c r="BGY323" s="60"/>
      <c r="BGZ323" s="60"/>
      <c r="BHA323" s="60"/>
      <c r="BHB323" s="34"/>
      <c r="BHC323" s="285"/>
      <c r="BHD323" s="353"/>
      <c r="BHE323" s="354"/>
      <c r="BHF323" s="23"/>
      <c r="BHG323" s="356"/>
      <c r="BHH323" s="290"/>
      <c r="BHI323" s="284"/>
      <c r="BHJ323" s="269"/>
      <c r="BHK323" s="280"/>
      <c r="BHL323" s="285"/>
      <c r="BHM323" s="34"/>
      <c r="BHN323" s="17"/>
      <c r="BHO323" s="60"/>
      <c r="BHP323" s="60"/>
      <c r="BHQ323" s="60"/>
      <c r="BHR323" s="34"/>
      <c r="BHS323" s="285"/>
      <c r="BHT323" s="353"/>
      <c r="BHU323" s="354"/>
      <c r="BHV323" s="23"/>
      <c r="BHW323" s="356"/>
      <c r="BHX323" s="290"/>
      <c r="BHY323" s="284"/>
      <c r="BHZ323" s="269"/>
      <c r="BIA323" s="280"/>
      <c r="BIB323" s="285"/>
      <c r="BIC323" s="34"/>
      <c r="BID323" s="17"/>
      <c r="BIE323" s="60"/>
      <c r="BIF323" s="60"/>
      <c r="BIG323" s="60"/>
      <c r="BIH323" s="34"/>
      <c r="BII323" s="285"/>
      <c r="BIJ323" s="353"/>
      <c r="BIK323" s="354"/>
      <c r="BIL323" s="23"/>
      <c r="BIM323" s="356"/>
      <c r="BIN323" s="290"/>
      <c r="BIO323" s="284"/>
      <c r="BIP323" s="269"/>
      <c r="BIQ323" s="280"/>
      <c r="BIR323" s="285"/>
      <c r="BIS323" s="34"/>
      <c r="BIT323" s="17"/>
      <c r="BIU323" s="60"/>
      <c r="BIV323" s="60"/>
      <c r="BIW323" s="60"/>
      <c r="BIX323" s="34"/>
      <c r="BIY323" s="285"/>
      <c r="BIZ323" s="353"/>
      <c r="BJA323" s="354"/>
      <c r="BJB323" s="23"/>
      <c r="BJC323" s="356"/>
      <c r="BJD323" s="290"/>
      <c r="BJE323" s="284"/>
      <c r="BJF323" s="269"/>
      <c r="BJG323" s="280"/>
      <c r="BJH323" s="285"/>
      <c r="BJI323" s="34"/>
      <c r="BJJ323" s="17"/>
      <c r="BJK323" s="60"/>
      <c r="BJL323" s="60"/>
      <c r="BJM323" s="60"/>
      <c r="BJN323" s="34"/>
      <c r="BJO323" s="285"/>
      <c r="BJP323" s="353"/>
      <c r="BJQ323" s="354"/>
      <c r="BJR323" s="23"/>
      <c r="BJS323" s="356"/>
      <c r="BJT323" s="290"/>
      <c r="BJU323" s="284"/>
      <c r="BJV323" s="269"/>
      <c r="BJW323" s="280"/>
      <c r="BJX323" s="285"/>
      <c r="BJY323" s="34"/>
      <c r="BJZ323" s="17"/>
      <c r="BKA323" s="60"/>
      <c r="BKB323" s="60"/>
      <c r="BKC323" s="60"/>
      <c r="BKD323" s="34"/>
      <c r="BKE323" s="285"/>
      <c r="BKF323" s="353"/>
      <c r="BKG323" s="354"/>
      <c r="BKH323" s="23"/>
      <c r="BKI323" s="356"/>
      <c r="BKJ323" s="290"/>
      <c r="BKK323" s="284"/>
      <c r="BKL323" s="269"/>
      <c r="BKM323" s="280"/>
      <c r="BKN323" s="285"/>
      <c r="BKO323" s="34"/>
      <c r="BKP323" s="17"/>
      <c r="BKQ323" s="60"/>
      <c r="BKR323" s="60"/>
      <c r="BKS323" s="60"/>
      <c r="BKT323" s="34"/>
      <c r="BKU323" s="285"/>
      <c r="BKV323" s="353"/>
      <c r="BKW323" s="354"/>
      <c r="BKX323" s="23"/>
      <c r="BKY323" s="356"/>
      <c r="BKZ323" s="290"/>
      <c r="BLA323" s="284"/>
      <c r="BLB323" s="269"/>
      <c r="BLC323" s="280"/>
      <c r="BLD323" s="285"/>
      <c r="BLE323" s="34"/>
      <c r="BLF323" s="17"/>
      <c r="BLG323" s="60"/>
      <c r="BLH323" s="60"/>
      <c r="BLI323" s="60"/>
      <c r="BLJ323" s="34"/>
      <c r="BLK323" s="285"/>
      <c r="BLL323" s="353"/>
      <c r="BLM323" s="354"/>
      <c r="BLN323" s="23"/>
      <c r="BLO323" s="356"/>
      <c r="BLP323" s="290"/>
      <c r="BLQ323" s="284"/>
      <c r="BLR323" s="269"/>
      <c r="BLS323" s="280"/>
      <c r="BLT323" s="285"/>
      <c r="BLU323" s="34"/>
      <c r="BLV323" s="17"/>
      <c r="BLW323" s="60"/>
      <c r="BLX323" s="60"/>
      <c r="BLY323" s="60"/>
      <c r="BLZ323" s="34"/>
      <c r="BMA323" s="285"/>
      <c r="BMB323" s="353"/>
      <c r="BMC323" s="354"/>
      <c r="BMD323" s="23"/>
      <c r="BME323" s="356"/>
      <c r="BMF323" s="290"/>
      <c r="BMG323" s="284"/>
      <c r="BMH323" s="269"/>
      <c r="BMI323" s="280"/>
      <c r="BMJ323" s="285"/>
      <c r="BMK323" s="34"/>
      <c r="BML323" s="17"/>
      <c r="BMM323" s="60"/>
      <c r="BMN323" s="60"/>
      <c r="BMO323" s="60"/>
      <c r="BMP323" s="34"/>
      <c r="BMQ323" s="285"/>
      <c r="BMR323" s="353"/>
      <c r="BMS323" s="354"/>
      <c r="BMT323" s="23"/>
      <c r="BMU323" s="356"/>
      <c r="BMV323" s="290"/>
      <c r="BMW323" s="284"/>
      <c r="BMX323" s="269"/>
      <c r="BMY323" s="280"/>
      <c r="BMZ323" s="285"/>
      <c r="BNA323" s="34"/>
      <c r="BNB323" s="17"/>
      <c r="BNC323" s="60"/>
      <c r="BND323" s="60"/>
      <c r="BNE323" s="60"/>
      <c r="BNF323" s="34"/>
      <c r="BNG323" s="285"/>
      <c r="BNH323" s="353"/>
      <c r="BNI323" s="354"/>
      <c r="BNJ323" s="23"/>
      <c r="BNK323" s="356"/>
      <c r="BNL323" s="290"/>
      <c r="BNM323" s="284"/>
      <c r="BNN323" s="269"/>
      <c r="BNO323" s="280"/>
      <c r="BNP323" s="285"/>
      <c r="BNQ323" s="34"/>
      <c r="BNR323" s="17"/>
      <c r="BNS323" s="60"/>
      <c r="BNT323" s="60"/>
      <c r="BNU323" s="60"/>
      <c r="BNV323" s="34"/>
      <c r="BNW323" s="285"/>
      <c r="BNX323" s="353"/>
      <c r="BNY323" s="354"/>
      <c r="BNZ323" s="23"/>
      <c r="BOA323" s="356"/>
      <c r="BOB323" s="290"/>
      <c r="BOC323" s="284"/>
      <c r="BOD323" s="269"/>
      <c r="BOE323" s="280"/>
      <c r="BOF323" s="285"/>
      <c r="BOG323" s="34"/>
      <c r="BOH323" s="17"/>
      <c r="BOI323" s="60"/>
      <c r="BOJ323" s="60"/>
      <c r="BOK323" s="60"/>
      <c r="BOL323" s="34"/>
      <c r="BOM323" s="285"/>
      <c r="BON323" s="353"/>
      <c r="BOO323" s="354"/>
      <c r="BOP323" s="23"/>
      <c r="BOQ323" s="356"/>
      <c r="BOR323" s="290"/>
      <c r="BOS323" s="284"/>
      <c r="BOT323" s="269"/>
      <c r="BOU323" s="280"/>
      <c r="BOV323" s="285"/>
      <c r="BOW323" s="34"/>
      <c r="BOX323" s="17"/>
      <c r="BOY323" s="60"/>
      <c r="BOZ323" s="60"/>
      <c r="BPA323" s="60"/>
      <c r="BPB323" s="34"/>
      <c r="BPC323" s="285"/>
      <c r="BPD323" s="353"/>
      <c r="BPE323" s="354"/>
      <c r="BPF323" s="23"/>
      <c r="BPG323" s="356"/>
      <c r="BPH323" s="290"/>
      <c r="BPI323" s="284"/>
      <c r="BPJ323" s="269"/>
      <c r="BPK323" s="280"/>
      <c r="BPL323" s="285"/>
      <c r="BPM323" s="34"/>
      <c r="BPN323" s="17"/>
      <c r="BPO323" s="60"/>
      <c r="BPP323" s="60"/>
      <c r="BPQ323" s="60"/>
      <c r="BPR323" s="34"/>
      <c r="BPS323" s="285"/>
      <c r="BPT323" s="353"/>
      <c r="BPU323" s="354"/>
      <c r="BPV323" s="23"/>
      <c r="BPW323" s="356"/>
      <c r="BPX323" s="290"/>
      <c r="BPY323" s="284"/>
      <c r="BPZ323" s="269"/>
      <c r="BQA323" s="280"/>
      <c r="BQB323" s="285"/>
      <c r="BQC323" s="34"/>
      <c r="BQD323" s="17"/>
      <c r="BQE323" s="60"/>
      <c r="BQF323" s="60"/>
      <c r="BQG323" s="60"/>
      <c r="BQH323" s="34"/>
      <c r="BQI323" s="285"/>
      <c r="BQJ323" s="353"/>
      <c r="BQK323" s="354"/>
      <c r="BQL323" s="23"/>
      <c r="BQM323" s="356"/>
      <c r="BQN323" s="290"/>
      <c r="BQO323" s="284"/>
      <c r="BQP323" s="269"/>
      <c r="BQQ323" s="280"/>
      <c r="BQR323" s="285"/>
      <c r="BQS323" s="34"/>
      <c r="BQT323" s="17"/>
      <c r="BQU323" s="60"/>
      <c r="BQV323" s="60"/>
      <c r="BQW323" s="60"/>
      <c r="BQX323" s="34"/>
      <c r="BQY323" s="285"/>
      <c r="BQZ323" s="353"/>
      <c r="BRA323" s="354"/>
      <c r="BRB323" s="23"/>
      <c r="BRC323" s="356"/>
      <c r="BRD323" s="290"/>
      <c r="BRE323" s="284"/>
      <c r="BRF323" s="269"/>
      <c r="BRG323" s="280"/>
      <c r="BRH323" s="285"/>
      <c r="BRI323" s="34"/>
      <c r="BRJ323" s="17"/>
      <c r="BRK323" s="60"/>
      <c r="BRL323" s="60"/>
      <c r="BRM323" s="60"/>
      <c r="BRN323" s="34"/>
      <c r="BRO323" s="285"/>
      <c r="BRP323" s="353"/>
      <c r="BRQ323" s="354"/>
      <c r="BRR323" s="23"/>
      <c r="BRS323" s="356"/>
      <c r="BRT323" s="290"/>
      <c r="BRU323" s="284"/>
      <c r="BRV323" s="269"/>
      <c r="BRW323" s="280"/>
      <c r="BRX323" s="285"/>
      <c r="BRY323" s="34"/>
      <c r="BRZ323" s="17"/>
      <c r="BSA323" s="60"/>
      <c r="BSB323" s="60"/>
      <c r="BSC323" s="60"/>
      <c r="BSD323" s="34"/>
      <c r="BSE323" s="285"/>
      <c r="BSF323" s="353"/>
      <c r="BSG323" s="354"/>
      <c r="BSH323" s="23"/>
      <c r="BSI323" s="356"/>
      <c r="BSJ323" s="290"/>
      <c r="BSK323" s="284"/>
      <c r="BSL323" s="269"/>
      <c r="BSM323" s="280"/>
      <c r="BSN323" s="285"/>
      <c r="BSO323" s="34"/>
      <c r="BSP323" s="17"/>
      <c r="BSQ323" s="60"/>
      <c r="BSR323" s="60"/>
      <c r="BSS323" s="60"/>
      <c r="BST323" s="34"/>
      <c r="BSU323" s="285"/>
      <c r="BSV323" s="353"/>
      <c r="BSW323" s="354"/>
      <c r="BSX323" s="23"/>
      <c r="BSY323" s="356"/>
      <c r="BSZ323" s="290"/>
      <c r="BTA323" s="284"/>
      <c r="BTB323" s="269"/>
      <c r="BTC323" s="280"/>
      <c r="BTD323" s="285"/>
      <c r="BTE323" s="34"/>
      <c r="BTF323" s="17"/>
      <c r="BTG323" s="60"/>
      <c r="BTH323" s="60"/>
      <c r="BTI323" s="60"/>
      <c r="BTJ323" s="34"/>
      <c r="BTK323" s="285"/>
      <c r="BTL323" s="353"/>
      <c r="BTM323" s="354"/>
      <c r="BTN323" s="23"/>
      <c r="BTO323" s="356"/>
      <c r="BTP323" s="290"/>
      <c r="BTQ323" s="284"/>
      <c r="BTR323" s="269"/>
      <c r="BTS323" s="280"/>
      <c r="BTT323" s="285"/>
      <c r="BTU323" s="34"/>
      <c r="BTV323" s="17"/>
      <c r="BTW323" s="60"/>
      <c r="BTX323" s="60"/>
      <c r="BTY323" s="60"/>
      <c r="BTZ323" s="34"/>
      <c r="BUA323" s="285"/>
      <c r="BUB323" s="353"/>
      <c r="BUC323" s="354"/>
      <c r="BUD323" s="23"/>
      <c r="BUE323" s="356"/>
      <c r="BUF323" s="290"/>
      <c r="BUG323" s="284"/>
      <c r="BUH323" s="269"/>
      <c r="BUI323" s="280"/>
      <c r="BUJ323" s="285"/>
      <c r="BUK323" s="34"/>
      <c r="BUL323" s="17"/>
      <c r="BUM323" s="60"/>
      <c r="BUN323" s="60"/>
      <c r="BUO323" s="60"/>
      <c r="BUP323" s="34"/>
      <c r="BUQ323" s="285"/>
      <c r="BUR323" s="353"/>
      <c r="BUS323" s="354"/>
      <c r="BUT323" s="23"/>
      <c r="BUU323" s="356"/>
      <c r="BUV323" s="290"/>
      <c r="BUW323" s="284"/>
      <c r="BUX323" s="269"/>
      <c r="BUY323" s="280"/>
      <c r="BUZ323" s="285"/>
      <c r="BVA323" s="34"/>
      <c r="BVB323" s="17"/>
      <c r="BVC323" s="60"/>
      <c r="BVD323" s="60"/>
      <c r="BVE323" s="60"/>
      <c r="BVF323" s="34"/>
      <c r="BVG323" s="285"/>
      <c r="BVH323" s="353"/>
      <c r="BVI323" s="354"/>
      <c r="BVJ323" s="23"/>
      <c r="BVK323" s="356"/>
      <c r="BVL323" s="290"/>
      <c r="BVM323" s="284"/>
      <c r="BVN323" s="269"/>
      <c r="BVO323" s="280"/>
      <c r="BVP323" s="285"/>
      <c r="BVQ323" s="34"/>
      <c r="BVR323" s="17"/>
      <c r="BVS323" s="60"/>
      <c r="BVT323" s="60"/>
      <c r="BVU323" s="60"/>
      <c r="BVV323" s="34"/>
      <c r="BVW323" s="285"/>
      <c r="BVX323" s="353"/>
      <c r="BVY323" s="354"/>
      <c r="BVZ323" s="23"/>
      <c r="BWA323" s="356"/>
      <c r="BWB323" s="290"/>
      <c r="BWC323" s="284"/>
      <c r="BWD323" s="269"/>
      <c r="BWE323" s="280"/>
      <c r="BWF323" s="285"/>
      <c r="BWG323" s="34"/>
      <c r="BWH323" s="17"/>
      <c r="BWI323" s="60"/>
      <c r="BWJ323" s="60"/>
      <c r="BWK323" s="60"/>
      <c r="BWL323" s="34"/>
      <c r="BWM323" s="285"/>
      <c r="BWN323" s="353"/>
      <c r="BWO323" s="354"/>
      <c r="BWP323" s="23"/>
      <c r="BWQ323" s="356"/>
      <c r="BWR323" s="290"/>
      <c r="BWS323" s="284"/>
      <c r="BWT323" s="269"/>
      <c r="BWU323" s="280"/>
      <c r="BWV323" s="285"/>
      <c r="BWW323" s="34"/>
      <c r="BWX323" s="17"/>
      <c r="BWY323" s="60"/>
      <c r="BWZ323" s="60"/>
      <c r="BXA323" s="60"/>
      <c r="BXB323" s="34"/>
      <c r="BXC323" s="285"/>
      <c r="BXD323" s="353"/>
      <c r="BXE323" s="354"/>
      <c r="BXF323" s="23"/>
      <c r="BXG323" s="356"/>
      <c r="BXH323" s="290"/>
      <c r="BXI323" s="284"/>
      <c r="BXJ323" s="269"/>
      <c r="BXK323" s="280"/>
      <c r="BXL323" s="285"/>
      <c r="BXM323" s="34"/>
      <c r="BXN323" s="17"/>
      <c r="BXO323" s="60"/>
      <c r="BXP323" s="60"/>
      <c r="BXQ323" s="60"/>
      <c r="BXR323" s="34"/>
      <c r="BXS323" s="285"/>
      <c r="BXT323" s="353"/>
      <c r="BXU323" s="354"/>
      <c r="BXV323" s="23"/>
      <c r="BXW323" s="356"/>
      <c r="BXX323" s="290"/>
      <c r="BXY323" s="284"/>
      <c r="BXZ323" s="269"/>
      <c r="BYA323" s="280"/>
      <c r="BYB323" s="285"/>
      <c r="BYC323" s="34"/>
      <c r="BYD323" s="17"/>
      <c r="BYE323" s="60"/>
      <c r="BYF323" s="60"/>
      <c r="BYG323" s="60"/>
      <c r="BYH323" s="34"/>
      <c r="BYI323" s="285"/>
      <c r="BYJ323" s="353"/>
      <c r="BYK323" s="354"/>
      <c r="BYL323" s="23"/>
      <c r="BYM323" s="356"/>
      <c r="BYN323" s="290"/>
      <c r="BYO323" s="284"/>
      <c r="BYP323" s="269"/>
      <c r="BYQ323" s="280"/>
      <c r="BYR323" s="285"/>
      <c r="BYS323" s="34"/>
      <c r="BYT323" s="17"/>
      <c r="BYU323" s="60"/>
      <c r="BYV323" s="60"/>
      <c r="BYW323" s="60"/>
      <c r="BYX323" s="34"/>
      <c r="BYY323" s="285"/>
      <c r="BYZ323" s="353"/>
      <c r="BZA323" s="354"/>
      <c r="BZB323" s="23"/>
      <c r="BZC323" s="356"/>
      <c r="BZD323" s="290"/>
      <c r="BZE323" s="284"/>
      <c r="BZF323" s="269"/>
      <c r="BZG323" s="280"/>
      <c r="BZH323" s="285"/>
      <c r="BZI323" s="34"/>
      <c r="BZJ323" s="17"/>
      <c r="BZK323" s="60"/>
      <c r="BZL323" s="60"/>
      <c r="BZM323" s="60"/>
      <c r="BZN323" s="34"/>
      <c r="BZO323" s="285"/>
      <c r="BZP323" s="353"/>
      <c r="BZQ323" s="354"/>
      <c r="BZR323" s="23"/>
      <c r="BZS323" s="356"/>
      <c r="BZT323" s="290"/>
      <c r="BZU323" s="284"/>
      <c r="BZV323" s="269"/>
      <c r="BZW323" s="280"/>
      <c r="BZX323" s="285"/>
      <c r="BZY323" s="34"/>
      <c r="BZZ323" s="17"/>
      <c r="CAA323" s="60"/>
      <c r="CAB323" s="60"/>
      <c r="CAC323" s="60"/>
      <c r="CAD323" s="34"/>
      <c r="CAE323" s="285"/>
      <c r="CAF323" s="353"/>
      <c r="CAG323" s="354"/>
      <c r="CAH323" s="23"/>
      <c r="CAI323" s="356"/>
      <c r="CAJ323" s="290"/>
      <c r="CAK323" s="284"/>
      <c r="CAL323" s="269"/>
      <c r="CAM323" s="280"/>
      <c r="CAN323" s="285"/>
      <c r="CAO323" s="34"/>
      <c r="CAP323" s="17"/>
      <c r="CAQ323" s="60"/>
      <c r="CAR323" s="60"/>
      <c r="CAS323" s="60"/>
      <c r="CAT323" s="34"/>
      <c r="CAU323" s="285"/>
      <c r="CAV323" s="353"/>
      <c r="CAW323" s="354"/>
      <c r="CAX323" s="23"/>
      <c r="CAY323" s="356"/>
      <c r="CAZ323" s="290"/>
      <c r="CBA323" s="284"/>
      <c r="CBB323" s="269"/>
      <c r="CBC323" s="280"/>
      <c r="CBD323" s="285"/>
      <c r="CBE323" s="34"/>
      <c r="CBF323" s="17"/>
      <c r="CBG323" s="60"/>
      <c r="CBH323" s="60"/>
      <c r="CBI323" s="60"/>
      <c r="CBJ323" s="34"/>
      <c r="CBK323" s="285"/>
      <c r="CBL323" s="353"/>
      <c r="CBM323" s="354"/>
      <c r="CBN323" s="23"/>
      <c r="CBO323" s="356"/>
      <c r="CBP323" s="290"/>
      <c r="CBQ323" s="284"/>
      <c r="CBR323" s="269"/>
      <c r="CBS323" s="280"/>
      <c r="CBT323" s="285"/>
      <c r="CBU323" s="34"/>
      <c r="CBV323" s="17"/>
      <c r="CBW323" s="60"/>
      <c r="CBX323" s="60"/>
      <c r="CBY323" s="60"/>
      <c r="CBZ323" s="34"/>
      <c r="CCA323" s="285"/>
      <c r="CCB323" s="353"/>
      <c r="CCC323" s="354"/>
      <c r="CCD323" s="23"/>
      <c r="CCE323" s="356"/>
      <c r="CCF323" s="290"/>
      <c r="CCG323" s="284"/>
      <c r="CCH323" s="269"/>
      <c r="CCI323" s="280"/>
      <c r="CCJ323" s="285"/>
      <c r="CCK323" s="34"/>
      <c r="CCL323" s="17"/>
      <c r="CCM323" s="60"/>
      <c r="CCN323" s="60"/>
      <c r="CCO323" s="60"/>
      <c r="CCP323" s="34"/>
      <c r="CCQ323" s="285"/>
      <c r="CCR323" s="353"/>
      <c r="CCS323" s="354"/>
      <c r="CCT323" s="23"/>
      <c r="CCU323" s="356"/>
      <c r="CCV323" s="290"/>
      <c r="CCW323" s="284"/>
      <c r="CCX323" s="269"/>
      <c r="CCY323" s="280"/>
      <c r="CCZ323" s="285"/>
      <c r="CDA323" s="34"/>
      <c r="CDB323" s="17"/>
      <c r="CDC323" s="60"/>
      <c r="CDD323" s="60"/>
      <c r="CDE323" s="60"/>
      <c r="CDF323" s="34"/>
      <c r="CDG323" s="285"/>
      <c r="CDH323" s="353"/>
      <c r="CDI323" s="354"/>
      <c r="CDJ323" s="23"/>
      <c r="CDK323" s="356"/>
      <c r="CDL323" s="290"/>
      <c r="CDM323" s="284"/>
      <c r="CDN323" s="269"/>
      <c r="CDO323" s="280"/>
      <c r="CDP323" s="285"/>
      <c r="CDQ323" s="34"/>
      <c r="CDR323" s="17"/>
      <c r="CDS323" s="60"/>
      <c r="CDT323" s="60"/>
      <c r="CDU323" s="60"/>
      <c r="CDV323" s="34"/>
      <c r="CDW323" s="285"/>
      <c r="CDX323" s="353"/>
      <c r="CDY323" s="354"/>
      <c r="CDZ323" s="23"/>
      <c r="CEA323" s="356"/>
      <c r="CEB323" s="290"/>
      <c r="CEC323" s="284"/>
      <c r="CED323" s="269"/>
      <c r="CEE323" s="280"/>
      <c r="CEF323" s="285"/>
      <c r="CEG323" s="34"/>
      <c r="CEH323" s="17"/>
      <c r="CEI323" s="60"/>
      <c r="CEJ323" s="60"/>
      <c r="CEK323" s="60"/>
      <c r="CEL323" s="34"/>
      <c r="CEM323" s="285"/>
      <c r="CEN323" s="353"/>
      <c r="CEO323" s="354"/>
      <c r="CEP323" s="23"/>
      <c r="CEQ323" s="356"/>
      <c r="CER323" s="290"/>
      <c r="CES323" s="284"/>
      <c r="CET323" s="269"/>
      <c r="CEU323" s="280"/>
      <c r="CEV323" s="285"/>
      <c r="CEW323" s="34"/>
      <c r="CEX323" s="17"/>
      <c r="CEY323" s="60"/>
      <c r="CEZ323" s="60"/>
      <c r="CFA323" s="60"/>
      <c r="CFB323" s="34"/>
      <c r="CFC323" s="285"/>
      <c r="CFD323" s="353"/>
      <c r="CFE323" s="354"/>
      <c r="CFF323" s="23"/>
      <c r="CFG323" s="356"/>
      <c r="CFH323" s="290"/>
      <c r="CFI323" s="284"/>
      <c r="CFJ323" s="269"/>
      <c r="CFK323" s="280"/>
      <c r="CFL323" s="285"/>
      <c r="CFM323" s="34"/>
      <c r="CFN323" s="17"/>
      <c r="CFO323" s="60"/>
      <c r="CFP323" s="60"/>
      <c r="CFQ323" s="60"/>
      <c r="CFR323" s="34"/>
      <c r="CFS323" s="285"/>
      <c r="CFT323" s="353"/>
      <c r="CFU323" s="354"/>
      <c r="CFV323" s="23"/>
      <c r="CFW323" s="356"/>
      <c r="CFX323" s="290"/>
      <c r="CFY323" s="284"/>
      <c r="CFZ323" s="269"/>
      <c r="CGA323" s="280"/>
      <c r="CGB323" s="285"/>
      <c r="CGC323" s="34"/>
      <c r="CGD323" s="17"/>
      <c r="CGE323" s="60"/>
      <c r="CGF323" s="60"/>
      <c r="CGG323" s="60"/>
      <c r="CGH323" s="34"/>
      <c r="CGI323" s="285"/>
      <c r="CGJ323" s="353"/>
      <c r="CGK323" s="354"/>
      <c r="CGL323" s="23"/>
      <c r="CGM323" s="356"/>
      <c r="CGN323" s="290"/>
      <c r="CGO323" s="284"/>
      <c r="CGP323" s="269"/>
      <c r="CGQ323" s="280"/>
      <c r="CGR323" s="285"/>
      <c r="CGS323" s="34"/>
      <c r="CGT323" s="17"/>
      <c r="CGU323" s="60"/>
      <c r="CGV323" s="60"/>
      <c r="CGW323" s="60"/>
      <c r="CGX323" s="34"/>
      <c r="CGY323" s="285"/>
      <c r="CGZ323" s="353"/>
      <c r="CHA323" s="354"/>
      <c r="CHB323" s="23"/>
      <c r="CHC323" s="356"/>
      <c r="CHD323" s="290"/>
      <c r="CHE323" s="284"/>
      <c r="CHF323" s="269"/>
      <c r="CHG323" s="280"/>
      <c r="CHH323" s="285"/>
      <c r="CHI323" s="34"/>
      <c r="CHJ323" s="17"/>
      <c r="CHK323" s="60"/>
      <c r="CHL323" s="60"/>
      <c r="CHM323" s="60"/>
      <c r="CHN323" s="34"/>
      <c r="CHO323" s="285"/>
      <c r="CHP323" s="353"/>
      <c r="CHQ323" s="354"/>
      <c r="CHR323" s="23"/>
      <c r="CHS323" s="356"/>
      <c r="CHT323" s="290"/>
      <c r="CHU323" s="284"/>
      <c r="CHV323" s="269"/>
      <c r="CHW323" s="280"/>
      <c r="CHX323" s="285"/>
      <c r="CHY323" s="34"/>
      <c r="CHZ323" s="17"/>
      <c r="CIA323" s="60"/>
      <c r="CIB323" s="60"/>
      <c r="CIC323" s="60"/>
      <c r="CID323" s="34"/>
      <c r="CIE323" s="285"/>
      <c r="CIF323" s="353"/>
      <c r="CIG323" s="354"/>
      <c r="CIH323" s="23"/>
      <c r="CII323" s="356"/>
      <c r="CIJ323" s="290"/>
      <c r="CIK323" s="284"/>
      <c r="CIL323" s="269"/>
      <c r="CIM323" s="280"/>
      <c r="CIN323" s="285"/>
      <c r="CIO323" s="34"/>
      <c r="CIP323" s="17"/>
      <c r="CIQ323" s="60"/>
      <c r="CIR323" s="60"/>
      <c r="CIS323" s="60"/>
      <c r="CIT323" s="34"/>
      <c r="CIU323" s="285"/>
      <c r="CIV323" s="353"/>
      <c r="CIW323" s="354"/>
      <c r="CIX323" s="23"/>
      <c r="CIY323" s="356"/>
      <c r="CIZ323" s="290"/>
      <c r="CJA323" s="284"/>
      <c r="CJB323" s="269"/>
      <c r="CJC323" s="280"/>
      <c r="CJD323" s="285"/>
      <c r="CJE323" s="34"/>
      <c r="CJF323" s="17"/>
      <c r="CJG323" s="60"/>
      <c r="CJH323" s="60"/>
      <c r="CJI323" s="60"/>
      <c r="CJJ323" s="34"/>
      <c r="CJK323" s="285"/>
      <c r="CJL323" s="353"/>
      <c r="CJM323" s="354"/>
      <c r="CJN323" s="23"/>
      <c r="CJO323" s="356"/>
      <c r="CJP323" s="290"/>
      <c r="CJQ323" s="284"/>
      <c r="CJR323" s="269"/>
      <c r="CJS323" s="280"/>
      <c r="CJT323" s="285"/>
      <c r="CJU323" s="34"/>
      <c r="CJV323" s="17"/>
      <c r="CJW323" s="60"/>
      <c r="CJX323" s="60"/>
      <c r="CJY323" s="60"/>
      <c r="CJZ323" s="34"/>
      <c r="CKA323" s="285"/>
      <c r="CKB323" s="353"/>
      <c r="CKC323" s="354"/>
      <c r="CKD323" s="23"/>
      <c r="CKE323" s="356"/>
      <c r="CKF323" s="290"/>
      <c r="CKG323" s="284"/>
      <c r="CKH323" s="269"/>
      <c r="CKI323" s="280"/>
      <c r="CKJ323" s="285"/>
      <c r="CKK323" s="34"/>
      <c r="CKL323" s="17"/>
      <c r="CKM323" s="60"/>
      <c r="CKN323" s="60"/>
      <c r="CKO323" s="60"/>
      <c r="CKP323" s="34"/>
      <c r="CKQ323" s="285"/>
      <c r="CKR323" s="353"/>
      <c r="CKS323" s="354"/>
      <c r="CKT323" s="23"/>
      <c r="CKU323" s="356"/>
      <c r="CKV323" s="290"/>
      <c r="CKW323" s="284"/>
      <c r="CKX323" s="269"/>
      <c r="CKY323" s="280"/>
      <c r="CKZ323" s="285"/>
      <c r="CLA323" s="34"/>
      <c r="CLB323" s="17"/>
      <c r="CLC323" s="60"/>
      <c r="CLD323" s="60"/>
      <c r="CLE323" s="60"/>
      <c r="CLF323" s="34"/>
      <c r="CLG323" s="285"/>
      <c r="CLH323" s="353"/>
      <c r="CLI323" s="354"/>
      <c r="CLJ323" s="23"/>
      <c r="CLK323" s="356"/>
      <c r="CLL323" s="290"/>
      <c r="CLM323" s="284"/>
      <c r="CLN323" s="269"/>
      <c r="CLO323" s="280"/>
      <c r="CLP323" s="285"/>
      <c r="CLQ323" s="34"/>
      <c r="CLR323" s="17"/>
      <c r="CLS323" s="60"/>
      <c r="CLT323" s="60"/>
      <c r="CLU323" s="60"/>
      <c r="CLV323" s="34"/>
      <c r="CLW323" s="285"/>
      <c r="CLX323" s="353"/>
      <c r="CLY323" s="354"/>
      <c r="CLZ323" s="23"/>
      <c r="CMA323" s="356"/>
      <c r="CMB323" s="290"/>
      <c r="CMC323" s="284"/>
      <c r="CMD323" s="269"/>
      <c r="CME323" s="280"/>
      <c r="CMF323" s="285"/>
      <c r="CMG323" s="34"/>
      <c r="CMH323" s="17"/>
      <c r="CMI323" s="60"/>
      <c r="CMJ323" s="60"/>
      <c r="CMK323" s="60"/>
      <c r="CML323" s="34"/>
      <c r="CMM323" s="285"/>
      <c r="CMN323" s="353"/>
      <c r="CMO323" s="354"/>
      <c r="CMP323" s="23"/>
      <c r="CMQ323" s="356"/>
      <c r="CMR323" s="290"/>
      <c r="CMS323" s="284"/>
      <c r="CMT323" s="269"/>
      <c r="CMU323" s="280"/>
      <c r="CMV323" s="285"/>
      <c r="CMW323" s="34"/>
      <c r="CMX323" s="17"/>
      <c r="CMY323" s="60"/>
      <c r="CMZ323" s="60"/>
      <c r="CNA323" s="60"/>
      <c r="CNB323" s="34"/>
      <c r="CNC323" s="285"/>
      <c r="CND323" s="353"/>
      <c r="CNE323" s="354"/>
      <c r="CNF323" s="23"/>
      <c r="CNG323" s="356"/>
      <c r="CNH323" s="290"/>
      <c r="CNI323" s="284"/>
      <c r="CNJ323" s="269"/>
      <c r="CNK323" s="280"/>
      <c r="CNL323" s="285"/>
      <c r="CNM323" s="34"/>
      <c r="CNN323" s="17"/>
      <c r="CNO323" s="60"/>
      <c r="CNP323" s="60"/>
      <c r="CNQ323" s="60"/>
      <c r="CNR323" s="34"/>
      <c r="CNS323" s="285"/>
      <c r="CNT323" s="353"/>
      <c r="CNU323" s="354"/>
      <c r="CNV323" s="23"/>
      <c r="CNW323" s="356"/>
      <c r="CNX323" s="290"/>
      <c r="CNY323" s="284"/>
      <c r="CNZ323" s="269"/>
      <c r="COA323" s="280"/>
      <c r="COB323" s="285"/>
      <c r="COC323" s="34"/>
      <c r="COD323" s="17"/>
      <c r="COE323" s="60"/>
      <c r="COF323" s="60"/>
      <c r="COG323" s="60"/>
      <c r="COH323" s="34"/>
      <c r="COI323" s="285"/>
      <c r="COJ323" s="353"/>
      <c r="COK323" s="354"/>
      <c r="COL323" s="23"/>
      <c r="COM323" s="356"/>
      <c r="CON323" s="290"/>
      <c r="COO323" s="284"/>
      <c r="COP323" s="269"/>
      <c r="COQ323" s="280"/>
      <c r="COR323" s="285"/>
      <c r="COS323" s="34"/>
      <c r="COT323" s="17"/>
      <c r="COU323" s="60"/>
      <c r="COV323" s="60"/>
      <c r="COW323" s="60"/>
      <c r="COX323" s="34"/>
      <c r="COY323" s="285"/>
      <c r="COZ323" s="353"/>
      <c r="CPA323" s="354"/>
      <c r="CPB323" s="23"/>
      <c r="CPC323" s="356"/>
      <c r="CPD323" s="290"/>
      <c r="CPE323" s="284"/>
      <c r="CPF323" s="269"/>
      <c r="CPG323" s="280"/>
      <c r="CPH323" s="285"/>
      <c r="CPI323" s="34"/>
      <c r="CPJ323" s="17"/>
      <c r="CPK323" s="60"/>
      <c r="CPL323" s="60"/>
      <c r="CPM323" s="60"/>
      <c r="CPN323" s="34"/>
      <c r="CPO323" s="285"/>
      <c r="CPP323" s="353"/>
      <c r="CPQ323" s="354"/>
      <c r="CPR323" s="23"/>
      <c r="CPS323" s="356"/>
      <c r="CPT323" s="290"/>
      <c r="CPU323" s="284"/>
      <c r="CPV323" s="269"/>
      <c r="CPW323" s="280"/>
      <c r="CPX323" s="285"/>
      <c r="CPY323" s="34"/>
      <c r="CPZ323" s="17"/>
      <c r="CQA323" s="60"/>
      <c r="CQB323" s="60"/>
      <c r="CQC323" s="60"/>
      <c r="CQD323" s="34"/>
      <c r="CQE323" s="285"/>
      <c r="CQF323" s="353"/>
      <c r="CQG323" s="354"/>
      <c r="CQH323" s="23"/>
      <c r="CQI323" s="356"/>
      <c r="CQJ323" s="290"/>
      <c r="CQK323" s="284"/>
      <c r="CQL323" s="269"/>
      <c r="CQM323" s="280"/>
      <c r="CQN323" s="285"/>
      <c r="CQO323" s="34"/>
      <c r="CQP323" s="17"/>
      <c r="CQQ323" s="60"/>
      <c r="CQR323" s="60"/>
      <c r="CQS323" s="60"/>
      <c r="CQT323" s="34"/>
      <c r="CQU323" s="285"/>
      <c r="CQV323" s="353"/>
      <c r="CQW323" s="354"/>
      <c r="CQX323" s="23"/>
      <c r="CQY323" s="356"/>
      <c r="CQZ323" s="290"/>
      <c r="CRA323" s="284"/>
      <c r="CRB323" s="269"/>
      <c r="CRC323" s="280"/>
      <c r="CRD323" s="285"/>
      <c r="CRE323" s="34"/>
      <c r="CRF323" s="17"/>
      <c r="CRG323" s="60"/>
      <c r="CRH323" s="60"/>
      <c r="CRI323" s="60"/>
      <c r="CRJ323" s="34"/>
      <c r="CRK323" s="285"/>
      <c r="CRL323" s="353"/>
      <c r="CRM323" s="354"/>
      <c r="CRN323" s="23"/>
      <c r="CRO323" s="356"/>
      <c r="CRP323" s="290"/>
      <c r="CRQ323" s="284"/>
      <c r="CRR323" s="269"/>
      <c r="CRS323" s="280"/>
      <c r="CRT323" s="285"/>
      <c r="CRU323" s="34"/>
      <c r="CRV323" s="17"/>
      <c r="CRW323" s="60"/>
      <c r="CRX323" s="60"/>
      <c r="CRY323" s="60"/>
      <c r="CRZ323" s="34"/>
      <c r="CSA323" s="285"/>
      <c r="CSB323" s="353"/>
      <c r="CSC323" s="354"/>
      <c r="CSD323" s="23"/>
      <c r="CSE323" s="356"/>
      <c r="CSF323" s="290"/>
      <c r="CSG323" s="284"/>
      <c r="CSH323" s="269"/>
      <c r="CSI323" s="280"/>
      <c r="CSJ323" s="285"/>
      <c r="CSK323" s="34"/>
      <c r="CSL323" s="17"/>
      <c r="CSM323" s="60"/>
      <c r="CSN323" s="60"/>
      <c r="CSO323" s="60"/>
      <c r="CSP323" s="34"/>
      <c r="CSQ323" s="285"/>
      <c r="CSR323" s="353"/>
      <c r="CSS323" s="354"/>
      <c r="CST323" s="23"/>
      <c r="CSU323" s="356"/>
      <c r="CSV323" s="290"/>
      <c r="CSW323" s="284"/>
      <c r="CSX323" s="269"/>
      <c r="CSY323" s="280"/>
      <c r="CSZ323" s="285"/>
      <c r="CTA323" s="34"/>
      <c r="CTB323" s="17"/>
      <c r="CTC323" s="60"/>
      <c r="CTD323" s="60"/>
      <c r="CTE323" s="60"/>
      <c r="CTF323" s="34"/>
      <c r="CTG323" s="285"/>
      <c r="CTH323" s="353"/>
      <c r="CTI323" s="354"/>
      <c r="CTJ323" s="23"/>
      <c r="CTK323" s="356"/>
      <c r="CTL323" s="290"/>
      <c r="CTM323" s="284"/>
      <c r="CTN323" s="269"/>
      <c r="CTO323" s="280"/>
      <c r="CTP323" s="285"/>
      <c r="CTQ323" s="34"/>
      <c r="CTR323" s="17"/>
      <c r="CTS323" s="60"/>
      <c r="CTT323" s="60"/>
      <c r="CTU323" s="60"/>
      <c r="CTV323" s="34"/>
      <c r="CTW323" s="285"/>
      <c r="CTX323" s="353"/>
      <c r="CTY323" s="354"/>
      <c r="CTZ323" s="23"/>
      <c r="CUA323" s="356"/>
      <c r="CUB323" s="290"/>
      <c r="CUC323" s="284"/>
      <c r="CUD323" s="269"/>
      <c r="CUE323" s="280"/>
      <c r="CUF323" s="285"/>
      <c r="CUG323" s="34"/>
      <c r="CUH323" s="17"/>
      <c r="CUI323" s="60"/>
      <c r="CUJ323" s="60"/>
      <c r="CUK323" s="60"/>
      <c r="CUL323" s="34"/>
      <c r="CUM323" s="285"/>
      <c r="CUN323" s="353"/>
      <c r="CUO323" s="354"/>
      <c r="CUP323" s="23"/>
      <c r="CUQ323" s="356"/>
      <c r="CUR323" s="290"/>
      <c r="CUS323" s="284"/>
      <c r="CUT323" s="269"/>
      <c r="CUU323" s="280"/>
      <c r="CUV323" s="285"/>
      <c r="CUW323" s="34"/>
      <c r="CUX323" s="17"/>
      <c r="CUY323" s="60"/>
      <c r="CUZ323" s="60"/>
      <c r="CVA323" s="60"/>
      <c r="CVB323" s="34"/>
      <c r="CVC323" s="285"/>
      <c r="CVD323" s="353"/>
      <c r="CVE323" s="354"/>
      <c r="CVF323" s="23"/>
      <c r="CVG323" s="356"/>
      <c r="CVH323" s="290"/>
      <c r="CVI323" s="284"/>
      <c r="CVJ323" s="269"/>
      <c r="CVK323" s="280"/>
      <c r="CVL323" s="285"/>
      <c r="CVM323" s="34"/>
      <c r="CVN323" s="17"/>
      <c r="CVO323" s="60"/>
      <c r="CVP323" s="60"/>
      <c r="CVQ323" s="60"/>
      <c r="CVR323" s="34"/>
      <c r="CVS323" s="285"/>
      <c r="CVT323" s="353"/>
      <c r="CVU323" s="354"/>
      <c r="CVV323" s="23"/>
      <c r="CVW323" s="356"/>
      <c r="CVX323" s="290"/>
      <c r="CVY323" s="284"/>
      <c r="CVZ323" s="269"/>
      <c r="CWA323" s="280"/>
      <c r="CWB323" s="285"/>
      <c r="CWC323" s="34"/>
      <c r="CWD323" s="17"/>
      <c r="CWE323" s="60"/>
      <c r="CWF323" s="60"/>
      <c r="CWG323" s="60"/>
      <c r="CWH323" s="34"/>
      <c r="CWI323" s="285"/>
      <c r="CWJ323" s="353"/>
      <c r="CWK323" s="354"/>
      <c r="CWL323" s="23"/>
      <c r="CWM323" s="356"/>
      <c r="CWN323" s="290"/>
      <c r="CWO323" s="284"/>
      <c r="CWP323" s="269"/>
      <c r="CWQ323" s="280"/>
      <c r="CWR323" s="285"/>
      <c r="CWS323" s="34"/>
      <c r="CWT323" s="17"/>
      <c r="CWU323" s="60"/>
      <c r="CWV323" s="60"/>
      <c r="CWW323" s="60"/>
      <c r="CWX323" s="34"/>
      <c r="CWY323" s="285"/>
      <c r="CWZ323" s="353"/>
      <c r="CXA323" s="354"/>
      <c r="CXB323" s="23"/>
      <c r="CXC323" s="356"/>
      <c r="CXD323" s="290"/>
      <c r="CXE323" s="284"/>
      <c r="CXF323" s="269"/>
      <c r="CXG323" s="280"/>
      <c r="CXH323" s="285"/>
      <c r="CXI323" s="34"/>
      <c r="CXJ323" s="17"/>
      <c r="CXK323" s="60"/>
      <c r="CXL323" s="60"/>
      <c r="CXM323" s="60"/>
      <c r="CXN323" s="34"/>
      <c r="CXO323" s="285"/>
      <c r="CXP323" s="353"/>
      <c r="CXQ323" s="354"/>
      <c r="CXR323" s="23"/>
      <c r="CXS323" s="356"/>
      <c r="CXT323" s="290"/>
      <c r="CXU323" s="284"/>
      <c r="CXV323" s="269"/>
      <c r="CXW323" s="280"/>
      <c r="CXX323" s="285"/>
      <c r="CXY323" s="34"/>
      <c r="CXZ323" s="17"/>
      <c r="CYA323" s="60"/>
      <c r="CYB323" s="60"/>
      <c r="CYC323" s="60"/>
      <c r="CYD323" s="34"/>
      <c r="CYE323" s="285"/>
      <c r="CYF323" s="353"/>
      <c r="CYG323" s="354"/>
      <c r="CYH323" s="23"/>
      <c r="CYI323" s="356"/>
      <c r="CYJ323" s="290"/>
      <c r="CYK323" s="284"/>
      <c r="CYL323" s="269"/>
      <c r="CYM323" s="280"/>
      <c r="CYN323" s="285"/>
      <c r="CYO323" s="34"/>
      <c r="CYP323" s="17"/>
      <c r="CYQ323" s="60"/>
      <c r="CYR323" s="60"/>
      <c r="CYS323" s="60"/>
      <c r="CYT323" s="34"/>
      <c r="CYU323" s="285"/>
      <c r="CYV323" s="353"/>
      <c r="CYW323" s="354"/>
      <c r="CYX323" s="23"/>
      <c r="CYY323" s="356"/>
      <c r="CYZ323" s="290"/>
      <c r="CZA323" s="284"/>
      <c r="CZB323" s="269"/>
      <c r="CZC323" s="280"/>
      <c r="CZD323" s="285"/>
      <c r="CZE323" s="34"/>
      <c r="CZF323" s="17"/>
      <c r="CZG323" s="60"/>
      <c r="CZH323" s="60"/>
      <c r="CZI323" s="60"/>
      <c r="CZJ323" s="34"/>
      <c r="CZK323" s="285"/>
      <c r="CZL323" s="353"/>
      <c r="CZM323" s="354"/>
      <c r="CZN323" s="23"/>
      <c r="CZO323" s="356"/>
      <c r="CZP323" s="290"/>
      <c r="CZQ323" s="284"/>
      <c r="CZR323" s="269"/>
      <c r="CZS323" s="280"/>
      <c r="CZT323" s="285"/>
      <c r="CZU323" s="34"/>
      <c r="CZV323" s="17"/>
      <c r="CZW323" s="60"/>
      <c r="CZX323" s="60"/>
      <c r="CZY323" s="60"/>
      <c r="CZZ323" s="34"/>
      <c r="DAA323" s="285"/>
      <c r="DAB323" s="353"/>
      <c r="DAC323" s="354"/>
      <c r="DAD323" s="23"/>
      <c r="DAE323" s="356"/>
      <c r="DAF323" s="290"/>
      <c r="DAG323" s="284"/>
      <c r="DAH323" s="269"/>
      <c r="DAI323" s="280"/>
      <c r="DAJ323" s="285"/>
      <c r="DAK323" s="34"/>
      <c r="DAL323" s="17"/>
      <c r="DAM323" s="60"/>
      <c r="DAN323" s="60"/>
      <c r="DAO323" s="60"/>
      <c r="DAP323" s="34"/>
      <c r="DAQ323" s="285"/>
      <c r="DAR323" s="353"/>
      <c r="DAS323" s="354"/>
      <c r="DAT323" s="23"/>
      <c r="DAU323" s="356"/>
      <c r="DAV323" s="290"/>
      <c r="DAW323" s="284"/>
      <c r="DAX323" s="269"/>
      <c r="DAY323" s="280"/>
      <c r="DAZ323" s="285"/>
      <c r="DBA323" s="34"/>
      <c r="DBB323" s="17"/>
      <c r="DBC323" s="60"/>
      <c r="DBD323" s="60"/>
      <c r="DBE323" s="60"/>
      <c r="DBF323" s="34"/>
      <c r="DBG323" s="285"/>
      <c r="DBH323" s="353"/>
      <c r="DBI323" s="354"/>
      <c r="DBJ323" s="23"/>
      <c r="DBK323" s="356"/>
      <c r="DBL323" s="290"/>
      <c r="DBM323" s="284"/>
      <c r="DBN323" s="269"/>
      <c r="DBO323" s="280"/>
      <c r="DBP323" s="285"/>
      <c r="DBQ323" s="34"/>
      <c r="DBR323" s="17"/>
      <c r="DBS323" s="60"/>
      <c r="DBT323" s="60"/>
      <c r="DBU323" s="60"/>
      <c r="DBV323" s="34"/>
      <c r="DBW323" s="285"/>
      <c r="DBX323" s="353"/>
      <c r="DBY323" s="354"/>
      <c r="DBZ323" s="23"/>
      <c r="DCA323" s="356"/>
      <c r="DCB323" s="290"/>
      <c r="DCC323" s="284"/>
      <c r="DCD323" s="269"/>
      <c r="DCE323" s="280"/>
      <c r="DCF323" s="285"/>
      <c r="DCG323" s="34"/>
      <c r="DCH323" s="17"/>
      <c r="DCI323" s="60"/>
      <c r="DCJ323" s="60"/>
      <c r="DCK323" s="60"/>
      <c r="DCL323" s="34"/>
      <c r="DCM323" s="285"/>
      <c r="DCN323" s="353"/>
      <c r="DCO323" s="354"/>
      <c r="DCP323" s="23"/>
      <c r="DCQ323" s="356"/>
      <c r="DCR323" s="290"/>
      <c r="DCS323" s="284"/>
      <c r="DCT323" s="269"/>
      <c r="DCU323" s="280"/>
      <c r="DCV323" s="285"/>
      <c r="DCW323" s="34"/>
      <c r="DCX323" s="17"/>
      <c r="DCY323" s="60"/>
      <c r="DCZ323" s="60"/>
      <c r="DDA323" s="60"/>
      <c r="DDB323" s="34"/>
      <c r="DDC323" s="285"/>
      <c r="DDD323" s="353"/>
      <c r="DDE323" s="354"/>
      <c r="DDF323" s="23"/>
      <c r="DDG323" s="356"/>
      <c r="DDH323" s="290"/>
      <c r="DDI323" s="284"/>
      <c r="DDJ323" s="269"/>
      <c r="DDK323" s="280"/>
      <c r="DDL323" s="285"/>
      <c r="DDM323" s="34"/>
      <c r="DDN323" s="17"/>
      <c r="DDO323" s="60"/>
      <c r="DDP323" s="60"/>
      <c r="DDQ323" s="60"/>
      <c r="DDR323" s="34"/>
      <c r="DDS323" s="285"/>
      <c r="DDT323" s="353"/>
      <c r="DDU323" s="354"/>
      <c r="DDV323" s="23"/>
      <c r="DDW323" s="356"/>
      <c r="DDX323" s="290"/>
      <c r="DDY323" s="284"/>
      <c r="DDZ323" s="269"/>
      <c r="DEA323" s="280"/>
      <c r="DEB323" s="285"/>
      <c r="DEC323" s="34"/>
      <c r="DED323" s="17"/>
      <c r="DEE323" s="60"/>
      <c r="DEF323" s="60"/>
      <c r="DEG323" s="60"/>
      <c r="DEH323" s="34"/>
      <c r="DEI323" s="285"/>
      <c r="DEJ323" s="353"/>
      <c r="DEK323" s="354"/>
      <c r="DEL323" s="23"/>
      <c r="DEM323" s="356"/>
      <c r="DEN323" s="290"/>
      <c r="DEO323" s="284"/>
      <c r="DEP323" s="269"/>
      <c r="DEQ323" s="280"/>
      <c r="DER323" s="285"/>
      <c r="DES323" s="34"/>
      <c r="DET323" s="17"/>
      <c r="DEU323" s="60"/>
      <c r="DEV323" s="60"/>
      <c r="DEW323" s="60"/>
      <c r="DEX323" s="34"/>
      <c r="DEY323" s="285"/>
      <c r="DEZ323" s="353"/>
      <c r="DFA323" s="354"/>
      <c r="DFB323" s="23"/>
      <c r="DFC323" s="356"/>
      <c r="DFD323" s="290"/>
      <c r="DFE323" s="284"/>
      <c r="DFF323" s="269"/>
      <c r="DFG323" s="280"/>
      <c r="DFH323" s="285"/>
      <c r="DFI323" s="34"/>
      <c r="DFJ323" s="17"/>
      <c r="DFK323" s="60"/>
      <c r="DFL323" s="60"/>
      <c r="DFM323" s="60"/>
      <c r="DFN323" s="34"/>
      <c r="DFO323" s="285"/>
      <c r="DFP323" s="353"/>
      <c r="DFQ323" s="354"/>
      <c r="DFR323" s="23"/>
      <c r="DFS323" s="356"/>
      <c r="DFT323" s="290"/>
      <c r="DFU323" s="284"/>
      <c r="DFV323" s="269"/>
      <c r="DFW323" s="280"/>
      <c r="DFX323" s="285"/>
      <c r="DFY323" s="34"/>
      <c r="DFZ323" s="17"/>
      <c r="DGA323" s="60"/>
      <c r="DGB323" s="60"/>
      <c r="DGC323" s="60"/>
      <c r="DGD323" s="34"/>
      <c r="DGE323" s="285"/>
      <c r="DGF323" s="353"/>
      <c r="DGG323" s="354"/>
      <c r="DGH323" s="23"/>
      <c r="DGI323" s="356"/>
      <c r="DGJ323" s="290"/>
      <c r="DGK323" s="284"/>
      <c r="DGL323" s="269"/>
      <c r="DGM323" s="280"/>
      <c r="DGN323" s="285"/>
      <c r="DGO323" s="34"/>
      <c r="DGP323" s="17"/>
      <c r="DGQ323" s="60"/>
      <c r="DGR323" s="60"/>
      <c r="DGS323" s="60"/>
      <c r="DGT323" s="34"/>
      <c r="DGU323" s="285"/>
      <c r="DGV323" s="353"/>
      <c r="DGW323" s="354"/>
      <c r="DGX323" s="23"/>
      <c r="DGY323" s="356"/>
      <c r="DGZ323" s="290"/>
      <c r="DHA323" s="284"/>
      <c r="DHB323" s="269"/>
      <c r="DHC323" s="280"/>
      <c r="DHD323" s="285"/>
      <c r="DHE323" s="34"/>
      <c r="DHF323" s="17"/>
      <c r="DHG323" s="60"/>
      <c r="DHH323" s="60"/>
      <c r="DHI323" s="60"/>
      <c r="DHJ323" s="34"/>
      <c r="DHK323" s="285"/>
      <c r="DHL323" s="353"/>
      <c r="DHM323" s="354"/>
      <c r="DHN323" s="23"/>
      <c r="DHO323" s="356"/>
      <c r="DHP323" s="290"/>
      <c r="DHQ323" s="284"/>
      <c r="DHR323" s="269"/>
      <c r="DHS323" s="280"/>
      <c r="DHT323" s="285"/>
      <c r="DHU323" s="34"/>
      <c r="DHV323" s="17"/>
      <c r="DHW323" s="60"/>
      <c r="DHX323" s="60"/>
      <c r="DHY323" s="60"/>
      <c r="DHZ323" s="34"/>
      <c r="DIA323" s="285"/>
      <c r="DIB323" s="353"/>
      <c r="DIC323" s="354"/>
      <c r="DID323" s="23"/>
      <c r="DIE323" s="356"/>
      <c r="DIF323" s="290"/>
      <c r="DIG323" s="284"/>
      <c r="DIH323" s="269"/>
      <c r="DII323" s="280"/>
      <c r="DIJ323" s="285"/>
      <c r="DIK323" s="34"/>
      <c r="DIL323" s="17"/>
      <c r="DIM323" s="60"/>
      <c r="DIN323" s="60"/>
      <c r="DIO323" s="60"/>
      <c r="DIP323" s="34"/>
      <c r="DIQ323" s="285"/>
      <c r="DIR323" s="353"/>
      <c r="DIS323" s="354"/>
      <c r="DIT323" s="23"/>
      <c r="DIU323" s="356"/>
      <c r="DIV323" s="290"/>
      <c r="DIW323" s="284"/>
      <c r="DIX323" s="269"/>
      <c r="DIY323" s="280"/>
      <c r="DIZ323" s="285"/>
      <c r="DJA323" s="34"/>
      <c r="DJB323" s="17"/>
      <c r="DJC323" s="60"/>
      <c r="DJD323" s="60"/>
      <c r="DJE323" s="60"/>
      <c r="DJF323" s="34"/>
      <c r="DJG323" s="285"/>
      <c r="DJH323" s="353"/>
      <c r="DJI323" s="354"/>
      <c r="DJJ323" s="23"/>
      <c r="DJK323" s="356"/>
      <c r="DJL323" s="290"/>
      <c r="DJM323" s="284"/>
      <c r="DJN323" s="269"/>
      <c r="DJO323" s="280"/>
      <c r="DJP323" s="285"/>
      <c r="DJQ323" s="34"/>
      <c r="DJR323" s="17"/>
      <c r="DJS323" s="60"/>
      <c r="DJT323" s="60"/>
      <c r="DJU323" s="60"/>
      <c r="DJV323" s="34"/>
      <c r="DJW323" s="285"/>
      <c r="DJX323" s="353"/>
      <c r="DJY323" s="354"/>
      <c r="DJZ323" s="23"/>
      <c r="DKA323" s="356"/>
      <c r="DKB323" s="290"/>
      <c r="DKC323" s="284"/>
      <c r="DKD323" s="269"/>
      <c r="DKE323" s="280"/>
      <c r="DKF323" s="285"/>
      <c r="DKG323" s="34"/>
      <c r="DKH323" s="17"/>
      <c r="DKI323" s="60"/>
      <c r="DKJ323" s="60"/>
      <c r="DKK323" s="60"/>
      <c r="DKL323" s="34"/>
      <c r="DKM323" s="285"/>
      <c r="DKN323" s="353"/>
      <c r="DKO323" s="354"/>
      <c r="DKP323" s="23"/>
      <c r="DKQ323" s="356"/>
      <c r="DKR323" s="290"/>
      <c r="DKS323" s="284"/>
      <c r="DKT323" s="269"/>
      <c r="DKU323" s="280"/>
      <c r="DKV323" s="285"/>
      <c r="DKW323" s="34"/>
      <c r="DKX323" s="17"/>
      <c r="DKY323" s="60"/>
      <c r="DKZ323" s="60"/>
      <c r="DLA323" s="60"/>
      <c r="DLB323" s="34"/>
      <c r="DLC323" s="285"/>
      <c r="DLD323" s="353"/>
      <c r="DLE323" s="354"/>
      <c r="DLF323" s="23"/>
      <c r="DLG323" s="356"/>
      <c r="DLH323" s="290"/>
      <c r="DLI323" s="284"/>
      <c r="DLJ323" s="269"/>
      <c r="DLK323" s="280"/>
      <c r="DLL323" s="285"/>
      <c r="DLM323" s="34"/>
      <c r="DLN323" s="17"/>
      <c r="DLO323" s="60"/>
      <c r="DLP323" s="60"/>
      <c r="DLQ323" s="60"/>
      <c r="DLR323" s="34"/>
      <c r="DLS323" s="285"/>
      <c r="DLT323" s="353"/>
      <c r="DLU323" s="354"/>
      <c r="DLV323" s="23"/>
      <c r="DLW323" s="356"/>
      <c r="DLX323" s="290"/>
      <c r="DLY323" s="284"/>
      <c r="DLZ323" s="269"/>
      <c r="DMA323" s="280"/>
      <c r="DMB323" s="285"/>
      <c r="DMC323" s="34"/>
      <c r="DMD323" s="17"/>
      <c r="DME323" s="60"/>
      <c r="DMF323" s="60"/>
      <c r="DMG323" s="60"/>
      <c r="DMH323" s="34"/>
      <c r="DMI323" s="285"/>
      <c r="DMJ323" s="353"/>
      <c r="DMK323" s="354"/>
      <c r="DML323" s="23"/>
      <c r="DMM323" s="356"/>
      <c r="DMN323" s="290"/>
      <c r="DMO323" s="284"/>
      <c r="DMP323" s="269"/>
      <c r="DMQ323" s="280"/>
      <c r="DMR323" s="285"/>
      <c r="DMS323" s="34"/>
      <c r="DMT323" s="17"/>
      <c r="DMU323" s="60"/>
      <c r="DMV323" s="60"/>
      <c r="DMW323" s="60"/>
      <c r="DMX323" s="34"/>
      <c r="DMY323" s="285"/>
      <c r="DMZ323" s="353"/>
      <c r="DNA323" s="354"/>
      <c r="DNB323" s="23"/>
      <c r="DNC323" s="356"/>
      <c r="DND323" s="290"/>
      <c r="DNE323" s="284"/>
      <c r="DNF323" s="269"/>
      <c r="DNG323" s="280"/>
      <c r="DNH323" s="285"/>
      <c r="DNI323" s="34"/>
      <c r="DNJ323" s="17"/>
      <c r="DNK323" s="60"/>
      <c r="DNL323" s="60"/>
      <c r="DNM323" s="60"/>
      <c r="DNN323" s="34"/>
      <c r="DNO323" s="285"/>
      <c r="DNP323" s="353"/>
      <c r="DNQ323" s="354"/>
      <c r="DNR323" s="23"/>
      <c r="DNS323" s="356"/>
      <c r="DNT323" s="290"/>
      <c r="DNU323" s="284"/>
      <c r="DNV323" s="269"/>
      <c r="DNW323" s="280"/>
      <c r="DNX323" s="285"/>
      <c r="DNY323" s="34"/>
      <c r="DNZ323" s="17"/>
      <c r="DOA323" s="60"/>
      <c r="DOB323" s="60"/>
      <c r="DOC323" s="60"/>
      <c r="DOD323" s="34"/>
      <c r="DOE323" s="285"/>
      <c r="DOF323" s="353"/>
      <c r="DOG323" s="354"/>
      <c r="DOH323" s="23"/>
      <c r="DOI323" s="356"/>
      <c r="DOJ323" s="290"/>
      <c r="DOK323" s="284"/>
      <c r="DOL323" s="269"/>
      <c r="DOM323" s="280"/>
      <c r="DON323" s="285"/>
      <c r="DOO323" s="34"/>
      <c r="DOP323" s="17"/>
      <c r="DOQ323" s="60"/>
      <c r="DOR323" s="60"/>
      <c r="DOS323" s="60"/>
      <c r="DOT323" s="34"/>
      <c r="DOU323" s="285"/>
      <c r="DOV323" s="353"/>
      <c r="DOW323" s="354"/>
      <c r="DOX323" s="23"/>
      <c r="DOY323" s="356"/>
      <c r="DOZ323" s="290"/>
      <c r="DPA323" s="284"/>
      <c r="DPB323" s="269"/>
      <c r="DPC323" s="280"/>
      <c r="DPD323" s="285"/>
      <c r="DPE323" s="34"/>
      <c r="DPF323" s="17"/>
      <c r="DPG323" s="60"/>
      <c r="DPH323" s="60"/>
      <c r="DPI323" s="60"/>
      <c r="DPJ323" s="34"/>
      <c r="DPK323" s="285"/>
      <c r="DPL323" s="353"/>
      <c r="DPM323" s="354"/>
      <c r="DPN323" s="23"/>
      <c r="DPO323" s="356"/>
      <c r="DPP323" s="290"/>
      <c r="DPQ323" s="284"/>
      <c r="DPR323" s="269"/>
      <c r="DPS323" s="280"/>
      <c r="DPT323" s="285"/>
      <c r="DPU323" s="34"/>
      <c r="DPV323" s="17"/>
      <c r="DPW323" s="60"/>
      <c r="DPX323" s="60"/>
      <c r="DPY323" s="60"/>
      <c r="DPZ323" s="34"/>
      <c r="DQA323" s="285"/>
      <c r="DQB323" s="353"/>
      <c r="DQC323" s="354"/>
      <c r="DQD323" s="23"/>
      <c r="DQE323" s="356"/>
      <c r="DQF323" s="290"/>
      <c r="DQG323" s="284"/>
      <c r="DQH323" s="269"/>
      <c r="DQI323" s="280"/>
      <c r="DQJ323" s="285"/>
      <c r="DQK323" s="34"/>
      <c r="DQL323" s="17"/>
      <c r="DQM323" s="60"/>
      <c r="DQN323" s="60"/>
      <c r="DQO323" s="60"/>
      <c r="DQP323" s="34"/>
      <c r="DQQ323" s="285"/>
      <c r="DQR323" s="353"/>
      <c r="DQS323" s="354"/>
      <c r="DQT323" s="23"/>
      <c r="DQU323" s="356"/>
      <c r="DQV323" s="290"/>
      <c r="DQW323" s="284"/>
      <c r="DQX323" s="269"/>
      <c r="DQY323" s="280"/>
      <c r="DQZ323" s="285"/>
      <c r="DRA323" s="34"/>
      <c r="DRB323" s="17"/>
      <c r="DRC323" s="60"/>
      <c r="DRD323" s="60"/>
      <c r="DRE323" s="60"/>
      <c r="DRF323" s="34"/>
      <c r="DRG323" s="285"/>
      <c r="DRH323" s="353"/>
      <c r="DRI323" s="354"/>
      <c r="DRJ323" s="23"/>
      <c r="DRK323" s="356"/>
      <c r="DRL323" s="290"/>
      <c r="DRM323" s="284"/>
      <c r="DRN323" s="269"/>
      <c r="DRO323" s="280"/>
      <c r="DRP323" s="285"/>
      <c r="DRQ323" s="34"/>
      <c r="DRR323" s="17"/>
      <c r="DRS323" s="60"/>
      <c r="DRT323" s="60"/>
      <c r="DRU323" s="60"/>
      <c r="DRV323" s="34"/>
      <c r="DRW323" s="285"/>
      <c r="DRX323" s="353"/>
      <c r="DRY323" s="354"/>
      <c r="DRZ323" s="23"/>
      <c r="DSA323" s="356"/>
      <c r="DSB323" s="290"/>
      <c r="DSC323" s="284"/>
      <c r="DSD323" s="269"/>
      <c r="DSE323" s="280"/>
      <c r="DSF323" s="285"/>
      <c r="DSG323" s="34"/>
      <c r="DSH323" s="17"/>
      <c r="DSI323" s="60"/>
      <c r="DSJ323" s="60"/>
      <c r="DSK323" s="60"/>
      <c r="DSL323" s="34"/>
      <c r="DSM323" s="285"/>
      <c r="DSN323" s="353"/>
      <c r="DSO323" s="354"/>
      <c r="DSP323" s="23"/>
      <c r="DSQ323" s="356"/>
      <c r="DSR323" s="290"/>
      <c r="DSS323" s="284"/>
      <c r="DST323" s="269"/>
      <c r="DSU323" s="280"/>
      <c r="DSV323" s="285"/>
      <c r="DSW323" s="34"/>
      <c r="DSX323" s="17"/>
      <c r="DSY323" s="60"/>
      <c r="DSZ323" s="60"/>
      <c r="DTA323" s="60"/>
      <c r="DTB323" s="34"/>
      <c r="DTC323" s="285"/>
      <c r="DTD323" s="353"/>
      <c r="DTE323" s="354"/>
      <c r="DTF323" s="23"/>
      <c r="DTG323" s="356"/>
      <c r="DTH323" s="290"/>
      <c r="DTI323" s="284"/>
      <c r="DTJ323" s="269"/>
      <c r="DTK323" s="280"/>
      <c r="DTL323" s="285"/>
      <c r="DTM323" s="34"/>
      <c r="DTN323" s="17"/>
      <c r="DTO323" s="60"/>
      <c r="DTP323" s="60"/>
      <c r="DTQ323" s="60"/>
      <c r="DTR323" s="34"/>
      <c r="DTS323" s="285"/>
      <c r="DTT323" s="353"/>
      <c r="DTU323" s="354"/>
      <c r="DTV323" s="23"/>
      <c r="DTW323" s="356"/>
      <c r="DTX323" s="290"/>
      <c r="DTY323" s="284"/>
      <c r="DTZ323" s="269"/>
      <c r="DUA323" s="280"/>
      <c r="DUB323" s="285"/>
      <c r="DUC323" s="34"/>
      <c r="DUD323" s="17"/>
      <c r="DUE323" s="60"/>
      <c r="DUF323" s="60"/>
      <c r="DUG323" s="60"/>
      <c r="DUH323" s="34"/>
      <c r="DUI323" s="285"/>
      <c r="DUJ323" s="353"/>
      <c r="DUK323" s="354"/>
      <c r="DUL323" s="23"/>
      <c r="DUM323" s="356"/>
      <c r="DUN323" s="290"/>
      <c r="DUO323" s="284"/>
      <c r="DUP323" s="269"/>
      <c r="DUQ323" s="280"/>
      <c r="DUR323" s="285"/>
      <c r="DUS323" s="34"/>
      <c r="DUT323" s="17"/>
      <c r="DUU323" s="60"/>
      <c r="DUV323" s="60"/>
      <c r="DUW323" s="60"/>
      <c r="DUX323" s="34"/>
      <c r="DUY323" s="285"/>
      <c r="DUZ323" s="353"/>
      <c r="DVA323" s="354"/>
      <c r="DVB323" s="23"/>
      <c r="DVC323" s="356"/>
      <c r="DVD323" s="290"/>
      <c r="DVE323" s="284"/>
      <c r="DVF323" s="269"/>
      <c r="DVG323" s="280"/>
      <c r="DVH323" s="285"/>
      <c r="DVI323" s="34"/>
      <c r="DVJ323" s="17"/>
      <c r="DVK323" s="60"/>
      <c r="DVL323" s="60"/>
      <c r="DVM323" s="60"/>
      <c r="DVN323" s="34"/>
      <c r="DVO323" s="285"/>
      <c r="DVP323" s="353"/>
      <c r="DVQ323" s="354"/>
      <c r="DVR323" s="23"/>
      <c r="DVS323" s="356"/>
      <c r="DVT323" s="290"/>
      <c r="DVU323" s="284"/>
      <c r="DVV323" s="269"/>
      <c r="DVW323" s="280"/>
      <c r="DVX323" s="285"/>
      <c r="DVY323" s="34"/>
      <c r="DVZ323" s="17"/>
      <c r="DWA323" s="60"/>
      <c r="DWB323" s="60"/>
      <c r="DWC323" s="60"/>
      <c r="DWD323" s="34"/>
      <c r="DWE323" s="285"/>
      <c r="DWF323" s="353"/>
      <c r="DWG323" s="354"/>
      <c r="DWH323" s="23"/>
      <c r="DWI323" s="356"/>
      <c r="DWJ323" s="290"/>
      <c r="DWK323" s="284"/>
      <c r="DWL323" s="269"/>
      <c r="DWM323" s="280"/>
      <c r="DWN323" s="285"/>
      <c r="DWO323" s="34"/>
      <c r="DWP323" s="17"/>
      <c r="DWQ323" s="60"/>
      <c r="DWR323" s="60"/>
      <c r="DWS323" s="60"/>
      <c r="DWT323" s="34"/>
      <c r="DWU323" s="285"/>
      <c r="DWV323" s="353"/>
      <c r="DWW323" s="354"/>
      <c r="DWX323" s="23"/>
      <c r="DWY323" s="356"/>
      <c r="DWZ323" s="290"/>
      <c r="DXA323" s="284"/>
      <c r="DXB323" s="269"/>
      <c r="DXC323" s="280"/>
      <c r="DXD323" s="285"/>
      <c r="DXE323" s="34"/>
      <c r="DXF323" s="17"/>
      <c r="DXG323" s="60"/>
      <c r="DXH323" s="60"/>
      <c r="DXI323" s="60"/>
      <c r="DXJ323" s="34"/>
      <c r="DXK323" s="285"/>
      <c r="DXL323" s="353"/>
      <c r="DXM323" s="354"/>
      <c r="DXN323" s="23"/>
      <c r="DXO323" s="356"/>
      <c r="DXP323" s="290"/>
      <c r="DXQ323" s="284"/>
      <c r="DXR323" s="269"/>
      <c r="DXS323" s="280"/>
      <c r="DXT323" s="285"/>
      <c r="DXU323" s="34"/>
      <c r="DXV323" s="17"/>
      <c r="DXW323" s="60"/>
      <c r="DXX323" s="60"/>
      <c r="DXY323" s="60"/>
      <c r="DXZ323" s="34"/>
      <c r="DYA323" s="285"/>
      <c r="DYB323" s="353"/>
      <c r="DYC323" s="354"/>
      <c r="DYD323" s="23"/>
      <c r="DYE323" s="356"/>
      <c r="DYF323" s="290"/>
      <c r="DYG323" s="284"/>
      <c r="DYH323" s="269"/>
      <c r="DYI323" s="280"/>
      <c r="DYJ323" s="285"/>
      <c r="DYK323" s="34"/>
      <c r="DYL323" s="17"/>
      <c r="DYM323" s="60"/>
      <c r="DYN323" s="60"/>
      <c r="DYO323" s="60"/>
      <c r="DYP323" s="34"/>
      <c r="DYQ323" s="285"/>
      <c r="DYR323" s="353"/>
      <c r="DYS323" s="354"/>
      <c r="DYT323" s="23"/>
      <c r="DYU323" s="356"/>
      <c r="DYV323" s="290"/>
      <c r="DYW323" s="284"/>
      <c r="DYX323" s="269"/>
      <c r="DYY323" s="280"/>
      <c r="DYZ323" s="285"/>
      <c r="DZA323" s="34"/>
      <c r="DZB323" s="17"/>
      <c r="DZC323" s="60"/>
      <c r="DZD323" s="60"/>
      <c r="DZE323" s="60"/>
      <c r="DZF323" s="34"/>
      <c r="DZG323" s="285"/>
      <c r="DZH323" s="353"/>
      <c r="DZI323" s="354"/>
      <c r="DZJ323" s="23"/>
      <c r="DZK323" s="356"/>
      <c r="DZL323" s="290"/>
      <c r="DZM323" s="284"/>
      <c r="DZN323" s="269"/>
      <c r="DZO323" s="280"/>
      <c r="DZP323" s="285"/>
      <c r="DZQ323" s="34"/>
      <c r="DZR323" s="17"/>
      <c r="DZS323" s="60"/>
      <c r="DZT323" s="60"/>
      <c r="DZU323" s="60"/>
      <c r="DZV323" s="34"/>
      <c r="DZW323" s="285"/>
      <c r="DZX323" s="353"/>
      <c r="DZY323" s="354"/>
      <c r="DZZ323" s="23"/>
      <c r="EAA323" s="356"/>
      <c r="EAB323" s="290"/>
      <c r="EAC323" s="284"/>
      <c r="EAD323" s="269"/>
      <c r="EAE323" s="280"/>
      <c r="EAF323" s="285"/>
      <c r="EAG323" s="34"/>
      <c r="EAH323" s="17"/>
      <c r="EAI323" s="60"/>
      <c r="EAJ323" s="60"/>
      <c r="EAK323" s="60"/>
      <c r="EAL323" s="34"/>
      <c r="EAM323" s="285"/>
      <c r="EAN323" s="353"/>
      <c r="EAO323" s="354"/>
      <c r="EAP323" s="23"/>
      <c r="EAQ323" s="356"/>
      <c r="EAR323" s="290"/>
      <c r="EAS323" s="284"/>
      <c r="EAT323" s="269"/>
      <c r="EAU323" s="280"/>
      <c r="EAV323" s="285"/>
      <c r="EAW323" s="34"/>
      <c r="EAX323" s="17"/>
      <c r="EAY323" s="60"/>
      <c r="EAZ323" s="60"/>
      <c r="EBA323" s="60"/>
      <c r="EBB323" s="34"/>
      <c r="EBC323" s="285"/>
      <c r="EBD323" s="353"/>
      <c r="EBE323" s="354"/>
      <c r="EBF323" s="23"/>
      <c r="EBG323" s="356"/>
      <c r="EBH323" s="290"/>
      <c r="EBI323" s="284"/>
      <c r="EBJ323" s="269"/>
      <c r="EBK323" s="280"/>
      <c r="EBL323" s="285"/>
      <c r="EBM323" s="34"/>
      <c r="EBN323" s="17"/>
      <c r="EBO323" s="60"/>
      <c r="EBP323" s="60"/>
      <c r="EBQ323" s="60"/>
      <c r="EBR323" s="34"/>
      <c r="EBS323" s="285"/>
      <c r="EBT323" s="353"/>
      <c r="EBU323" s="354"/>
      <c r="EBV323" s="23"/>
      <c r="EBW323" s="356"/>
      <c r="EBX323" s="290"/>
      <c r="EBY323" s="284"/>
      <c r="EBZ323" s="269"/>
      <c r="ECA323" s="280"/>
      <c r="ECB323" s="285"/>
      <c r="ECC323" s="34"/>
      <c r="ECD323" s="17"/>
      <c r="ECE323" s="60"/>
      <c r="ECF323" s="60"/>
      <c r="ECG323" s="60"/>
      <c r="ECH323" s="34"/>
      <c r="ECI323" s="285"/>
      <c r="ECJ323" s="353"/>
      <c r="ECK323" s="354"/>
      <c r="ECL323" s="23"/>
      <c r="ECM323" s="356"/>
      <c r="ECN323" s="290"/>
      <c r="ECO323" s="284"/>
      <c r="ECP323" s="269"/>
      <c r="ECQ323" s="280"/>
      <c r="ECR323" s="285"/>
      <c r="ECS323" s="34"/>
      <c r="ECT323" s="17"/>
      <c r="ECU323" s="60"/>
      <c r="ECV323" s="60"/>
      <c r="ECW323" s="60"/>
      <c r="ECX323" s="34"/>
      <c r="ECY323" s="285"/>
      <c r="ECZ323" s="353"/>
      <c r="EDA323" s="354"/>
      <c r="EDB323" s="23"/>
      <c r="EDC323" s="356"/>
      <c r="EDD323" s="290"/>
      <c r="EDE323" s="284"/>
      <c r="EDF323" s="269"/>
      <c r="EDG323" s="280"/>
      <c r="EDH323" s="285"/>
      <c r="EDI323" s="34"/>
      <c r="EDJ323" s="17"/>
      <c r="EDK323" s="60"/>
      <c r="EDL323" s="60"/>
      <c r="EDM323" s="60"/>
      <c r="EDN323" s="34"/>
      <c r="EDO323" s="285"/>
      <c r="EDP323" s="353"/>
      <c r="EDQ323" s="354"/>
      <c r="EDR323" s="23"/>
      <c r="EDS323" s="356"/>
      <c r="EDT323" s="290"/>
      <c r="EDU323" s="284"/>
      <c r="EDV323" s="269"/>
      <c r="EDW323" s="280"/>
      <c r="EDX323" s="285"/>
      <c r="EDY323" s="34"/>
      <c r="EDZ323" s="17"/>
      <c r="EEA323" s="60"/>
      <c r="EEB323" s="60"/>
      <c r="EEC323" s="60"/>
      <c r="EED323" s="34"/>
      <c r="EEE323" s="285"/>
      <c r="EEF323" s="353"/>
      <c r="EEG323" s="354"/>
      <c r="EEH323" s="23"/>
      <c r="EEI323" s="356"/>
      <c r="EEJ323" s="290"/>
      <c r="EEK323" s="284"/>
      <c r="EEL323" s="269"/>
      <c r="EEM323" s="280"/>
      <c r="EEN323" s="285"/>
      <c r="EEO323" s="34"/>
      <c r="EEP323" s="17"/>
      <c r="EEQ323" s="60"/>
      <c r="EER323" s="60"/>
      <c r="EES323" s="60"/>
      <c r="EET323" s="34"/>
      <c r="EEU323" s="285"/>
      <c r="EEV323" s="353"/>
      <c r="EEW323" s="354"/>
      <c r="EEX323" s="23"/>
      <c r="EEY323" s="356"/>
      <c r="EEZ323" s="290"/>
      <c r="EFA323" s="284"/>
      <c r="EFB323" s="269"/>
      <c r="EFC323" s="280"/>
      <c r="EFD323" s="285"/>
      <c r="EFE323" s="34"/>
      <c r="EFF323" s="17"/>
      <c r="EFG323" s="60"/>
      <c r="EFH323" s="60"/>
      <c r="EFI323" s="60"/>
      <c r="EFJ323" s="34"/>
      <c r="EFK323" s="285"/>
      <c r="EFL323" s="353"/>
      <c r="EFM323" s="354"/>
      <c r="EFN323" s="23"/>
      <c r="EFO323" s="356"/>
      <c r="EFP323" s="290"/>
      <c r="EFQ323" s="284"/>
      <c r="EFR323" s="269"/>
      <c r="EFS323" s="280"/>
      <c r="EFT323" s="285"/>
      <c r="EFU323" s="34"/>
      <c r="EFV323" s="17"/>
      <c r="EFW323" s="60"/>
      <c r="EFX323" s="60"/>
      <c r="EFY323" s="60"/>
      <c r="EFZ323" s="34"/>
      <c r="EGA323" s="285"/>
      <c r="EGB323" s="353"/>
      <c r="EGC323" s="354"/>
      <c r="EGD323" s="23"/>
      <c r="EGE323" s="356"/>
      <c r="EGF323" s="290"/>
      <c r="EGG323" s="284"/>
      <c r="EGH323" s="269"/>
      <c r="EGI323" s="280"/>
      <c r="EGJ323" s="285"/>
      <c r="EGK323" s="34"/>
      <c r="EGL323" s="17"/>
      <c r="EGM323" s="60"/>
      <c r="EGN323" s="60"/>
      <c r="EGO323" s="60"/>
      <c r="EGP323" s="34"/>
      <c r="EGQ323" s="285"/>
      <c r="EGR323" s="353"/>
      <c r="EGS323" s="354"/>
      <c r="EGT323" s="23"/>
      <c r="EGU323" s="356"/>
      <c r="EGV323" s="290"/>
      <c r="EGW323" s="284"/>
      <c r="EGX323" s="269"/>
      <c r="EGY323" s="280"/>
      <c r="EGZ323" s="285"/>
      <c r="EHA323" s="34"/>
      <c r="EHB323" s="17"/>
      <c r="EHC323" s="60"/>
      <c r="EHD323" s="60"/>
      <c r="EHE323" s="60"/>
      <c r="EHF323" s="34"/>
      <c r="EHG323" s="285"/>
      <c r="EHH323" s="353"/>
      <c r="EHI323" s="354"/>
      <c r="EHJ323" s="23"/>
      <c r="EHK323" s="356"/>
      <c r="EHL323" s="290"/>
      <c r="EHM323" s="284"/>
      <c r="EHN323" s="269"/>
      <c r="EHO323" s="280"/>
      <c r="EHP323" s="285"/>
      <c r="EHQ323" s="34"/>
      <c r="EHR323" s="17"/>
      <c r="EHS323" s="60"/>
      <c r="EHT323" s="60"/>
      <c r="EHU323" s="60"/>
      <c r="EHV323" s="34"/>
      <c r="EHW323" s="285"/>
      <c r="EHX323" s="353"/>
      <c r="EHY323" s="354"/>
      <c r="EHZ323" s="23"/>
      <c r="EIA323" s="356"/>
      <c r="EIB323" s="290"/>
      <c r="EIC323" s="284"/>
      <c r="EID323" s="269"/>
      <c r="EIE323" s="280"/>
      <c r="EIF323" s="285"/>
      <c r="EIG323" s="34"/>
      <c r="EIH323" s="17"/>
      <c r="EII323" s="60"/>
      <c r="EIJ323" s="60"/>
      <c r="EIK323" s="60"/>
      <c r="EIL323" s="34"/>
      <c r="EIM323" s="285"/>
      <c r="EIN323" s="353"/>
      <c r="EIO323" s="354"/>
      <c r="EIP323" s="23"/>
      <c r="EIQ323" s="356"/>
      <c r="EIR323" s="290"/>
      <c r="EIS323" s="284"/>
      <c r="EIT323" s="269"/>
      <c r="EIU323" s="280"/>
      <c r="EIV323" s="285"/>
      <c r="EIW323" s="34"/>
      <c r="EIX323" s="17"/>
      <c r="EIY323" s="60"/>
      <c r="EIZ323" s="60"/>
      <c r="EJA323" s="60"/>
      <c r="EJB323" s="34"/>
      <c r="EJC323" s="285"/>
      <c r="EJD323" s="353"/>
      <c r="EJE323" s="354"/>
      <c r="EJF323" s="23"/>
      <c r="EJG323" s="356"/>
      <c r="EJH323" s="290"/>
      <c r="EJI323" s="284"/>
      <c r="EJJ323" s="269"/>
      <c r="EJK323" s="280"/>
      <c r="EJL323" s="285"/>
      <c r="EJM323" s="34"/>
      <c r="EJN323" s="17"/>
      <c r="EJO323" s="60"/>
      <c r="EJP323" s="60"/>
      <c r="EJQ323" s="60"/>
      <c r="EJR323" s="34"/>
      <c r="EJS323" s="285"/>
      <c r="EJT323" s="353"/>
      <c r="EJU323" s="354"/>
      <c r="EJV323" s="23"/>
      <c r="EJW323" s="356"/>
      <c r="EJX323" s="290"/>
      <c r="EJY323" s="284"/>
      <c r="EJZ323" s="269"/>
      <c r="EKA323" s="280"/>
      <c r="EKB323" s="285"/>
      <c r="EKC323" s="34"/>
      <c r="EKD323" s="17"/>
      <c r="EKE323" s="60"/>
      <c r="EKF323" s="60"/>
      <c r="EKG323" s="60"/>
      <c r="EKH323" s="34"/>
      <c r="EKI323" s="285"/>
      <c r="EKJ323" s="353"/>
      <c r="EKK323" s="354"/>
      <c r="EKL323" s="23"/>
      <c r="EKM323" s="356"/>
      <c r="EKN323" s="290"/>
      <c r="EKO323" s="284"/>
      <c r="EKP323" s="269"/>
      <c r="EKQ323" s="280"/>
      <c r="EKR323" s="285"/>
      <c r="EKS323" s="34"/>
      <c r="EKT323" s="17"/>
      <c r="EKU323" s="60"/>
      <c r="EKV323" s="60"/>
      <c r="EKW323" s="60"/>
      <c r="EKX323" s="34"/>
      <c r="EKY323" s="285"/>
      <c r="EKZ323" s="353"/>
      <c r="ELA323" s="354"/>
      <c r="ELB323" s="23"/>
      <c r="ELC323" s="356"/>
      <c r="ELD323" s="290"/>
      <c r="ELE323" s="284"/>
      <c r="ELF323" s="269"/>
      <c r="ELG323" s="280"/>
      <c r="ELH323" s="285"/>
      <c r="ELI323" s="34"/>
      <c r="ELJ323" s="17"/>
      <c r="ELK323" s="60"/>
      <c r="ELL323" s="60"/>
      <c r="ELM323" s="60"/>
      <c r="ELN323" s="34"/>
      <c r="ELO323" s="285"/>
      <c r="ELP323" s="353"/>
      <c r="ELQ323" s="354"/>
      <c r="ELR323" s="23"/>
      <c r="ELS323" s="356"/>
      <c r="ELT323" s="290"/>
      <c r="ELU323" s="284"/>
      <c r="ELV323" s="269"/>
      <c r="ELW323" s="280"/>
      <c r="ELX323" s="285"/>
      <c r="ELY323" s="34"/>
      <c r="ELZ323" s="17"/>
      <c r="EMA323" s="60"/>
      <c r="EMB323" s="60"/>
      <c r="EMC323" s="60"/>
      <c r="EMD323" s="34"/>
      <c r="EME323" s="285"/>
      <c r="EMF323" s="353"/>
      <c r="EMG323" s="354"/>
      <c r="EMH323" s="23"/>
      <c r="EMI323" s="356"/>
      <c r="EMJ323" s="290"/>
      <c r="EMK323" s="284"/>
      <c r="EML323" s="269"/>
      <c r="EMM323" s="280"/>
      <c r="EMN323" s="285"/>
      <c r="EMO323" s="34"/>
      <c r="EMP323" s="17"/>
      <c r="EMQ323" s="60"/>
      <c r="EMR323" s="60"/>
      <c r="EMS323" s="60"/>
      <c r="EMT323" s="34"/>
      <c r="EMU323" s="285"/>
      <c r="EMV323" s="353"/>
      <c r="EMW323" s="354"/>
      <c r="EMX323" s="23"/>
      <c r="EMY323" s="356"/>
      <c r="EMZ323" s="290"/>
      <c r="ENA323" s="284"/>
      <c r="ENB323" s="269"/>
      <c r="ENC323" s="280"/>
      <c r="END323" s="285"/>
      <c r="ENE323" s="34"/>
      <c r="ENF323" s="17"/>
      <c r="ENG323" s="60"/>
      <c r="ENH323" s="60"/>
      <c r="ENI323" s="60"/>
      <c r="ENJ323" s="34"/>
      <c r="ENK323" s="285"/>
      <c r="ENL323" s="353"/>
      <c r="ENM323" s="354"/>
      <c r="ENN323" s="23"/>
      <c r="ENO323" s="356"/>
      <c r="ENP323" s="290"/>
      <c r="ENQ323" s="284"/>
      <c r="ENR323" s="269"/>
      <c r="ENS323" s="280"/>
      <c r="ENT323" s="285"/>
      <c r="ENU323" s="34"/>
      <c r="ENV323" s="17"/>
      <c r="ENW323" s="60"/>
      <c r="ENX323" s="60"/>
      <c r="ENY323" s="60"/>
      <c r="ENZ323" s="34"/>
      <c r="EOA323" s="285"/>
      <c r="EOB323" s="353"/>
      <c r="EOC323" s="354"/>
      <c r="EOD323" s="23"/>
      <c r="EOE323" s="356"/>
      <c r="EOF323" s="290"/>
      <c r="EOG323" s="284"/>
      <c r="EOH323" s="269"/>
      <c r="EOI323" s="280"/>
      <c r="EOJ323" s="285"/>
      <c r="EOK323" s="34"/>
      <c r="EOL323" s="17"/>
      <c r="EOM323" s="60"/>
      <c r="EON323" s="60"/>
      <c r="EOO323" s="60"/>
      <c r="EOP323" s="34"/>
      <c r="EOQ323" s="285"/>
      <c r="EOR323" s="353"/>
      <c r="EOS323" s="354"/>
      <c r="EOT323" s="23"/>
      <c r="EOU323" s="356"/>
      <c r="EOV323" s="290"/>
      <c r="EOW323" s="284"/>
      <c r="EOX323" s="269"/>
      <c r="EOY323" s="280"/>
      <c r="EOZ323" s="285"/>
      <c r="EPA323" s="34"/>
      <c r="EPB323" s="17"/>
      <c r="EPC323" s="60"/>
      <c r="EPD323" s="60"/>
      <c r="EPE323" s="60"/>
      <c r="EPF323" s="34"/>
      <c r="EPG323" s="285"/>
      <c r="EPH323" s="353"/>
      <c r="EPI323" s="354"/>
      <c r="EPJ323" s="23"/>
      <c r="EPK323" s="356"/>
      <c r="EPL323" s="290"/>
      <c r="EPM323" s="284"/>
      <c r="EPN323" s="269"/>
      <c r="EPO323" s="280"/>
      <c r="EPP323" s="285"/>
      <c r="EPQ323" s="34"/>
      <c r="EPR323" s="17"/>
      <c r="EPS323" s="60"/>
      <c r="EPT323" s="60"/>
      <c r="EPU323" s="60"/>
      <c r="EPV323" s="34"/>
      <c r="EPW323" s="285"/>
      <c r="EPX323" s="353"/>
      <c r="EPY323" s="354"/>
      <c r="EPZ323" s="23"/>
      <c r="EQA323" s="356"/>
      <c r="EQB323" s="290"/>
      <c r="EQC323" s="284"/>
      <c r="EQD323" s="269"/>
      <c r="EQE323" s="280"/>
      <c r="EQF323" s="285"/>
      <c r="EQG323" s="34"/>
      <c r="EQH323" s="17"/>
      <c r="EQI323" s="60"/>
      <c r="EQJ323" s="60"/>
      <c r="EQK323" s="60"/>
      <c r="EQL323" s="34"/>
      <c r="EQM323" s="285"/>
      <c r="EQN323" s="353"/>
      <c r="EQO323" s="354"/>
      <c r="EQP323" s="23"/>
      <c r="EQQ323" s="356"/>
      <c r="EQR323" s="290"/>
      <c r="EQS323" s="284"/>
      <c r="EQT323" s="269"/>
      <c r="EQU323" s="280"/>
      <c r="EQV323" s="285"/>
      <c r="EQW323" s="34"/>
      <c r="EQX323" s="17"/>
      <c r="EQY323" s="60"/>
      <c r="EQZ323" s="60"/>
      <c r="ERA323" s="60"/>
      <c r="ERB323" s="34"/>
      <c r="ERC323" s="285"/>
      <c r="ERD323" s="353"/>
      <c r="ERE323" s="354"/>
      <c r="ERF323" s="23"/>
      <c r="ERG323" s="356"/>
      <c r="ERH323" s="290"/>
      <c r="ERI323" s="284"/>
      <c r="ERJ323" s="269"/>
      <c r="ERK323" s="280"/>
      <c r="ERL323" s="285"/>
      <c r="ERM323" s="34"/>
      <c r="ERN323" s="17"/>
      <c r="ERO323" s="60"/>
      <c r="ERP323" s="60"/>
      <c r="ERQ323" s="60"/>
      <c r="ERR323" s="34"/>
      <c r="ERS323" s="285"/>
      <c r="ERT323" s="353"/>
      <c r="ERU323" s="354"/>
      <c r="ERV323" s="23"/>
      <c r="ERW323" s="356"/>
      <c r="ERX323" s="290"/>
      <c r="ERY323" s="284"/>
      <c r="ERZ323" s="269"/>
      <c r="ESA323" s="280"/>
      <c r="ESB323" s="285"/>
      <c r="ESC323" s="34"/>
      <c r="ESD323" s="17"/>
      <c r="ESE323" s="60"/>
      <c r="ESF323" s="60"/>
      <c r="ESG323" s="60"/>
      <c r="ESH323" s="34"/>
      <c r="ESI323" s="285"/>
      <c r="ESJ323" s="353"/>
      <c r="ESK323" s="354"/>
      <c r="ESL323" s="23"/>
      <c r="ESM323" s="356"/>
      <c r="ESN323" s="290"/>
      <c r="ESO323" s="284"/>
      <c r="ESP323" s="269"/>
      <c r="ESQ323" s="280"/>
      <c r="ESR323" s="285"/>
      <c r="ESS323" s="34"/>
      <c r="EST323" s="17"/>
      <c r="ESU323" s="60"/>
      <c r="ESV323" s="60"/>
      <c r="ESW323" s="60"/>
      <c r="ESX323" s="34"/>
      <c r="ESY323" s="285"/>
      <c r="ESZ323" s="353"/>
      <c r="ETA323" s="354"/>
      <c r="ETB323" s="23"/>
      <c r="ETC323" s="356"/>
      <c r="ETD323" s="290"/>
      <c r="ETE323" s="284"/>
      <c r="ETF323" s="269"/>
      <c r="ETG323" s="280"/>
      <c r="ETH323" s="285"/>
      <c r="ETI323" s="34"/>
      <c r="ETJ323" s="17"/>
      <c r="ETK323" s="60"/>
      <c r="ETL323" s="60"/>
      <c r="ETM323" s="60"/>
      <c r="ETN323" s="34"/>
      <c r="ETO323" s="285"/>
      <c r="ETP323" s="353"/>
      <c r="ETQ323" s="354"/>
      <c r="ETR323" s="23"/>
      <c r="ETS323" s="356"/>
      <c r="ETT323" s="290"/>
      <c r="ETU323" s="284"/>
      <c r="ETV323" s="269"/>
      <c r="ETW323" s="280"/>
      <c r="ETX323" s="285"/>
      <c r="ETY323" s="34"/>
      <c r="ETZ323" s="17"/>
      <c r="EUA323" s="60"/>
      <c r="EUB323" s="60"/>
      <c r="EUC323" s="60"/>
      <c r="EUD323" s="34"/>
      <c r="EUE323" s="285"/>
      <c r="EUF323" s="353"/>
      <c r="EUG323" s="354"/>
      <c r="EUH323" s="23"/>
      <c r="EUI323" s="356"/>
      <c r="EUJ323" s="290"/>
      <c r="EUK323" s="284"/>
      <c r="EUL323" s="269"/>
      <c r="EUM323" s="280"/>
      <c r="EUN323" s="285"/>
      <c r="EUO323" s="34"/>
      <c r="EUP323" s="17"/>
      <c r="EUQ323" s="60"/>
      <c r="EUR323" s="60"/>
      <c r="EUS323" s="60"/>
      <c r="EUT323" s="34"/>
      <c r="EUU323" s="285"/>
      <c r="EUV323" s="353"/>
      <c r="EUW323" s="354"/>
      <c r="EUX323" s="23"/>
      <c r="EUY323" s="356"/>
      <c r="EUZ323" s="290"/>
      <c r="EVA323" s="284"/>
      <c r="EVB323" s="269"/>
      <c r="EVC323" s="280"/>
      <c r="EVD323" s="285"/>
      <c r="EVE323" s="34"/>
      <c r="EVF323" s="17"/>
      <c r="EVG323" s="60"/>
      <c r="EVH323" s="60"/>
      <c r="EVI323" s="60"/>
      <c r="EVJ323" s="34"/>
      <c r="EVK323" s="285"/>
      <c r="EVL323" s="353"/>
      <c r="EVM323" s="354"/>
      <c r="EVN323" s="23"/>
      <c r="EVO323" s="356"/>
      <c r="EVP323" s="290"/>
      <c r="EVQ323" s="284"/>
      <c r="EVR323" s="269"/>
      <c r="EVS323" s="280"/>
      <c r="EVT323" s="285"/>
      <c r="EVU323" s="34"/>
      <c r="EVV323" s="17"/>
      <c r="EVW323" s="60"/>
      <c r="EVX323" s="60"/>
      <c r="EVY323" s="60"/>
      <c r="EVZ323" s="34"/>
      <c r="EWA323" s="285"/>
      <c r="EWB323" s="353"/>
      <c r="EWC323" s="354"/>
      <c r="EWD323" s="23"/>
      <c r="EWE323" s="356"/>
      <c r="EWF323" s="290"/>
      <c r="EWG323" s="284"/>
      <c r="EWH323" s="269"/>
      <c r="EWI323" s="280"/>
      <c r="EWJ323" s="285"/>
      <c r="EWK323" s="34"/>
      <c r="EWL323" s="17"/>
      <c r="EWM323" s="60"/>
      <c r="EWN323" s="60"/>
      <c r="EWO323" s="60"/>
      <c r="EWP323" s="34"/>
      <c r="EWQ323" s="285"/>
      <c r="EWR323" s="353"/>
      <c r="EWS323" s="354"/>
      <c r="EWT323" s="23"/>
      <c r="EWU323" s="356"/>
      <c r="EWV323" s="290"/>
      <c r="EWW323" s="284"/>
      <c r="EWX323" s="269"/>
      <c r="EWY323" s="280"/>
      <c r="EWZ323" s="285"/>
      <c r="EXA323" s="34"/>
      <c r="EXB323" s="17"/>
      <c r="EXC323" s="60"/>
      <c r="EXD323" s="60"/>
      <c r="EXE323" s="60"/>
      <c r="EXF323" s="34"/>
      <c r="EXG323" s="285"/>
      <c r="EXH323" s="353"/>
      <c r="EXI323" s="354"/>
      <c r="EXJ323" s="23"/>
      <c r="EXK323" s="356"/>
      <c r="EXL323" s="290"/>
      <c r="EXM323" s="284"/>
      <c r="EXN323" s="269"/>
      <c r="EXO323" s="280"/>
      <c r="EXP323" s="285"/>
      <c r="EXQ323" s="34"/>
      <c r="EXR323" s="17"/>
      <c r="EXS323" s="60"/>
      <c r="EXT323" s="60"/>
      <c r="EXU323" s="60"/>
      <c r="EXV323" s="34"/>
      <c r="EXW323" s="285"/>
      <c r="EXX323" s="353"/>
      <c r="EXY323" s="354"/>
      <c r="EXZ323" s="23"/>
      <c r="EYA323" s="356"/>
      <c r="EYB323" s="290"/>
      <c r="EYC323" s="284"/>
      <c r="EYD323" s="269"/>
      <c r="EYE323" s="280"/>
      <c r="EYF323" s="285"/>
      <c r="EYG323" s="34"/>
      <c r="EYH323" s="17"/>
      <c r="EYI323" s="60"/>
      <c r="EYJ323" s="60"/>
      <c r="EYK323" s="60"/>
      <c r="EYL323" s="34"/>
      <c r="EYM323" s="285"/>
      <c r="EYN323" s="353"/>
      <c r="EYO323" s="354"/>
      <c r="EYP323" s="23"/>
      <c r="EYQ323" s="356"/>
      <c r="EYR323" s="290"/>
      <c r="EYS323" s="284"/>
      <c r="EYT323" s="269"/>
      <c r="EYU323" s="280"/>
      <c r="EYV323" s="285"/>
      <c r="EYW323" s="34"/>
      <c r="EYX323" s="17"/>
      <c r="EYY323" s="60"/>
      <c r="EYZ323" s="60"/>
      <c r="EZA323" s="60"/>
      <c r="EZB323" s="34"/>
      <c r="EZC323" s="285"/>
      <c r="EZD323" s="353"/>
      <c r="EZE323" s="354"/>
      <c r="EZF323" s="23"/>
      <c r="EZG323" s="356"/>
      <c r="EZH323" s="290"/>
      <c r="EZI323" s="284"/>
      <c r="EZJ323" s="269"/>
      <c r="EZK323" s="280"/>
      <c r="EZL323" s="285"/>
      <c r="EZM323" s="34"/>
      <c r="EZN323" s="17"/>
      <c r="EZO323" s="60"/>
      <c r="EZP323" s="60"/>
      <c r="EZQ323" s="60"/>
      <c r="EZR323" s="34"/>
      <c r="EZS323" s="285"/>
      <c r="EZT323" s="353"/>
      <c r="EZU323" s="354"/>
      <c r="EZV323" s="23"/>
      <c r="EZW323" s="356"/>
      <c r="EZX323" s="290"/>
      <c r="EZY323" s="284"/>
      <c r="EZZ323" s="269"/>
      <c r="FAA323" s="280"/>
      <c r="FAB323" s="285"/>
      <c r="FAC323" s="34"/>
      <c r="FAD323" s="17"/>
      <c r="FAE323" s="60"/>
      <c r="FAF323" s="60"/>
      <c r="FAG323" s="60"/>
      <c r="FAH323" s="34"/>
      <c r="FAI323" s="285"/>
      <c r="FAJ323" s="353"/>
      <c r="FAK323" s="354"/>
      <c r="FAL323" s="23"/>
      <c r="FAM323" s="356"/>
      <c r="FAN323" s="290"/>
      <c r="FAO323" s="284"/>
      <c r="FAP323" s="269"/>
      <c r="FAQ323" s="280"/>
      <c r="FAR323" s="285"/>
      <c r="FAS323" s="34"/>
      <c r="FAT323" s="17"/>
      <c r="FAU323" s="60"/>
      <c r="FAV323" s="60"/>
      <c r="FAW323" s="60"/>
      <c r="FAX323" s="34"/>
      <c r="FAY323" s="285"/>
      <c r="FAZ323" s="353"/>
      <c r="FBA323" s="354"/>
      <c r="FBB323" s="23"/>
      <c r="FBC323" s="356"/>
      <c r="FBD323" s="290"/>
      <c r="FBE323" s="284"/>
      <c r="FBF323" s="269"/>
      <c r="FBG323" s="280"/>
      <c r="FBH323" s="285"/>
      <c r="FBI323" s="34"/>
      <c r="FBJ323" s="17"/>
      <c r="FBK323" s="60"/>
      <c r="FBL323" s="60"/>
      <c r="FBM323" s="60"/>
      <c r="FBN323" s="34"/>
      <c r="FBO323" s="285"/>
      <c r="FBP323" s="353"/>
      <c r="FBQ323" s="354"/>
      <c r="FBR323" s="23"/>
      <c r="FBS323" s="356"/>
      <c r="FBT323" s="290"/>
      <c r="FBU323" s="284"/>
      <c r="FBV323" s="269"/>
      <c r="FBW323" s="280"/>
      <c r="FBX323" s="285"/>
      <c r="FBY323" s="34"/>
      <c r="FBZ323" s="17"/>
      <c r="FCA323" s="60"/>
      <c r="FCB323" s="60"/>
      <c r="FCC323" s="60"/>
      <c r="FCD323" s="34"/>
      <c r="FCE323" s="285"/>
      <c r="FCF323" s="353"/>
      <c r="FCG323" s="354"/>
      <c r="FCH323" s="23"/>
      <c r="FCI323" s="356"/>
      <c r="FCJ323" s="290"/>
      <c r="FCK323" s="284"/>
      <c r="FCL323" s="269"/>
      <c r="FCM323" s="280"/>
      <c r="FCN323" s="285"/>
      <c r="FCO323" s="34"/>
      <c r="FCP323" s="17"/>
      <c r="FCQ323" s="60"/>
      <c r="FCR323" s="60"/>
      <c r="FCS323" s="60"/>
      <c r="FCT323" s="34"/>
      <c r="FCU323" s="285"/>
      <c r="FCV323" s="353"/>
      <c r="FCW323" s="354"/>
      <c r="FCX323" s="23"/>
      <c r="FCY323" s="356"/>
      <c r="FCZ323" s="290"/>
      <c r="FDA323" s="284"/>
      <c r="FDB323" s="269"/>
      <c r="FDC323" s="280"/>
      <c r="FDD323" s="285"/>
      <c r="FDE323" s="34"/>
      <c r="FDF323" s="17"/>
      <c r="FDG323" s="60"/>
      <c r="FDH323" s="60"/>
      <c r="FDI323" s="60"/>
      <c r="FDJ323" s="34"/>
      <c r="FDK323" s="285"/>
      <c r="FDL323" s="353"/>
      <c r="FDM323" s="354"/>
      <c r="FDN323" s="23"/>
      <c r="FDO323" s="356"/>
      <c r="FDP323" s="290"/>
      <c r="FDQ323" s="284"/>
      <c r="FDR323" s="269"/>
      <c r="FDS323" s="280"/>
      <c r="FDT323" s="285"/>
      <c r="FDU323" s="34"/>
      <c r="FDV323" s="17"/>
      <c r="FDW323" s="60"/>
      <c r="FDX323" s="60"/>
      <c r="FDY323" s="60"/>
      <c r="FDZ323" s="34"/>
      <c r="FEA323" s="285"/>
      <c r="FEB323" s="353"/>
      <c r="FEC323" s="354"/>
      <c r="FED323" s="23"/>
      <c r="FEE323" s="356"/>
      <c r="FEF323" s="290"/>
      <c r="FEG323" s="284"/>
      <c r="FEH323" s="269"/>
      <c r="FEI323" s="280"/>
      <c r="FEJ323" s="285"/>
      <c r="FEK323" s="34"/>
      <c r="FEL323" s="17"/>
      <c r="FEM323" s="60"/>
      <c r="FEN323" s="60"/>
      <c r="FEO323" s="60"/>
      <c r="FEP323" s="34"/>
      <c r="FEQ323" s="285"/>
      <c r="FER323" s="353"/>
      <c r="FES323" s="354"/>
      <c r="FET323" s="23"/>
      <c r="FEU323" s="356"/>
      <c r="FEV323" s="290"/>
      <c r="FEW323" s="284"/>
      <c r="FEX323" s="269"/>
      <c r="FEY323" s="280"/>
      <c r="FEZ323" s="285"/>
      <c r="FFA323" s="34"/>
      <c r="FFB323" s="17"/>
      <c r="FFC323" s="60"/>
      <c r="FFD323" s="60"/>
      <c r="FFE323" s="60"/>
      <c r="FFF323" s="34"/>
      <c r="FFG323" s="285"/>
      <c r="FFH323" s="353"/>
      <c r="FFI323" s="354"/>
      <c r="FFJ323" s="23"/>
      <c r="FFK323" s="356"/>
      <c r="FFL323" s="290"/>
      <c r="FFM323" s="284"/>
      <c r="FFN323" s="269"/>
      <c r="FFO323" s="280"/>
      <c r="FFP323" s="285"/>
      <c r="FFQ323" s="34"/>
      <c r="FFR323" s="17"/>
      <c r="FFS323" s="60"/>
      <c r="FFT323" s="60"/>
      <c r="FFU323" s="60"/>
      <c r="FFV323" s="34"/>
      <c r="FFW323" s="285"/>
      <c r="FFX323" s="353"/>
      <c r="FFY323" s="354"/>
      <c r="FFZ323" s="23"/>
      <c r="FGA323" s="356"/>
      <c r="FGB323" s="290"/>
      <c r="FGC323" s="284"/>
      <c r="FGD323" s="269"/>
      <c r="FGE323" s="280"/>
      <c r="FGF323" s="285"/>
      <c r="FGG323" s="34"/>
      <c r="FGH323" s="17"/>
      <c r="FGI323" s="60"/>
      <c r="FGJ323" s="60"/>
      <c r="FGK323" s="60"/>
      <c r="FGL323" s="34"/>
      <c r="FGM323" s="285"/>
      <c r="FGN323" s="353"/>
      <c r="FGO323" s="354"/>
      <c r="FGP323" s="23"/>
      <c r="FGQ323" s="356"/>
      <c r="FGR323" s="290"/>
      <c r="FGS323" s="284"/>
      <c r="FGT323" s="269"/>
      <c r="FGU323" s="280"/>
      <c r="FGV323" s="285"/>
      <c r="FGW323" s="34"/>
      <c r="FGX323" s="17"/>
      <c r="FGY323" s="60"/>
      <c r="FGZ323" s="60"/>
      <c r="FHA323" s="60"/>
      <c r="FHB323" s="34"/>
      <c r="FHC323" s="285"/>
      <c r="FHD323" s="353"/>
      <c r="FHE323" s="354"/>
      <c r="FHF323" s="23"/>
      <c r="FHG323" s="356"/>
      <c r="FHH323" s="290"/>
      <c r="FHI323" s="284"/>
      <c r="FHJ323" s="269"/>
      <c r="FHK323" s="280"/>
      <c r="FHL323" s="285"/>
      <c r="FHM323" s="34"/>
      <c r="FHN323" s="17"/>
      <c r="FHO323" s="60"/>
      <c r="FHP323" s="60"/>
      <c r="FHQ323" s="60"/>
      <c r="FHR323" s="34"/>
      <c r="FHS323" s="285"/>
      <c r="FHT323" s="353"/>
      <c r="FHU323" s="354"/>
      <c r="FHV323" s="23"/>
      <c r="FHW323" s="356"/>
      <c r="FHX323" s="290"/>
      <c r="FHY323" s="284"/>
      <c r="FHZ323" s="269"/>
      <c r="FIA323" s="280"/>
      <c r="FIB323" s="285"/>
      <c r="FIC323" s="34"/>
      <c r="FID323" s="17"/>
      <c r="FIE323" s="60"/>
      <c r="FIF323" s="60"/>
      <c r="FIG323" s="60"/>
      <c r="FIH323" s="34"/>
      <c r="FII323" s="285"/>
      <c r="FIJ323" s="353"/>
      <c r="FIK323" s="354"/>
      <c r="FIL323" s="23"/>
      <c r="FIM323" s="356"/>
      <c r="FIN323" s="290"/>
      <c r="FIO323" s="284"/>
      <c r="FIP323" s="269"/>
      <c r="FIQ323" s="280"/>
      <c r="FIR323" s="285"/>
      <c r="FIS323" s="34"/>
      <c r="FIT323" s="17"/>
      <c r="FIU323" s="60"/>
      <c r="FIV323" s="60"/>
      <c r="FIW323" s="60"/>
      <c r="FIX323" s="34"/>
      <c r="FIY323" s="285"/>
      <c r="FIZ323" s="353"/>
      <c r="FJA323" s="354"/>
      <c r="FJB323" s="23"/>
      <c r="FJC323" s="356"/>
      <c r="FJD323" s="290"/>
      <c r="FJE323" s="284"/>
      <c r="FJF323" s="269"/>
      <c r="FJG323" s="280"/>
      <c r="FJH323" s="285"/>
      <c r="FJI323" s="34"/>
      <c r="FJJ323" s="17"/>
      <c r="FJK323" s="60"/>
      <c r="FJL323" s="60"/>
      <c r="FJM323" s="60"/>
      <c r="FJN323" s="34"/>
      <c r="FJO323" s="285"/>
      <c r="FJP323" s="353"/>
      <c r="FJQ323" s="354"/>
      <c r="FJR323" s="23"/>
      <c r="FJS323" s="356"/>
      <c r="FJT323" s="290"/>
      <c r="FJU323" s="284"/>
      <c r="FJV323" s="269"/>
      <c r="FJW323" s="280"/>
      <c r="FJX323" s="285"/>
      <c r="FJY323" s="34"/>
      <c r="FJZ323" s="17"/>
      <c r="FKA323" s="60"/>
      <c r="FKB323" s="60"/>
      <c r="FKC323" s="60"/>
      <c r="FKD323" s="34"/>
      <c r="FKE323" s="285"/>
      <c r="FKF323" s="353"/>
      <c r="FKG323" s="354"/>
      <c r="FKH323" s="23"/>
      <c r="FKI323" s="356"/>
      <c r="FKJ323" s="290"/>
      <c r="FKK323" s="284"/>
      <c r="FKL323" s="269"/>
      <c r="FKM323" s="280"/>
      <c r="FKN323" s="285"/>
      <c r="FKO323" s="34"/>
      <c r="FKP323" s="17"/>
      <c r="FKQ323" s="60"/>
      <c r="FKR323" s="60"/>
      <c r="FKS323" s="60"/>
      <c r="FKT323" s="34"/>
      <c r="FKU323" s="285"/>
      <c r="FKV323" s="353"/>
      <c r="FKW323" s="354"/>
      <c r="FKX323" s="23"/>
      <c r="FKY323" s="356"/>
      <c r="FKZ323" s="290"/>
      <c r="FLA323" s="284"/>
      <c r="FLB323" s="269"/>
      <c r="FLC323" s="280"/>
      <c r="FLD323" s="285"/>
      <c r="FLE323" s="34"/>
      <c r="FLF323" s="17"/>
      <c r="FLG323" s="60"/>
      <c r="FLH323" s="60"/>
      <c r="FLI323" s="60"/>
      <c r="FLJ323" s="34"/>
      <c r="FLK323" s="285"/>
      <c r="FLL323" s="353"/>
      <c r="FLM323" s="354"/>
      <c r="FLN323" s="23"/>
      <c r="FLO323" s="356"/>
      <c r="FLP323" s="290"/>
      <c r="FLQ323" s="284"/>
      <c r="FLR323" s="269"/>
      <c r="FLS323" s="280"/>
      <c r="FLT323" s="285"/>
      <c r="FLU323" s="34"/>
      <c r="FLV323" s="17"/>
      <c r="FLW323" s="60"/>
      <c r="FLX323" s="60"/>
      <c r="FLY323" s="60"/>
      <c r="FLZ323" s="34"/>
      <c r="FMA323" s="285"/>
      <c r="FMB323" s="353"/>
      <c r="FMC323" s="354"/>
      <c r="FMD323" s="23"/>
      <c r="FME323" s="356"/>
      <c r="FMF323" s="290"/>
      <c r="FMG323" s="284"/>
      <c r="FMH323" s="269"/>
      <c r="FMI323" s="280"/>
      <c r="FMJ323" s="285"/>
      <c r="FMK323" s="34"/>
      <c r="FML323" s="17"/>
      <c r="FMM323" s="60"/>
      <c r="FMN323" s="60"/>
      <c r="FMO323" s="60"/>
      <c r="FMP323" s="34"/>
      <c r="FMQ323" s="285"/>
      <c r="FMR323" s="353"/>
      <c r="FMS323" s="354"/>
      <c r="FMT323" s="23"/>
      <c r="FMU323" s="356"/>
      <c r="FMV323" s="290"/>
      <c r="FMW323" s="284"/>
      <c r="FMX323" s="269"/>
      <c r="FMY323" s="280"/>
      <c r="FMZ323" s="285"/>
      <c r="FNA323" s="34"/>
      <c r="FNB323" s="17"/>
      <c r="FNC323" s="60"/>
      <c r="FND323" s="60"/>
      <c r="FNE323" s="60"/>
      <c r="FNF323" s="34"/>
      <c r="FNG323" s="285"/>
      <c r="FNH323" s="353"/>
      <c r="FNI323" s="354"/>
      <c r="FNJ323" s="23"/>
      <c r="FNK323" s="356"/>
      <c r="FNL323" s="290"/>
      <c r="FNM323" s="284"/>
      <c r="FNN323" s="269"/>
      <c r="FNO323" s="280"/>
      <c r="FNP323" s="285"/>
      <c r="FNQ323" s="34"/>
      <c r="FNR323" s="17"/>
      <c r="FNS323" s="60"/>
      <c r="FNT323" s="60"/>
      <c r="FNU323" s="60"/>
      <c r="FNV323" s="34"/>
      <c r="FNW323" s="285"/>
      <c r="FNX323" s="353"/>
      <c r="FNY323" s="354"/>
      <c r="FNZ323" s="23"/>
      <c r="FOA323" s="356"/>
      <c r="FOB323" s="290"/>
      <c r="FOC323" s="284"/>
      <c r="FOD323" s="269"/>
      <c r="FOE323" s="280"/>
      <c r="FOF323" s="285"/>
      <c r="FOG323" s="34"/>
      <c r="FOH323" s="17"/>
      <c r="FOI323" s="60"/>
      <c r="FOJ323" s="60"/>
      <c r="FOK323" s="60"/>
      <c r="FOL323" s="34"/>
      <c r="FOM323" s="285"/>
      <c r="FON323" s="353"/>
      <c r="FOO323" s="354"/>
      <c r="FOP323" s="23"/>
      <c r="FOQ323" s="356"/>
      <c r="FOR323" s="290"/>
      <c r="FOS323" s="284"/>
      <c r="FOT323" s="269"/>
      <c r="FOU323" s="280"/>
      <c r="FOV323" s="285"/>
      <c r="FOW323" s="34"/>
      <c r="FOX323" s="17"/>
      <c r="FOY323" s="60"/>
      <c r="FOZ323" s="60"/>
      <c r="FPA323" s="60"/>
      <c r="FPB323" s="34"/>
      <c r="FPC323" s="285"/>
      <c r="FPD323" s="353"/>
      <c r="FPE323" s="354"/>
      <c r="FPF323" s="23"/>
      <c r="FPG323" s="356"/>
      <c r="FPH323" s="290"/>
      <c r="FPI323" s="284"/>
      <c r="FPJ323" s="269"/>
      <c r="FPK323" s="280"/>
      <c r="FPL323" s="285"/>
      <c r="FPM323" s="34"/>
      <c r="FPN323" s="17"/>
      <c r="FPO323" s="60"/>
      <c r="FPP323" s="60"/>
      <c r="FPQ323" s="60"/>
      <c r="FPR323" s="34"/>
      <c r="FPS323" s="285"/>
      <c r="FPT323" s="353"/>
      <c r="FPU323" s="354"/>
      <c r="FPV323" s="23"/>
      <c r="FPW323" s="356"/>
      <c r="FPX323" s="290"/>
      <c r="FPY323" s="284"/>
      <c r="FPZ323" s="269"/>
      <c r="FQA323" s="280"/>
      <c r="FQB323" s="285"/>
      <c r="FQC323" s="34"/>
      <c r="FQD323" s="17"/>
      <c r="FQE323" s="60"/>
      <c r="FQF323" s="60"/>
      <c r="FQG323" s="60"/>
      <c r="FQH323" s="34"/>
      <c r="FQI323" s="285"/>
      <c r="FQJ323" s="353"/>
      <c r="FQK323" s="354"/>
      <c r="FQL323" s="23"/>
      <c r="FQM323" s="356"/>
      <c r="FQN323" s="290"/>
      <c r="FQO323" s="284"/>
      <c r="FQP323" s="269"/>
      <c r="FQQ323" s="280"/>
      <c r="FQR323" s="285"/>
      <c r="FQS323" s="34"/>
      <c r="FQT323" s="17"/>
      <c r="FQU323" s="60"/>
      <c r="FQV323" s="60"/>
      <c r="FQW323" s="60"/>
      <c r="FQX323" s="34"/>
      <c r="FQY323" s="285"/>
      <c r="FQZ323" s="353"/>
      <c r="FRA323" s="354"/>
      <c r="FRB323" s="23"/>
      <c r="FRC323" s="356"/>
      <c r="FRD323" s="290"/>
      <c r="FRE323" s="284"/>
      <c r="FRF323" s="269"/>
      <c r="FRG323" s="280"/>
      <c r="FRH323" s="285"/>
      <c r="FRI323" s="34"/>
      <c r="FRJ323" s="17"/>
      <c r="FRK323" s="60"/>
      <c r="FRL323" s="60"/>
      <c r="FRM323" s="60"/>
      <c r="FRN323" s="34"/>
      <c r="FRO323" s="285"/>
      <c r="FRP323" s="353"/>
      <c r="FRQ323" s="354"/>
      <c r="FRR323" s="23"/>
      <c r="FRS323" s="356"/>
      <c r="FRT323" s="290"/>
      <c r="FRU323" s="284"/>
      <c r="FRV323" s="269"/>
      <c r="FRW323" s="280"/>
      <c r="FRX323" s="285"/>
      <c r="FRY323" s="34"/>
      <c r="FRZ323" s="17"/>
      <c r="FSA323" s="60"/>
      <c r="FSB323" s="60"/>
      <c r="FSC323" s="60"/>
      <c r="FSD323" s="34"/>
      <c r="FSE323" s="285"/>
      <c r="FSF323" s="353"/>
      <c r="FSG323" s="354"/>
      <c r="FSH323" s="23"/>
      <c r="FSI323" s="356"/>
      <c r="FSJ323" s="290"/>
      <c r="FSK323" s="284"/>
      <c r="FSL323" s="269"/>
      <c r="FSM323" s="280"/>
      <c r="FSN323" s="285"/>
      <c r="FSO323" s="34"/>
      <c r="FSP323" s="17"/>
      <c r="FSQ323" s="60"/>
      <c r="FSR323" s="60"/>
      <c r="FSS323" s="60"/>
      <c r="FST323" s="34"/>
      <c r="FSU323" s="285"/>
      <c r="FSV323" s="353"/>
      <c r="FSW323" s="354"/>
      <c r="FSX323" s="23"/>
      <c r="FSY323" s="356"/>
      <c r="FSZ323" s="290"/>
      <c r="FTA323" s="284"/>
      <c r="FTB323" s="269"/>
      <c r="FTC323" s="280"/>
      <c r="FTD323" s="285"/>
      <c r="FTE323" s="34"/>
      <c r="FTF323" s="17"/>
      <c r="FTG323" s="60"/>
      <c r="FTH323" s="60"/>
      <c r="FTI323" s="60"/>
      <c r="FTJ323" s="34"/>
      <c r="FTK323" s="285"/>
      <c r="FTL323" s="353"/>
      <c r="FTM323" s="354"/>
      <c r="FTN323" s="23"/>
      <c r="FTO323" s="356"/>
      <c r="FTP323" s="290"/>
      <c r="FTQ323" s="284"/>
      <c r="FTR323" s="269"/>
      <c r="FTS323" s="280"/>
      <c r="FTT323" s="285"/>
      <c r="FTU323" s="34"/>
      <c r="FTV323" s="17"/>
      <c r="FTW323" s="60"/>
      <c r="FTX323" s="60"/>
      <c r="FTY323" s="60"/>
      <c r="FTZ323" s="34"/>
      <c r="FUA323" s="285"/>
      <c r="FUB323" s="353"/>
      <c r="FUC323" s="354"/>
      <c r="FUD323" s="23"/>
      <c r="FUE323" s="356"/>
      <c r="FUF323" s="290"/>
      <c r="FUG323" s="284"/>
      <c r="FUH323" s="269"/>
      <c r="FUI323" s="280"/>
      <c r="FUJ323" s="285"/>
      <c r="FUK323" s="34"/>
      <c r="FUL323" s="17"/>
      <c r="FUM323" s="60"/>
      <c r="FUN323" s="60"/>
      <c r="FUO323" s="60"/>
      <c r="FUP323" s="34"/>
      <c r="FUQ323" s="285"/>
      <c r="FUR323" s="353"/>
      <c r="FUS323" s="354"/>
      <c r="FUT323" s="23"/>
      <c r="FUU323" s="356"/>
      <c r="FUV323" s="290"/>
      <c r="FUW323" s="284"/>
      <c r="FUX323" s="269"/>
      <c r="FUY323" s="280"/>
      <c r="FUZ323" s="285"/>
      <c r="FVA323" s="34"/>
      <c r="FVB323" s="17"/>
      <c r="FVC323" s="60"/>
      <c r="FVD323" s="60"/>
      <c r="FVE323" s="60"/>
      <c r="FVF323" s="34"/>
      <c r="FVG323" s="285"/>
      <c r="FVH323" s="353"/>
      <c r="FVI323" s="354"/>
      <c r="FVJ323" s="23"/>
      <c r="FVK323" s="356"/>
      <c r="FVL323" s="290"/>
      <c r="FVM323" s="284"/>
      <c r="FVN323" s="269"/>
      <c r="FVO323" s="280"/>
      <c r="FVP323" s="285"/>
      <c r="FVQ323" s="34"/>
      <c r="FVR323" s="17"/>
      <c r="FVS323" s="60"/>
      <c r="FVT323" s="60"/>
      <c r="FVU323" s="60"/>
      <c r="FVV323" s="34"/>
      <c r="FVW323" s="285"/>
      <c r="FVX323" s="353"/>
      <c r="FVY323" s="354"/>
      <c r="FVZ323" s="23"/>
      <c r="FWA323" s="356"/>
      <c r="FWB323" s="290"/>
      <c r="FWC323" s="284"/>
      <c r="FWD323" s="269"/>
      <c r="FWE323" s="280"/>
      <c r="FWF323" s="285"/>
      <c r="FWG323" s="34"/>
      <c r="FWH323" s="17"/>
      <c r="FWI323" s="60"/>
      <c r="FWJ323" s="60"/>
      <c r="FWK323" s="60"/>
      <c r="FWL323" s="34"/>
      <c r="FWM323" s="285"/>
      <c r="FWN323" s="353"/>
      <c r="FWO323" s="354"/>
      <c r="FWP323" s="23"/>
      <c r="FWQ323" s="356"/>
      <c r="FWR323" s="290"/>
      <c r="FWS323" s="284"/>
      <c r="FWT323" s="269"/>
      <c r="FWU323" s="280"/>
      <c r="FWV323" s="285"/>
      <c r="FWW323" s="34"/>
      <c r="FWX323" s="17"/>
      <c r="FWY323" s="60"/>
      <c r="FWZ323" s="60"/>
      <c r="FXA323" s="60"/>
      <c r="FXB323" s="34"/>
      <c r="FXC323" s="285"/>
      <c r="FXD323" s="353"/>
      <c r="FXE323" s="354"/>
      <c r="FXF323" s="23"/>
      <c r="FXG323" s="356"/>
      <c r="FXH323" s="290"/>
      <c r="FXI323" s="284"/>
      <c r="FXJ323" s="269"/>
      <c r="FXK323" s="280"/>
      <c r="FXL323" s="285"/>
      <c r="FXM323" s="34"/>
      <c r="FXN323" s="17"/>
      <c r="FXO323" s="60"/>
      <c r="FXP323" s="60"/>
      <c r="FXQ323" s="60"/>
      <c r="FXR323" s="34"/>
      <c r="FXS323" s="285"/>
      <c r="FXT323" s="353"/>
      <c r="FXU323" s="354"/>
      <c r="FXV323" s="23"/>
      <c r="FXW323" s="356"/>
      <c r="FXX323" s="290"/>
      <c r="FXY323" s="284"/>
      <c r="FXZ323" s="269"/>
      <c r="FYA323" s="280"/>
      <c r="FYB323" s="285"/>
      <c r="FYC323" s="34"/>
      <c r="FYD323" s="17"/>
      <c r="FYE323" s="60"/>
      <c r="FYF323" s="60"/>
      <c r="FYG323" s="60"/>
      <c r="FYH323" s="34"/>
      <c r="FYI323" s="285"/>
      <c r="FYJ323" s="353"/>
      <c r="FYK323" s="354"/>
      <c r="FYL323" s="23"/>
      <c r="FYM323" s="356"/>
      <c r="FYN323" s="290"/>
      <c r="FYO323" s="284"/>
      <c r="FYP323" s="269"/>
      <c r="FYQ323" s="280"/>
      <c r="FYR323" s="285"/>
      <c r="FYS323" s="34"/>
      <c r="FYT323" s="17"/>
      <c r="FYU323" s="60"/>
      <c r="FYV323" s="60"/>
      <c r="FYW323" s="60"/>
      <c r="FYX323" s="34"/>
      <c r="FYY323" s="285"/>
      <c r="FYZ323" s="353"/>
      <c r="FZA323" s="354"/>
      <c r="FZB323" s="23"/>
      <c r="FZC323" s="356"/>
      <c r="FZD323" s="290"/>
      <c r="FZE323" s="284"/>
      <c r="FZF323" s="269"/>
      <c r="FZG323" s="280"/>
      <c r="FZH323" s="285"/>
      <c r="FZI323" s="34"/>
      <c r="FZJ323" s="17"/>
      <c r="FZK323" s="60"/>
      <c r="FZL323" s="60"/>
      <c r="FZM323" s="60"/>
      <c r="FZN323" s="34"/>
      <c r="FZO323" s="285"/>
      <c r="FZP323" s="353"/>
      <c r="FZQ323" s="354"/>
      <c r="FZR323" s="23"/>
      <c r="FZS323" s="356"/>
      <c r="FZT323" s="290"/>
      <c r="FZU323" s="284"/>
      <c r="FZV323" s="269"/>
      <c r="FZW323" s="280"/>
      <c r="FZX323" s="285"/>
      <c r="FZY323" s="34"/>
      <c r="FZZ323" s="17"/>
      <c r="GAA323" s="60"/>
      <c r="GAB323" s="60"/>
      <c r="GAC323" s="60"/>
      <c r="GAD323" s="34"/>
      <c r="GAE323" s="285"/>
      <c r="GAF323" s="353"/>
      <c r="GAG323" s="354"/>
      <c r="GAH323" s="23"/>
      <c r="GAI323" s="356"/>
      <c r="GAJ323" s="290"/>
      <c r="GAK323" s="284"/>
      <c r="GAL323" s="269"/>
      <c r="GAM323" s="280"/>
      <c r="GAN323" s="285"/>
      <c r="GAO323" s="34"/>
      <c r="GAP323" s="17"/>
      <c r="GAQ323" s="60"/>
      <c r="GAR323" s="60"/>
      <c r="GAS323" s="60"/>
      <c r="GAT323" s="34"/>
      <c r="GAU323" s="285"/>
      <c r="GAV323" s="353"/>
      <c r="GAW323" s="354"/>
      <c r="GAX323" s="23"/>
      <c r="GAY323" s="356"/>
      <c r="GAZ323" s="290"/>
      <c r="GBA323" s="284"/>
      <c r="GBB323" s="269"/>
      <c r="GBC323" s="280"/>
      <c r="GBD323" s="285"/>
      <c r="GBE323" s="34"/>
      <c r="GBF323" s="17"/>
      <c r="GBG323" s="60"/>
      <c r="GBH323" s="60"/>
      <c r="GBI323" s="60"/>
      <c r="GBJ323" s="34"/>
      <c r="GBK323" s="285"/>
      <c r="GBL323" s="353"/>
      <c r="GBM323" s="354"/>
      <c r="GBN323" s="23"/>
      <c r="GBO323" s="356"/>
      <c r="GBP323" s="290"/>
      <c r="GBQ323" s="284"/>
      <c r="GBR323" s="269"/>
      <c r="GBS323" s="280"/>
      <c r="GBT323" s="285"/>
      <c r="GBU323" s="34"/>
      <c r="GBV323" s="17"/>
      <c r="GBW323" s="60"/>
      <c r="GBX323" s="60"/>
      <c r="GBY323" s="60"/>
      <c r="GBZ323" s="34"/>
      <c r="GCA323" s="285"/>
      <c r="GCB323" s="353"/>
      <c r="GCC323" s="354"/>
      <c r="GCD323" s="23"/>
      <c r="GCE323" s="356"/>
      <c r="GCF323" s="290"/>
      <c r="GCG323" s="284"/>
      <c r="GCH323" s="269"/>
      <c r="GCI323" s="280"/>
      <c r="GCJ323" s="285"/>
      <c r="GCK323" s="34"/>
      <c r="GCL323" s="17"/>
      <c r="GCM323" s="60"/>
      <c r="GCN323" s="60"/>
      <c r="GCO323" s="60"/>
      <c r="GCP323" s="34"/>
      <c r="GCQ323" s="285"/>
      <c r="GCR323" s="353"/>
      <c r="GCS323" s="354"/>
      <c r="GCT323" s="23"/>
      <c r="GCU323" s="356"/>
      <c r="GCV323" s="290"/>
      <c r="GCW323" s="284"/>
      <c r="GCX323" s="269"/>
      <c r="GCY323" s="280"/>
      <c r="GCZ323" s="285"/>
      <c r="GDA323" s="34"/>
      <c r="GDB323" s="17"/>
      <c r="GDC323" s="60"/>
      <c r="GDD323" s="60"/>
      <c r="GDE323" s="60"/>
      <c r="GDF323" s="34"/>
      <c r="GDG323" s="285"/>
      <c r="GDH323" s="353"/>
      <c r="GDI323" s="354"/>
      <c r="GDJ323" s="23"/>
      <c r="GDK323" s="356"/>
      <c r="GDL323" s="290"/>
      <c r="GDM323" s="284"/>
      <c r="GDN323" s="269"/>
      <c r="GDO323" s="280"/>
      <c r="GDP323" s="285"/>
      <c r="GDQ323" s="34"/>
      <c r="GDR323" s="17"/>
      <c r="GDS323" s="60"/>
      <c r="GDT323" s="60"/>
      <c r="GDU323" s="60"/>
      <c r="GDV323" s="34"/>
      <c r="GDW323" s="285"/>
      <c r="GDX323" s="353"/>
      <c r="GDY323" s="354"/>
      <c r="GDZ323" s="23"/>
      <c r="GEA323" s="356"/>
      <c r="GEB323" s="290"/>
      <c r="GEC323" s="284"/>
      <c r="GED323" s="269"/>
      <c r="GEE323" s="280"/>
      <c r="GEF323" s="285"/>
      <c r="GEG323" s="34"/>
      <c r="GEH323" s="17"/>
      <c r="GEI323" s="60"/>
      <c r="GEJ323" s="60"/>
      <c r="GEK323" s="60"/>
      <c r="GEL323" s="34"/>
      <c r="GEM323" s="285"/>
      <c r="GEN323" s="353"/>
      <c r="GEO323" s="354"/>
      <c r="GEP323" s="23"/>
      <c r="GEQ323" s="356"/>
      <c r="GER323" s="290"/>
      <c r="GES323" s="284"/>
      <c r="GET323" s="269"/>
      <c r="GEU323" s="280"/>
      <c r="GEV323" s="285"/>
      <c r="GEW323" s="34"/>
      <c r="GEX323" s="17"/>
      <c r="GEY323" s="60"/>
      <c r="GEZ323" s="60"/>
      <c r="GFA323" s="60"/>
      <c r="GFB323" s="34"/>
      <c r="GFC323" s="285"/>
      <c r="GFD323" s="353"/>
      <c r="GFE323" s="354"/>
      <c r="GFF323" s="23"/>
      <c r="GFG323" s="356"/>
      <c r="GFH323" s="290"/>
      <c r="GFI323" s="284"/>
      <c r="GFJ323" s="269"/>
      <c r="GFK323" s="280"/>
      <c r="GFL323" s="285"/>
      <c r="GFM323" s="34"/>
      <c r="GFN323" s="17"/>
      <c r="GFO323" s="60"/>
      <c r="GFP323" s="60"/>
      <c r="GFQ323" s="60"/>
      <c r="GFR323" s="34"/>
      <c r="GFS323" s="285"/>
      <c r="GFT323" s="353"/>
      <c r="GFU323" s="354"/>
      <c r="GFV323" s="23"/>
      <c r="GFW323" s="356"/>
      <c r="GFX323" s="290"/>
      <c r="GFY323" s="284"/>
      <c r="GFZ323" s="269"/>
      <c r="GGA323" s="280"/>
      <c r="GGB323" s="285"/>
      <c r="GGC323" s="34"/>
      <c r="GGD323" s="17"/>
      <c r="GGE323" s="60"/>
      <c r="GGF323" s="60"/>
      <c r="GGG323" s="60"/>
      <c r="GGH323" s="34"/>
      <c r="GGI323" s="285"/>
      <c r="GGJ323" s="353"/>
      <c r="GGK323" s="354"/>
      <c r="GGL323" s="23"/>
      <c r="GGM323" s="356"/>
      <c r="GGN323" s="290"/>
      <c r="GGO323" s="284"/>
      <c r="GGP323" s="269"/>
      <c r="GGQ323" s="280"/>
      <c r="GGR323" s="285"/>
      <c r="GGS323" s="34"/>
      <c r="GGT323" s="17"/>
      <c r="GGU323" s="60"/>
      <c r="GGV323" s="60"/>
      <c r="GGW323" s="60"/>
      <c r="GGX323" s="34"/>
      <c r="GGY323" s="285"/>
      <c r="GGZ323" s="353"/>
      <c r="GHA323" s="354"/>
      <c r="GHB323" s="23"/>
      <c r="GHC323" s="356"/>
      <c r="GHD323" s="290"/>
      <c r="GHE323" s="284"/>
      <c r="GHF323" s="269"/>
      <c r="GHG323" s="280"/>
      <c r="GHH323" s="285"/>
      <c r="GHI323" s="34"/>
      <c r="GHJ323" s="17"/>
      <c r="GHK323" s="60"/>
      <c r="GHL323" s="60"/>
      <c r="GHM323" s="60"/>
      <c r="GHN323" s="34"/>
      <c r="GHO323" s="285"/>
      <c r="GHP323" s="353"/>
      <c r="GHQ323" s="354"/>
      <c r="GHR323" s="23"/>
      <c r="GHS323" s="356"/>
      <c r="GHT323" s="290"/>
      <c r="GHU323" s="284"/>
      <c r="GHV323" s="269"/>
      <c r="GHW323" s="280"/>
      <c r="GHX323" s="285"/>
      <c r="GHY323" s="34"/>
      <c r="GHZ323" s="17"/>
      <c r="GIA323" s="60"/>
      <c r="GIB323" s="60"/>
      <c r="GIC323" s="60"/>
      <c r="GID323" s="34"/>
      <c r="GIE323" s="285"/>
      <c r="GIF323" s="353"/>
      <c r="GIG323" s="354"/>
      <c r="GIH323" s="23"/>
      <c r="GII323" s="356"/>
      <c r="GIJ323" s="290"/>
      <c r="GIK323" s="284"/>
      <c r="GIL323" s="269"/>
      <c r="GIM323" s="280"/>
      <c r="GIN323" s="285"/>
      <c r="GIO323" s="34"/>
      <c r="GIP323" s="17"/>
      <c r="GIQ323" s="60"/>
      <c r="GIR323" s="60"/>
      <c r="GIS323" s="60"/>
      <c r="GIT323" s="34"/>
      <c r="GIU323" s="285"/>
      <c r="GIV323" s="353"/>
      <c r="GIW323" s="354"/>
      <c r="GIX323" s="23"/>
      <c r="GIY323" s="356"/>
      <c r="GIZ323" s="290"/>
      <c r="GJA323" s="284"/>
      <c r="GJB323" s="269"/>
      <c r="GJC323" s="280"/>
      <c r="GJD323" s="285"/>
      <c r="GJE323" s="34"/>
      <c r="GJF323" s="17"/>
      <c r="GJG323" s="60"/>
      <c r="GJH323" s="60"/>
      <c r="GJI323" s="60"/>
      <c r="GJJ323" s="34"/>
      <c r="GJK323" s="285"/>
      <c r="GJL323" s="353"/>
      <c r="GJM323" s="354"/>
      <c r="GJN323" s="23"/>
      <c r="GJO323" s="356"/>
      <c r="GJP323" s="290"/>
      <c r="GJQ323" s="284"/>
      <c r="GJR323" s="269"/>
      <c r="GJS323" s="280"/>
      <c r="GJT323" s="285"/>
      <c r="GJU323" s="34"/>
      <c r="GJV323" s="17"/>
      <c r="GJW323" s="60"/>
      <c r="GJX323" s="60"/>
      <c r="GJY323" s="60"/>
      <c r="GJZ323" s="34"/>
      <c r="GKA323" s="285"/>
      <c r="GKB323" s="353"/>
      <c r="GKC323" s="354"/>
      <c r="GKD323" s="23"/>
      <c r="GKE323" s="356"/>
      <c r="GKF323" s="290"/>
      <c r="GKG323" s="284"/>
      <c r="GKH323" s="269"/>
      <c r="GKI323" s="280"/>
      <c r="GKJ323" s="285"/>
      <c r="GKK323" s="34"/>
      <c r="GKL323" s="17"/>
      <c r="GKM323" s="60"/>
      <c r="GKN323" s="60"/>
      <c r="GKO323" s="60"/>
      <c r="GKP323" s="34"/>
      <c r="GKQ323" s="285"/>
      <c r="GKR323" s="353"/>
      <c r="GKS323" s="354"/>
      <c r="GKT323" s="23"/>
      <c r="GKU323" s="356"/>
      <c r="GKV323" s="290"/>
      <c r="GKW323" s="284"/>
      <c r="GKX323" s="269"/>
      <c r="GKY323" s="280"/>
      <c r="GKZ323" s="285"/>
      <c r="GLA323" s="34"/>
      <c r="GLB323" s="17"/>
      <c r="GLC323" s="60"/>
      <c r="GLD323" s="60"/>
      <c r="GLE323" s="60"/>
      <c r="GLF323" s="34"/>
      <c r="GLG323" s="285"/>
      <c r="GLH323" s="353"/>
      <c r="GLI323" s="354"/>
      <c r="GLJ323" s="23"/>
      <c r="GLK323" s="356"/>
      <c r="GLL323" s="290"/>
      <c r="GLM323" s="284"/>
      <c r="GLN323" s="269"/>
      <c r="GLO323" s="280"/>
      <c r="GLP323" s="285"/>
      <c r="GLQ323" s="34"/>
      <c r="GLR323" s="17"/>
      <c r="GLS323" s="60"/>
      <c r="GLT323" s="60"/>
      <c r="GLU323" s="60"/>
      <c r="GLV323" s="34"/>
      <c r="GLW323" s="285"/>
      <c r="GLX323" s="353"/>
      <c r="GLY323" s="354"/>
      <c r="GLZ323" s="23"/>
      <c r="GMA323" s="356"/>
      <c r="GMB323" s="290"/>
      <c r="GMC323" s="284"/>
      <c r="GMD323" s="269"/>
      <c r="GME323" s="280"/>
      <c r="GMF323" s="285"/>
      <c r="GMG323" s="34"/>
      <c r="GMH323" s="17"/>
      <c r="GMI323" s="60"/>
      <c r="GMJ323" s="60"/>
      <c r="GMK323" s="60"/>
      <c r="GML323" s="34"/>
      <c r="GMM323" s="285"/>
      <c r="GMN323" s="353"/>
      <c r="GMO323" s="354"/>
      <c r="GMP323" s="23"/>
      <c r="GMQ323" s="356"/>
      <c r="GMR323" s="290"/>
      <c r="GMS323" s="284"/>
      <c r="GMT323" s="269"/>
      <c r="GMU323" s="280"/>
      <c r="GMV323" s="285"/>
      <c r="GMW323" s="34"/>
      <c r="GMX323" s="17"/>
      <c r="GMY323" s="60"/>
      <c r="GMZ323" s="60"/>
      <c r="GNA323" s="60"/>
      <c r="GNB323" s="34"/>
      <c r="GNC323" s="285"/>
      <c r="GND323" s="353"/>
      <c r="GNE323" s="354"/>
      <c r="GNF323" s="23"/>
      <c r="GNG323" s="356"/>
      <c r="GNH323" s="290"/>
      <c r="GNI323" s="284"/>
      <c r="GNJ323" s="269"/>
      <c r="GNK323" s="280"/>
      <c r="GNL323" s="285"/>
      <c r="GNM323" s="34"/>
      <c r="GNN323" s="17"/>
      <c r="GNO323" s="60"/>
      <c r="GNP323" s="60"/>
      <c r="GNQ323" s="60"/>
      <c r="GNR323" s="34"/>
      <c r="GNS323" s="285"/>
      <c r="GNT323" s="353"/>
      <c r="GNU323" s="354"/>
      <c r="GNV323" s="23"/>
      <c r="GNW323" s="356"/>
      <c r="GNX323" s="290"/>
      <c r="GNY323" s="284"/>
      <c r="GNZ323" s="269"/>
      <c r="GOA323" s="280"/>
      <c r="GOB323" s="285"/>
      <c r="GOC323" s="34"/>
      <c r="GOD323" s="17"/>
      <c r="GOE323" s="60"/>
      <c r="GOF323" s="60"/>
      <c r="GOG323" s="60"/>
      <c r="GOH323" s="34"/>
      <c r="GOI323" s="285"/>
      <c r="GOJ323" s="353"/>
      <c r="GOK323" s="354"/>
      <c r="GOL323" s="23"/>
      <c r="GOM323" s="356"/>
      <c r="GON323" s="290"/>
      <c r="GOO323" s="284"/>
      <c r="GOP323" s="269"/>
      <c r="GOQ323" s="280"/>
      <c r="GOR323" s="285"/>
      <c r="GOS323" s="34"/>
      <c r="GOT323" s="17"/>
      <c r="GOU323" s="60"/>
      <c r="GOV323" s="60"/>
      <c r="GOW323" s="60"/>
      <c r="GOX323" s="34"/>
      <c r="GOY323" s="285"/>
      <c r="GOZ323" s="353"/>
      <c r="GPA323" s="354"/>
      <c r="GPB323" s="23"/>
      <c r="GPC323" s="356"/>
      <c r="GPD323" s="290"/>
      <c r="GPE323" s="284"/>
      <c r="GPF323" s="269"/>
      <c r="GPG323" s="280"/>
      <c r="GPH323" s="285"/>
      <c r="GPI323" s="34"/>
      <c r="GPJ323" s="17"/>
      <c r="GPK323" s="60"/>
      <c r="GPL323" s="60"/>
      <c r="GPM323" s="60"/>
      <c r="GPN323" s="34"/>
      <c r="GPO323" s="285"/>
      <c r="GPP323" s="353"/>
      <c r="GPQ323" s="354"/>
      <c r="GPR323" s="23"/>
      <c r="GPS323" s="356"/>
      <c r="GPT323" s="290"/>
      <c r="GPU323" s="284"/>
      <c r="GPV323" s="269"/>
      <c r="GPW323" s="280"/>
      <c r="GPX323" s="285"/>
      <c r="GPY323" s="34"/>
      <c r="GPZ323" s="17"/>
      <c r="GQA323" s="60"/>
      <c r="GQB323" s="60"/>
      <c r="GQC323" s="60"/>
      <c r="GQD323" s="34"/>
      <c r="GQE323" s="285"/>
      <c r="GQF323" s="353"/>
      <c r="GQG323" s="354"/>
      <c r="GQH323" s="23"/>
      <c r="GQI323" s="356"/>
      <c r="GQJ323" s="290"/>
      <c r="GQK323" s="284"/>
      <c r="GQL323" s="269"/>
      <c r="GQM323" s="280"/>
      <c r="GQN323" s="285"/>
      <c r="GQO323" s="34"/>
      <c r="GQP323" s="17"/>
      <c r="GQQ323" s="60"/>
      <c r="GQR323" s="60"/>
      <c r="GQS323" s="60"/>
      <c r="GQT323" s="34"/>
      <c r="GQU323" s="285"/>
      <c r="GQV323" s="353"/>
      <c r="GQW323" s="354"/>
      <c r="GQX323" s="23"/>
      <c r="GQY323" s="356"/>
      <c r="GQZ323" s="290"/>
      <c r="GRA323" s="284"/>
      <c r="GRB323" s="269"/>
      <c r="GRC323" s="280"/>
      <c r="GRD323" s="285"/>
      <c r="GRE323" s="34"/>
      <c r="GRF323" s="17"/>
      <c r="GRG323" s="60"/>
      <c r="GRH323" s="60"/>
      <c r="GRI323" s="60"/>
      <c r="GRJ323" s="34"/>
      <c r="GRK323" s="285"/>
      <c r="GRL323" s="353"/>
      <c r="GRM323" s="354"/>
      <c r="GRN323" s="23"/>
      <c r="GRO323" s="356"/>
      <c r="GRP323" s="290"/>
      <c r="GRQ323" s="284"/>
      <c r="GRR323" s="269"/>
      <c r="GRS323" s="280"/>
      <c r="GRT323" s="285"/>
      <c r="GRU323" s="34"/>
      <c r="GRV323" s="17"/>
      <c r="GRW323" s="60"/>
      <c r="GRX323" s="60"/>
      <c r="GRY323" s="60"/>
      <c r="GRZ323" s="34"/>
      <c r="GSA323" s="285"/>
      <c r="GSB323" s="353"/>
      <c r="GSC323" s="354"/>
      <c r="GSD323" s="23"/>
      <c r="GSE323" s="356"/>
      <c r="GSF323" s="290"/>
      <c r="GSG323" s="284"/>
      <c r="GSH323" s="269"/>
      <c r="GSI323" s="280"/>
      <c r="GSJ323" s="285"/>
      <c r="GSK323" s="34"/>
      <c r="GSL323" s="17"/>
      <c r="GSM323" s="60"/>
      <c r="GSN323" s="60"/>
      <c r="GSO323" s="60"/>
      <c r="GSP323" s="34"/>
      <c r="GSQ323" s="285"/>
      <c r="GSR323" s="353"/>
      <c r="GSS323" s="354"/>
      <c r="GST323" s="23"/>
      <c r="GSU323" s="356"/>
      <c r="GSV323" s="290"/>
      <c r="GSW323" s="284"/>
      <c r="GSX323" s="269"/>
      <c r="GSY323" s="280"/>
      <c r="GSZ323" s="285"/>
      <c r="GTA323" s="34"/>
      <c r="GTB323" s="17"/>
      <c r="GTC323" s="60"/>
      <c r="GTD323" s="60"/>
      <c r="GTE323" s="60"/>
      <c r="GTF323" s="34"/>
      <c r="GTG323" s="285"/>
      <c r="GTH323" s="353"/>
      <c r="GTI323" s="354"/>
      <c r="GTJ323" s="23"/>
      <c r="GTK323" s="356"/>
      <c r="GTL323" s="290"/>
      <c r="GTM323" s="284"/>
      <c r="GTN323" s="269"/>
      <c r="GTO323" s="280"/>
      <c r="GTP323" s="285"/>
      <c r="GTQ323" s="34"/>
      <c r="GTR323" s="17"/>
      <c r="GTS323" s="60"/>
      <c r="GTT323" s="60"/>
      <c r="GTU323" s="60"/>
      <c r="GTV323" s="34"/>
      <c r="GTW323" s="285"/>
      <c r="GTX323" s="353"/>
      <c r="GTY323" s="354"/>
      <c r="GTZ323" s="23"/>
      <c r="GUA323" s="356"/>
      <c r="GUB323" s="290"/>
      <c r="GUC323" s="284"/>
      <c r="GUD323" s="269"/>
      <c r="GUE323" s="280"/>
      <c r="GUF323" s="285"/>
      <c r="GUG323" s="34"/>
      <c r="GUH323" s="17"/>
      <c r="GUI323" s="60"/>
      <c r="GUJ323" s="60"/>
      <c r="GUK323" s="60"/>
      <c r="GUL323" s="34"/>
      <c r="GUM323" s="285"/>
      <c r="GUN323" s="353"/>
      <c r="GUO323" s="354"/>
      <c r="GUP323" s="23"/>
      <c r="GUQ323" s="356"/>
      <c r="GUR323" s="290"/>
      <c r="GUS323" s="284"/>
      <c r="GUT323" s="269"/>
      <c r="GUU323" s="280"/>
      <c r="GUV323" s="285"/>
      <c r="GUW323" s="34"/>
      <c r="GUX323" s="17"/>
      <c r="GUY323" s="60"/>
      <c r="GUZ323" s="60"/>
      <c r="GVA323" s="60"/>
      <c r="GVB323" s="34"/>
      <c r="GVC323" s="285"/>
      <c r="GVD323" s="353"/>
      <c r="GVE323" s="354"/>
      <c r="GVF323" s="23"/>
      <c r="GVG323" s="356"/>
      <c r="GVH323" s="290"/>
      <c r="GVI323" s="284"/>
      <c r="GVJ323" s="269"/>
      <c r="GVK323" s="280"/>
      <c r="GVL323" s="285"/>
      <c r="GVM323" s="34"/>
      <c r="GVN323" s="17"/>
      <c r="GVO323" s="60"/>
      <c r="GVP323" s="60"/>
      <c r="GVQ323" s="60"/>
      <c r="GVR323" s="34"/>
      <c r="GVS323" s="285"/>
      <c r="GVT323" s="353"/>
      <c r="GVU323" s="354"/>
      <c r="GVV323" s="23"/>
      <c r="GVW323" s="356"/>
      <c r="GVX323" s="290"/>
      <c r="GVY323" s="284"/>
      <c r="GVZ323" s="269"/>
      <c r="GWA323" s="280"/>
      <c r="GWB323" s="285"/>
      <c r="GWC323" s="34"/>
      <c r="GWD323" s="17"/>
      <c r="GWE323" s="60"/>
      <c r="GWF323" s="60"/>
      <c r="GWG323" s="60"/>
      <c r="GWH323" s="34"/>
      <c r="GWI323" s="285"/>
      <c r="GWJ323" s="353"/>
      <c r="GWK323" s="354"/>
      <c r="GWL323" s="23"/>
      <c r="GWM323" s="356"/>
      <c r="GWN323" s="290"/>
      <c r="GWO323" s="284"/>
      <c r="GWP323" s="269"/>
      <c r="GWQ323" s="280"/>
      <c r="GWR323" s="285"/>
      <c r="GWS323" s="34"/>
      <c r="GWT323" s="17"/>
      <c r="GWU323" s="60"/>
      <c r="GWV323" s="60"/>
      <c r="GWW323" s="60"/>
      <c r="GWX323" s="34"/>
      <c r="GWY323" s="285"/>
      <c r="GWZ323" s="353"/>
      <c r="GXA323" s="354"/>
      <c r="GXB323" s="23"/>
      <c r="GXC323" s="356"/>
      <c r="GXD323" s="290"/>
      <c r="GXE323" s="284"/>
      <c r="GXF323" s="269"/>
      <c r="GXG323" s="280"/>
      <c r="GXH323" s="285"/>
      <c r="GXI323" s="34"/>
      <c r="GXJ323" s="17"/>
      <c r="GXK323" s="60"/>
      <c r="GXL323" s="60"/>
      <c r="GXM323" s="60"/>
      <c r="GXN323" s="34"/>
      <c r="GXO323" s="285"/>
      <c r="GXP323" s="353"/>
      <c r="GXQ323" s="354"/>
      <c r="GXR323" s="23"/>
      <c r="GXS323" s="356"/>
      <c r="GXT323" s="290"/>
      <c r="GXU323" s="284"/>
      <c r="GXV323" s="269"/>
      <c r="GXW323" s="280"/>
      <c r="GXX323" s="285"/>
      <c r="GXY323" s="34"/>
      <c r="GXZ323" s="17"/>
      <c r="GYA323" s="60"/>
      <c r="GYB323" s="60"/>
      <c r="GYC323" s="60"/>
      <c r="GYD323" s="34"/>
      <c r="GYE323" s="285"/>
      <c r="GYF323" s="353"/>
      <c r="GYG323" s="354"/>
      <c r="GYH323" s="23"/>
      <c r="GYI323" s="356"/>
      <c r="GYJ323" s="290"/>
      <c r="GYK323" s="284"/>
      <c r="GYL323" s="269"/>
      <c r="GYM323" s="280"/>
      <c r="GYN323" s="285"/>
      <c r="GYO323" s="34"/>
      <c r="GYP323" s="17"/>
      <c r="GYQ323" s="60"/>
      <c r="GYR323" s="60"/>
      <c r="GYS323" s="60"/>
      <c r="GYT323" s="34"/>
      <c r="GYU323" s="285"/>
      <c r="GYV323" s="353"/>
      <c r="GYW323" s="354"/>
      <c r="GYX323" s="23"/>
      <c r="GYY323" s="356"/>
      <c r="GYZ323" s="290"/>
      <c r="GZA323" s="284"/>
      <c r="GZB323" s="269"/>
      <c r="GZC323" s="280"/>
      <c r="GZD323" s="285"/>
      <c r="GZE323" s="34"/>
      <c r="GZF323" s="17"/>
      <c r="GZG323" s="60"/>
      <c r="GZH323" s="60"/>
      <c r="GZI323" s="60"/>
      <c r="GZJ323" s="34"/>
      <c r="GZK323" s="285"/>
      <c r="GZL323" s="353"/>
      <c r="GZM323" s="354"/>
      <c r="GZN323" s="23"/>
      <c r="GZO323" s="356"/>
      <c r="GZP323" s="290"/>
      <c r="GZQ323" s="284"/>
      <c r="GZR323" s="269"/>
      <c r="GZS323" s="280"/>
      <c r="GZT323" s="285"/>
      <c r="GZU323" s="34"/>
      <c r="GZV323" s="17"/>
      <c r="GZW323" s="60"/>
      <c r="GZX323" s="60"/>
      <c r="GZY323" s="60"/>
      <c r="GZZ323" s="34"/>
      <c r="HAA323" s="285"/>
      <c r="HAB323" s="353"/>
      <c r="HAC323" s="354"/>
      <c r="HAD323" s="23"/>
      <c r="HAE323" s="356"/>
      <c r="HAF323" s="290"/>
      <c r="HAG323" s="284"/>
      <c r="HAH323" s="269"/>
      <c r="HAI323" s="280"/>
      <c r="HAJ323" s="285"/>
      <c r="HAK323" s="34"/>
      <c r="HAL323" s="17"/>
      <c r="HAM323" s="60"/>
      <c r="HAN323" s="60"/>
      <c r="HAO323" s="60"/>
      <c r="HAP323" s="34"/>
      <c r="HAQ323" s="285"/>
      <c r="HAR323" s="353"/>
      <c r="HAS323" s="354"/>
      <c r="HAT323" s="23"/>
      <c r="HAU323" s="356"/>
      <c r="HAV323" s="290"/>
      <c r="HAW323" s="284"/>
      <c r="HAX323" s="269"/>
      <c r="HAY323" s="280"/>
      <c r="HAZ323" s="285"/>
      <c r="HBA323" s="34"/>
      <c r="HBB323" s="17"/>
      <c r="HBC323" s="60"/>
      <c r="HBD323" s="60"/>
      <c r="HBE323" s="60"/>
      <c r="HBF323" s="34"/>
      <c r="HBG323" s="285"/>
      <c r="HBH323" s="353"/>
      <c r="HBI323" s="354"/>
      <c r="HBJ323" s="23"/>
      <c r="HBK323" s="356"/>
      <c r="HBL323" s="290"/>
      <c r="HBM323" s="284"/>
      <c r="HBN323" s="269"/>
      <c r="HBO323" s="280"/>
      <c r="HBP323" s="285"/>
      <c r="HBQ323" s="34"/>
      <c r="HBR323" s="17"/>
      <c r="HBS323" s="60"/>
      <c r="HBT323" s="60"/>
      <c r="HBU323" s="60"/>
      <c r="HBV323" s="34"/>
      <c r="HBW323" s="285"/>
      <c r="HBX323" s="353"/>
      <c r="HBY323" s="354"/>
      <c r="HBZ323" s="23"/>
      <c r="HCA323" s="356"/>
      <c r="HCB323" s="290"/>
      <c r="HCC323" s="284"/>
      <c r="HCD323" s="269"/>
      <c r="HCE323" s="280"/>
      <c r="HCF323" s="285"/>
      <c r="HCG323" s="34"/>
      <c r="HCH323" s="17"/>
      <c r="HCI323" s="60"/>
      <c r="HCJ323" s="60"/>
      <c r="HCK323" s="60"/>
      <c r="HCL323" s="34"/>
      <c r="HCM323" s="285"/>
      <c r="HCN323" s="353"/>
      <c r="HCO323" s="354"/>
      <c r="HCP323" s="23"/>
      <c r="HCQ323" s="356"/>
      <c r="HCR323" s="290"/>
      <c r="HCS323" s="284"/>
      <c r="HCT323" s="269"/>
      <c r="HCU323" s="280"/>
      <c r="HCV323" s="285"/>
      <c r="HCW323" s="34"/>
      <c r="HCX323" s="17"/>
      <c r="HCY323" s="60"/>
      <c r="HCZ323" s="60"/>
      <c r="HDA323" s="60"/>
      <c r="HDB323" s="34"/>
      <c r="HDC323" s="285"/>
      <c r="HDD323" s="353"/>
      <c r="HDE323" s="354"/>
      <c r="HDF323" s="23"/>
      <c r="HDG323" s="356"/>
      <c r="HDH323" s="290"/>
      <c r="HDI323" s="284"/>
      <c r="HDJ323" s="269"/>
      <c r="HDK323" s="280"/>
      <c r="HDL323" s="285"/>
      <c r="HDM323" s="34"/>
      <c r="HDN323" s="17"/>
      <c r="HDO323" s="60"/>
      <c r="HDP323" s="60"/>
      <c r="HDQ323" s="60"/>
      <c r="HDR323" s="34"/>
      <c r="HDS323" s="285"/>
      <c r="HDT323" s="353"/>
      <c r="HDU323" s="354"/>
      <c r="HDV323" s="23"/>
      <c r="HDW323" s="356"/>
      <c r="HDX323" s="290"/>
      <c r="HDY323" s="284"/>
      <c r="HDZ323" s="269"/>
      <c r="HEA323" s="280"/>
      <c r="HEB323" s="285"/>
      <c r="HEC323" s="34"/>
      <c r="HED323" s="17"/>
      <c r="HEE323" s="60"/>
      <c r="HEF323" s="60"/>
      <c r="HEG323" s="60"/>
      <c r="HEH323" s="34"/>
      <c r="HEI323" s="285"/>
      <c r="HEJ323" s="353"/>
      <c r="HEK323" s="354"/>
      <c r="HEL323" s="23"/>
      <c r="HEM323" s="356"/>
      <c r="HEN323" s="290"/>
      <c r="HEO323" s="284"/>
      <c r="HEP323" s="269"/>
      <c r="HEQ323" s="280"/>
      <c r="HER323" s="285"/>
      <c r="HES323" s="34"/>
      <c r="HET323" s="17"/>
      <c r="HEU323" s="60"/>
      <c r="HEV323" s="60"/>
      <c r="HEW323" s="60"/>
      <c r="HEX323" s="34"/>
      <c r="HEY323" s="285"/>
      <c r="HEZ323" s="353"/>
      <c r="HFA323" s="354"/>
      <c r="HFB323" s="23"/>
      <c r="HFC323" s="356"/>
      <c r="HFD323" s="290"/>
      <c r="HFE323" s="284"/>
      <c r="HFF323" s="269"/>
      <c r="HFG323" s="280"/>
      <c r="HFH323" s="285"/>
      <c r="HFI323" s="34"/>
      <c r="HFJ323" s="17"/>
      <c r="HFK323" s="60"/>
      <c r="HFL323" s="60"/>
      <c r="HFM323" s="60"/>
      <c r="HFN323" s="34"/>
      <c r="HFO323" s="285"/>
      <c r="HFP323" s="353"/>
      <c r="HFQ323" s="354"/>
      <c r="HFR323" s="23"/>
      <c r="HFS323" s="356"/>
      <c r="HFT323" s="290"/>
      <c r="HFU323" s="284"/>
      <c r="HFV323" s="269"/>
      <c r="HFW323" s="280"/>
      <c r="HFX323" s="285"/>
      <c r="HFY323" s="34"/>
      <c r="HFZ323" s="17"/>
      <c r="HGA323" s="60"/>
      <c r="HGB323" s="60"/>
      <c r="HGC323" s="60"/>
      <c r="HGD323" s="34"/>
      <c r="HGE323" s="285"/>
      <c r="HGF323" s="353"/>
      <c r="HGG323" s="354"/>
      <c r="HGH323" s="23"/>
      <c r="HGI323" s="356"/>
      <c r="HGJ323" s="290"/>
      <c r="HGK323" s="284"/>
      <c r="HGL323" s="269"/>
      <c r="HGM323" s="280"/>
      <c r="HGN323" s="285"/>
      <c r="HGO323" s="34"/>
      <c r="HGP323" s="17"/>
      <c r="HGQ323" s="60"/>
      <c r="HGR323" s="60"/>
      <c r="HGS323" s="60"/>
      <c r="HGT323" s="34"/>
      <c r="HGU323" s="285"/>
      <c r="HGV323" s="353"/>
      <c r="HGW323" s="354"/>
      <c r="HGX323" s="23"/>
      <c r="HGY323" s="356"/>
      <c r="HGZ323" s="290"/>
      <c r="HHA323" s="284"/>
      <c r="HHB323" s="269"/>
      <c r="HHC323" s="280"/>
      <c r="HHD323" s="285"/>
      <c r="HHE323" s="34"/>
      <c r="HHF323" s="17"/>
      <c r="HHG323" s="60"/>
      <c r="HHH323" s="60"/>
      <c r="HHI323" s="60"/>
      <c r="HHJ323" s="34"/>
      <c r="HHK323" s="285"/>
      <c r="HHL323" s="353"/>
      <c r="HHM323" s="354"/>
      <c r="HHN323" s="23"/>
      <c r="HHO323" s="356"/>
      <c r="HHP323" s="290"/>
      <c r="HHQ323" s="284"/>
      <c r="HHR323" s="269"/>
      <c r="HHS323" s="280"/>
      <c r="HHT323" s="285"/>
      <c r="HHU323" s="34"/>
      <c r="HHV323" s="17"/>
      <c r="HHW323" s="60"/>
      <c r="HHX323" s="60"/>
      <c r="HHY323" s="60"/>
      <c r="HHZ323" s="34"/>
      <c r="HIA323" s="285"/>
      <c r="HIB323" s="353"/>
      <c r="HIC323" s="354"/>
      <c r="HID323" s="23"/>
      <c r="HIE323" s="356"/>
      <c r="HIF323" s="290"/>
      <c r="HIG323" s="284"/>
      <c r="HIH323" s="269"/>
      <c r="HII323" s="280"/>
      <c r="HIJ323" s="285"/>
      <c r="HIK323" s="34"/>
      <c r="HIL323" s="17"/>
      <c r="HIM323" s="60"/>
      <c r="HIN323" s="60"/>
      <c r="HIO323" s="60"/>
      <c r="HIP323" s="34"/>
      <c r="HIQ323" s="285"/>
      <c r="HIR323" s="353"/>
      <c r="HIS323" s="354"/>
      <c r="HIT323" s="23"/>
      <c r="HIU323" s="356"/>
      <c r="HIV323" s="290"/>
      <c r="HIW323" s="284"/>
      <c r="HIX323" s="269"/>
      <c r="HIY323" s="280"/>
      <c r="HIZ323" s="285"/>
      <c r="HJA323" s="34"/>
      <c r="HJB323" s="17"/>
      <c r="HJC323" s="60"/>
      <c r="HJD323" s="60"/>
      <c r="HJE323" s="60"/>
      <c r="HJF323" s="34"/>
      <c r="HJG323" s="285"/>
      <c r="HJH323" s="353"/>
      <c r="HJI323" s="354"/>
      <c r="HJJ323" s="23"/>
      <c r="HJK323" s="356"/>
      <c r="HJL323" s="290"/>
      <c r="HJM323" s="284"/>
      <c r="HJN323" s="269"/>
      <c r="HJO323" s="280"/>
      <c r="HJP323" s="285"/>
      <c r="HJQ323" s="34"/>
      <c r="HJR323" s="17"/>
      <c r="HJS323" s="60"/>
      <c r="HJT323" s="60"/>
      <c r="HJU323" s="60"/>
      <c r="HJV323" s="34"/>
      <c r="HJW323" s="285"/>
      <c r="HJX323" s="353"/>
      <c r="HJY323" s="354"/>
      <c r="HJZ323" s="23"/>
      <c r="HKA323" s="356"/>
      <c r="HKB323" s="290"/>
      <c r="HKC323" s="284"/>
      <c r="HKD323" s="269"/>
      <c r="HKE323" s="280"/>
      <c r="HKF323" s="285"/>
      <c r="HKG323" s="34"/>
      <c r="HKH323" s="17"/>
      <c r="HKI323" s="60"/>
      <c r="HKJ323" s="60"/>
      <c r="HKK323" s="60"/>
      <c r="HKL323" s="34"/>
      <c r="HKM323" s="285"/>
      <c r="HKN323" s="353"/>
      <c r="HKO323" s="354"/>
      <c r="HKP323" s="23"/>
      <c r="HKQ323" s="356"/>
      <c r="HKR323" s="290"/>
      <c r="HKS323" s="284"/>
      <c r="HKT323" s="269"/>
      <c r="HKU323" s="280"/>
      <c r="HKV323" s="285"/>
      <c r="HKW323" s="34"/>
      <c r="HKX323" s="17"/>
      <c r="HKY323" s="60"/>
      <c r="HKZ323" s="60"/>
      <c r="HLA323" s="60"/>
      <c r="HLB323" s="34"/>
      <c r="HLC323" s="285"/>
      <c r="HLD323" s="353"/>
      <c r="HLE323" s="354"/>
      <c r="HLF323" s="23"/>
      <c r="HLG323" s="356"/>
      <c r="HLH323" s="290"/>
      <c r="HLI323" s="284"/>
      <c r="HLJ323" s="269"/>
      <c r="HLK323" s="280"/>
      <c r="HLL323" s="285"/>
      <c r="HLM323" s="34"/>
      <c r="HLN323" s="17"/>
      <c r="HLO323" s="60"/>
      <c r="HLP323" s="60"/>
      <c r="HLQ323" s="60"/>
      <c r="HLR323" s="34"/>
      <c r="HLS323" s="285"/>
      <c r="HLT323" s="353"/>
      <c r="HLU323" s="354"/>
      <c r="HLV323" s="23"/>
      <c r="HLW323" s="356"/>
      <c r="HLX323" s="290"/>
      <c r="HLY323" s="284"/>
      <c r="HLZ323" s="269"/>
      <c r="HMA323" s="280"/>
      <c r="HMB323" s="285"/>
      <c r="HMC323" s="34"/>
      <c r="HMD323" s="17"/>
      <c r="HME323" s="60"/>
      <c r="HMF323" s="60"/>
      <c r="HMG323" s="60"/>
      <c r="HMH323" s="34"/>
      <c r="HMI323" s="285"/>
      <c r="HMJ323" s="353"/>
      <c r="HMK323" s="354"/>
      <c r="HML323" s="23"/>
      <c r="HMM323" s="356"/>
      <c r="HMN323" s="290"/>
      <c r="HMO323" s="284"/>
      <c r="HMP323" s="269"/>
      <c r="HMQ323" s="280"/>
      <c r="HMR323" s="285"/>
      <c r="HMS323" s="34"/>
      <c r="HMT323" s="17"/>
      <c r="HMU323" s="60"/>
      <c r="HMV323" s="60"/>
      <c r="HMW323" s="60"/>
      <c r="HMX323" s="34"/>
      <c r="HMY323" s="285"/>
      <c r="HMZ323" s="353"/>
      <c r="HNA323" s="354"/>
      <c r="HNB323" s="23"/>
      <c r="HNC323" s="356"/>
      <c r="HND323" s="290"/>
      <c r="HNE323" s="284"/>
      <c r="HNF323" s="269"/>
      <c r="HNG323" s="280"/>
      <c r="HNH323" s="285"/>
      <c r="HNI323" s="34"/>
      <c r="HNJ323" s="17"/>
      <c r="HNK323" s="60"/>
      <c r="HNL323" s="60"/>
      <c r="HNM323" s="60"/>
      <c r="HNN323" s="34"/>
      <c r="HNO323" s="285"/>
      <c r="HNP323" s="353"/>
      <c r="HNQ323" s="354"/>
      <c r="HNR323" s="23"/>
      <c r="HNS323" s="356"/>
      <c r="HNT323" s="290"/>
      <c r="HNU323" s="284"/>
      <c r="HNV323" s="269"/>
      <c r="HNW323" s="280"/>
      <c r="HNX323" s="285"/>
      <c r="HNY323" s="34"/>
      <c r="HNZ323" s="17"/>
      <c r="HOA323" s="60"/>
      <c r="HOB323" s="60"/>
      <c r="HOC323" s="60"/>
      <c r="HOD323" s="34"/>
      <c r="HOE323" s="285"/>
      <c r="HOF323" s="353"/>
      <c r="HOG323" s="354"/>
      <c r="HOH323" s="23"/>
      <c r="HOI323" s="356"/>
      <c r="HOJ323" s="290"/>
      <c r="HOK323" s="284"/>
      <c r="HOL323" s="269"/>
      <c r="HOM323" s="280"/>
      <c r="HON323" s="285"/>
      <c r="HOO323" s="34"/>
      <c r="HOP323" s="17"/>
      <c r="HOQ323" s="60"/>
      <c r="HOR323" s="60"/>
      <c r="HOS323" s="60"/>
      <c r="HOT323" s="34"/>
      <c r="HOU323" s="285"/>
      <c r="HOV323" s="353"/>
      <c r="HOW323" s="354"/>
      <c r="HOX323" s="23"/>
      <c r="HOY323" s="356"/>
      <c r="HOZ323" s="290"/>
      <c r="HPA323" s="284"/>
      <c r="HPB323" s="269"/>
      <c r="HPC323" s="280"/>
      <c r="HPD323" s="285"/>
      <c r="HPE323" s="34"/>
      <c r="HPF323" s="17"/>
      <c r="HPG323" s="60"/>
      <c r="HPH323" s="60"/>
      <c r="HPI323" s="60"/>
      <c r="HPJ323" s="34"/>
      <c r="HPK323" s="285"/>
      <c r="HPL323" s="353"/>
      <c r="HPM323" s="354"/>
      <c r="HPN323" s="23"/>
      <c r="HPO323" s="356"/>
      <c r="HPP323" s="290"/>
      <c r="HPQ323" s="284"/>
      <c r="HPR323" s="269"/>
      <c r="HPS323" s="280"/>
      <c r="HPT323" s="285"/>
      <c r="HPU323" s="34"/>
      <c r="HPV323" s="17"/>
      <c r="HPW323" s="60"/>
      <c r="HPX323" s="60"/>
      <c r="HPY323" s="60"/>
      <c r="HPZ323" s="34"/>
      <c r="HQA323" s="285"/>
      <c r="HQB323" s="353"/>
      <c r="HQC323" s="354"/>
      <c r="HQD323" s="23"/>
      <c r="HQE323" s="356"/>
      <c r="HQF323" s="290"/>
      <c r="HQG323" s="284"/>
      <c r="HQH323" s="269"/>
      <c r="HQI323" s="280"/>
      <c r="HQJ323" s="285"/>
      <c r="HQK323" s="34"/>
      <c r="HQL323" s="17"/>
      <c r="HQM323" s="60"/>
      <c r="HQN323" s="60"/>
      <c r="HQO323" s="60"/>
      <c r="HQP323" s="34"/>
      <c r="HQQ323" s="285"/>
      <c r="HQR323" s="353"/>
      <c r="HQS323" s="354"/>
      <c r="HQT323" s="23"/>
      <c r="HQU323" s="356"/>
      <c r="HQV323" s="290"/>
      <c r="HQW323" s="284"/>
      <c r="HQX323" s="269"/>
      <c r="HQY323" s="280"/>
      <c r="HQZ323" s="285"/>
      <c r="HRA323" s="34"/>
      <c r="HRB323" s="17"/>
      <c r="HRC323" s="60"/>
      <c r="HRD323" s="60"/>
      <c r="HRE323" s="60"/>
      <c r="HRF323" s="34"/>
      <c r="HRG323" s="285"/>
      <c r="HRH323" s="353"/>
      <c r="HRI323" s="354"/>
      <c r="HRJ323" s="23"/>
      <c r="HRK323" s="356"/>
      <c r="HRL323" s="290"/>
      <c r="HRM323" s="284"/>
      <c r="HRN323" s="269"/>
      <c r="HRO323" s="280"/>
      <c r="HRP323" s="285"/>
      <c r="HRQ323" s="34"/>
      <c r="HRR323" s="17"/>
      <c r="HRS323" s="60"/>
      <c r="HRT323" s="60"/>
      <c r="HRU323" s="60"/>
      <c r="HRV323" s="34"/>
      <c r="HRW323" s="285"/>
      <c r="HRX323" s="353"/>
      <c r="HRY323" s="354"/>
      <c r="HRZ323" s="23"/>
      <c r="HSA323" s="356"/>
      <c r="HSB323" s="290"/>
      <c r="HSC323" s="284"/>
      <c r="HSD323" s="269"/>
      <c r="HSE323" s="280"/>
      <c r="HSF323" s="285"/>
      <c r="HSG323" s="34"/>
      <c r="HSH323" s="17"/>
      <c r="HSI323" s="60"/>
      <c r="HSJ323" s="60"/>
      <c r="HSK323" s="60"/>
      <c r="HSL323" s="34"/>
      <c r="HSM323" s="285"/>
      <c r="HSN323" s="353"/>
      <c r="HSO323" s="354"/>
      <c r="HSP323" s="23"/>
      <c r="HSQ323" s="356"/>
      <c r="HSR323" s="290"/>
      <c r="HSS323" s="284"/>
      <c r="HST323" s="269"/>
      <c r="HSU323" s="280"/>
      <c r="HSV323" s="285"/>
      <c r="HSW323" s="34"/>
      <c r="HSX323" s="17"/>
      <c r="HSY323" s="60"/>
      <c r="HSZ323" s="60"/>
      <c r="HTA323" s="60"/>
      <c r="HTB323" s="34"/>
      <c r="HTC323" s="285"/>
      <c r="HTD323" s="353"/>
      <c r="HTE323" s="354"/>
      <c r="HTF323" s="23"/>
      <c r="HTG323" s="356"/>
      <c r="HTH323" s="290"/>
      <c r="HTI323" s="284"/>
      <c r="HTJ323" s="269"/>
      <c r="HTK323" s="280"/>
      <c r="HTL323" s="285"/>
      <c r="HTM323" s="34"/>
      <c r="HTN323" s="17"/>
      <c r="HTO323" s="60"/>
      <c r="HTP323" s="60"/>
      <c r="HTQ323" s="60"/>
      <c r="HTR323" s="34"/>
      <c r="HTS323" s="285"/>
      <c r="HTT323" s="353"/>
      <c r="HTU323" s="354"/>
      <c r="HTV323" s="23"/>
      <c r="HTW323" s="356"/>
      <c r="HTX323" s="290"/>
      <c r="HTY323" s="284"/>
      <c r="HTZ323" s="269"/>
      <c r="HUA323" s="280"/>
      <c r="HUB323" s="285"/>
      <c r="HUC323" s="34"/>
      <c r="HUD323" s="17"/>
      <c r="HUE323" s="60"/>
      <c r="HUF323" s="60"/>
      <c r="HUG323" s="60"/>
      <c r="HUH323" s="34"/>
      <c r="HUI323" s="285"/>
      <c r="HUJ323" s="353"/>
      <c r="HUK323" s="354"/>
      <c r="HUL323" s="23"/>
      <c r="HUM323" s="356"/>
      <c r="HUN323" s="290"/>
      <c r="HUO323" s="284"/>
      <c r="HUP323" s="269"/>
      <c r="HUQ323" s="280"/>
      <c r="HUR323" s="285"/>
      <c r="HUS323" s="34"/>
      <c r="HUT323" s="17"/>
      <c r="HUU323" s="60"/>
      <c r="HUV323" s="60"/>
      <c r="HUW323" s="60"/>
      <c r="HUX323" s="34"/>
      <c r="HUY323" s="285"/>
      <c r="HUZ323" s="353"/>
      <c r="HVA323" s="354"/>
      <c r="HVB323" s="23"/>
      <c r="HVC323" s="356"/>
      <c r="HVD323" s="290"/>
      <c r="HVE323" s="284"/>
      <c r="HVF323" s="269"/>
      <c r="HVG323" s="280"/>
      <c r="HVH323" s="285"/>
      <c r="HVI323" s="34"/>
      <c r="HVJ323" s="17"/>
      <c r="HVK323" s="60"/>
      <c r="HVL323" s="60"/>
      <c r="HVM323" s="60"/>
      <c r="HVN323" s="34"/>
      <c r="HVO323" s="285"/>
      <c r="HVP323" s="353"/>
      <c r="HVQ323" s="354"/>
      <c r="HVR323" s="23"/>
      <c r="HVS323" s="356"/>
      <c r="HVT323" s="290"/>
      <c r="HVU323" s="284"/>
      <c r="HVV323" s="269"/>
      <c r="HVW323" s="280"/>
      <c r="HVX323" s="285"/>
      <c r="HVY323" s="34"/>
      <c r="HVZ323" s="17"/>
      <c r="HWA323" s="60"/>
      <c r="HWB323" s="60"/>
      <c r="HWC323" s="60"/>
      <c r="HWD323" s="34"/>
      <c r="HWE323" s="285"/>
      <c r="HWF323" s="353"/>
      <c r="HWG323" s="354"/>
      <c r="HWH323" s="23"/>
      <c r="HWI323" s="356"/>
      <c r="HWJ323" s="290"/>
      <c r="HWK323" s="284"/>
      <c r="HWL323" s="269"/>
      <c r="HWM323" s="280"/>
      <c r="HWN323" s="285"/>
      <c r="HWO323" s="34"/>
      <c r="HWP323" s="17"/>
      <c r="HWQ323" s="60"/>
      <c r="HWR323" s="60"/>
      <c r="HWS323" s="60"/>
      <c r="HWT323" s="34"/>
      <c r="HWU323" s="285"/>
      <c r="HWV323" s="353"/>
      <c r="HWW323" s="354"/>
      <c r="HWX323" s="23"/>
      <c r="HWY323" s="356"/>
      <c r="HWZ323" s="290"/>
      <c r="HXA323" s="284"/>
      <c r="HXB323" s="269"/>
      <c r="HXC323" s="280"/>
      <c r="HXD323" s="285"/>
      <c r="HXE323" s="34"/>
      <c r="HXF323" s="17"/>
      <c r="HXG323" s="60"/>
      <c r="HXH323" s="60"/>
      <c r="HXI323" s="60"/>
      <c r="HXJ323" s="34"/>
      <c r="HXK323" s="285"/>
      <c r="HXL323" s="353"/>
      <c r="HXM323" s="354"/>
      <c r="HXN323" s="23"/>
      <c r="HXO323" s="356"/>
      <c r="HXP323" s="290"/>
      <c r="HXQ323" s="284"/>
      <c r="HXR323" s="269"/>
      <c r="HXS323" s="280"/>
      <c r="HXT323" s="285"/>
      <c r="HXU323" s="34"/>
      <c r="HXV323" s="17"/>
      <c r="HXW323" s="60"/>
      <c r="HXX323" s="60"/>
      <c r="HXY323" s="60"/>
      <c r="HXZ323" s="34"/>
      <c r="HYA323" s="285"/>
      <c r="HYB323" s="353"/>
      <c r="HYC323" s="354"/>
      <c r="HYD323" s="23"/>
      <c r="HYE323" s="356"/>
      <c r="HYF323" s="290"/>
      <c r="HYG323" s="284"/>
      <c r="HYH323" s="269"/>
      <c r="HYI323" s="280"/>
      <c r="HYJ323" s="285"/>
      <c r="HYK323" s="34"/>
      <c r="HYL323" s="17"/>
      <c r="HYM323" s="60"/>
      <c r="HYN323" s="60"/>
      <c r="HYO323" s="60"/>
      <c r="HYP323" s="34"/>
      <c r="HYQ323" s="285"/>
      <c r="HYR323" s="353"/>
      <c r="HYS323" s="354"/>
      <c r="HYT323" s="23"/>
      <c r="HYU323" s="356"/>
      <c r="HYV323" s="290"/>
      <c r="HYW323" s="284"/>
      <c r="HYX323" s="269"/>
      <c r="HYY323" s="280"/>
      <c r="HYZ323" s="285"/>
      <c r="HZA323" s="34"/>
      <c r="HZB323" s="17"/>
      <c r="HZC323" s="60"/>
      <c r="HZD323" s="60"/>
      <c r="HZE323" s="60"/>
      <c r="HZF323" s="34"/>
      <c r="HZG323" s="285"/>
      <c r="HZH323" s="353"/>
      <c r="HZI323" s="354"/>
      <c r="HZJ323" s="23"/>
      <c r="HZK323" s="356"/>
      <c r="HZL323" s="290"/>
      <c r="HZM323" s="284"/>
      <c r="HZN323" s="269"/>
      <c r="HZO323" s="280"/>
      <c r="HZP323" s="285"/>
      <c r="HZQ323" s="34"/>
      <c r="HZR323" s="17"/>
      <c r="HZS323" s="60"/>
      <c r="HZT323" s="60"/>
      <c r="HZU323" s="60"/>
      <c r="HZV323" s="34"/>
      <c r="HZW323" s="285"/>
      <c r="HZX323" s="353"/>
      <c r="HZY323" s="354"/>
      <c r="HZZ323" s="23"/>
      <c r="IAA323" s="356"/>
      <c r="IAB323" s="290"/>
      <c r="IAC323" s="284"/>
      <c r="IAD323" s="269"/>
      <c r="IAE323" s="280"/>
      <c r="IAF323" s="285"/>
      <c r="IAG323" s="34"/>
      <c r="IAH323" s="17"/>
      <c r="IAI323" s="60"/>
      <c r="IAJ323" s="60"/>
      <c r="IAK323" s="60"/>
      <c r="IAL323" s="34"/>
      <c r="IAM323" s="285"/>
      <c r="IAN323" s="353"/>
      <c r="IAO323" s="354"/>
      <c r="IAP323" s="23"/>
      <c r="IAQ323" s="356"/>
      <c r="IAR323" s="290"/>
      <c r="IAS323" s="284"/>
      <c r="IAT323" s="269"/>
      <c r="IAU323" s="280"/>
      <c r="IAV323" s="285"/>
      <c r="IAW323" s="34"/>
      <c r="IAX323" s="17"/>
      <c r="IAY323" s="60"/>
      <c r="IAZ323" s="60"/>
      <c r="IBA323" s="60"/>
      <c r="IBB323" s="34"/>
      <c r="IBC323" s="285"/>
      <c r="IBD323" s="353"/>
      <c r="IBE323" s="354"/>
      <c r="IBF323" s="23"/>
      <c r="IBG323" s="356"/>
      <c r="IBH323" s="290"/>
      <c r="IBI323" s="284"/>
      <c r="IBJ323" s="269"/>
      <c r="IBK323" s="280"/>
      <c r="IBL323" s="285"/>
      <c r="IBM323" s="34"/>
      <c r="IBN323" s="17"/>
      <c r="IBO323" s="60"/>
      <c r="IBP323" s="60"/>
      <c r="IBQ323" s="60"/>
      <c r="IBR323" s="34"/>
      <c r="IBS323" s="285"/>
      <c r="IBT323" s="353"/>
      <c r="IBU323" s="354"/>
      <c r="IBV323" s="23"/>
      <c r="IBW323" s="356"/>
      <c r="IBX323" s="290"/>
      <c r="IBY323" s="284"/>
      <c r="IBZ323" s="269"/>
      <c r="ICA323" s="280"/>
      <c r="ICB323" s="285"/>
      <c r="ICC323" s="34"/>
      <c r="ICD323" s="17"/>
      <c r="ICE323" s="60"/>
      <c r="ICF323" s="60"/>
      <c r="ICG323" s="60"/>
      <c r="ICH323" s="34"/>
      <c r="ICI323" s="285"/>
      <c r="ICJ323" s="353"/>
      <c r="ICK323" s="354"/>
      <c r="ICL323" s="23"/>
      <c r="ICM323" s="356"/>
      <c r="ICN323" s="290"/>
      <c r="ICO323" s="284"/>
      <c r="ICP323" s="269"/>
      <c r="ICQ323" s="280"/>
      <c r="ICR323" s="285"/>
      <c r="ICS323" s="34"/>
      <c r="ICT323" s="17"/>
      <c r="ICU323" s="60"/>
      <c r="ICV323" s="60"/>
      <c r="ICW323" s="60"/>
      <c r="ICX323" s="34"/>
      <c r="ICY323" s="285"/>
      <c r="ICZ323" s="353"/>
      <c r="IDA323" s="354"/>
      <c r="IDB323" s="23"/>
      <c r="IDC323" s="356"/>
      <c r="IDD323" s="290"/>
      <c r="IDE323" s="284"/>
      <c r="IDF323" s="269"/>
      <c r="IDG323" s="280"/>
      <c r="IDH323" s="285"/>
      <c r="IDI323" s="34"/>
      <c r="IDJ323" s="17"/>
      <c r="IDK323" s="60"/>
      <c r="IDL323" s="60"/>
      <c r="IDM323" s="60"/>
      <c r="IDN323" s="34"/>
      <c r="IDO323" s="285"/>
      <c r="IDP323" s="353"/>
      <c r="IDQ323" s="354"/>
      <c r="IDR323" s="23"/>
      <c r="IDS323" s="356"/>
      <c r="IDT323" s="290"/>
      <c r="IDU323" s="284"/>
      <c r="IDV323" s="269"/>
      <c r="IDW323" s="280"/>
      <c r="IDX323" s="285"/>
      <c r="IDY323" s="34"/>
      <c r="IDZ323" s="17"/>
      <c r="IEA323" s="60"/>
      <c r="IEB323" s="60"/>
      <c r="IEC323" s="60"/>
      <c r="IED323" s="34"/>
      <c r="IEE323" s="285"/>
      <c r="IEF323" s="353"/>
      <c r="IEG323" s="354"/>
      <c r="IEH323" s="23"/>
      <c r="IEI323" s="356"/>
      <c r="IEJ323" s="290"/>
      <c r="IEK323" s="284"/>
      <c r="IEL323" s="269"/>
      <c r="IEM323" s="280"/>
      <c r="IEN323" s="285"/>
      <c r="IEO323" s="34"/>
      <c r="IEP323" s="17"/>
      <c r="IEQ323" s="60"/>
      <c r="IER323" s="60"/>
      <c r="IES323" s="60"/>
      <c r="IET323" s="34"/>
      <c r="IEU323" s="285"/>
      <c r="IEV323" s="353"/>
      <c r="IEW323" s="354"/>
      <c r="IEX323" s="23"/>
      <c r="IEY323" s="356"/>
      <c r="IEZ323" s="290"/>
      <c r="IFA323" s="284"/>
      <c r="IFB323" s="269"/>
      <c r="IFC323" s="280"/>
      <c r="IFD323" s="285"/>
      <c r="IFE323" s="34"/>
      <c r="IFF323" s="17"/>
      <c r="IFG323" s="60"/>
      <c r="IFH323" s="60"/>
      <c r="IFI323" s="60"/>
      <c r="IFJ323" s="34"/>
      <c r="IFK323" s="285"/>
      <c r="IFL323" s="353"/>
      <c r="IFM323" s="354"/>
      <c r="IFN323" s="23"/>
      <c r="IFO323" s="356"/>
      <c r="IFP323" s="290"/>
      <c r="IFQ323" s="284"/>
      <c r="IFR323" s="269"/>
      <c r="IFS323" s="280"/>
      <c r="IFT323" s="285"/>
      <c r="IFU323" s="34"/>
      <c r="IFV323" s="17"/>
      <c r="IFW323" s="60"/>
      <c r="IFX323" s="60"/>
      <c r="IFY323" s="60"/>
      <c r="IFZ323" s="34"/>
      <c r="IGA323" s="285"/>
      <c r="IGB323" s="353"/>
      <c r="IGC323" s="354"/>
      <c r="IGD323" s="23"/>
      <c r="IGE323" s="356"/>
      <c r="IGF323" s="290"/>
      <c r="IGG323" s="284"/>
      <c r="IGH323" s="269"/>
      <c r="IGI323" s="280"/>
      <c r="IGJ323" s="285"/>
      <c r="IGK323" s="34"/>
      <c r="IGL323" s="17"/>
      <c r="IGM323" s="60"/>
      <c r="IGN323" s="60"/>
      <c r="IGO323" s="60"/>
      <c r="IGP323" s="34"/>
      <c r="IGQ323" s="285"/>
      <c r="IGR323" s="353"/>
      <c r="IGS323" s="354"/>
      <c r="IGT323" s="23"/>
      <c r="IGU323" s="356"/>
      <c r="IGV323" s="290"/>
      <c r="IGW323" s="284"/>
      <c r="IGX323" s="269"/>
      <c r="IGY323" s="280"/>
      <c r="IGZ323" s="285"/>
      <c r="IHA323" s="34"/>
      <c r="IHB323" s="17"/>
      <c r="IHC323" s="60"/>
      <c r="IHD323" s="60"/>
      <c r="IHE323" s="60"/>
      <c r="IHF323" s="34"/>
      <c r="IHG323" s="285"/>
      <c r="IHH323" s="353"/>
      <c r="IHI323" s="354"/>
      <c r="IHJ323" s="23"/>
      <c r="IHK323" s="356"/>
      <c r="IHL323" s="290"/>
      <c r="IHM323" s="284"/>
      <c r="IHN323" s="269"/>
      <c r="IHO323" s="280"/>
      <c r="IHP323" s="285"/>
      <c r="IHQ323" s="34"/>
      <c r="IHR323" s="17"/>
      <c r="IHS323" s="60"/>
      <c r="IHT323" s="60"/>
      <c r="IHU323" s="60"/>
      <c r="IHV323" s="34"/>
      <c r="IHW323" s="285"/>
      <c r="IHX323" s="353"/>
      <c r="IHY323" s="354"/>
      <c r="IHZ323" s="23"/>
      <c r="IIA323" s="356"/>
      <c r="IIB323" s="290"/>
      <c r="IIC323" s="284"/>
      <c r="IID323" s="269"/>
      <c r="IIE323" s="280"/>
      <c r="IIF323" s="285"/>
      <c r="IIG323" s="34"/>
      <c r="IIH323" s="17"/>
      <c r="III323" s="60"/>
      <c r="IIJ323" s="60"/>
      <c r="IIK323" s="60"/>
      <c r="IIL323" s="34"/>
      <c r="IIM323" s="285"/>
      <c r="IIN323" s="353"/>
      <c r="IIO323" s="354"/>
      <c r="IIP323" s="23"/>
      <c r="IIQ323" s="356"/>
      <c r="IIR323" s="290"/>
      <c r="IIS323" s="284"/>
      <c r="IIT323" s="269"/>
      <c r="IIU323" s="280"/>
      <c r="IIV323" s="285"/>
      <c r="IIW323" s="34"/>
      <c r="IIX323" s="17"/>
      <c r="IIY323" s="60"/>
      <c r="IIZ323" s="60"/>
      <c r="IJA323" s="60"/>
      <c r="IJB323" s="34"/>
      <c r="IJC323" s="285"/>
      <c r="IJD323" s="353"/>
      <c r="IJE323" s="354"/>
      <c r="IJF323" s="23"/>
      <c r="IJG323" s="356"/>
      <c r="IJH323" s="290"/>
      <c r="IJI323" s="284"/>
      <c r="IJJ323" s="269"/>
      <c r="IJK323" s="280"/>
      <c r="IJL323" s="285"/>
      <c r="IJM323" s="34"/>
      <c r="IJN323" s="17"/>
      <c r="IJO323" s="60"/>
      <c r="IJP323" s="60"/>
      <c r="IJQ323" s="60"/>
      <c r="IJR323" s="34"/>
      <c r="IJS323" s="285"/>
      <c r="IJT323" s="353"/>
      <c r="IJU323" s="354"/>
      <c r="IJV323" s="23"/>
      <c r="IJW323" s="356"/>
      <c r="IJX323" s="290"/>
      <c r="IJY323" s="284"/>
      <c r="IJZ323" s="269"/>
      <c r="IKA323" s="280"/>
      <c r="IKB323" s="285"/>
      <c r="IKC323" s="34"/>
      <c r="IKD323" s="17"/>
      <c r="IKE323" s="60"/>
      <c r="IKF323" s="60"/>
      <c r="IKG323" s="60"/>
      <c r="IKH323" s="34"/>
      <c r="IKI323" s="285"/>
      <c r="IKJ323" s="353"/>
      <c r="IKK323" s="354"/>
      <c r="IKL323" s="23"/>
      <c r="IKM323" s="356"/>
      <c r="IKN323" s="290"/>
      <c r="IKO323" s="284"/>
      <c r="IKP323" s="269"/>
      <c r="IKQ323" s="280"/>
      <c r="IKR323" s="285"/>
      <c r="IKS323" s="34"/>
      <c r="IKT323" s="17"/>
      <c r="IKU323" s="60"/>
      <c r="IKV323" s="60"/>
      <c r="IKW323" s="60"/>
      <c r="IKX323" s="34"/>
      <c r="IKY323" s="285"/>
      <c r="IKZ323" s="353"/>
      <c r="ILA323" s="354"/>
      <c r="ILB323" s="23"/>
      <c r="ILC323" s="356"/>
      <c r="ILD323" s="290"/>
      <c r="ILE323" s="284"/>
      <c r="ILF323" s="269"/>
      <c r="ILG323" s="280"/>
      <c r="ILH323" s="285"/>
      <c r="ILI323" s="34"/>
      <c r="ILJ323" s="17"/>
      <c r="ILK323" s="60"/>
      <c r="ILL323" s="60"/>
      <c r="ILM323" s="60"/>
      <c r="ILN323" s="34"/>
      <c r="ILO323" s="285"/>
      <c r="ILP323" s="353"/>
      <c r="ILQ323" s="354"/>
      <c r="ILR323" s="23"/>
      <c r="ILS323" s="356"/>
      <c r="ILT323" s="290"/>
      <c r="ILU323" s="284"/>
      <c r="ILV323" s="269"/>
      <c r="ILW323" s="280"/>
      <c r="ILX323" s="285"/>
      <c r="ILY323" s="34"/>
      <c r="ILZ323" s="17"/>
      <c r="IMA323" s="60"/>
      <c r="IMB323" s="60"/>
      <c r="IMC323" s="60"/>
      <c r="IMD323" s="34"/>
      <c r="IME323" s="285"/>
      <c r="IMF323" s="353"/>
      <c r="IMG323" s="354"/>
      <c r="IMH323" s="23"/>
      <c r="IMI323" s="356"/>
      <c r="IMJ323" s="290"/>
      <c r="IMK323" s="284"/>
      <c r="IML323" s="269"/>
      <c r="IMM323" s="280"/>
      <c r="IMN323" s="285"/>
      <c r="IMO323" s="34"/>
      <c r="IMP323" s="17"/>
      <c r="IMQ323" s="60"/>
      <c r="IMR323" s="60"/>
      <c r="IMS323" s="60"/>
      <c r="IMT323" s="34"/>
      <c r="IMU323" s="285"/>
      <c r="IMV323" s="353"/>
      <c r="IMW323" s="354"/>
      <c r="IMX323" s="23"/>
      <c r="IMY323" s="356"/>
      <c r="IMZ323" s="290"/>
      <c r="INA323" s="284"/>
      <c r="INB323" s="269"/>
      <c r="INC323" s="280"/>
      <c r="IND323" s="285"/>
      <c r="INE323" s="34"/>
      <c r="INF323" s="17"/>
      <c r="ING323" s="60"/>
      <c r="INH323" s="60"/>
      <c r="INI323" s="60"/>
      <c r="INJ323" s="34"/>
      <c r="INK323" s="285"/>
      <c r="INL323" s="353"/>
      <c r="INM323" s="354"/>
      <c r="INN323" s="23"/>
      <c r="INO323" s="356"/>
      <c r="INP323" s="290"/>
      <c r="INQ323" s="284"/>
      <c r="INR323" s="269"/>
      <c r="INS323" s="280"/>
      <c r="INT323" s="285"/>
      <c r="INU323" s="34"/>
      <c r="INV323" s="17"/>
      <c r="INW323" s="60"/>
      <c r="INX323" s="60"/>
      <c r="INY323" s="60"/>
      <c r="INZ323" s="34"/>
      <c r="IOA323" s="285"/>
      <c r="IOB323" s="353"/>
      <c r="IOC323" s="354"/>
      <c r="IOD323" s="23"/>
      <c r="IOE323" s="356"/>
      <c r="IOF323" s="290"/>
      <c r="IOG323" s="284"/>
      <c r="IOH323" s="269"/>
      <c r="IOI323" s="280"/>
      <c r="IOJ323" s="285"/>
      <c r="IOK323" s="34"/>
      <c r="IOL323" s="17"/>
      <c r="IOM323" s="60"/>
      <c r="ION323" s="60"/>
      <c r="IOO323" s="60"/>
      <c r="IOP323" s="34"/>
      <c r="IOQ323" s="285"/>
      <c r="IOR323" s="353"/>
      <c r="IOS323" s="354"/>
      <c r="IOT323" s="23"/>
      <c r="IOU323" s="356"/>
      <c r="IOV323" s="290"/>
      <c r="IOW323" s="284"/>
      <c r="IOX323" s="269"/>
      <c r="IOY323" s="280"/>
      <c r="IOZ323" s="285"/>
      <c r="IPA323" s="34"/>
      <c r="IPB323" s="17"/>
      <c r="IPC323" s="60"/>
      <c r="IPD323" s="60"/>
      <c r="IPE323" s="60"/>
      <c r="IPF323" s="34"/>
      <c r="IPG323" s="285"/>
      <c r="IPH323" s="353"/>
      <c r="IPI323" s="354"/>
      <c r="IPJ323" s="23"/>
      <c r="IPK323" s="356"/>
      <c r="IPL323" s="290"/>
      <c r="IPM323" s="284"/>
      <c r="IPN323" s="269"/>
      <c r="IPO323" s="280"/>
      <c r="IPP323" s="285"/>
      <c r="IPQ323" s="34"/>
      <c r="IPR323" s="17"/>
      <c r="IPS323" s="60"/>
      <c r="IPT323" s="60"/>
      <c r="IPU323" s="60"/>
      <c r="IPV323" s="34"/>
      <c r="IPW323" s="285"/>
      <c r="IPX323" s="353"/>
      <c r="IPY323" s="354"/>
      <c r="IPZ323" s="23"/>
      <c r="IQA323" s="356"/>
      <c r="IQB323" s="290"/>
      <c r="IQC323" s="284"/>
      <c r="IQD323" s="269"/>
      <c r="IQE323" s="280"/>
      <c r="IQF323" s="285"/>
      <c r="IQG323" s="34"/>
      <c r="IQH323" s="17"/>
      <c r="IQI323" s="60"/>
      <c r="IQJ323" s="60"/>
      <c r="IQK323" s="60"/>
      <c r="IQL323" s="34"/>
      <c r="IQM323" s="285"/>
      <c r="IQN323" s="353"/>
      <c r="IQO323" s="354"/>
      <c r="IQP323" s="23"/>
      <c r="IQQ323" s="356"/>
      <c r="IQR323" s="290"/>
      <c r="IQS323" s="284"/>
      <c r="IQT323" s="269"/>
      <c r="IQU323" s="280"/>
      <c r="IQV323" s="285"/>
      <c r="IQW323" s="34"/>
      <c r="IQX323" s="17"/>
      <c r="IQY323" s="60"/>
      <c r="IQZ323" s="60"/>
      <c r="IRA323" s="60"/>
      <c r="IRB323" s="34"/>
      <c r="IRC323" s="285"/>
      <c r="IRD323" s="353"/>
      <c r="IRE323" s="354"/>
      <c r="IRF323" s="23"/>
      <c r="IRG323" s="356"/>
      <c r="IRH323" s="290"/>
      <c r="IRI323" s="284"/>
      <c r="IRJ323" s="269"/>
      <c r="IRK323" s="280"/>
      <c r="IRL323" s="285"/>
      <c r="IRM323" s="34"/>
      <c r="IRN323" s="17"/>
      <c r="IRO323" s="60"/>
      <c r="IRP323" s="60"/>
      <c r="IRQ323" s="60"/>
      <c r="IRR323" s="34"/>
      <c r="IRS323" s="285"/>
      <c r="IRT323" s="353"/>
      <c r="IRU323" s="354"/>
      <c r="IRV323" s="23"/>
      <c r="IRW323" s="356"/>
      <c r="IRX323" s="290"/>
      <c r="IRY323" s="284"/>
      <c r="IRZ323" s="269"/>
      <c r="ISA323" s="280"/>
      <c r="ISB323" s="285"/>
      <c r="ISC323" s="34"/>
      <c r="ISD323" s="17"/>
      <c r="ISE323" s="60"/>
      <c r="ISF323" s="60"/>
      <c r="ISG323" s="60"/>
      <c r="ISH323" s="34"/>
      <c r="ISI323" s="285"/>
      <c r="ISJ323" s="353"/>
      <c r="ISK323" s="354"/>
      <c r="ISL323" s="23"/>
      <c r="ISM323" s="356"/>
      <c r="ISN323" s="290"/>
      <c r="ISO323" s="284"/>
      <c r="ISP323" s="269"/>
      <c r="ISQ323" s="280"/>
      <c r="ISR323" s="285"/>
      <c r="ISS323" s="34"/>
      <c r="IST323" s="17"/>
      <c r="ISU323" s="60"/>
      <c r="ISV323" s="60"/>
      <c r="ISW323" s="60"/>
      <c r="ISX323" s="34"/>
      <c r="ISY323" s="285"/>
      <c r="ISZ323" s="353"/>
      <c r="ITA323" s="354"/>
      <c r="ITB323" s="23"/>
      <c r="ITC323" s="356"/>
      <c r="ITD323" s="290"/>
      <c r="ITE323" s="284"/>
      <c r="ITF323" s="269"/>
      <c r="ITG323" s="280"/>
      <c r="ITH323" s="285"/>
      <c r="ITI323" s="34"/>
      <c r="ITJ323" s="17"/>
      <c r="ITK323" s="60"/>
      <c r="ITL323" s="60"/>
      <c r="ITM323" s="60"/>
      <c r="ITN323" s="34"/>
      <c r="ITO323" s="285"/>
      <c r="ITP323" s="353"/>
      <c r="ITQ323" s="354"/>
      <c r="ITR323" s="23"/>
      <c r="ITS323" s="356"/>
      <c r="ITT323" s="290"/>
      <c r="ITU323" s="284"/>
      <c r="ITV323" s="269"/>
      <c r="ITW323" s="280"/>
      <c r="ITX323" s="285"/>
      <c r="ITY323" s="34"/>
      <c r="ITZ323" s="17"/>
      <c r="IUA323" s="60"/>
      <c r="IUB323" s="60"/>
      <c r="IUC323" s="60"/>
      <c r="IUD323" s="34"/>
      <c r="IUE323" s="285"/>
      <c r="IUF323" s="353"/>
      <c r="IUG323" s="354"/>
      <c r="IUH323" s="23"/>
      <c r="IUI323" s="356"/>
      <c r="IUJ323" s="290"/>
      <c r="IUK323" s="284"/>
      <c r="IUL323" s="269"/>
      <c r="IUM323" s="280"/>
      <c r="IUN323" s="285"/>
      <c r="IUO323" s="34"/>
      <c r="IUP323" s="17"/>
      <c r="IUQ323" s="60"/>
      <c r="IUR323" s="60"/>
      <c r="IUS323" s="60"/>
      <c r="IUT323" s="34"/>
      <c r="IUU323" s="285"/>
      <c r="IUV323" s="353"/>
      <c r="IUW323" s="354"/>
      <c r="IUX323" s="23"/>
      <c r="IUY323" s="356"/>
      <c r="IUZ323" s="290"/>
      <c r="IVA323" s="284"/>
      <c r="IVB323" s="269"/>
      <c r="IVC323" s="280"/>
      <c r="IVD323" s="285"/>
      <c r="IVE323" s="34"/>
      <c r="IVF323" s="17"/>
      <c r="IVG323" s="60"/>
      <c r="IVH323" s="60"/>
      <c r="IVI323" s="60"/>
      <c r="IVJ323" s="34"/>
      <c r="IVK323" s="285"/>
      <c r="IVL323" s="353"/>
      <c r="IVM323" s="354"/>
      <c r="IVN323" s="23"/>
      <c r="IVO323" s="356"/>
      <c r="IVP323" s="290"/>
      <c r="IVQ323" s="284"/>
      <c r="IVR323" s="269"/>
      <c r="IVS323" s="280"/>
      <c r="IVT323" s="285"/>
      <c r="IVU323" s="34"/>
      <c r="IVV323" s="17"/>
      <c r="IVW323" s="60"/>
      <c r="IVX323" s="60"/>
      <c r="IVY323" s="60"/>
      <c r="IVZ323" s="34"/>
      <c r="IWA323" s="285"/>
      <c r="IWB323" s="353"/>
      <c r="IWC323" s="354"/>
      <c r="IWD323" s="23"/>
      <c r="IWE323" s="356"/>
      <c r="IWF323" s="290"/>
      <c r="IWG323" s="284"/>
      <c r="IWH323" s="269"/>
      <c r="IWI323" s="280"/>
      <c r="IWJ323" s="285"/>
      <c r="IWK323" s="34"/>
      <c r="IWL323" s="17"/>
      <c r="IWM323" s="60"/>
      <c r="IWN323" s="60"/>
      <c r="IWO323" s="60"/>
      <c r="IWP323" s="34"/>
      <c r="IWQ323" s="285"/>
      <c r="IWR323" s="353"/>
      <c r="IWS323" s="354"/>
      <c r="IWT323" s="23"/>
      <c r="IWU323" s="356"/>
      <c r="IWV323" s="290"/>
      <c r="IWW323" s="284"/>
      <c r="IWX323" s="269"/>
      <c r="IWY323" s="280"/>
      <c r="IWZ323" s="285"/>
      <c r="IXA323" s="34"/>
      <c r="IXB323" s="17"/>
      <c r="IXC323" s="60"/>
      <c r="IXD323" s="60"/>
      <c r="IXE323" s="60"/>
      <c r="IXF323" s="34"/>
      <c r="IXG323" s="285"/>
      <c r="IXH323" s="353"/>
      <c r="IXI323" s="354"/>
      <c r="IXJ323" s="23"/>
      <c r="IXK323" s="356"/>
      <c r="IXL323" s="290"/>
      <c r="IXM323" s="284"/>
      <c r="IXN323" s="269"/>
      <c r="IXO323" s="280"/>
      <c r="IXP323" s="285"/>
      <c r="IXQ323" s="34"/>
      <c r="IXR323" s="17"/>
      <c r="IXS323" s="60"/>
      <c r="IXT323" s="60"/>
      <c r="IXU323" s="60"/>
      <c r="IXV323" s="34"/>
      <c r="IXW323" s="285"/>
      <c r="IXX323" s="353"/>
      <c r="IXY323" s="354"/>
      <c r="IXZ323" s="23"/>
      <c r="IYA323" s="356"/>
      <c r="IYB323" s="290"/>
      <c r="IYC323" s="284"/>
      <c r="IYD323" s="269"/>
      <c r="IYE323" s="280"/>
      <c r="IYF323" s="285"/>
      <c r="IYG323" s="34"/>
      <c r="IYH323" s="17"/>
      <c r="IYI323" s="60"/>
      <c r="IYJ323" s="60"/>
      <c r="IYK323" s="60"/>
      <c r="IYL323" s="34"/>
      <c r="IYM323" s="285"/>
      <c r="IYN323" s="353"/>
      <c r="IYO323" s="354"/>
      <c r="IYP323" s="23"/>
      <c r="IYQ323" s="356"/>
      <c r="IYR323" s="290"/>
      <c r="IYS323" s="284"/>
      <c r="IYT323" s="269"/>
      <c r="IYU323" s="280"/>
      <c r="IYV323" s="285"/>
      <c r="IYW323" s="34"/>
      <c r="IYX323" s="17"/>
      <c r="IYY323" s="60"/>
      <c r="IYZ323" s="60"/>
      <c r="IZA323" s="60"/>
      <c r="IZB323" s="34"/>
      <c r="IZC323" s="285"/>
      <c r="IZD323" s="353"/>
      <c r="IZE323" s="354"/>
      <c r="IZF323" s="23"/>
      <c r="IZG323" s="356"/>
      <c r="IZH323" s="290"/>
      <c r="IZI323" s="284"/>
      <c r="IZJ323" s="269"/>
      <c r="IZK323" s="280"/>
      <c r="IZL323" s="285"/>
      <c r="IZM323" s="34"/>
      <c r="IZN323" s="17"/>
      <c r="IZO323" s="60"/>
      <c r="IZP323" s="60"/>
      <c r="IZQ323" s="60"/>
      <c r="IZR323" s="34"/>
      <c r="IZS323" s="285"/>
      <c r="IZT323" s="353"/>
      <c r="IZU323" s="354"/>
      <c r="IZV323" s="23"/>
      <c r="IZW323" s="356"/>
      <c r="IZX323" s="290"/>
      <c r="IZY323" s="284"/>
      <c r="IZZ323" s="269"/>
      <c r="JAA323" s="280"/>
      <c r="JAB323" s="285"/>
      <c r="JAC323" s="34"/>
      <c r="JAD323" s="17"/>
      <c r="JAE323" s="60"/>
      <c r="JAF323" s="60"/>
      <c r="JAG323" s="60"/>
      <c r="JAH323" s="34"/>
      <c r="JAI323" s="285"/>
      <c r="JAJ323" s="353"/>
      <c r="JAK323" s="354"/>
      <c r="JAL323" s="23"/>
      <c r="JAM323" s="356"/>
      <c r="JAN323" s="290"/>
      <c r="JAO323" s="284"/>
      <c r="JAP323" s="269"/>
      <c r="JAQ323" s="280"/>
      <c r="JAR323" s="285"/>
      <c r="JAS323" s="34"/>
      <c r="JAT323" s="17"/>
      <c r="JAU323" s="60"/>
      <c r="JAV323" s="60"/>
      <c r="JAW323" s="60"/>
      <c r="JAX323" s="34"/>
      <c r="JAY323" s="285"/>
      <c r="JAZ323" s="353"/>
      <c r="JBA323" s="354"/>
      <c r="JBB323" s="23"/>
      <c r="JBC323" s="356"/>
      <c r="JBD323" s="290"/>
      <c r="JBE323" s="284"/>
      <c r="JBF323" s="269"/>
      <c r="JBG323" s="280"/>
      <c r="JBH323" s="285"/>
      <c r="JBI323" s="34"/>
      <c r="JBJ323" s="17"/>
      <c r="JBK323" s="60"/>
      <c r="JBL323" s="60"/>
      <c r="JBM323" s="60"/>
      <c r="JBN323" s="34"/>
      <c r="JBO323" s="285"/>
      <c r="JBP323" s="353"/>
      <c r="JBQ323" s="354"/>
      <c r="JBR323" s="23"/>
      <c r="JBS323" s="356"/>
      <c r="JBT323" s="290"/>
      <c r="JBU323" s="284"/>
      <c r="JBV323" s="269"/>
      <c r="JBW323" s="280"/>
      <c r="JBX323" s="285"/>
      <c r="JBY323" s="34"/>
      <c r="JBZ323" s="17"/>
      <c r="JCA323" s="60"/>
      <c r="JCB323" s="60"/>
      <c r="JCC323" s="60"/>
      <c r="JCD323" s="34"/>
      <c r="JCE323" s="285"/>
      <c r="JCF323" s="353"/>
      <c r="JCG323" s="354"/>
      <c r="JCH323" s="23"/>
      <c r="JCI323" s="356"/>
      <c r="JCJ323" s="290"/>
      <c r="JCK323" s="284"/>
      <c r="JCL323" s="269"/>
      <c r="JCM323" s="280"/>
      <c r="JCN323" s="285"/>
      <c r="JCO323" s="34"/>
      <c r="JCP323" s="17"/>
      <c r="JCQ323" s="60"/>
      <c r="JCR323" s="60"/>
      <c r="JCS323" s="60"/>
      <c r="JCT323" s="34"/>
      <c r="JCU323" s="285"/>
      <c r="JCV323" s="353"/>
      <c r="JCW323" s="354"/>
      <c r="JCX323" s="23"/>
      <c r="JCY323" s="356"/>
      <c r="JCZ323" s="290"/>
      <c r="JDA323" s="284"/>
      <c r="JDB323" s="269"/>
      <c r="JDC323" s="280"/>
      <c r="JDD323" s="285"/>
      <c r="JDE323" s="34"/>
      <c r="JDF323" s="17"/>
      <c r="JDG323" s="60"/>
      <c r="JDH323" s="60"/>
      <c r="JDI323" s="60"/>
      <c r="JDJ323" s="34"/>
      <c r="JDK323" s="285"/>
      <c r="JDL323" s="353"/>
      <c r="JDM323" s="354"/>
      <c r="JDN323" s="23"/>
      <c r="JDO323" s="356"/>
      <c r="JDP323" s="290"/>
      <c r="JDQ323" s="284"/>
      <c r="JDR323" s="269"/>
      <c r="JDS323" s="280"/>
      <c r="JDT323" s="285"/>
      <c r="JDU323" s="34"/>
      <c r="JDV323" s="17"/>
      <c r="JDW323" s="60"/>
      <c r="JDX323" s="60"/>
      <c r="JDY323" s="60"/>
      <c r="JDZ323" s="34"/>
      <c r="JEA323" s="285"/>
      <c r="JEB323" s="353"/>
      <c r="JEC323" s="354"/>
      <c r="JED323" s="23"/>
      <c r="JEE323" s="356"/>
      <c r="JEF323" s="290"/>
      <c r="JEG323" s="284"/>
      <c r="JEH323" s="269"/>
      <c r="JEI323" s="280"/>
      <c r="JEJ323" s="285"/>
      <c r="JEK323" s="34"/>
      <c r="JEL323" s="17"/>
      <c r="JEM323" s="60"/>
      <c r="JEN323" s="60"/>
      <c r="JEO323" s="60"/>
      <c r="JEP323" s="34"/>
      <c r="JEQ323" s="285"/>
      <c r="JER323" s="353"/>
      <c r="JES323" s="354"/>
      <c r="JET323" s="23"/>
      <c r="JEU323" s="356"/>
      <c r="JEV323" s="290"/>
      <c r="JEW323" s="284"/>
      <c r="JEX323" s="269"/>
      <c r="JEY323" s="280"/>
      <c r="JEZ323" s="285"/>
      <c r="JFA323" s="34"/>
      <c r="JFB323" s="17"/>
      <c r="JFC323" s="60"/>
      <c r="JFD323" s="60"/>
      <c r="JFE323" s="60"/>
      <c r="JFF323" s="34"/>
      <c r="JFG323" s="285"/>
      <c r="JFH323" s="353"/>
      <c r="JFI323" s="354"/>
      <c r="JFJ323" s="23"/>
      <c r="JFK323" s="356"/>
      <c r="JFL323" s="290"/>
      <c r="JFM323" s="284"/>
      <c r="JFN323" s="269"/>
      <c r="JFO323" s="280"/>
      <c r="JFP323" s="285"/>
      <c r="JFQ323" s="34"/>
      <c r="JFR323" s="17"/>
      <c r="JFS323" s="60"/>
      <c r="JFT323" s="60"/>
      <c r="JFU323" s="60"/>
      <c r="JFV323" s="34"/>
      <c r="JFW323" s="285"/>
      <c r="JFX323" s="353"/>
      <c r="JFY323" s="354"/>
      <c r="JFZ323" s="23"/>
      <c r="JGA323" s="356"/>
      <c r="JGB323" s="290"/>
      <c r="JGC323" s="284"/>
      <c r="JGD323" s="269"/>
      <c r="JGE323" s="280"/>
      <c r="JGF323" s="285"/>
      <c r="JGG323" s="34"/>
      <c r="JGH323" s="17"/>
      <c r="JGI323" s="60"/>
      <c r="JGJ323" s="60"/>
      <c r="JGK323" s="60"/>
      <c r="JGL323" s="34"/>
      <c r="JGM323" s="285"/>
      <c r="JGN323" s="353"/>
      <c r="JGO323" s="354"/>
      <c r="JGP323" s="23"/>
      <c r="JGQ323" s="356"/>
      <c r="JGR323" s="290"/>
      <c r="JGS323" s="284"/>
      <c r="JGT323" s="269"/>
      <c r="JGU323" s="280"/>
      <c r="JGV323" s="285"/>
      <c r="JGW323" s="34"/>
      <c r="JGX323" s="17"/>
      <c r="JGY323" s="60"/>
      <c r="JGZ323" s="60"/>
      <c r="JHA323" s="60"/>
      <c r="JHB323" s="34"/>
      <c r="JHC323" s="285"/>
      <c r="JHD323" s="353"/>
      <c r="JHE323" s="354"/>
      <c r="JHF323" s="23"/>
      <c r="JHG323" s="356"/>
      <c r="JHH323" s="290"/>
      <c r="JHI323" s="284"/>
      <c r="JHJ323" s="269"/>
      <c r="JHK323" s="280"/>
      <c r="JHL323" s="285"/>
      <c r="JHM323" s="34"/>
      <c r="JHN323" s="17"/>
      <c r="JHO323" s="60"/>
      <c r="JHP323" s="60"/>
      <c r="JHQ323" s="60"/>
      <c r="JHR323" s="34"/>
      <c r="JHS323" s="285"/>
      <c r="JHT323" s="353"/>
      <c r="JHU323" s="354"/>
      <c r="JHV323" s="23"/>
      <c r="JHW323" s="356"/>
      <c r="JHX323" s="290"/>
      <c r="JHY323" s="284"/>
      <c r="JHZ323" s="269"/>
      <c r="JIA323" s="280"/>
      <c r="JIB323" s="285"/>
      <c r="JIC323" s="34"/>
      <c r="JID323" s="17"/>
      <c r="JIE323" s="60"/>
      <c r="JIF323" s="60"/>
      <c r="JIG323" s="60"/>
      <c r="JIH323" s="34"/>
      <c r="JII323" s="285"/>
      <c r="JIJ323" s="353"/>
      <c r="JIK323" s="354"/>
      <c r="JIL323" s="23"/>
      <c r="JIM323" s="356"/>
      <c r="JIN323" s="290"/>
      <c r="JIO323" s="284"/>
      <c r="JIP323" s="269"/>
      <c r="JIQ323" s="280"/>
      <c r="JIR323" s="285"/>
      <c r="JIS323" s="34"/>
      <c r="JIT323" s="17"/>
      <c r="JIU323" s="60"/>
      <c r="JIV323" s="60"/>
      <c r="JIW323" s="60"/>
      <c r="JIX323" s="34"/>
      <c r="JIY323" s="285"/>
      <c r="JIZ323" s="353"/>
      <c r="JJA323" s="354"/>
      <c r="JJB323" s="23"/>
      <c r="JJC323" s="356"/>
      <c r="JJD323" s="290"/>
      <c r="JJE323" s="284"/>
      <c r="JJF323" s="269"/>
      <c r="JJG323" s="280"/>
      <c r="JJH323" s="285"/>
      <c r="JJI323" s="34"/>
      <c r="JJJ323" s="17"/>
      <c r="JJK323" s="60"/>
      <c r="JJL323" s="60"/>
      <c r="JJM323" s="60"/>
      <c r="JJN323" s="34"/>
      <c r="JJO323" s="285"/>
      <c r="JJP323" s="353"/>
      <c r="JJQ323" s="354"/>
      <c r="JJR323" s="23"/>
      <c r="JJS323" s="356"/>
      <c r="JJT323" s="290"/>
      <c r="JJU323" s="284"/>
      <c r="JJV323" s="269"/>
      <c r="JJW323" s="280"/>
      <c r="JJX323" s="285"/>
      <c r="JJY323" s="34"/>
      <c r="JJZ323" s="17"/>
      <c r="JKA323" s="60"/>
      <c r="JKB323" s="60"/>
      <c r="JKC323" s="60"/>
      <c r="JKD323" s="34"/>
      <c r="JKE323" s="285"/>
      <c r="JKF323" s="353"/>
      <c r="JKG323" s="354"/>
      <c r="JKH323" s="23"/>
      <c r="JKI323" s="356"/>
      <c r="JKJ323" s="290"/>
      <c r="JKK323" s="284"/>
      <c r="JKL323" s="269"/>
      <c r="JKM323" s="280"/>
      <c r="JKN323" s="285"/>
      <c r="JKO323" s="34"/>
      <c r="JKP323" s="17"/>
      <c r="JKQ323" s="60"/>
      <c r="JKR323" s="60"/>
      <c r="JKS323" s="60"/>
      <c r="JKT323" s="34"/>
      <c r="JKU323" s="285"/>
      <c r="JKV323" s="353"/>
      <c r="JKW323" s="354"/>
      <c r="JKX323" s="23"/>
      <c r="JKY323" s="356"/>
      <c r="JKZ323" s="290"/>
      <c r="JLA323" s="284"/>
      <c r="JLB323" s="269"/>
      <c r="JLC323" s="280"/>
      <c r="JLD323" s="285"/>
      <c r="JLE323" s="34"/>
      <c r="JLF323" s="17"/>
      <c r="JLG323" s="60"/>
      <c r="JLH323" s="60"/>
      <c r="JLI323" s="60"/>
      <c r="JLJ323" s="34"/>
      <c r="JLK323" s="285"/>
      <c r="JLL323" s="353"/>
      <c r="JLM323" s="354"/>
      <c r="JLN323" s="23"/>
      <c r="JLO323" s="356"/>
      <c r="JLP323" s="290"/>
      <c r="JLQ323" s="284"/>
      <c r="JLR323" s="269"/>
      <c r="JLS323" s="280"/>
      <c r="JLT323" s="285"/>
      <c r="JLU323" s="34"/>
      <c r="JLV323" s="17"/>
      <c r="JLW323" s="60"/>
      <c r="JLX323" s="60"/>
      <c r="JLY323" s="60"/>
      <c r="JLZ323" s="34"/>
      <c r="JMA323" s="285"/>
      <c r="JMB323" s="353"/>
      <c r="JMC323" s="354"/>
      <c r="JMD323" s="23"/>
      <c r="JME323" s="356"/>
      <c r="JMF323" s="290"/>
      <c r="JMG323" s="284"/>
      <c r="JMH323" s="269"/>
      <c r="JMI323" s="280"/>
      <c r="JMJ323" s="285"/>
      <c r="JMK323" s="34"/>
      <c r="JML323" s="17"/>
      <c r="JMM323" s="60"/>
      <c r="JMN323" s="60"/>
      <c r="JMO323" s="60"/>
      <c r="JMP323" s="34"/>
      <c r="JMQ323" s="285"/>
      <c r="JMR323" s="353"/>
      <c r="JMS323" s="354"/>
      <c r="JMT323" s="23"/>
      <c r="JMU323" s="356"/>
      <c r="JMV323" s="290"/>
      <c r="JMW323" s="284"/>
      <c r="JMX323" s="269"/>
      <c r="JMY323" s="280"/>
      <c r="JMZ323" s="285"/>
      <c r="JNA323" s="34"/>
      <c r="JNB323" s="17"/>
      <c r="JNC323" s="60"/>
      <c r="JND323" s="60"/>
      <c r="JNE323" s="60"/>
      <c r="JNF323" s="34"/>
      <c r="JNG323" s="285"/>
      <c r="JNH323" s="353"/>
      <c r="JNI323" s="354"/>
      <c r="JNJ323" s="23"/>
      <c r="JNK323" s="356"/>
      <c r="JNL323" s="290"/>
      <c r="JNM323" s="284"/>
      <c r="JNN323" s="269"/>
      <c r="JNO323" s="280"/>
      <c r="JNP323" s="285"/>
      <c r="JNQ323" s="34"/>
      <c r="JNR323" s="17"/>
      <c r="JNS323" s="60"/>
      <c r="JNT323" s="60"/>
      <c r="JNU323" s="60"/>
      <c r="JNV323" s="34"/>
      <c r="JNW323" s="285"/>
      <c r="JNX323" s="353"/>
      <c r="JNY323" s="354"/>
      <c r="JNZ323" s="23"/>
      <c r="JOA323" s="356"/>
      <c r="JOB323" s="290"/>
      <c r="JOC323" s="284"/>
      <c r="JOD323" s="269"/>
      <c r="JOE323" s="280"/>
      <c r="JOF323" s="285"/>
      <c r="JOG323" s="34"/>
      <c r="JOH323" s="17"/>
      <c r="JOI323" s="60"/>
      <c r="JOJ323" s="60"/>
      <c r="JOK323" s="60"/>
      <c r="JOL323" s="34"/>
      <c r="JOM323" s="285"/>
      <c r="JON323" s="353"/>
      <c r="JOO323" s="354"/>
      <c r="JOP323" s="23"/>
      <c r="JOQ323" s="356"/>
      <c r="JOR323" s="290"/>
      <c r="JOS323" s="284"/>
      <c r="JOT323" s="269"/>
      <c r="JOU323" s="280"/>
      <c r="JOV323" s="285"/>
      <c r="JOW323" s="34"/>
      <c r="JOX323" s="17"/>
      <c r="JOY323" s="60"/>
      <c r="JOZ323" s="60"/>
      <c r="JPA323" s="60"/>
      <c r="JPB323" s="34"/>
      <c r="JPC323" s="285"/>
      <c r="JPD323" s="353"/>
      <c r="JPE323" s="354"/>
      <c r="JPF323" s="23"/>
      <c r="JPG323" s="356"/>
      <c r="JPH323" s="290"/>
      <c r="JPI323" s="284"/>
      <c r="JPJ323" s="269"/>
      <c r="JPK323" s="280"/>
      <c r="JPL323" s="285"/>
      <c r="JPM323" s="34"/>
      <c r="JPN323" s="17"/>
      <c r="JPO323" s="60"/>
      <c r="JPP323" s="60"/>
      <c r="JPQ323" s="60"/>
      <c r="JPR323" s="34"/>
      <c r="JPS323" s="285"/>
      <c r="JPT323" s="353"/>
      <c r="JPU323" s="354"/>
      <c r="JPV323" s="23"/>
      <c r="JPW323" s="356"/>
      <c r="JPX323" s="290"/>
      <c r="JPY323" s="284"/>
      <c r="JPZ323" s="269"/>
      <c r="JQA323" s="280"/>
      <c r="JQB323" s="285"/>
      <c r="JQC323" s="34"/>
      <c r="JQD323" s="17"/>
      <c r="JQE323" s="60"/>
      <c r="JQF323" s="60"/>
      <c r="JQG323" s="60"/>
      <c r="JQH323" s="34"/>
      <c r="JQI323" s="285"/>
      <c r="JQJ323" s="353"/>
      <c r="JQK323" s="354"/>
      <c r="JQL323" s="23"/>
      <c r="JQM323" s="356"/>
      <c r="JQN323" s="290"/>
      <c r="JQO323" s="284"/>
      <c r="JQP323" s="269"/>
      <c r="JQQ323" s="280"/>
      <c r="JQR323" s="285"/>
      <c r="JQS323" s="34"/>
      <c r="JQT323" s="17"/>
      <c r="JQU323" s="60"/>
      <c r="JQV323" s="60"/>
      <c r="JQW323" s="60"/>
      <c r="JQX323" s="34"/>
      <c r="JQY323" s="285"/>
      <c r="JQZ323" s="353"/>
      <c r="JRA323" s="354"/>
      <c r="JRB323" s="23"/>
      <c r="JRC323" s="356"/>
      <c r="JRD323" s="290"/>
      <c r="JRE323" s="284"/>
      <c r="JRF323" s="269"/>
      <c r="JRG323" s="280"/>
      <c r="JRH323" s="285"/>
      <c r="JRI323" s="34"/>
      <c r="JRJ323" s="17"/>
      <c r="JRK323" s="60"/>
      <c r="JRL323" s="60"/>
      <c r="JRM323" s="60"/>
      <c r="JRN323" s="34"/>
      <c r="JRO323" s="285"/>
      <c r="JRP323" s="353"/>
      <c r="JRQ323" s="354"/>
      <c r="JRR323" s="23"/>
      <c r="JRS323" s="356"/>
      <c r="JRT323" s="290"/>
      <c r="JRU323" s="284"/>
      <c r="JRV323" s="269"/>
      <c r="JRW323" s="280"/>
      <c r="JRX323" s="285"/>
      <c r="JRY323" s="34"/>
      <c r="JRZ323" s="17"/>
      <c r="JSA323" s="60"/>
      <c r="JSB323" s="60"/>
      <c r="JSC323" s="60"/>
      <c r="JSD323" s="34"/>
      <c r="JSE323" s="285"/>
      <c r="JSF323" s="353"/>
      <c r="JSG323" s="354"/>
      <c r="JSH323" s="23"/>
      <c r="JSI323" s="356"/>
      <c r="JSJ323" s="290"/>
      <c r="JSK323" s="284"/>
      <c r="JSL323" s="269"/>
      <c r="JSM323" s="280"/>
      <c r="JSN323" s="285"/>
      <c r="JSO323" s="34"/>
      <c r="JSP323" s="17"/>
      <c r="JSQ323" s="60"/>
      <c r="JSR323" s="60"/>
      <c r="JSS323" s="60"/>
      <c r="JST323" s="34"/>
      <c r="JSU323" s="285"/>
      <c r="JSV323" s="353"/>
      <c r="JSW323" s="354"/>
      <c r="JSX323" s="23"/>
      <c r="JSY323" s="356"/>
      <c r="JSZ323" s="290"/>
      <c r="JTA323" s="284"/>
      <c r="JTB323" s="269"/>
      <c r="JTC323" s="280"/>
      <c r="JTD323" s="285"/>
      <c r="JTE323" s="34"/>
      <c r="JTF323" s="17"/>
      <c r="JTG323" s="60"/>
      <c r="JTH323" s="60"/>
      <c r="JTI323" s="60"/>
      <c r="JTJ323" s="34"/>
      <c r="JTK323" s="285"/>
      <c r="JTL323" s="353"/>
      <c r="JTM323" s="354"/>
      <c r="JTN323" s="23"/>
      <c r="JTO323" s="356"/>
      <c r="JTP323" s="290"/>
      <c r="JTQ323" s="284"/>
      <c r="JTR323" s="269"/>
      <c r="JTS323" s="280"/>
      <c r="JTT323" s="285"/>
      <c r="JTU323" s="34"/>
      <c r="JTV323" s="17"/>
      <c r="JTW323" s="60"/>
      <c r="JTX323" s="60"/>
      <c r="JTY323" s="60"/>
      <c r="JTZ323" s="34"/>
      <c r="JUA323" s="285"/>
      <c r="JUB323" s="353"/>
      <c r="JUC323" s="354"/>
      <c r="JUD323" s="23"/>
      <c r="JUE323" s="356"/>
      <c r="JUF323" s="290"/>
      <c r="JUG323" s="284"/>
      <c r="JUH323" s="269"/>
      <c r="JUI323" s="280"/>
      <c r="JUJ323" s="285"/>
      <c r="JUK323" s="34"/>
      <c r="JUL323" s="17"/>
      <c r="JUM323" s="60"/>
      <c r="JUN323" s="60"/>
      <c r="JUO323" s="60"/>
      <c r="JUP323" s="34"/>
      <c r="JUQ323" s="285"/>
      <c r="JUR323" s="353"/>
      <c r="JUS323" s="354"/>
      <c r="JUT323" s="23"/>
      <c r="JUU323" s="356"/>
      <c r="JUV323" s="290"/>
      <c r="JUW323" s="284"/>
      <c r="JUX323" s="269"/>
      <c r="JUY323" s="280"/>
      <c r="JUZ323" s="285"/>
      <c r="JVA323" s="34"/>
      <c r="JVB323" s="17"/>
      <c r="JVC323" s="60"/>
      <c r="JVD323" s="60"/>
      <c r="JVE323" s="60"/>
      <c r="JVF323" s="34"/>
      <c r="JVG323" s="285"/>
      <c r="JVH323" s="353"/>
      <c r="JVI323" s="354"/>
      <c r="JVJ323" s="23"/>
      <c r="JVK323" s="356"/>
      <c r="JVL323" s="290"/>
      <c r="JVM323" s="284"/>
      <c r="JVN323" s="269"/>
      <c r="JVO323" s="280"/>
      <c r="JVP323" s="285"/>
      <c r="JVQ323" s="34"/>
      <c r="JVR323" s="17"/>
      <c r="JVS323" s="60"/>
      <c r="JVT323" s="60"/>
      <c r="JVU323" s="60"/>
      <c r="JVV323" s="34"/>
      <c r="JVW323" s="285"/>
      <c r="JVX323" s="353"/>
      <c r="JVY323" s="354"/>
      <c r="JVZ323" s="23"/>
      <c r="JWA323" s="356"/>
      <c r="JWB323" s="290"/>
      <c r="JWC323" s="284"/>
      <c r="JWD323" s="269"/>
      <c r="JWE323" s="280"/>
      <c r="JWF323" s="285"/>
      <c r="JWG323" s="34"/>
      <c r="JWH323" s="17"/>
      <c r="JWI323" s="60"/>
      <c r="JWJ323" s="60"/>
      <c r="JWK323" s="60"/>
      <c r="JWL323" s="34"/>
      <c r="JWM323" s="285"/>
      <c r="JWN323" s="353"/>
      <c r="JWO323" s="354"/>
      <c r="JWP323" s="23"/>
      <c r="JWQ323" s="356"/>
      <c r="JWR323" s="290"/>
      <c r="JWS323" s="284"/>
      <c r="JWT323" s="269"/>
      <c r="JWU323" s="280"/>
      <c r="JWV323" s="285"/>
      <c r="JWW323" s="34"/>
      <c r="JWX323" s="17"/>
      <c r="JWY323" s="60"/>
      <c r="JWZ323" s="60"/>
      <c r="JXA323" s="60"/>
      <c r="JXB323" s="34"/>
      <c r="JXC323" s="285"/>
      <c r="JXD323" s="353"/>
      <c r="JXE323" s="354"/>
      <c r="JXF323" s="23"/>
      <c r="JXG323" s="356"/>
      <c r="JXH323" s="290"/>
      <c r="JXI323" s="284"/>
      <c r="JXJ323" s="269"/>
      <c r="JXK323" s="280"/>
      <c r="JXL323" s="285"/>
      <c r="JXM323" s="34"/>
      <c r="JXN323" s="17"/>
      <c r="JXO323" s="60"/>
      <c r="JXP323" s="60"/>
      <c r="JXQ323" s="60"/>
      <c r="JXR323" s="34"/>
      <c r="JXS323" s="285"/>
      <c r="JXT323" s="353"/>
      <c r="JXU323" s="354"/>
      <c r="JXV323" s="23"/>
      <c r="JXW323" s="356"/>
      <c r="JXX323" s="290"/>
      <c r="JXY323" s="284"/>
      <c r="JXZ323" s="269"/>
      <c r="JYA323" s="280"/>
      <c r="JYB323" s="285"/>
      <c r="JYC323" s="34"/>
      <c r="JYD323" s="17"/>
      <c r="JYE323" s="60"/>
      <c r="JYF323" s="60"/>
      <c r="JYG323" s="60"/>
      <c r="JYH323" s="34"/>
      <c r="JYI323" s="285"/>
      <c r="JYJ323" s="353"/>
      <c r="JYK323" s="354"/>
      <c r="JYL323" s="23"/>
      <c r="JYM323" s="356"/>
      <c r="JYN323" s="290"/>
      <c r="JYO323" s="284"/>
      <c r="JYP323" s="269"/>
      <c r="JYQ323" s="280"/>
      <c r="JYR323" s="285"/>
      <c r="JYS323" s="34"/>
      <c r="JYT323" s="17"/>
      <c r="JYU323" s="60"/>
      <c r="JYV323" s="60"/>
      <c r="JYW323" s="60"/>
      <c r="JYX323" s="34"/>
      <c r="JYY323" s="285"/>
      <c r="JYZ323" s="353"/>
      <c r="JZA323" s="354"/>
      <c r="JZB323" s="23"/>
      <c r="JZC323" s="356"/>
      <c r="JZD323" s="290"/>
      <c r="JZE323" s="284"/>
      <c r="JZF323" s="269"/>
      <c r="JZG323" s="280"/>
      <c r="JZH323" s="285"/>
      <c r="JZI323" s="34"/>
      <c r="JZJ323" s="17"/>
      <c r="JZK323" s="60"/>
      <c r="JZL323" s="60"/>
      <c r="JZM323" s="60"/>
      <c r="JZN323" s="34"/>
      <c r="JZO323" s="285"/>
      <c r="JZP323" s="353"/>
      <c r="JZQ323" s="354"/>
      <c r="JZR323" s="23"/>
      <c r="JZS323" s="356"/>
      <c r="JZT323" s="290"/>
      <c r="JZU323" s="284"/>
      <c r="JZV323" s="269"/>
      <c r="JZW323" s="280"/>
      <c r="JZX323" s="285"/>
      <c r="JZY323" s="34"/>
      <c r="JZZ323" s="17"/>
      <c r="KAA323" s="60"/>
      <c r="KAB323" s="60"/>
      <c r="KAC323" s="60"/>
      <c r="KAD323" s="34"/>
      <c r="KAE323" s="285"/>
      <c r="KAF323" s="353"/>
      <c r="KAG323" s="354"/>
      <c r="KAH323" s="23"/>
      <c r="KAI323" s="356"/>
      <c r="KAJ323" s="290"/>
      <c r="KAK323" s="284"/>
      <c r="KAL323" s="269"/>
      <c r="KAM323" s="280"/>
      <c r="KAN323" s="285"/>
      <c r="KAO323" s="34"/>
      <c r="KAP323" s="17"/>
      <c r="KAQ323" s="60"/>
      <c r="KAR323" s="60"/>
      <c r="KAS323" s="60"/>
      <c r="KAT323" s="34"/>
      <c r="KAU323" s="285"/>
      <c r="KAV323" s="353"/>
      <c r="KAW323" s="354"/>
      <c r="KAX323" s="23"/>
      <c r="KAY323" s="356"/>
      <c r="KAZ323" s="290"/>
      <c r="KBA323" s="284"/>
      <c r="KBB323" s="269"/>
      <c r="KBC323" s="280"/>
      <c r="KBD323" s="285"/>
      <c r="KBE323" s="34"/>
      <c r="KBF323" s="17"/>
      <c r="KBG323" s="60"/>
      <c r="KBH323" s="60"/>
      <c r="KBI323" s="60"/>
      <c r="KBJ323" s="34"/>
      <c r="KBK323" s="285"/>
      <c r="KBL323" s="353"/>
      <c r="KBM323" s="354"/>
      <c r="KBN323" s="23"/>
      <c r="KBO323" s="356"/>
      <c r="KBP323" s="290"/>
      <c r="KBQ323" s="284"/>
      <c r="KBR323" s="269"/>
      <c r="KBS323" s="280"/>
      <c r="KBT323" s="285"/>
      <c r="KBU323" s="34"/>
      <c r="KBV323" s="17"/>
      <c r="KBW323" s="60"/>
      <c r="KBX323" s="60"/>
      <c r="KBY323" s="60"/>
      <c r="KBZ323" s="34"/>
      <c r="KCA323" s="285"/>
      <c r="KCB323" s="353"/>
      <c r="KCC323" s="354"/>
      <c r="KCD323" s="23"/>
      <c r="KCE323" s="356"/>
      <c r="KCF323" s="290"/>
      <c r="KCG323" s="284"/>
      <c r="KCH323" s="269"/>
      <c r="KCI323" s="280"/>
      <c r="KCJ323" s="285"/>
      <c r="KCK323" s="34"/>
      <c r="KCL323" s="17"/>
      <c r="KCM323" s="60"/>
      <c r="KCN323" s="60"/>
      <c r="KCO323" s="60"/>
      <c r="KCP323" s="34"/>
      <c r="KCQ323" s="285"/>
      <c r="KCR323" s="353"/>
      <c r="KCS323" s="354"/>
      <c r="KCT323" s="23"/>
      <c r="KCU323" s="356"/>
      <c r="KCV323" s="290"/>
      <c r="KCW323" s="284"/>
      <c r="KCX323" s="269"/>
      <c r="KCY323" s="280"/>
      <c r="KCZ323" s="285"/>
      <c r="KDA323" s="34"/>
      <c r="KDB323" s="17"/>
      <c r="KDC323" s="60"/>
      <c r="KDD323" s="60"/>
      <c r="KDE323" s="60"/>
      <c r="KDF323" s="34"/>
      <c r="KDG323" s="285"/>
      <c r="KDH323" s="353"/>
      <c r="KDI323" s="354"/>
      <c r="KDJ323" s="23"/>
      <c r="KDK323" s="356"/>
      <c r="KDL323" s="290"/>
      <c r="KDM323" s="284"/>
      <c r="KDN323" s="269"/>
      <c r="KDO323" s="280"/>
      <c r="KDP323" s="285"/>
      <c r="KDQ323" s="34"/>
      <c r="KDR323" s="17"/>
      <c r="KDS323" s="60"/>
      <c r="KDT323" s="60"/>
      <c r="KDU323" s="60"/>
      <c r="KDV323" s="34"/>
      <c r="KDW323" s="285"/>
      <c r="KDX323" s="353"/>
      <c r="KDY323" s="354"/>
      <c r="KDZ323" s="23"/>
      <c r="KEA323" s="356"/>
      <c r="KEB323" s="290"/>
      <c r="KEC323" s="284"/>
      <c r="KED323" s="269"/>
      <c r="KEE323" s="280"/>
      <c r="KEF323" s="285"/>
      <c r="KEG323" s="34"/>
      <c r="KEH323" s="17"/>
      <c r="KEI323" s="60"/>
      <c r="KEJ323" s="60"/>
      <c r="KEK323" s="60"/>
      <c r="KEL323" s="34"/>
      <c r="KEM323" s="285"/>
      <c r="KEN323" s="353"/>
      <c r="KEO323" s="354"/>
      <c r="KEP323" s="23"/>
      <c r="KEQ323" s="356"/>
      <c r="KER323" s="290"/>
      <c r="KES323" s="284"/>
      <c r="KET323" s="269"/>
      <c r="KEU323" s="280"/>
      <c r="KEV323" s="285"/>
      <c r="KEW323" s="34"/>
      <c r="KEX323" s="17"/>
      <c r="KEY323" s="60"/>
      <c r="KEZ323" s="60"/>
      <c r="KFA323" s="60"/>
      <c r="KFB323" s="34"/>
      <c r="KFC323" s="285"/>
      <c r="KFD323" s="353"/>
      <c r="KFE323" s="354"/>
      <c r="KFF323" s="23"/>
      <c r="KFG323" s="356"/>
      <c r="KFH323" s="290"/>
      <c r="KFI323" s="284"/>
      <c r="KFJ323" s="269"/>
      <c r="KFK323" s="280"/>
      <c r="KFL323" s="285"/>
      <c r="KFM323" s="34"/>
      <c r="KFN323" s="17"/>
      <c r="KFO323" s="60"/>
      <c r="KFP323" s="60"/>
      <c r="KFQ323" s="60"/>
      <c r="KFR323" s="34"/>
      <c r="KFS323" s="285"/>
      <c r="KFT323" s="353"/>
      <c r="KFU323" s="354"/>
      <c r="KFV323" s="23"/>
      <c r="KFW323" s="356"/>
      <c r="KFX323" s="290"/>
      <c r="KFY323" s="284"/>
      <c r="KFZ323" s="269"/>
      <c r="KGA323" s="280"/>
      <c r="KGB323" s="285"/>
      <c r="KGC323" s="34"/>
      <c r="KGD323" s="17"/>
      <c r="KGE323" s="60"/>
      <c r="KGF323" s="60"/>
      <c r="KGG323" s="60"/>
      <c r="KGH323" s="34"/>
      <c r="KGI323" s="285"/>
      <c r="KGJ323" s="353"/>
      <c r="KGK323" s="354"/>
      <c r="KGL323" s="23"/>
      <c r="KGM323" s="356"/>
      <c r="KGN323" s="290"/>
      <c r="KGO323" s="284"/>
      <c r="KGP323" s="269"/>
      <c r="KGQ323" s="280"/>
      <c r="KGR323" s="285"/>
      <c r="KGS323" s="34"/>
      <c r="KGT323" s="17"/>
      <c r="KGU323" s="60"/>
      <c r="KGV323" s="60"/>
      <c r="KGW323" s="60"/>
      <c r="KGX323" s="34"/>
      <c r="KGY323" s="285"/>
      <c r="KGZ323" s="353"/>
      <c r="KHA323" s="354"/>
      <c r="KHB323" s="23"/>
      <c r="KHC323" s="356"/>
      <c r="KHD323" s="290"/>
      <c r="KHE323" s="284"/>
      <c r="KHF323" s="269"/>
      <c r="KHG323" s="280"/>
      <c r="KHH323" s="285"/>
      <c r="KHI323" s="34"/>
      <c r="KHJ323" s="17"/>
      <c r="KHK323" s="60"/>
      <c r="KHL323" s="60"/>
      <c r="KHM323" s="60"/>
      <c r="KHN323" s="34"/>
      <c r="KHO323" s="285"/>
      <c r="KHP323" s="353"/>
      <c r="KHQ323" s="354"/>
      <c r="KHR323" s="23"/>
      <c r="KHS323" s="356"/>
      <c r="KHT323" s="290"/>
      <c r="KHU323" s="284"/>
      <c r="KHV323" s="269"/>
      <c r="KHW323" s="280"/>
      <c r="KHX323" s="285"/>
      <c r="KHY323" s="34"/>
      <c r="KHZ323" s="17"/>
      <c r="KIA323" s="60"/>
      <c r="KIB323" s="60"/>
      <c r="KIC323" s="60"/>
      <c r="KID323" s="34"/>
      <c r="KIE323" s="285"/>
      <c r="KIF323" s="353"/>
      <c r="KIG323" s="354"/>
      <c r="KIH323" s="23"/>
      <c r="KII323" s="356"/>
      <c r="KIJ323" s="290"/>
      <c r="KIK323" s="284"/>
      <c r="KIL323" s="269"/>
      <c r="KIM323" s="280"/>
      <c r="KIN323" s="285"/>
      <c r="KIO323" s="34"/>
      <c r="KIP323" s="17"/>
      <c r="KIQ323" s="60"/>
      <c r="KIR323" s="60"/>
      <c r="KIS323" s="60"/>
      <c r="KIT323" s="34"/>
      <c r="KIU323" s="285"/>
      <c r="KIV323" s="353"/>
      <c r="KIW323" s="354"/>
      <c r="KIX323" s="23"/>
      <c r="KIY323" s="356"/>
      <c r="KIZ323" s="290"/>
      <c r="KJA323" s="284"/>
      <c r="KJB323" s="269"/>
      <c r="KJC323" s="280"/>
      <c r="KJD323" s="285"/>
      <c r="KJE323" s="34"/>
      <c r="KJF323" s="17"/>
      <c r="KJG323" s="60"/>
      <c r="KJH323" s="60"/>
      <c r="KJI323" s="60"/>
      <c r="KJJ323" s="34"/>
      <c r="KJK323" s="285"/>
      <c r="KJL323" s="353"/>
      <c r="KJM323" s="354"/>
      <c r="KJN323" s="23"/>
      <c r="KJO323" s="356"/>
      <c r="KJP323" s="290"/>
      <c r="KJQ323" s="284"/>
      <c r="KJR323" s="269"/>
      <c r="KJS323" s="280"/>
      <c r="KJT323" s="285"/>
      <c r="KJU323" s="34"/>
      <c r="KJV323" s="17"/>
      <c r="KJW323" s="60"/>
      <c r="KJX323" s="60"/>
      <c r="KJY323" s="60"/>
      <c r="KJZ323" s="34"/>
      <c r="KKA323" s="285"/>
      <c r="KKB323" s="353"/>
      <c r="KKC323" s="354"/>
      <c r="KKD323" s="23"/>
      <c r="KKE323" s="356"/>
      <c r="KKF323" s="290"/>
      <c r="KKG323" s="284"/>
      <c r="KKH323" s="269"/>
      <c r="KKI323" s="280"/>
      <c r="KKJ323" s="285"/>
      <c r="KKK323" s="34"/>
      <c r="KKL323" s="17"/>
      <c r="KKM323" s="60"/>
      <c r="KKN323" s="60"/>
      <c r="KKO323" s="60"/>
      <c r="KKP323" s="34"/>
      <c r="KKQ323" s="285"/>
      <c r="KKR323" s="353"/>
      <c r="KKS323" s="354"/>
      <c r="KKT323" s="23"/>
      <c r="KKU323" s="356"/>
      <c r="KKV323" s="290"/>
      <c r="KKW323" s="284"/>
      <c r="KKX323" s="269"/>
      <c r="KKY323" s="280"/>
      <c r="KKZ323" s="285"/>
      <c r="KLA323" s="34"/>
      <c r="KLB323" s="17"/>
      <c r="KLC323" s="60"/>
      <c r="KLD323" s="60"/>
      <c r="KLE323" s="60"/>
      <c r="KLF323" s="34"/>
      <c r="KLG323" s="285"/>
      <c r="KLH323" s="353"/>
      <c r="KLI323" s="354"/>
      <c r="KLJ323" s="23"/>
      <c r="KLK323" s="356"/>
      <c r="KLL323" s="290"/>
      <c r="KLM323" s="284"/>
      <c r="KLN323" s="269"/>
      <c r="KLO323" s="280"/>
      <c r="KLP323" s="285"/>
      <c r="KLQ323" s="34"/>
      <c r="KLR323" s="17"/>
      <c r="KLS323" s="60"/>
      <c r="KLT323" s="60"/>
      <c r="KLU323" s="60"/>
      <c r="KLV323" s="34"/>
      <c r="KLW323" s="285"/>
      <c r="KLX323" s="353"/>
      <c r="KLY323" s="354"/>
      <c r="KLZ323" s="23"/>
      <c r="KMA323" s="356"/>
      <c r="KMB323" s="290"/>
      <c r="KMC323" s="284"/>
      <c r="KMD323" s="269"/>
      <c r="KME323" s="280"/>
      <c r="KMF323" s="285"/>
      <c r="KMG323" s="34"/>
      <c r="KMH323" s="17"/>
      <c r="KMI323" s="60"/>
      <c r="KMJ323" s="60"/>
      <c r="KMK323" s="60"/>
      <c r="KML323" s="34"/>
      <c r="KMM323" s="285"/>
      <c r="KMN323" s="353"/>
      <c r="KMO323" s="354"/>
      <c r="KMP323" s="23"/>
      <c r="KMQ323" s="356"/>
      <c r="KMR323" s="290"/>
      <c r="KMS323" s="284"/>
      <c r="KMT323" s="269"/>
      <c r="KMU323" s="280"/>
      <c r="KMV323" s="285"/>
      <c r="KMW323" s="34"/>
      <c r="KMX323" s="17"/>
      <c r="KMY323" s="60"/>
      <c r="KMZ323" s="60"/>
      <c r="KNA323" s="60"/>
      <c r="KNB323" s="34"/>
      <c r="KNC323" s="285"/>
      <c r="KND323" s="353"/>
      <c r="KNE323" s="354"/>
      <c r="KNF323" s="23"/>
      <c r="KNG323" s="356"/>
      <c r="KNH323" s="290"/>
      <c r="KNI323" s="284"/>
      <c r="KNJ323" s="269"/>
      <c r="KNK323" s="280"/>
      <c r="KNL323" s="285"/>
      <c r="KNM323" s="34"/>
      <c r="KNN323" s="17"/>
      <c r="KNO323" s="60"/>
      <c r="KNP323" s="60"/>
      <c r="KNQ323" s="60"/>
      <c r="KNR323" s="34"/>
      <c r="KNS323" s="285"/>
      <c r="KNT323" s="353"/>
      <c r="KNU323" s="354"/>
      <c r="KNV323" s="23"/>
      <c r="KNW323" s="356"/>
      <c r="KNX323" s="290"/>
      <c r="KNY323" s="284"/>
      <c r="KNZ323" s="269"/>
      <c r="KOA323" s="280"/>
      <c r="KOB323" s="285"/>
      <c r="KOC323" s="34"/>
      <c r="KOD323" s="17"/>
      <c r="KOE323" s="60"/>
      <c r="KOF323" s="60"/>
      <c r="KOG323" s="60"/>
      <c r="KOH323" s="34"/>
      <c r="KOI323" s="285"/>
      <c r="KOJ323" s="353"/>
      <c r="KOK323" s="354"/>
      <c r="KOL323" s="23"/>
      <c r="KOM323" s="356"/>
      <c r="KON323" s="290"/>
      <c r="KOO323" s="284"/>
      <c r="KOP323" s="269"/>
      <c r="KOQ323" s="280"/>
      <c r="KOR323" s="285"/>
      <c r="KOS323" s="34"/>
      <c r="KOT323" s="17"/>
      <c r="KOU323" s="60"/>
      <c r="KOV323" s="60"/>
      <c r="KOW323" s="60"/>
      <c r="KOX323" s="34"/>
      <c r="KOY323" s="285"/>
      <c r="KOZ323" s="353"/>
      <c r="KPA323" s="354"/>
      <c r="KPB323" s="23"/>
      <c r="KPC323" s="356"/>
      <c r="KPD323" s="290"/>
      <c r="KPE323" s="284"/>
      <c r="KPF323" s="269"/>
      <c r="KPG323" s="280"/>
      <c r="KPH323" s="285"/>
      <c r="KPI323" s="34"/>
      <c r="KPJ323" s="17"/>
      <c r="KPK323" s="60"/>
      <c r="KPL323" s="60"/>
      <c r="KPM323" s="60"/>
      <c r="KPN323" s="34"/>
      <c r="KPO323" s="285"/>
      <c r="KPP323" s="353"/>
      <c r="KPQ323" s="354"/>
      <c r="KPR323" s="23"/>
      <c r="KPS323" s="356"/>
      <c r="KPT323" s="290"/>
      <c r="KPU323" s="284"/>
      <c r="KPV323" s="269"/>
      <c r="KPW323" s="280"/>
      <c r="KPX323" s="285"/>
      <c r="KPY323" s="34"/>
      <c r="KPZ323" s="17"/>
      <c r="KQA323" s="60"/>
      <c r="KQB323" s="60"/>
      <c r="KQC323" s="60"/>
      <c r="KQD323" s="34"/>
      <c r="KQE323" s="285"/>
      <c r="KQF323" s="353"/>
      <c r="KQG323" s="354"/>
      <c r="KQH323" s="23"/>
      <c r="KQI323" s="356"/>
      <c r="KQJ323" s="290"/>
      <c r="KQK323" s="284"/>
      <c r="KQL323" s="269"/>
      <c r="KQM323" s="280"/>
      <c r="KQN323" s="285"/>
      <c r="KQO323" s="34"/>
      <c r="KQP323" s="17"/>
      <c r="KQQ323" s="60"/>
      <c r="KQR323" s="60"/>
      <c r="KQS323" s="60"/>
      <c r="KQT323" s="34"/>
      <c r="KQU323" s="285"/>
      <c r="KQV323" s="353"/>
      <c r="KQW323" s="354"/>
      <c r="KQX323" s="23"/>
      <c r="KQY323" s="356"/>
      <c r="KQZ323" s="290"/>
      <c r="KRA323" s="284"/>
      <c r="KRB323" s="269"/>
      <c r="KRC323" s="280"/>
      <c r="KRD323" s="285"/>
      <c r="KRE323" s="34"/>
      <c r="KRF323" s="17"/>
      <c r="KRG323" s="60"/>
      <c r="KRH323" s="60"/>
      <c r="KRI323" s="60"/>
      <c r="KRJ323" s="34"/>
      <c r="KRK323" s="285"/>
      <c r="KRL323" s="353"/>
      <c r="KRM323" s="354"/>
      <c r="KRN323" s="23"/>
      <c r="KRO323" s="356"/>
      <c r="KRP323" s="290"/>
      <c r="KRQ323" s="284"/>
      <c r="KRR323" s="269"/>
      <c r="KRS323" s="280"/>
      <c r="KRT323" s="285"/>
      <c r="KRU323" s="34"/>
      <c r="KRV323" s="17"/>
      <c r="KRW323" s="60"/>
      <c r="KRX323" s="60"/>
      <c r="KRY323" s="60"/>
      <c r="KRZ323" s="34"/>
      <c r="KSA323" s="285"/>
      <c r="KSB323" s="353"/>
      <c r="KSC323" s="354"/>
      <c r="KSD323" s="23"/>
      <c r="KSE323" s="356"/>
      <c r="KSF323" s="290"/>
      <c r="KSG323" s="284"/>
      <c r="KSH323" s="269"/>
      <c r="KSI323" s="280"/>
      <c r="KSJ323" s="285"/>
      <c r="KSK323" s="34"/>
      <c r="KSL323" s="17"/>
      <c r="KSM323" s="60"/>
      <c r="KSN323" s="60"/>
      <c r="KSO323" s="60"/>
      <c r="KSP323" s="34"/>
      <c r="KSQ323" s="285"/>
      <c r="KSR323" s="353"/>
      <c r="KSS323" s="354"/>
      <c r="KST323" s="23"/>
      <c r="KSU323" s="356"/>
      <c r="KSV323" s="290"/>
      <c r="KSW323" s="284"/>
      <c r="KSX323" s="269"/>
      <c r="KSY323" s="280"/>
      <c r="KSZ323" s="285"/>
      <c r="KTA323" s="34"/>
      <c r="KTB323" s="17"/>
      <c r="KTC323" s="60"/>
      <c r="KTD323" s="60"/>
      <c r="KTE323" s="60"/>
      <c r="KTF323" s="34"/>
      <c r="KTG323" s="285"/>
      <c r="KTH323" s="353"/>
      <c r="KTI323" s="354"/>
      <c r="KTJ323" s="23"/>
      <c r="KTK323" s="356"/>
      <c r="KTL323" s="290"/>
      <c r="KTM323" s="284"/>
      <c r="KTN323" s="269"/>
      <c r="KTO323" s="280"/>
      <c r="KTP323" s="285"/>
      <c r="KTQ323" s="34"/>
      <c r="KTR323" s="17"/>
      <c r="KTS323" s="60"/>
      <c r="KTT323" s="60"/>
      <c r="KTU323" s="60"/>
      <c r="KTV323" s="34"/>
      <c r="KTW323" s="285"/>
      <c r="KTX323" s="353"/>
      <c r="KTY323" s="354"/>
      <c r="KTZ323" s="23"/>
      <c r="KUA323" s="356"/>
      <c r="KUB323" s="290"/>
      <c r="KUC323" s="284"/>
      <c r="KUD323" s="269"/>
      <c r="KUE323" s="280"/>
      <c r="KUF323" s="285"/>
      <c r="KUG323" s="34"/>
      <c r="KUH323" s="17"/>
      <c r="KUI323" s="60"/>
      <c r="KUJ323" s="60"/>
      <c r="KUK323" s="60"/>
      <c r="KUL323" s="34"/>
      <c r="KUM323" s="285"/>
      <c r="KUN323" s="353"/>
      <c r="KUO323" s="354"/>
      <c r="KUP323" s="23"/>
      <c r="KUQ323" s="356"/>
      <c r="KUR323" s="290"/>
      <c r="KUS323" s="284"/>
      <c r="KUT323" s="269"/>
      <c r="KUU323" s="280"/>
      <c r="KUV323" s="285"/>
      <c r="KUW323" s="34"/>
      <c r="KUX323" s="17"/>
      <c r="KUY323" s="60"/>
      <c r="KUZ323" s="60"/>
      <c r="KVA323" s="60"/>
      <c r="KVB323" s="34"/>
      <c r="KVC323" s="285"/>
      <c r="KVD323" s="353"/>
      <c r="KVE323" s="354"/>
      <c r="KVF323" s="23"/>
      <c r="KVG323" s="356"/>
      <c r="KVH323" s="290"/>
      <c r="KVI323" s="284"/>
      <c r="KVJ323" s="269"/>
      <c r="KVK323" s="280"/>
      <c r="KVL323" s="285"/>
      <c r="KVM323" s="34"/>
      <c r="KVN323" s="17"/>
      <c r="KVO323" s="60"/>
      <c r="KVP323" s="60"/>
      <c r="KVQ323" s="60"/>
      <c r="KVR323" s="34"/>
      <c r="KVS323" s="285"/>
      <c r="KVT323" s="353"/>
      <c r="KVU323" s="354"/>
      <c r="KVV323" s="23"/>
      <c r="KVW323" s="356"/>
      <c r="KVX323" s="290"/>
      <c r="KVY323" s="284"/>
      <c r="KVZ323" s="269"/>
      <c r="KWA323" s="280"/>
      <c r="KWB323" s="285"/>
      <c r="KWC323" s="34"/>
      <c r="KWD323" s="17"/>
      <c r="KWE323" s="60"/>
      <c r="KWF323" s="60"/>
      <c r="KWG323" s="60"/>
      <c r="KWH323" s="34"/>
      <c r="KWI323" s="285"/>
      <c r="KWJ323" s="353"/>
      <c r="KWK323" s="354"/>
      <c r="KWL323" s="23"/>
      <c r="KWM323" s="356"/>
      <c r="KWN323" s="290"/>
      <c r="KWO323" s="284"/>
      <c r="KWP323" s="269"/>
      <c r="KWQ323" s="280"/>
      <c r="KWR323" s="285"/>
      <c r="KWS323" s="34"/>
      <c r="KWT323" s="17"/>
      <c r="KWU323" s="60"/>
      <c r="KWV323" s="60"/>
      <c r="KWW323" s="60"/>
      <c r="KWX323" s="34"/>
      <c r="KWY323" s="285"/>
      <c r="KWZ323" s="353"/>
      <c r="KXA323" s="354"/>
      <c r="KXB323" s="23"/>
      <c r="KXC323" s="356"/>
      <c r="KXD323" s="290"/>
      <c r="KXE323" s="284"/>
      <c r="KXF323" s="269"/>
      <c r="KXG323" s="280"/>
      <c r="KXH323" s="285"/>
      <c r="KXI323" s="34"/>
      <c r="KXJ323" s="17"/>
      <c r="KXK323" s="60"/>
      <c r="KXL323" s="60"/>
      <c r="KXM323" s="60"/>
      <c r="KXN323" s="34"/>
      <c r="KXO323" s="285"/>
      <c r="KXP323" s="353"/>
      <c r="KXQ323" s="354"/>
      <c r="KXR323" s="23"/>
      <c r="KXS323" s="356"/>
      <c r="KXT323" s="290"/>
      <c r="KXU323" s="284"/>
      <c r="KXV323" s="269"/>
      <c r="KXW323" s="280"/>
      <c r="KXX323" s="285"/>
      <c r="KXY323" s="34"/>
      <c r="KXZ323" s="17"/>
      <c r="KYA323" s="60"/>
      <c r="KYB323" s="60"/>
      <c r="KYC323" s="60"/>
      <c r="KYD323" s="34"/>
      <c r="KYE323" s="285"/>
      <c r="KYF323" s="353"/>
      <c r="KYG323" s="354"/>
      <c r="KYH323" s="23"/>
      <c r="KYI323" s="356"/>
      <c r="KYJ323" s="290"/>
      <c r="KYK323" s="284"/>
      <c r="KYL323" s="269"/>
      <c r="KYM323" s="280"/>
      <c r="KYN323" s="285"/>
      <c r="KYO323" s="34"/>
      <c r="KYP323" s="17"/>
      <c r="KYQ323" s="60"/>
      <c r="KYR323" s="60"/>
      <c r="KYS323" s="60"/>
      <c r="KYT323" s="34"/>
      <c r="KYU323" s="285"/>
      <c r="KYV323" s="353"/>
      <c r="KYW323" s="354"/>
      <c r="KYX323" s="23"/>
      <c r="KYY323" s="356"/>
      <c r="KYZ323" s="290"/>
      <c r="KZA323" s="284"/>
      <c r="KZB323" s="269"/>
      <c r="KZC323" s="280"/>
      <c r="KZD323" s="285"/>
      <c r="KZE323" s="34"/>
      <c r="KZF323" s="17"/>
      <c r="KZG323" s="60"/>
      <c r="KZH323" s="60"/>
      <c r="KZI323" s="60"/>
      <c r="KZJ323" s="34"/>
      <c r="KZK323" s="285"/>
      <c r="KZL323" s="353"/>
      <c r="KZM323" s="354"/>
      <c r="KZN323" s="23"/>
      <c r="KZO323" s="356"/>
      <c r="KZP323" s="290"/>
      <c r="KZQ323" s="284"/>
      <c r="KZR323" s="269"/>
      <c r="KZS323" s="280"/>
      <c r="KZT323" s="285"/>
      <c r="KZU323" s="34"/>
      <c r="KZV323" s="17"/>
      <c r="KZW323" s="60"/>
      <c r="KZX323" s="60"/>
      <c r="KZY323" s="60"/>
      <c r="KZZ323" s="34"/>
      <c r="LAA323" s="285"/>
      <c r="LAB323" s="353"/>
      <c r="LAC323" s="354"/>
      <c r="LAD323" s="23"/>
      <c r="LAE323" s="356"/>
      <c r="LAF323" s="290"/>
      <c r="LAG323" s="284"/>
      <c r="LAH323" s="269"/>
      <c r="LAI323" s="280"/>
      <c r="LAJ323" s="285"/>
      <c r="LAK323" s="34"/>
      <c r="LAL323" s="17"/>
      <c r="LAM323" s="60"/>
      <c r="LAN323" s="60"/>
      <c r="LAO323" s="60"/>
      <c r="LAP323" s="34"/>
      <c r="LAQ323" s="285"/>
      <c r="LAR323" s="353"/>
      <c r="LAS323" s="354"/>
      <c r="LAT323" s="23"/>
      <c r="LAU323" s="356"/>
      <c r="LAV323" s="290"/>
      <c r="LAW323" s="284"/>
      <c r="LAX323" s="269"/>
      <c r="LAY323" s="280"/>
      <c r="LAZ323" s="285"/>
      <c r="LBA323" s="34"/>
      <c r="LBB323" s="17"/>
      <c r="LBC323" s="60"/>
      <c r="LBD323" s="60"/>
      <c r="LBE323" s="60"/>
      <c r="LBF323" s="34"/>
      <c r="LBG323" s="285"/>
      <c r="LBH323" s="353"/>
      <c r="LBI323" s="354"/>
      <c r="LBJ323" s="23"/>
      <c r="LBK323" s="356"/>
      <c r="LBL323" s="290"/>
      <c r="LBM323" s="284"/>
      <c r="LBN323" s="269"/>
      <c r="LBO323" s="280"/>
      <c r="LBP323" s="285"/>
      <c r="LBQ323" s="34"/>
      <c r="LBR323" s="17"/>
      <c r="LBS323" s="60"/>
      <c r="LBT323" s="60"/>
      <c r="LBU323" s="60"/>
      <c r="LBV323" s="34"/>
      <c r="LBW323" s="285"/>
      <c r="LBX323" s="353"/>
      <c r="LBY323" s="354"/>
      <c r="LBZ323" s="23"/>
      <c r="LCA323" s="356"/>
      <c r="LCB323" s="290"/>
      <c r="LCC323" s="284"/>
      <c r="LCD323" s="269"/>
      <c r="LCE323" s="280"/>
      <c r="LCF323" s="285"/>
      <c r="LCG323" s="34"/>
      <c r="LCH323" s="17"/>
      <c r="LCI323" s="60"/>
      <c r="LCJ323" s="60"/>
      <c r="LCK323" s="60"/>
      <c r="LCL323" s="34"/>
      <c r="LCM323" s="285"/>
      <c r="LCN323" s="353"/>
      <c r="LCO323" s="354"/>
      <c r="LCP323" s="23"/>
      <c r="LCQ323" s="356"/>
      <c r="LCR323" s="290"/>
      <c r="LCS323" s="284"/>
      <c r="LCT323" s="269"/>
      <c r="LCU323" s="280"/>
      <c r="LCV323" s="285"/>
      <c r="LCW323" s="34"/>
      <c r="LCX323" s="17"/>
      <c r="LCY323" s="60"/>
      <c r="LCZ323" s="60"/>
      <c r="LDA323" s="60"/>
      <c r="LDB323" s="34"/>
      <c r="LDC323" s="285"/>
      <c r="LDD323" s="353"/>
      <c r="LDE323" s="354"/>
      <c r="LDF323" s="23"/>
      <c r="LDG323" s="356"/>
      <c r="LDH323" s="290"/>
      <c r="LDI323" s="284"/>
      <c r="LDJ323" s="269"/>
      <c r="LDK323" s="280"/>
      <c r="LDL323" s="285"/>
      <c r="LDM323" s="34"/>
      <c r="LDN323" s="17"/>
      <c r="LDO323" s="60"/>
      <c r="LDP323" s="60"/>
      <c r="LDQ323" s="60"/>
      <c r="LDR323" s="34"/>
      <c r="LDS323" s="285"/>
      <c r="LDT323" s="353"/>
      <c r="LDU323" s="354"/>
      <c r="LDV323" s="23"/>
      <c r="LDW323" s="356"/>
      <c r="LDX323" s="290"/>
      <c r="LDY323" s="284"/>
      <c r="LDZ323" s="269"/>
      <c r="LEA323" s="280"/>
      <c r="LEB323" s="285"/>
      <c r="LEC323" s="34"/>
      <c r="LED323" s="17"/>
      <c r="LEE323" s="60"/>
      <c r="LEF323" s="60"/>
      <c r="LEG323" s="60"/>
      <c r="LEH323" s="34"/>
      <c r="LEI323" s="285"/>
      <c r="LEJ323" s="353"/>
      <c r="LEK323" s="354"/>
      <c r="LEL323" s="23"/>
      <c r="LEM323" s="356"/>
      <c r="LEN323" s="290"/>
      <c r="LEO323" s="284"/>
      <c r="LEP323" s="269"/>
      <c r="LEQ323" s="280"/>
      <c r="LER323" s="285"/>
      <c r="LES323" s="34"/>
      <c r="LET323" s="17"/>
      <c r="LEU323" s="60"/>
      <c r="LEV323" s="60"/>
      <c r="LEW323" s="60"/>
      <c r="LEX323" s="34"/>
      <c r="LEY323" s="285"/>
      <c r="LEZ323" s="353"/>
      <c r="LFA323" s="354"/>
      <c r="LFB323" s="23"/>
      <c r="LFC323" s="356"/>
      <c r="LFD323" s="290"/>
      <c r="LFE323" s="284"/>
      <c r="LFF323" s="269"/>
      <c r="LFG323" s="280"/>
      <c r="LFH323" s="285"/>
      <c r="LFI323" s="34"/>
      <c r="LFJ323" s="17"/>
      <c r="LFK323" s="60"/>
      <c r="LFL323" s="60"/>
      <c r="LFM323" s="60"/>
      <c r="LFN323" s="34"/>
      <c r="LFO323" s="285"/>
      <c r="LFP323" s="353"/>
      <c r="LFQ323" s="354"/>
      <c r="LFR323" s="23"/>
      <c r="LFS323" s="356"/>
      <c r="LFT323" s="290"/>
      <c r="LFU323" s="284"/>
      <c r="LFV323" s="269"/>
      <c r="LFW323" s="280"/>
      <c r="LFX323" s="285"/>
      <c r="LFY323" s="34"/>
      <c r="LFZ323" s="17"/>
      <c r="LGA323" s="60"/>
      <c r="LGB323" s="60"/>
      <c r="LGC323" s="60"/>
      <c r="LGD323" s="34"/>
      <c r="LGE323" s="285"/>
      <c r="LGF323" s="353"/>
      <c r="LGG323" s="354"/>
      <c r="LGH323" s="23"/>
      <c r="LGI323" s="356"/>
      <c r="LGJ323" s="290"/>
      <c r="LGK323" s="284"/>
      <c r="LGL323" s="269"/>
      <c r="LGM323" s="280"/>
      <c r="LGN323" s="285"/>
      <c r="LGO323" s="34"/>
      <c r="LGP323" s="17"/>
      <c r="LGQ323" s="60"/>
      <c r="LGR323" s="60"/>
      <c r="LGS323" s="60"/>
      <c r="LGT323" s="34"/>
      <c r="LGU323" s="285"/>
      <c r="LGV323" s="353"/>
      <c r="LGW323" s="354"/>
      <c r="LGX323" s="23"/>
      <c r="LGY323" s="356"/>
      <c r="LGZ323" s="290"/>
      <c r="LHA323" s="284"/>
      <c r="LHB323" s="269"/>
      <c r="LHC323" s="280"/>
      <c r="LHD323" s="285"/>
      <c r="LHE323" s="34"/>
      <c r="LHF323" s="17"/>
      <c r="LHG323" s="60"/>
      <c r="LHH323" s="60"/>
      <c r="LHI323" s="60"/>
      <c r="LHJ323" s="34"/>
      <c r="LHK323" s="285"/>
      <c r="LHL323" s="353"/>
      <c r="LHM323" s="354"/>
      <c r="LHN323" s="23"/>
      <c r="LHO323" s="356"/>
      <c r="LHP323" s="290"/>
      <c r="LHQ323" s="284"/>
      <c r="LHR323" s="269"/>
      <c r="LHS323" s="280"/>
      <c r="LHT323" s="285"/>
      <c r="LHU323" s="34"/>
      <c r="LHV323" s="17"/>
      <c r="LHW323" s="60"/>
      <c r="LHX323" s="60"/>
      <c r="LHY323" s="60"/>
      <c r="LHZ323" s="34"/>
      <c r="LIA323" s="285"/>
      <c r="LIB323" s="353"/>
      <c r="LIC323" s="354"/>
      <c r="LID323" s="23"/>
      <c r="LIE323" s="356"/>
      <c r="LIF323" s="290"/>
      <c r="LIG323" s="284"/>
      <c r="LIH323" s="269"/>
      <c r="LII323" s="280"/>
      <c r="LIJ323" s="285"/>
      <c r="LIK323" s="34"/>
      <c r="LIL323" s="17"/>
      <c r="LIM323" s="60"/>
      <c r="LIN323" s="60"/>
      <c r="LIO323" s="60"/>
      <c r="LIP323" s="34"/>
      <c r="LIQ323" s="285"/>
      <c r="LIR323" s="353"/>
      <c r="LIS323" s="354"/>
      <c r="LIT323" s="23"/>
      <c r="LIU323" s="356"/>
      <c r="LIV323" s="290"/>
      <c r="LIW323" s="284"/>
      <c r="LIX323" s="269"/>
      <c r="LIY323" s="280"/>
      <c r="LIZ323" s="285"/>
      <c r="LJA323" s="34"/>
      <c r="LJB323" s="17"/>
      <c r="LJC323" s="60"/>
      <c r="LJD323" s="60"/>
      <c r="LJE323" s="60"/>
      <c r="LJF323" s="34"/>
      <c r="LJG323" s="285"/>
      <c r="LJH323" s="353"/>
      <c r="LJI323" s="354"/>
      <c r="LJJ323" s="23"/>
      <c r="LJK323" s="356"/>
      <c r="LJL323" s="290"/>
      <c r="LJM323" s="284"/>
      <c r="LJN323" s="269"/>
      <c r="LJO323" s="280"/>
      <c r="LJP323" s="285"/>
      <c r="LJQ323" s="34"/>
      <c r="LJR323" s="17"/>
      <c r="LJS323" s="60"/>
      <c r="LJT323" s="60"/>
      <c r="LJU323" s="60"/>
      <c r="LJV323" s="34"/>
      <c r="LJW323" s="285"/>
      <c r="LJX323" s="353"/>
      <c r="LJY323" s="354"/>
      <c r="LJZ323" s="23"/>
      <c r="LKA323" s="356"/>
      <c r="LKB323" s="290"/>
      <c r="LKC323" s="284"/>
      <c r="LKD323" s="269"/>
      <c r="LKE323" s="280"/>
      <c r="LKF323" s="285"/>
      <c r="LKG323" s="34"/>
      <c r="LKH323" s="17"/>
      <c r="LKI323" s="60"/>
      <c r="LKJ323" s="60"/>
      <c r="LKK323" s="60"/>
      <c r="LKL323" s="34"/>
      <c r="LKM323" s="285"/>
      <c r="LKN323" s="353"/>
      <c r="LKO323" s="354"/>
      <c r="LKP323" s="23"/>
      <c r="LKQ323" s="356"/>
      <c r="LKR323" s="290"/>
      <c r="LKS323" s="284"/>
      <c r="LKT323" s="269"/>
      <c r="LKU323" s="280"/>
      <c r="LKV323" s="285"/>
      <c r="LKW323" s="34"/>
      <c r="LKX323" s="17"/>
      <c r="LKY323" s="60"/>
      <c r="LKZ323" s="60"/>
      <c r="LLA323" s="60"/>
      <c r="LLB323" s="34"/>
      <c r="LLC323" s="285"/>
      <c r="LLD323" s="353"/>
      <c r="LLE323" s="354"/>
      <c r="LLF323" s="23"/>
      <c r="LLG323" s="356"/>
      <c r="LLH323" s="290"/>
      <c r="LLI323" s="284"/>
      <c r="LLJ323" s="269"/>
      <c r="LLK323" s="280"/>
      <c r="LLL323" s="285"/>
      <c r="LLM323" s="34"/>
      <c r="LLN323" s="17"/>
      <c r="LLO323" s="60"/>
      <c r="LLP323" s="60"/>
      <c r="LLQ323" s="60"/>
      <c r="LLR323" s="34"/>
      <c r="LLS323" s="285"/>
      <c r="LLT323" s="353"/>
      <c r="LLU323" s="354"/>
      <c r="LLV323" s="23"/>
      <c r="LLW323" s="356"/>
      <c r="LLX323" s="290"/>
      <c r="LLY323" s="284"/>
      <c r="LLZ323" s="269"/>
      <c r="LMA323" s="280"/>
      <c r="LMB323" s="285"/>
      <c r="LMC323" s="34"/>
      <c r="LMD323" s="17"/>
      <c r="LME323" s="60"/>
      <c r="LMF323" s="60"/>
      <c r="LMG323" s="60"/>
      <c r="LMH323" s="34"/>
      <c r="LMI323" s="285"/>
      <c r="LMJ323" s="353"/>
      <c r="LMK323" s="354"/>
      <c r="LML323" s="23"/>
      <c r="LMM323" s="356"/>
      <c r="LMN323" s="290"/>
      <c r="LMO323" s="284"/>
      <c r="LMP323" s="269"/>
      <c r="LMQ323" s="280"/>
      <c r="LMR323" s="285"/>
      <c r="LMS323" s="34"/>
      <c r="LMT323" s="17"/>
      <c r="LMU323" s="60"/>
      <c r="LMV323" s="60"/>
      <c r="LMW323" s="60"/>
      <c r="LMX323" s="34"/>
      <c r="LMY323" s="285"/>
      <c r="LMZ323" s="353"/>
      <c r="LNA323" s="354"/>
      <c r="LNB323" s="23"/>
      <c r="LNC323" s="356"/>
      <c r="LND323" s="290"/>
      <c r="LNE323" s="284"/>
      <c r="LNF323" s="269"/>
      <c r="LNG323" s="280"/>
      <c r="LNH323" s="285"/>
      <c r="LNI323" s="34"/>
      <c r="LNJ323" s="17"/>
      <c r="LNK323" s="60"/>
      <c r="LNL323" s="60"/>
      <c r="LNM323" s="60"/>
      <c r="LNN323" s="34"/>
      <c r="LNO323" s="285"/>
      <c r="LNP323" s="353"/>
      <c r="LNQ323" s="354"/>
      <c r="LNR323" s="23"/>
      <c r="LNS323" s="356"/>
      <c r="LNT323" s="290"/>
      <c r="LNU323" s="284"/>
      <c r="LNV323" s="269"/>
      <c r="LNW323" s="280"/>
      <c r="LNX323" s="285"/>
      <c r="LNY323" s="34"/>
      <c r="LNZ323" s="17"/>
      <c r="LOA323" s="60"/>
      <c r="LOB323" s="60"/>
      <c r="LOC323" s="60"/>
      <c r="LOD323" s="34"/>
      <c r="LOE323" s="285"/>
      <c r="LOF323" s="353"/>
      <c r="LOG323" s="354"/>
      <c r="LOH323" s="23"/>
      <c r="LOI323" s="356"/>
      <c r="LOJ323" s="290"/>
      <c r="LOK323" s="284"/>
      <c r="LOL323" s="269"/>
      <c r="LOM323" s="280"/>
      <c r="LON323" s="285"/>
      <c r="LOO323" s="34"/>
      <c r="LOP323" s="17"/>
      <c r="LOQ323" s="60"/>
      <c r="LOR323" s="60"/>
      <c r="LOS323" s="60"/>
      <c r="LOT323" s="34"/>
      <c r="LOU323" s="285"/>
      <c r="LOV323" s="353"/>
      <c r="LOW323" s="354"/>
      <c r="LOX323" s="23"/>
      <c r="LOY323" s="356"/>
      <c r="LOZ323" s="290"/>
      <c r="LPA323" s="284"/>
      <c r="LPB323" s="269"/>
      <c r="LPC323" s="280"/>
      <c r="LPD323" s="285"/>
      <c r="LPE323" s="34"/>
      <c r="LPF323" s="17"/>
      <c r="LPG323" s="60"/>
      <c r="LPH323" s="60"/>
      <c r="LPI323" s="60"/>
      <c r="LPJ323" s="34"/>
      <c r="LPK323" s="285"/>
      <c r="LPL323" s="353"/>
      <c r="LPM323" s="354"/>
      <c r="LPN323" s="23"/>
      <c r="LPO323" s="356"/>
      <c r="LPP323" s="290"/>
      <c r="LPQ323" s="284"/>
      <c r="LPR323" s="269"/>
      <c r="LPS323" s="280"/>
      <c r="LPT323" s="285"/>
      <c r="LPU323" s="34"/>
      <c r="LPV323" s="17"/>
      <c r="LPW323" s="60"/>
      <c r="LPX323" s="60"/>
      <c r="LPY323" s="60"/>
      <c r="LPZ323" s="34"/>
      <c r="LQA323" s="285"/>
      <c r="LQB323" s="353"/>
      <c r="LQC323" s="354"/>
      <c r="LQD323" s="23"/>
      <c r="LQE323" s="356"/>
      <c r="LQF323" s="290"/>
      <c r="LQG323" s="284"/>
      <c r="LQH323" s="269"/>
      <c r="LQI323" s="280"/>
      <c r="LQJ323" s="285"/>
      <c r="LQK323" s="34"/>
      <c r="LQL323" s="17"/>
      <c r="LQM323" s="60"/>
      <c r="LQN323" s="60"/>
      <c r="LQO323" s="60"/>
      <c r="LQP323" s="34"/>
      <c r="LQQ323" s="285"/>
      <c r="LQR323" s="353"/>
      <c r="LQS323" s="354"/>
      <c r="LQT323" s="23"/>
      <c r="LQU323" s="356"/>
      <c r="LQV323" s="290"/>
      <c r="LQW323" s="284"/>
      <c r="LQX323" s="269"/>
      <c r="LQY323" s="280"/>
      <c r="LQZ323" s="285"/>
      <c r="LRA323" s="34"/>
      <c r="LRB323" s="17"/>
      <c r="LRC323" s="60"/>
      <c r="LRD323" s="60"/>
      <c r="LRE323" s="60"/>
      <c r="LRF323" s="34"/>
      <c r="LRG323" s="285"/>
      <c r="LRH323" s="353"/>
      <c r="LRI323" s="354"/>
      <c r="LRJ323" s="23"/>
      <c r="LRK323" s="356"/>
      <c r="LRL323" s="290"/>
      <c r="LRM323" s="284"/>
      <c r="LRN323" s="269"/>
      <c r="LRO323" s="280"/>
      <c r="LRP323" s="285"/>
      <c r="LRQ323" s="34"/>
      <c r="LRR323" s="17"/>
      <c r="LRS323" s="60"/>
      <c r="LRT323" s="60"/>
      <c r="LRU323" s="60"/>
      <c r="LRV323" s="34"/>
      <c r="LRW323" s="285"/>
      <c r="LRX323" s="353"/>
      <c r="LRY323" s="354"/>
      <c r="LRZ323" s="23"/>
      <c r="LSA323" s="356"/>
      <c r="LSB323" s="290"/>
      <c r="LSC323" s="284"/>
      <c r="LSD323" s="269"/>
      <c r="LSE323" s="280"/>
      <c r="LSF323" s="285"/>
      <c r="LSG323" s="34"/>
      <c r="LSH323" s="17"/>
      <c r="LSI323" s="60"/>
      <c r="LSJ323" s="60"/>
      <c r="LSK323" s="60"/>
      <c r="LSL323" s="34"/>
      <c r="LSM323" s="285"/>
      <c r="LSN323" s="353"/>
      <c r="LSO323" s="354"/>
      <c r="LSP323" s="23"/>
      <c r="LSQ323" s="356"/>
      <c r="LSR323" s="290"/>
      <c r="LSS323" s="284"/>
      <c r="LST323" s="269"/>
      <c r="LSU323" s="280"/>
      <c r="LSV323" s="285"/>
      <c r="LSW323" s="34"/>
      <c r="LSX323" s="17"/>
      <c r="LSY323" s="60"/>
      <c r="LSZ323" s="60"/>
      <c r="LTA323" s="60"/>
      <c r="LTB323" s="34"/>
      <c r="LTC323" s="285"/>
      <c r="LTD323" s="353"/>
      <c r="LTE323" s="354"/>
      <c r="LTF323" s="23"/>
      <c r="LTG323" s="356"/>
      <c r="LTH323" s="290"/>
      <c r="LTI323" s="284"/>
      <c r="LTJ323" s="269"/>
      <c r="LTK323" s="280"/>
      <c r="LTL323" s="285"/>
      <c r="LTM323" s="34"/>
      <c r="LTN323" s="17"/>
      <c r="LTO323" s="60"/>
      <c r="LTP323" s="60"/>
      <c r="LTQ323" s="60"/>
      <c r="LTR323" s="34"/>
      <c r="LTS323" s="285"/>
      <c r="LTT323" s="353"/>
      <c r="LTU323" s="354"/>
      <c r="LTV323" s="23"/>
      <c r="LTW323" s="356"/>
      <c r="LTX323" s="290"/>
      <c r="LTY323" s="284"/>
      <c r="LTZ323" s="269"/>
      <c r="LUA323" s="280"/>
      <c r="LUB323" s="285"/>
      <c r="LUC323" s="34"/>
      <c r="LUD323" s="17"/>
      <c r="LUE323" s="60"/>
      <c r="LUF323" s="60"/>
      <c r="LUG323" s="60"/>
      <c r="LUH323" s="34"/>
      <c r="LUI323" s="285"/>
      <c r="LUJ323" s="353"/>
      <c r="LUK323" s="354"/>
      <c r="LUL323" s="23"/>
      <c r="LUM323" s="356"/>
      <c r="LUN323" s="290"/>
      <c r="LUO323" s="284"/>
      <c r="LUP323" s="269"/>
      <c r="LUQ323" s="280"/>
      <c r="LUR323" s="285"/>
      <c r="LUS323" s="34"/>
      <c r="LUT323" s="17"/>
      <c r="LUU323" s="60"/>
      <c r="LUV323" s="60"/>
      <c r="LUW323" s="60"/>
      <c r="LUX323" s="34"/>
      <c r="LUY323" s="285"/>
      <c r="LUZ323" s="353"/>
      <c r="LVA323" s="354"/>
      <c r="LVB323" s="23"/>
      <c r="LVC323" s="356"/>
      <c r="LVD323" s="290"/>
      <c r="LVE323" s="284"/>
      <c r="LVF323" s="269"/>
      <c r="LVG323" s="280"/>
      <c r="LVH323" s="285"/>
      <c r="LVI323" s="34"/>
      <c r="LVJ323" s="17"/>
      <c r="LVK323" s="60"/>
      <c r="LVL323" s="60"/>
      <c r="LVM323" s="60"/>
      <c r="LVN323" s="34"/>
      <c r="LVO323" s="285"/>
      <c r="LVP323" s="353"/>
      <c r="LVQ323" s="354"/>
      <c r="LVR323" s="23"/>
      <c r="LVS323" s="356"/>
      <c r="LVT323" s="290"/>
      <c r="LVU323" s="284"/>
      <c r="LVV323" s="269"/>
      <c r="LVW323" s="280"/>
      <c r="LVX323" s="285"/>
      <c r="LVY323" s="34"/>
      <c r="LVZ323" s="17"/>
      <c r="LWA323" s="60"/>
      <c r="LWB323" s="60"/>
      <c r="LWC323" s="60"/>
      <c r="LWD323" s="34"/>
      <c r="LWE323" s="285"/>
      <c r="LWF323" s="353"/>
      <c r="LWG323" s="354"/>
      <c r="LWH323" s="23"/>
      <c r="LWI323" s="356"/>
      <c r="LWJ323" s="290"/>
      <c r="LWK323" s="284"/>
      <c r="LWL323" s="269"/>
      <c r="LWM323" s="280"/>
      <c r="LWN323" s="285"/>
      <c r="LWO323" s="34"/>
      <c r="LWP323" s="17"/>
      <c r="LWQ323" s="60"/>
      <c r="LWR323" s="60"/>
      <c r="LWS323" s="60"/>
      <c r="LWT323" s="34"/>
      <c r="LWU323" s="285"/>
      <c r="LWV323" s="353"/>
      <c r="LWW323" s="354"/>
      <c r="LWX323" s="23"/>
      <c r="LWY323" s="356"/>
      <c r="LWZ323" s="290"/>
      <c r="LXA323" s="284"/>
      <c r="LXB323" s="269"/>
      <c r="LXC323" s="280"/>
      <c r="LXD323" s="285"/>
      <c r="LXE323" s="34"/>
      <c r="LXF323" s="17"/>
      <c r="LXG323" s="60"/>
      <c r="LXH323" s="60"/>
      <c r="LXI323" s="60"/>
      <c r="LXJ323" s="34"/>
      <c r="LXK323" s="285"/>
      <c r="LXL323" s="353"/>
      <c r="LXM323" s="354"/>
      <c r="LXN323" s="23"/>
      <c r="LXO323" s="356"/>
      <c r="LXP323" s="290"/>
      <c r="LXQ323" s="284"/>
      <c r="LXR323" s="269"/>
      <c r="LXS323" s="280"/>
      <c r="LXT323" s="285"/>
      <c r="LXU323" s="34"/>
      <c r="LXV323" s="17"/>
      <c r="LXW323" s="60"/>
      <c r="LXX323" s="60"/>
      <c r="LXY323" s="60"/>
      <c r="LXZ323" s="34"/>
      <c r="LYA323" s="285"/>
      <c r="LYB323" s="353"/>
      <c r="LYC323" s="354"/>
      <c r="LYD323" s="23"/>
      <c r="LYE323" s="356"/>
      <c r="LYF323" s="290"/>
      <c r="LYG323" s="284"/>
      <c r="LYH323" s="269"/>
      <c r="LYI323" s="280"/>
      <c r="LYJ323" s="285"/>
      <c r="LYK323" s="34"/>
      <c r="LYL323" s="17"/>
      <c r="LYM323" s="60"/>
      <c r="LYN323" s="60"/>
      <c r="LYO323" s="60"/>
      <c r="LYP323" s="34"/>
      <c r="LYQ323" s="285"/>
      <c r="LYR323" s="353"/>
      <c r="LYS323" s="354"/>
      <c r="LYT323" s="23"/>
      <c r="LYU323" s="356"/>
      <c r="LYV323" s="290"/>
      <c r="LYW323" s="284"/>
      <c r="LYX323" s="269"/>
      <c r="LYY323" s="280"/>
      <c r="LYZ323" s="285"/>
      <c r="LZA323" s="34"/>
      <c r="LZB323" s="17"/>
      <c r="LZC323" s="60"/>
      <c r="LZD323" s="60"/>
      <c r="LZE323" s="60"/>
      <c r="LZF323" s="34"/>
      <c r="LZG323" s="285"/>
      <c r="LZH323" s="353"/>
      <c r="LZI323" s="354"/>
      <c r="LZJ323" s="23"/>
      <c r="LZK323" s="356"/>
      <c r="LZL323" s="290"/>
      <c r="LZM323" s="284"/>
      <c r="LZN323" s="269"/>
      <c r="LZO323" s="280"/>
      <c r="LZP323" s="285"/>
      <c r="LZQ323" s="34"/>
      <c r="LZR323" s="17"/>
      <c r="LZS323" s="60"/>
      <c r="LZT323" s="60"/>
      <c r="LZU323" s="60"/>
      <c r="LZV323" s="34"/>
      <c r="LZW323" s="285"/>
      <c r="LZX323" s="353"/>
      <c r="LZY323" s="354"/>
      <c r="LZZ323" s="23"/>
      <c r="MAA323" s="356"/>
      <c r="MAB323" s="290"/>
      <c r="MAC323" s="284"/>
      <c r="MAD323" s="269"/>
      <c r="MAE323" s="280"/>
      <c r="MAF323" s="285"/>
      <c r="MAG323" s="34"/>
      <c r="MAH323" s="17"/>
      <c r="MAI323" s="60"/>
      <c r="MAJ323" s="60"/>
      <c r="MAK323" s="60"/>
      <c r="MAL323" s="34"/>
      <c r="MAM323" s="285"/>
      <c r="MAN323" s="353"/>
      <c r="MAO323" s="354"/>
      <c r="MAP323" s="23"/>
      <c r="MAQ323" s="356"/>
      <c r="MAR323" s="290"/>
      <c r="MAS323" s="284"/>
      <c r="MAT323" s="269"/>
      <c r="MAU323" s="280"/>
      <c r="MAV323" s="285"/>
      <c r="MAW323" s="34"/>
      <c r="MAX323" s="17"/>
      <c r="MAY323" s="60"/>
      <c r="MAZ323" s="60"/>
      <c r="MBA323" s="60"/>
      <c r="MBB323" s="34"/>
      <c r="MBC323" s="285"/>
      <c r="MBD323" s="353"/>
      <c r="MBE323" s="354"/>
      <c r="MBF323" s="23"/>
      <c r="MBG323" s="356"/>
      <c r="MBH323" s="290"/>
      <c r="MBI323" s="284"/>
      <c r="MBJ323" s="269"/>
      <c r="MBK323" s="280"/>
      <c r="MBL323" s="285"/>
      <c r="MBM323" s="34"/>
      <c r="MBN323" s="17"/>
      <c r="MBO323" s="60"/>
      <c r="MBP323" s="60"/>
      <c r="MBQ323" s="60"/>
      <c r="MBR323" s="34"/>
      <c r="MBS323" s="285"/>
      <c r="MBT323" s="353"/>
      <c r="MBU323" s="354"/>
      <c r="MBV323" s="23"/>
      <c r="MBW323" s="356"/>
      <c r="MBX323" s="290"/>
      <c r="MBY323" s="284"/>
      <c r="MBZ323" s="269"/>
      <c r="MCA323" s="280"/>
      <c r="MCB323" s="285"/>
      <c r="MCC323" s="34"/>
      <c r="MCD323" s="17"/>
      <c r="MCE323" s="60"/>
      <c r="MCF323" s="60"/>
      <c r="MCG323" s="60"/>
      <c r="MCH323" s="34"/>
      <c r="MCI323" s="285"/>
      <c r="MCJ323" s="353"/>
      <c r="MCK323" s="354"/>
      <c r="MCL323" s="23"/>
      <c r="MCM323" s="356"/>
      <c r="MCN323" s="290"/>
      <c r="MCO323" s="284"/>
      <c r="MCP323" s="269"/>
      <c r="MCQ323" s="280"/>
      <c r="MCR323" s="285"/>
      <c r="MCS323" s="34"/>
      <c r="MCT323" s="17"/>
      <c r="MCU323" s="60"/>
      <c r="MCV323" s="60"/>
      <c r="MCW323" s="60"/>
      <c r="MCX323" s="34"/>
      <c r="MCY323" s="285"/>
      <c r="MCZ323" s="353"/>
      <c r="MDA323" s="354"/>
      <c r="MDB323" s="23"/>
      <c r="MDC323" s="356"/>
      <c r="MDD323" s="290"/>
      <c r="MDE323" s="284"/>
      <c r="MDF323" s="269"/>
      <c r="MDG323" s="280"/>
      <c r="MDH323" s="285"/>
      <c r="MDI323" s="34"/>
      <c r="MDJ323" s="17"/>
      <c r="MDK323" s="60"/>
      <c r="MDL323" s="60"/>
      <c r="MDM323" s="60"/>
      <c r="MDN323" s="34"/>
      <c r="MDO323" s="285"/>
      <c r="MDP323" s="353"/>
      <c r="MDQ323" s="354"/>
      <c r="MDR323" s="23"/>
      <c r="MDS323" s="356"/>
      <c r="MDT323" s="290"/>
      <c r="MDU323" s="284"/>
      <c r="MDV323" s="269"/>
      <c r="MDW323" s="280"/>
      <c r="MDX323" s="285"/>
      <c r="MDY323" s="34"/>
      <c r="MDZ323" s="17"/>
      <c r="MEA323" s="60"/>
      <c r="MEB323" s="60"/>
      <c r="MEC323" s="60"/>
      <c r="MED323" s="34"/>
      <c r="MEE323" s="285"/>
      <c r="MEF323" s="353"/>
      <c r="MEG323" s="354"/>
      <c r="MEH323" s="23"/>
      <c r="MEI323" s="356"/>
      <c r="MEJ323" s="290"/>
      <c r="MEK323" s="284"/>
      <c r="MEL323" s="269"/>
      <c r="MEM323" s="280"/>
      <c r="MEN323" s="285"/>
      <c r="MEO323" s="34"/>
      <c r="MEP323" s="17"/>
      <c r="MEQ323" s="60"/>
      <c r="MER323" s="60"/>
      <c r="MES323" s="60"/>
      <c r="MET323" s="34"/>
      <c r="MEU323" s="285"/>
      <c r="MEV323" s="353"/>
      <c r="MEW323" s="354"/>
      <c r="MEX323" s="23"/>
      <c r="MEY323" s="356"/>
      <c r="MEZ323" s="290"/>
      <c r="MFA323" s="284"/>
      <c r="MFB323" s="269"/>
      <c r="MFC323" s="280"/>
      <c r="MFD323" s="285"/>
      <c r="MFE323" s="34"/>
      <c r="MFF323" s="17"/>
      <c r="MFG323" s="60"/>
      <c r="MFH323" s="60"/>
      <c r="MFI323" s="60"/>
      <c r="MFJ323" s="34"/>
      <c r="MFK323" s="285"/>
      <c r="MFL323" s="353"/>
      <c r="MFM323" s="354"/>
      <c r="MFN323" s="23"/>
      <c r="MFO323" s="356"/>
      <c r="MFP323" s="290"/>
      <c r="MFQ323" s="284"/>
      <c r="MFR323" s="269"/>
      <c r="MFS323" s="280"/>
      <c r="MFT323" s="285"/>
      <c r="MFU323" s="34"/>
      <c r="MFV323" s="17"/>
      <c r="MFW323" s="60"/>
      <c r="MFX323" s="60"/>
      <c r="MFY323" s="60"/>
      <c r="MFZ323" s="34"/>
      <c r="MGA323" s="285"/>
      <c r="MGB323" s="353"/>
      <c r="MGC323" s="354"/>
      <c r="MGD323" s="23"/>
      <c r="MGE323" s="356"/>
      <c r="MGF323" s="290"/>
      <c r="MGG323" s="284"/>
      <c r="MGH323" s="269"/>
      <c r="MGI323" s="280"/>
      <c r="MGJ323" s="285"/>
      <c r="MGK323" s="34"/>
      <c r="MGL323" s="17"/>
      <c r="MGM323" s="60"/>
      <c r="MGN323" s="60"/>
      <c r="MGO323" s="60"/>
      <c r="MGP323" s="34"/>
      <c r="MGQ323" s="285"/>
      <c r="MGR323" s="353"/>
      <c r="MGS323" s="354"/>
      <c r="MGT323" s="23"/>
      <c r="MGU323" s="356"/>
      <c r="MGV323" s="290"/>
      <c r="MGW323" s="284"/>
      <c r="MGX323" s="269"/>
      <c r="MGY323" s="280"/>
      <c r="MGZ323" s="285"/>
      <c r="MHA323" s="34"/>
      <c r="MHB323" s="17"/>
      <c r="MHC323" s="60"/>
      <c r="MHD323" s="60"/>
      <c r="MHE323" s="60"/>
      <c r="MHF323" s="34"/>
      <c r="MHG323" s="285"/>
      <c r="MHH323" s="353"/>
      <c r="MHI323" s="354"/>
      <c r="MHJ323" s="23"/>
      <c r="MHK323" s="356"/>
      <c r="MHL323" s="290"/>
      <c r="MHM323" s="284"/>
      <c r="MHN323" s="269"/>
      <c r="MHO323" s="280"/>
      <c r="MHP323" s="285"/>
      <c r="MHQ323" s="34"/>
      <c r="MHR323" s="17"/>
      <c r="MHS323" s="60"/>
      <c r="MHT323" s="60"/>
      <c r="MHU323" s="60"/>
      <c r="MHV323" s="34"/>
      <c r="MHW323" s="285"/>
      <c r="MHX323" s="353"/>
      <c r="MHY323" s="354"/>
      <c r="MHZ323" s="23"/>
      <c r="MIA323" s="356"/>
      <c r="MIB323" s="290"/>
      <c r="MIC323" s="284"/>
      <c r="MID323" s="269"/>
      <c r="MIE323" s="280"/>
      <c r="MIF323" s="285"/>
      <c r="MIG323" s="34"/>
      <c r="MIH323" s="17"/>
      <c r="MII323" s="60"/>
      <c r="MIJ323" s="60"/>
      <c r="MIK323" s="60"/>
      <c r="MIL323" s="34"/>
      <c r="MIM323" s="285"/>
      <c r="MIN323" s="353"/>
      <c r="MIO323" s="354"/>
      <c r="MIP323" s="23"/>
      <c r="MIQ323" s="356"/>
      <c r="MIR323" s="290"/>
      <c r="MIS323" s="284"/>
      <c r="MIT323" s="269"/>
      <c r="MIU323" s="280"/>
      <c r="MIV323" s="285"/>
      <c r="MIW323" s="34"/>
      <c r="MIX323" s="17"/>
      <c r="MIY323" s="60"/>
      <c r="MIZ323" s="60"/>
      <c r="MJA323" s="60"/>
      <c r="MJB323" s="34"/>
      <c r="MJC323" s="285"/>
      <c r="MJD323" s="353"/>
      <c r="MJE323" s="354"/>
      <c r="MJF323" s="23"/>
      <c r="MJG323" s="356"/>
      <c r="MJH323" s="290"/>
      <c r="MJI323" s="284"/>
      <c r="MJJ323" s="269"/>
      <c r="MJK323" s="280"/>
      <c r="MJL323" s="285"/>
      <c r="MJM323" s="34"/>
      <c r="MJN323" s="17"/>
      <c r="MJO323" s="60"/>
      <c r="MJP323" s="60"/>
      <c r="MJQ323" s="60"/>
      <c r="MJR323" s="34"/>
      <c r="MJS323" s="285"/>
      <c r="MJT323" s="353"/>
      <c r="MJU323" s="354"/>
      <c r="MJV323" s="23"/>
      <c r="MJW323" s="356"/>
      <c r="MJX323" s="290"/>
      <c r="MJY323" s="284"/>
      <c r="MJZ323" s="269"/>
      <c r="MKA323" s="280"/>
      <c r="MKB323" s="285"/>
      <c r="MKC323" s="34"/>
      <c r="MKD323" s="17"/>
      <c r="MKE323" s="60"/>
      <c r="MKF323" s="60"/>
      <c r="MKG323" s="60"/>
      <c r="MKH323" s="34"/>
      <c r="MKI323" s="285"/>
      <c r="MKJ323" s="353"/>
      <c r="MKK323" s="354"/>
      <c r="MKL323" s="23"/>
      <c r="MKM323" s="356"/>
      <c r="MKN323" s="290"/>
      <c r="MKO323" s="284"/>
      <c r="MKP323" s="269"/>
      <c r="MKQ323" s="280"/>
      <c r="MKR323" s="285"/>
      <c r="MKS323" s="34"/>
      <c r="MKT323" s="17"/>
      <c r="MKU323" s="60"/>
      <c r="MKV323" s="60"/>
      <c r="MKW323" s="60"/>
      <c r="MKX323" s="34"/>
      <c r="MKY323" s="285"/>
      <c r="MKZ323" s="353"/>
      <c r="MLA323" s="354"/>
      <c r="MLB323" s="23"/>
      <c r="MLC323" s="356"/>
      <c r="MLD323" s="290"/>
      <c r="MLE323" s="284"/>
      <c r="MLF323" s="269"/>
      <c r="MLG323" s="280"/>
      <c r="MLH323" s="285"/>
      <c r="MLI323" s="34"/>
      <c r="MLJ323" s="17"/>
      <c r="MLK323" s="60"/>
      <c r="MLL323" s="60"/>
      <c r="MLM323" s="60"/>
      <c r="MLN323" s="34"/>
      <c r="MLO323" s="285"/>
      <c r="MLP323" s="353"/>
      <c r="MLQ323" s="354"/>
      <c r="MLR323" s="23"/>
      <c r="MLS323" s="356"/>
      <c r="MLT323" s="290"/>
      <c r="MLU323" s="284"/>
      <c r="MLV323" s="269"/>
      <c r="MLW323" s="280"/>
      <c r="MLX323" s="285"/>
      <c r="MLY323" s="34"/>
      <c r="MLZ323" s="17"/>
      <c r="MMA323" s="60"/>
      <c r="MMB323" s="60"/>
      <c r="MMC323" s="60"/>
      <c r="MMD323" s="34"/>
      <c r="MME323" s="285"/>
      <c r="MMF323" s="353"/>
      <c r="MMG323" s="354"/>
      <c r="MMH323" s="23"/>
      <c r="MMI323" s="356"/>
      <c r="MMJ323" s="290"/>
      <c r="MMK323" s="284"/>
      <c r="MML323" s="269"/>
      <c r="MMM323" s="280"/>
      <c r="MMN323" s="285"/>
      <c r="MMO323" s="34"/>
      <c r="MMP323" s="17"/>
      <c r="MMQ323" s="60"/>
      <c r="MMR323" s="60"/>
      <c r="MMS323" s="60"/>
      <c r="MMT323" s="34"/>
      <c r="MMU323" s="285"/>
      <c r="MMV323" s="353"/>
      <c r="MMW323" s="354"/>
      <c r="MMX323" s="23"/>
      <c r="MMY323" s="356"/>
      <c r="MMZ323" s="290"/>
      <c r="MNA323" s="284"/>
      <c r="MNB323" s="269"/>
      <c r="MNC323" s="280"/>
      <c r="MND323" s="285"/>
      <c r="MNE323" s="34"/>
      <c r="MNF323" s="17"/>
      <c r="MNG323" s="60"/>
      <c r="MNH323" s="60"/>
      <c r="MNI323" s="60"/>
      <c r="MNJ323" s="34"/>
      <c r="MNK323" s="285"/>
      <c r="MNL323" s="353"/>
      <c r="MNM323" s="354"/>
      <c r="MNN323" s="23"/>
      <c r="MNO323" s="356"/>
      <c r="MNP323" s="290"/>
      <c r="MNQ323" s="284"/>
      <c r="MNR323" s="269"/>
      <c r="MNS323" s="280"/>
      <c r="MNT323" s="285"/>
      <c r="MNU323" s="34"/>
      <c r="MNV323" s="17"/>
      <c r="MNW323" s="60"/>
      <c r="MNX323" s="60"/>
      <c r="MNY323" s="60"/>
      <c r="MNZ323" s="34"/>
      <c r="MOA323" s="285"/>
      <c r="MOB323" s="353"/>
      <c r="MOC323" s="354"/>
      <c r="MOD323" s="23"/>
      <c r="MOE323" s="356"/>
      <c r="MOF323" s="290"/>
      <c r="MOG323" s="284"/>
      <c r="MOH323" s="269"/>
      <c r="MOI323" s="280"/>
      <c r="MOJ323" s="285"/>
      <c r="MOK323" s="34"/>
      <c r="MOL323" s="17"/>
      <c r="MOM323" s="60"/>
      <c r="MON323" s="60"/>
      <c r="MOO323" s="60"/>
      <c r="MOP323" s="34"/>
      <c r="MOQ323" s="285"/>
      <c r="MOR323" s="353"/>
      <c r="MOS323" s="354"/>
      <c r="MOT323" s="23"/>
      <c r="MOU323" s="356"/>
      <c r="MOV323" s="290"/>
      <c r="MOW323" s="284"/>
      <c r="MOX323" s="269"/>
      <c r="MOY323" s="280"/>
      <c r="MOZ323" s="285"/>
      <c r="MPA323" s="34"/>
      <c r="MPB323" s="17"/>
      <c r="MPC323" s="60"/>
      <c r="MPD323" s="60"/>
      <c r="MPE323" s="60"/>
      <c r="MPF323" s="34"/>
      <c r="MPG323" s="285"/>
      <c r="MPH323" s="353"/>
      <c r="MPI323" s="354"/>
      <c r="MPJ323" s="23"/>
      <c r="MPK323" s="356"/>
      <c r="MPL323" s="290"/>
      <c r="MPM323" s="284"/>
      <c r="MPN323" s="269"/>
      <c r="MPO323" s="280"/>
      <c r="MPP323" s="285"/>
      <c r="MPQ323" s="34"/>
      <c r="MPR323" s="17"/>
      <c r="MPS323" s="60"/>
      <c r="MPT323" s="60"/>
      <c r="MPU323" s="60"/>
      <c r="MPV323" s="34"/>
      <c r="MPW323" s="285"/>
      <c r="MPX323" s="353"/>
      <c r="MPY323" s="354"/>
      <c r="MPZ323" s="23"/>
      <c r="MQA323" s="356"/>
      <c r="MQB323" s="290"/>
      <c r="MQC323" s="284"/>
      <c r="MQD323" s="269"/>
      <c r="MQE323" s="280"/>
      <c r="MQF323" s="285"/>
      <c r="MQG323" s="34"/>
      <c r="MQH323" s="17"/>
      <c r="MQI323" s="60"/>
      <c r="MQJ323" s="60"/>
      <c r="MQK323" s="60"/>
      <c r="MQL323" s="34"/>
      <c r="MQM323" s="285"/>
      <c r="MQN323" s="353"/>
      <c r="MQO323" s="354"/>
      <c r="MQP323" s="23"/>
      <c r="MQQ323" s="356"/>
      <c r="MQR323" s="290"/>
      <c r="MQS323" s="284"/>
      <c r="MQT323" s="269"/>
      <c r="MQU323" s="280"/>
      <c r="MQV323" s="285"/>
      <c r="MQW323" s="34"/>
      <c r="MQX323" s="17"/>
      <c r="MQY323" s="60"/>
      <c r="MQZ323" s="60"/>
      <c r="MRA323" s="60"/>
      <c r="MRB323" s="34"/>
      <c r="MRC323" s="285"/>
      <c r="MRD323" s="353"/>
      <c r="MRE323" s="354"/>
      <c r="MRF323" s="23"/>
      <c r="MRG323" s="356"/>
      <c r="MRH323" s="290"/>
      <c r="MRI323" s="284"/>
      <c r="MRJ323" s="269"/>
      <c r="MRK323" s="280"/>
      <c r="MRL323" s="285"/>
      <c r="MRM323" s="34"/>
      <c r="MRN323" s="17"/>
      <c r="MRO323" s="60"/>
      <c r="MRP323" s="60"/>
      <c r="MRQ323" s="60"/>
      <c r="MRR323" s="34"/>
      <c r="MRS323" s="285"/>
      <c r="MRT323" s="353"/>
      <c r="MRU323" s="354"/>
      <c r="MRV323" s="23"/>
      <c r="MRW323" s="356"/>
      <c r="MRX323" s="290"/>
      <c r="MRY323" s="284"/>
      <c r="MRZ323" s="269"/>
      <c r="MSA323" s="280"/>
      <c r="MSB323" s="285"/>
      <c r="MSC323" s="34"/>
      <c r="MSD323" s="17"/>
      <c r="MSE323" s="60"/>
      <c r="MSF323" s="60"/>
      <c r="MSG323" s="60"/>
      <c r="MSH323" s="34"/>
      <c r="MSI323" s="285"/>
      <c r="MSJ323" s="353"/>
      <c r="MSK323" s="354"/>
      <c r="MSL323" s="23"/>
      <c r="MSM323" s="356"/>
      <c r="MSN323" s="290"/>
      <c r="MSO323" s="284"/>
      <c r="MSP323" s="269"/>
      <c r="MSQ323" s="280"/>
      <c r="MSR323" s="285"/>
      <c r="MSS323" s="34"/>
      <c r="MST323" s="17"/>
      <c r="MSU323" s="60"/>
      <c r="MSV323" s="60"/>
      <c r="MSW323" s="60"/>
      <c r="MSX323" s="34"/>
      <c r="MSY323" s="285"/>
      <c r="MSZ323" s="353"/>
      <c r="MTA323" s="354"/>
      <c r="MTB323" s="23"/>
      <c r="MTC323" s="356"/>
      <c r="MTD323" s="290"/>
      <c r="MTE323" s="284"/>
      <c r="MTF323" s="269"/>
      <c r="MTG323" s="280"/>
      <c r="MTH323" s="285"/>
      <c r="MTI323" s="34"/>
      <c r="MTJ323" s="17"/>
      <c r="MTK323" s="60"/>
      <c r="MTL323" s="60"/>
      <c r="MTM323" s="60"/>
      <c r="MTN323" s="34"/>
      <c r="MTO323" s="285"/>
      <c r="MTP323" s="353"/>
      <c r="MTQ323" s="354"/>
      <c r="MTR323" s="23"/>
      <c r="MTS323" s="356"/>
      <c r="MTT323" s="290"/>
      <c r="MTU323" s="284"/>
      <c r="MTV323" s="269"/>
      <c r="MTW323" s="280"/>
      <c r="MTX323" s="285"/>
      <c r="MTY323" s="34"/>
      <c r="MTZ323" s="17"/>
      <c r="MUA323" s="60"/>
      <c r="MUB323" s="60"/>
      <c r="MUC323" s="60"/>
      <c r="MUD323" s="34"/>
      <c r="MUE323" s="285"/>
      <c r="MUF323" s="353"/>
      <c r="MUG323" s="354"/>
      <c r="MUH323" s="23"/>
      <c r="MUI323" s="356"/>
      <c r="MUJ323" s="290"/>
      <c r="MUK323" s="284"/>
      <c r="MUL323" s="269"/>
      <c r="MUM323" s="280"/>
      <c r="MUN323" s="285"/>
      <c r="MUO323" s="34"/>
      <c r="MUP323" s="17"/>
      <c r="MUQ323" s="60"/>
      <c r="MUR323" s="60"/>
      <c r="MUS323" s="60"/>
      <c r="MUT323" s="34"/>
      <c r="MUU323" s="285"/>
      <c r="MUV323" s="353"/>
      <c r="MUW323" s="354"/>
      <c r="MUX323" s="23"/>
      <c r="MUY323" s="356"/>
      <c r="MUZ323" s="290"/>
      <c r="MVA323" s="284"/>
      <c r="MVB323" s="269"/>
      <c r="MVC323" s="280"/>
      <c r="MVD323" s="285"/>
      <c r="MVE323" s="34"/>
      <c r="MVF323" s="17"/>
      <c r="MVG323" s="60"/>
      <c r="MVH323" s="60"/>
      <c r="MVI323" s="60"/>
      <c r="MVJ323" s="34"/>
      <c r="MVK323" s="285"/>
      <c r="MVL323" s="353"/>
      <c r="MVM323" s="354"/>
      <c r="MVN323" s="23"/>
      <c r="MVO323" s="356"/>
      <c r="MVP323" s="290"/>
      <c r="MVQ323" s="284"/>
      <c r="MVR323" s="269"/>
      <c r="MVS323" s="280"/>
      <c r="MVT323" s="285"/>
      <c r="MVU323" s="34"/>
      <c r="MVV323" s="17"/>
      <c r="MVW323" s="60"/>
      <c r="MVX323" s="60"/>
      <c r="MVY323" s="60"/>
      <c r="MVZ323" s="34"/>
      <c r="MWA323" s="285"/>
      <c r="MWB323" s="353"/>
      <c r="MWC323" s="354"/>
      <c r="MWD323" s="23"/>
      <c r="MWE323" s="356"/>
      <c r="MWF323" s="290"/>
      <c r="MWG323" s="284"/>
      <c r="MWH323" s="269"/>
      <c r="MWI323" s="280"/>
      <c r="MWJ323" s="285"/>
      <c r="MWK323" s="34"/>
      <c r="MWL323" s="17"/>
      <c r="MWM323" s="60"/>
      <c r="MWN323" s="60"/>
      <c r="MWO323" s="60"/>
      <c r="MWP323" s="34"/>
      <c r="MWQ323" s="285"/>
      <c r="MWR323" s="353"/>
      <c r="MWS323" s="354"/>
      <c r="MWT323" s="23"/>
      <c r="MWU323" s="356"/>
      <c r="MWV323" s="290"/>
      <c r="MWW323" s="284"/>
      <c r="MWX323" s="269"/>
      <c r="MWY323" s="280"/>
      <c r="MWZ323" s="285"/>
      <c r="MXA323" s="34"/>
      <c r="MXB323" s="17"/>
      <c r="MXC323" s="60"/>
      <c r="MXD323" s="60"/>
      <c r="MXE323" s="60"/>
      <c r="MXF323" s="34"/>
      <c r="MXG323" s="285"/>
      <c r="MXH323" s="353"/>
      <c r="MXI323" s="354"/>
      <c r="MXJ323" s="23"/>
      <c r="MXK323" s="356"/>
      <c r="MXL323" s="290"/>
      <c r="MXM323" s="284"/>
      <c r="MXN323" s="269"/>
      <c r="MXO323" s="280"/>
      <c r="MXP323" s="285"/>
      <c r="MXQ323" s="34"/>
      <c r="MXR323" s="17"/>
      <c r="MXS323" s="60"/>
      <c r="MXT323" s="60"/>
      <c r="MXU323" s="60"/>
      <c r="MXV323" s="34"/>
      <c r="MXW323" s="285"/>
      <c r="MXX323" s="353"/>
      <c r="MXY323" s="354"/>
      <c r="MXZ323" s="23"/>
      <c r="MYA323" s="356"/>
      <c r="MYB323" s="290"/>
      <c r="MYC323" s="284"/>
      <c r="MYD323" s="269"/>
      <c r="MYE323" s="280"/>
      <c r="MYF323" s="285"/>
      <c r="MYG323" s="34"/>
      <c r="MYH323" s="17"/>
      <c r="MYI323" s="60"/>
      <c r="MYJ323" s="60"/>
      <c r="MYK323" s="60"/>
      <c r="MYL323" s="34"/>
      <c r="MYM323" s="285"/>
      <c r="MYN323" s="353"/>
      <c r="MYO323" s="354"/>
      <c r="MYP323" s="23"/>
      <c r="MYQ323" s="356"/>
      <c r="MYR323" s="290"/>
      <c r="MYS323" s="284"/>
      <c r="MYT323" s="269"/>
      <c r="MYU323" s="280"/>
      <c r="MYV323" s="285"/>
      <c r="MYW323" s="34"/>
      <c r="MYX323" s="17"/>
      <c r="MYY323" s="60"/>
      <c r="MYZ323" s="60"/>
      <c r="MZA323" s="60"/>
      <c r="MZB323" s="34"/>
      <c r="MZC323" s="285"/>
      <c r="MZD323" s="353"/>
      <c r="MZE323" s="354"/>
      <c r="MZF323" s="23"/>
      <c r="MZG323" s="356"/>
      <c r="MZH323" s="290"/>
      <c r="MZI323" s="284"/>
      <c r="MZJ323" s="269"/>
      <c r="MZK323" s="280"/>
      <c r="MZL323" s="285"/>
      <c r="MZM323" s="34"/>
      <c r="MZN323" s="17"/>
      <c r="MZO323" s="60"/>
      <c r="MZP323" s="60"/>
      <c r="MZQ323" s="60"/>
      <c r="MZR323" s="34"/>
      <c r="MZS323" s="285"/>
      <c r="MZT323" s="353"/>
      <c r="MZU323" s="354"/>
      <c r="MZV323" s="23"/>
      <c r="MZW323" s="356"/>
      <c r="MZX323" s="290"/>
      <c r="MZY323" s="284"/>
      <c r="MZZ323" s="269"/>
      <c r="NAA323" s="280"/>
      <c r="NAB323" s="285"/>
      <c r="NAC323" s="34"/>
      <c r="NAD323" s="17"/>
      <c r="NAE323" s="60"/>
      <c r="NAF323" s="60"/>
      <c r="NAG323" s="60"/>
      <c r="NAH323" s="34"/>
      <c r="NAI323" s="285"/>
      <c r="NAJ323" s="353"/>
      <c r="NAK323" s="354"/>
      <c r="NAL323" s="23"/>
      <c r="NAM323" s="356"/>
      <c r="NAN323" s="290"/>
      <c r="NAO323" s="284"/>
      <c r="NAP323" s="269"/>
      <c r="NAQ323" s="280"/>
      <c r="NAR323" s="285"/>
      <c r="NAS323" s="34"/>
      <c r="NAT323" s="17"/>
      <c r="NAU323" s="60"/>
      <c r="NAV323" s="60"/>
      <c r="NAW323" s="60"/>
      <c r="NAX323" s="34"/>
      <c r="NAY323" s="285"/>
      <c r="NAZ323" s="353"/>
      <c r="NBA323" s="354"/>
      <c r="NBB323" s="23"/>
      <c r="NBC323" s="356"/>
      <c r="NBD323" s="290"/>
      <c r="NBE323" s="284"/>
      <c r="NBF323" s="269"/>
      <c r="NBG323" s="280"/>
      <c r="NBH323" s="285"/>
      <c r="NBI323" s="34"/>
      <c r="NBJ323" s="17"/>
      <c r="NBK323" s="60"/>
      <c r="NBL323" s="60"/>
      <c r="NBM323" s="60"/>
      <c r="NBN323" s="34"/>
      <c r="NBO323" s="285"/>
      <c r="NBP323" s="353"/>
      <c r="NBQ323" s="354"/>
      <c r="NBR323" s="23"/>
      <c r="NBS323" s="356"/>
      <c r="NBT323" s="290"/>
      <c r="NBU323" s="284"/>
      <c r="NBV323" s="269"/>
      <c r="NBW323" s="280"/>
      <c r="NBX323" s="285"/>
      <c r="NBY323" s="34"/>
      <c r="NBZ323" s="17"/>
      <c r="NCA323" s="60"/>
      <c r="NCB323" s="60"/>
      <c r="NCC323" s="60"/>
      <c r="NCD323" s="34"/>
      <c r="NCE323" s="285"/>
      <c r="NCF323" s="353"/>
      <c r="NCG323" s="354"/>
      <c r="NCH323" s="23"/>
      <c r="NCI323" s="356"/>
      <c r="NCJ323" s="290"/>
      <c r="NCK323" s="284"/>
      <c r="NCL323" s="269"/>
      <c r="NCM323" s="280"/>
      <c r="NCN323" s="285"/>
      <c r="NCO323" s="34"/>
      <c r="NCP323" s="17"/>
      <c r="NCQ323" s="60"/>
      <c r="NCR323" s="60"/>
      <c r="NCS323" s="60"/>
      <c r="NCT323" s="34"/>
      <c r="NCU323" s="285"/>
      <c r="NCV323" s="353"/>
      <c r="NCW323" s="354"/>
      <c r="NCX323" s="23"/>
      <c r="NCY323" s="356"/>
      <c r="NCZ323" s="290"/>
      <c r="NDA323" s="284"/>
      <c r="NDB323" s="269"/>
      <c r="NDC323" s="280"/>
      <c r="NDD323" s="285"/>
      <c r="NDE323" s="34"/>
      <c r="NDF323" s="17"/>
      <c r="NDG323" s="60"/>
      <c r="NDH323" s="60"/>
      <c r="NDI323" s="60"/>
      <c r="NDJ323" s="34"/>
      <c r="NDK323" s="285"/>
      <c r="NDL323" s="353"/>
      <c r="NDM323" s="354"/>
      <c r="NDN323" s="23"/>
      <c r="NDO323" s="356"/>
      <c r="NDP323" s="290"/>
      <c r="NDQ323" s="284"/>
      <c r="NDR323" s="269"/>
      <c r="NDS323" s="280"/>
      <c r="NDT323" s="285"/>
      <c r="NDU323" s="34"/>
      <c r="NDV323" s="17"/>
      <c r="NDW323" s="60"/>
      <c r="NDX323" s="60"/>
      <c r="NDY323" s="60"/>
      <c r="NDZ323" s="34"/>
      <c r="NEA323" s="285"/>
      <c r="NEB323" s="353"/>
      <c r="NEC323" s="354"/>
      <c r="NED323" s="23"/>
      <c r="NEE323" s="356"/>
      <c r="NEF323" s="290"/>
      <c r="NEG323" s="284"/>
      <c r="NEH323" s="269"/>
      <c r="NEI323" s="280"/>
      <c r="NEJ323" s="285"/>
      <c r="NEK323" s="34"/>
      <c r="NEL323" s="17"/>
      <c r="NEM323" s="60"/>
      <c r="NEN323" s="60"/>
      <c r="NEO323" s="60"/>
      <c r="NEP323" s="34"/>
      <c r="NEQ323" s="285"/>
      <c r="NER323" s="353"/>
      <c r="NES323" s="354"/>
      <c r="NET323" s="23"/>
      <c r="NEU323" s="356"/>
      <c r="NEV323" s="290"/>
      <c r="NEW323" s="284"/>
      <c r="NEX323" s="269"/>
      <c r="NEY323" s="280"/>
      <c r="NEZ323" s="285"/>
      <c r="NFA323" s="34"/>
      <c r="NFB323" s="17"/>
      <c r="NFC323" s="60"/>
      <c r="NFD323" s="60"/>
      <c r="NFE323" s="60"/>
      <c r="NFF323" s="34"/>
      <c r="NFG323" s="285"/>
      <c r="NFH323" s="353"/>
      <c r="NFI323" s="354"/>
      <c r="NFJ323" s="23"/>
      <c r="NFK323" s="356"/>
      <c r="NFL323" s="290"/>
      <c r="NFM323" s="284"/>
      <c r="NFN323" s="269"/>
      <c r="NFO323" s="280"/>
      <c r="NFP323" s="285"/>
      <c r="NFQ323" s="34"/>
      <c r="NFR323" s="17"/>
      <c r="NFS323" s="60"/>
      <c r="NFT323" s="60"/>
      <c r="NFU323" s="60"/>
      <c r="NFV323" s="34"/>
      <c r="NFW323" s="285"/>
      <c r="NFX323" s="353"/>
      <c r="NFY323" s="354"/>
      <c r="NFZ323" s="23"/>
      <c r="NGA323" s="356"/>
      <c r="NGB323" s="290"/>
      <c r="NGC323" s="284"/>
      <c r="NGD323" s="269"/>
      <c r="NGE323" s="280"/>
      <c r="NGF323" s="285"/>
      <c r="NGG323" s="34"/>
      <c r="NGH323" s="17"/>
      <c r="NGI323" s="60"/>
      <c r="NGJ323" s="60"/>
      <c r="NGK323" s="60"/>
      <c r="NGL323" s="34"/>
      <c r="NGM323" s="285"/>
      <c r="NGN323" s="353"/>
      <c r="NGO323" s="354"/>
      <c r="NGP323" s="23"/>
      <c r="NGQ323" s="356"/>
      <c r="NGR323" s="290"/>
      <c r="NGS323" s="284"/>
      <c r="NGT323" s="269"/>
      <c r="NGU323" s="280"/>
      <c r="NGV323" s="285"/>
      <c r="NGW323" s="34"/>
      <c r="NGX323" s="17"/>
      <c r="NGY323" s="60"/>
      <c r="NGZ323" s="60"/>
      <c r="NHA323" s="60"/>
      <c r="NHB323" s="34"/>
      <c r="NHC323" s="285"/>
      <c r="NHD323" s="353"/>
      <c r="NHE323" s="354"/>
      <c r="NHF323" s="23"/>
      <c r="NHG323" s="356"/>
      <c r="NHH323" s="290"/>
      <c r="NHI323" s="284"/>
      <c r="NHJ323" s="269"/>
      <c r="NHK323" s="280"/>
      <c r="NHL323" s="285"/>
      <c r="NHM323" s="34"/>
      <c r="NHN323" s="17"/>
      <c r="NHO323" s="60"/>
      <c r="NHP323" s="60"/>
      <c r="NHQ323" s="60"/>
      <c r="NHR323" s="34"/>
      <c r="NHS323" s="285"/>
      <c r="NHT323" s="353"/>
      <c r="NHU323" s="354"/>
      <c r="NHV323" s="23"/>
      <c r="NHW323" s="356"/>
      <c r="NHX323" s="290"/>
      <c r="NHY323" s="284"/>
      <c r="NHZ323" s="269"/>
      <c r="NIA323" s="280"/>
      <c r="NIB323" s="285"/>
      <c r="NIC323" s="34"/>
      <c r="NID323" s="17"/>
      <c r="NIE323" s="60"/>
      <c r="NIF323" s="60"/>
      <c r="NIG323" s="60"/>
      <c r="NIH323" s="34"/>
      <c r="NII323" s="285"/>
      <c r="NIJ323" s="353"/>
      <c r="NIK323" s="354"/>
      <c r="NIL323" s="23"/>
      <c r="NIM323" s="356"/>
      <c r="NIN323" s="290"/>
      <c r="NIO323" s="284"/>
      <c r="NIP323" s="269"/>
      <c r="NIQ323" s="280"/>
      <c r="NIR323" s="285"/>
      <c r="NIS323" s="34"/>
      <c r="NIT323" s="17"/>
      <c r="NIU323" s="60"/>
      <c r="NIV323" s="60"/>
      <c r="NIW323" s="60"/>
      <c r="NIX323" s="34"/>
      <c r="NIY323" s="285"/>
      <c r="NIZ323" s="353"/>
      <c r="NJA323" s="354"/>
      <c r="NJB323" s="23"/>
      <c r="NJC323" s="356"/>
      <c r="NJD323" s="290"/>
      <c r="NJE323" s="284"/>
      <c r="NJF323" s="269"/>
      <c r="NJG323" s="280"/>
      <c r="NJH323" s="285"/>
      <c r="NJI323" s="34"/>
      <c r="NJJ323" s="17"/>
      <c r="NJK323" s="60"/>
      <c r="NJL323" s="60"/>
      <c r="NJM323" s="60"/>
      <c r="NJN323" s="34"/>
      <c r="NJO323" s="285"/>
      <c r="NJP323" s="353"/>
      <c r="NJQ323" s="354"/>
      <c r="NJR323" s="23"/>
      <c r="NJS323" s="356"/>
      <c r="NJT323" s="290"/>
      <c r="NJU323" s="284"/>
      <c r="NJV323" s="269"/>
      <c r="NJW323" s="280"/>
      <c r="NJX323" s="285"/>
      <c r="NJY323" s="34"/>
      <c r="NJZ323" s="17"/>
      <c r="NKA323" s="60"/>
      <c r="NKB323" s="60"/>
      <c r="NKC323" s="60"/>
      <c r="NKD323" s="34"/>
      <c r="NKE323" s="285"/>
      <c r="NKF323" s="353"/>
      <c r="NKG323" s="354"/>
      <c r="NKH323" s="23"/>
      <c r="NKI323" s="356"/>
      <c r="NKJ323" s="290"/>
      <c r="NKK323" s="284"/>
      <c r="NKL323" s="269"/>
      <c r="NKM323" s="280"/>
      <c r="NKN323" s="285"/>
      <c r="NKO323" s="34"/>
      <c r="NKP323" s="17"/>
      <c r="NKQ323" s="60"/>
      <c r="NKR323" s="60"/>
      <c r="NKS323" s="60"/>
      <c r="NKT323" s="34"/>
      <c r="NKU323" s="285"/>
      <c r="NKV323" s="353"/>
      <c r="NKW323" s="354"/>
      <c r="NKX323" s="23"/>
      <c r="NKY323" s="356"/>
      <c r="NKZ323" s="290"/>
      <c r="NLA323" s="284"/>
      <c r="NLB323" s="269"/>
      <c r="NLC323" s="280"/>
      <c r="NLD323" s="285"/>
      <c r="NLE323" s="34"/>
      <c r="NLF323" s="17"/>
      <c r="NLG323" s="60"/>
      <c r="NLH323" s="60"/>
      <c r="NLI323" s="60"/>
      <c r="NLJ323" s="34"/>
      <c r="NLK323" s="285"/>
      <c r="NLL323" s="353"/>
      <c r="NLM323" s="354"/>
      <c r="NLN323" s="23"/>
      <c r="NLO323" s="356"/>
      <c r="NLP323" s="290"/>
      <c r="NLQ323" s="284"/>
      <c r="NLR323" s="269"/>
      <c r="NLS323" s="280"/>
      <c r="NLT323" s="285"/>
      <c r="NLU323" s="34"/>
      <c r="NLV323" s="17"/>
      <c r="NLW323" s="60"/>
      <c r="NLX323" s="60"/>
      <c r="NLY323" s="60"/>
      <c r="NLZ323" s="34"/>
      <c r="NMA323" s="285"/>
      <c r="NMB323" s="353"/>
      <c r="NMC323" s="354"/>
      <c r="NMD323" s="23"/>
      <c r="NME323" s="356"/>
      <c r="NMF323" s="290"/>
      <c r="NMG323" s="284"/>
      <c r="NMH323" s="269"/>
      <c r="NMI323" s="280"/>
      <c r="NMJ323" s="285"/>
      <c r="NMK323" s="34"/>
      <c r="NML323" s="17"/>
      <c r="NMM323" s="60"/>
      <c r="NMN323" s="60"/>
      <c r="NMO323" s="60"/>
      <c r="NMP323" s="34"/>
      <c r="NMQ323" s="285"/>
      <c r="NMR323" s="353"/>
      <c r="NMS323" s="354"/>
      <c r="NMT323" s="23"/>
      <c r="NMU323" s="356"/>
      <c r="NMV323" s="290"/>
      <c r="NMW323" s="284"/>
      <c r="NMX323" s="269"/>
      <c r="NMY323" s="280"/>
      <c r="NMZ323" s="285"/>
      <c r="NNA323" s="34"/>
      <c r="NNB323" s="17"/>
      <c r="NNC323" s="60"/>
      <c r="NND323" s="60"/>
      <c r="NNE323" s="60"/>
      <c r="NNF323" s="34"/>
      <c r="NNG323" s="285"/>
      <c r="NNH323" s="353"/>
      <c r="NNI323" s="354"/>
      <c r="NNJ323" s="23"/>
      <c r="NNK323" s="356"/>
      <c r="NNL323" s="290"/>
      <c r="NNM323" s="284"/>
      <c r="NNN323" s="269"/>
      <c r="NNO323" s="280"/>
      <c r="NNP323" s="285"/>
      <c r="NNQ323" s="34"/>
      <c r="NNR323" s="17"/>
      <c r="NNS323" s="60"/>
      <c r="NNT323" s="60"/>
      <c r="NNU323" s="60"/>
      <c r="NNV323" s="34"/>
      <c r="NNW323" s="285"/>
      <c r="NNX323" s="353"/>
      <c r="NNY323" s="354"/>
      <c r="NNZ323" s="23"/>
      <c r="NOA323" s="356"/>
      <c r="NOB323" s="290"/>
      <c r="NOC323" s="284"/>
      <c r="NOD323" s="269"/>
      <c r="NOE323" s="280"/>
      <c r="NOF323" s="285"/>
      <c r="NOG323" s="34"/>
      <c r="NOH323" s="17"/>
      <c r="NOI323" s="60"/>
      <c r="NOJ323" s="60"/>
      <c r="NOK323" s="60"/>
      <c r="NOL323" s="34"/>
      <c r="NOM323" s="285"/>
      <c r="NON323" s="353"/>
      <c r="NOO323" s="354"/>
      <c r="NOP323" s="23"/>
      <c r="NOQ323" s="356"/>
      <c r="NOR323" s="290"/>
      <c r="NOS323" s="284"/>
      <c r="NOT323" s="269"/>
      <c r="NOU323" s="280"/>
      <c r="NOV323" s="285"/>
      <c r="NOW323" s="34"/>
      <c r="NOX323" s="17"/>
      <c r="NOY323" s="60"/>
      <c r="NOZ323" s="60"/>
      <c r="NPA323" s="60"/>
      <c r="NPB323" s="34"/>
      <c r="NPC323" s="285"/>
      <c r="NPD323" s="353"/>
      <c r="NPE323" s="354"/>
      <c r="NPF323" s="23"/>
      <c r="NPG323" s="356"/>
      <c r="NPH323" s="290"/>
      <c r="NPI323" s="284"/>
      <c r="NPJ323" s="269"/>
      <c r="NPK323" s="280"/>
      <c r="NPL323" s="285"/>
      <c r="NPM323" s="34"/>
      <c r="NPN323" s="17"/>
      <c r="NPO323" s="60"/>
      <c r="NPP323" s="60"/>
      <c r="NPQ323" s="60"/>
      <c r="NPR323" s="34"/>
      <c r="NPS323" s="285"/>
      <c r="NPT323" s="353"/>
      <c r="NPU323" s="354"/>
      <c r="NPV323" s="23"/>
      <c r="NPW323" s="356"/>
      <c r="NPX323" s="290"/>
      <c r="NPY323" s="284"/>
      <c r="NPZ323" s="269"/>
      <c r="NQA323" s="280"/>
      <c r="NQB323" s="285"/>
      <c r="NQC323" s="34"/>
      <c r="NQD323" s="17"/>
      <c r="NQE323" s="60"/>
      <c r="NQF323" s="60"/>
      <c r="NQG323" s="60"/>
      <c r="NQH323" s="34"/>
      <c r="NQI323" s="285"/>
      <c r="NQJ323" s="353"/>
      <c r="NQK323" s="354"/>
      <c r="NQL323" s="23"/>
      <c r="NQM323" s="356"/>
      <c r="NQN323" s="290"/>
      <c r="NQO323" s="284"/>
      <c r="NQP323" s="269"/>
      <c r="NQQ323" s="280"/>
      <c r="NQR323" s="285"/>
      <c r="NQS323" s="34"/>
      <c r="NQT323" s="17"/>
      <c r="NQU323" s="60"/>
      <c r="NQV323" s="60"/>
      <c r="NQW323" s="60"/>
      <c r="NQX323" s="34"/>
      <c r="NQY323" s="285"/>
      <c r="NQZ323" s="353"/>
      <c r="NRA323" s="354"/>
      <c r="NRB323" s="23"/>
      <c r="NRC323" s="356"/>
      <c r="NRD323" s="290"/>
      <c r="NRE323" s="284"/>
      <c r="NRF323" s="269"/>
      <c r="NRG323" s="280"/>
      <c r="NRH323" s="285"/>
      <c r="NRI323" s="34"/>
      <c r="NRJ323" s="17"/>
      <c r="NRK323" s="60"/>
      <c r="NRL323" s="60"/>
      <c r="NRM323" s="60"/>
      <c r="NRN323" s="34"/>
      <c r="NRO323" s="285"/>
      <c r="NRP323" s="353"/>
      <c r="NRQ323" s="354"/>
      <c r="NRR323" s="23"/>
      <c r="NRS323" s="356"/>
      <c r="NRT323" s="290"/>
      <c r="NRU323" s="284"/>
      <c r="NRV323" s="269"/>
      <c r="NRW323" s="280"/>
      <c r="NRX323" s="285"/>
      <c r="NRY323" s="34"/>
      <c r="NRZ323" s="17"/>
      <c r="NSA323" s="60"/>
      <c r="NSB323" s="60"/>
      <c r="NSC323" s="60"/>
      <c r="NSD323" s="34"/>
      <c r="NSE323" s="285"/>
      <c r="NSF323" s="353"/>
      <c r="NSG323" s="354"/>
      <c r="NSH323" s="23"/>
      <c r="NSI323" s="356"/>
      <c r="NSJ323" s="290"/>
      <c r="NSK323" s="284"/>
      <c r="NSL323" s="269"/>
      <c r="NSM323" s="280"/>
      <c r="NSN323" s="285"/>
      <c r="NSO323" s="34"/>
      <c r="NSP323" s="17"/>
      <c r="NSQ323" s="60"/>
      <c r="NSR323" s="60"/>
      <c r="NSS323" s="60"/>
      <c r="NST323" s="34"/>
      <c r="NSU323" s="285"/>
      <c r="NSV323" s="353"/>
      <c r="NSW323" s="354"/>
      <c r="NSX323" s="23"/>
      <c r="NSY323" s="356"/>
      <c r="NSZ323" s="290"/>
      <c r="NTA323" s="284"/>
      <c r="NTB323" s="269"/>
      <c r="NTC323" s="280"/>
      <c r="NTD323" s="285"/>
      <c r="NTE323" s="34"/>
      <c r="NTF323" s="17"/>
      <c r="NTG323" s="60"/>
      <c r="NTH323" s="60"/>
      <c r="NTI323" s="60"/>
      <c r="NTJ323" s="34"/>
      <c r="NTK323" s="285"/>
      <c r="NTL323" s="353"/>
      <c r="NTM323" s="354"/>
      <c r="NTN323" s="23"/>
      <c r="NTO323" s="356"/>
      <c r="NTP323" s="290"/>
      <c r="NTQ323" s="284"/>
      <c r="NTR323" s="269"/>
      <c r="NTS323" s="280"/>
      <c r="NTT323" s="285"/>
      <c r="NTU323" s="34"/>
      <c r="NTV323" s="17"/>
      <c r="NTW323" s="60"/>
      <c r="NTX323" s="60"/>
      <c r="NTY323" s="60"/>
      <c r="NTZ323" s="34"/>
      <c r="NUA323" s="285"/>
      <c r="NUB323" s="353"/>
      <c r="NUC323" s="354"/>
      <c r="NUD323" s="23"/>
      <c r="NUE323" s="356"/>
      <c r="NUF323" s="290"/>
      <c r="NUG323" s="284"/>
      <c r="NUH323" s="269"/>
      <c r="NUI323" s="280"/>
      <c r="NUJ323" s="285"/>
      <c r="NUK323" s="34"/>
      <c r="NUL323" s="17"/>
      <c r="NUM323" s="60"/>
      <c r="NUN323" s="60"/>
      <c r="NUO323" s="60"/>
      <c r="NUP323" s="34"/>
      <c r="NUQ323" s="285"/>
      <c r="NUR323" s="353"/>
      <c r="NUS323" s="354"/>
      <c r="NUT323" s="23"/>
      <c r="NUU323" s="356"/>
      <c r="NUV323" s="290"/>
      <c r="NUW323" s="284"/>
      <c r="NUX323" s="269"/>
      <c r="NUY323" s="280"/>
      <c r="NUZ323" s="285"/>
      <c r="NVA323" s="34"/>
      <c r="NVB323" s="17"/>
      <c r="NVC323" s="60"/>
      <c r="NVD323" s="60"/>
      <c r="NVE323" s="60"/>
      <c r="NVF323" s="34"/>
      <c r="NVG323" s="285"/>
      <c r="NVH323" s="353"/>
      <c r="NVI323" s="354"/>
      <c r="NVJ323" s="23"/>
      <c r="NVK323" s="356"/>
      <c r="NVL323" s="290"/>
      <c r="NVM323" s="284"/>
      <c r="NVN323" s="269"/>
      <c r="NVO323" s="280"/>
      <c r="NVP323" s="285"/>
      <c r="NVQ323" s="34"/>
      <c r="NVR323" s="17"/>
      <c r="NVS323" s="60"/>
      <c r="NVT323" s="60"/>
      <c r="NVU323" s="60"/>
      <c r="NVV323" s="34"/>
      <c r="NVW323" s="285"/>
      <c r="NVX323" s="353"/>
      <c r="NVY323" s="354"/>
      <c r="NVZ323" s="23"/>
      <c r="NWA323" s="356"/>
      <c r="NWB323" s="290"/>
      <c r="NWC323" s="284"/>
      <c r="NWD323" s="269"/>
      <c r="NWE323" s="280"/>
      <c r="NWF323" s="285"/>
      <c r="NWG323" s="34"/>
      <c r="NWH323" s="17"/>
      <c r="NWI323" s="60"/>
      <c r="NWJ323" s="60"/>
      <c r="NWK323" s="60"/>
      <c r="NWL323" s="34"/>
      <c r="NWM323" s="285"/>
      <c r="NWN323" s="353"/>
      <c r="NWO323" s="354"/>
      <c r="NWP323" s="23"/>
      <c r="NWQ323" s="356"/>
      <c r="NWR323" s="290"/>
      <c r="NWS323" s="284"/>
      <c r="NWT323" s="269"/>
      <c r="NWU323" s="280"/>
      <c r="NWV323" s="285"/>
      <c r="NWW323" s="34"/>
      <c r="NWX323" s="17"/>
      <c r="NWY323" s="60"/>
      <c r="NWZ323" s="60"/>
      <c r="NXA323" s="60"/>
      <c r="NXB323" s="34"/>
      <c r="NXC323" s="285"/>
      <c r="NXD323" s="353"/>
      <c r="NXE323" s="354"/>
      <c r="NXF323" s="23"/>
      <c r="NXG323" s="356"/>
      <c r="NXH323" s="290"/>
      <c r="NXI323" s="284"/>
      <c r="NXJ323" s="269"/>
      <c r="NXK323" s="280"/>
      <c r="NXL323" s="285"/>
      <c r="NXM323" s="34"/>
      <c r="NXN323" s="17"/>
      <c r="NXO323" s="60"/>
      <c r="NXP323" s="60"/>
      <c r="NXQ323" s="60"/>
      <c r="NXR323" s="34"/>
      <c r="NXS323" s="285"/>
      <c r="NXT323" s="353"/>
      <c r="NXU323" s="354"/>
      <c r="NXV323" s="23"/>
      <c r="NXW323" s="356"/>
      <c r="NXX323" s="290"/>
      <c r="NXY323" s="284"/>
      <c r="NXZ323" s="269"/>
      <c r="NYA323" s="280"/>
      <c r="NYB323" s="285"/>
      <c r="NYC323" s="34"/>
      <c r="NYD323" s="17"/>
      <c r="NYE323" s="60"/>
      <c r="NYF323" s="60"/>
      <c r="NYG323" s="60"/>
      <c r="NYH323" s="34"/>
      <c r="NYI323" s="285"/>
      <c r="NYJ323" s="353"/>
      <c r="NYK323" s="354"/>
      <c r="NYL323" s="23"/>
      <c r="NYM323" s="356"/>
      <c r="NYN323" s="290"/>
      <c r="NYO323" s="284"/>
      <c r="NYP323" s="269"/>
      <c r="NYQ323" s="280"/>
      <c r="NYR323" s="285"/>
      <c r="NYS323" s="34"/>
      <c r="NYT323" s="17"/>
      <c r="NYU323" s="60"/>
      <c r="NYV323" s="60"/>
      <c r="NYW323" s="60"/>
      <c r="NYX323" s="34"/>
      <c r="NYY323" s="285"/>
      <c r="NYZ323" s="353"/>
      <c r="NZA323" s="354"/>
      <c r="NZB323" s="23"/>
      <c r="NZC323" s="356"/>
      <c r="NZD323" s="290"/>
      <c r="NZE323" s="284"/>
      <c r="NZF323" s="269"/>
      <c r="NZG323" s="280"/>
      <c r="NZH323" s="285"/>
      <c r="NZI323" s="34"/>
      <c r="NZJ323" s="17"/>
      <c r="NZK323" s="60"/>
      <c r="NZL323" s="60"/>
      <c r="NZM323" s="60"/>
      <c r="NZN323" s="34"/>
      <c r="NZO323" s="285"/>
      <c r="NZP323" s="353"/>
      <c r="NZQ323" s="354"/>
      <c r="NZR323" s="23"/>
      <c r="NZS323" s="356"/>
      <c r="NZT323" s="290"/>
      <c r="NZU323" s="284"/>
      <c r="NZV323" s="269"/>
      <c r="NZW323" s="280"/>
      <c r="NZX323" s="285"/>
      <c r="NZY323" s="34"/>
      <c r="NZZ323" s="17"/>
      <c r="OAA323" s="60"/>
      <c r="OAB323" s="60"/>
      <c r="OAC323" s="60"/>
      <c r="OAD323" s="34"/>
      <c r="OAE323" s="285"/>
      <c r="OAF323" s="353"/>
      <c r="OAG323" s="354"/>
      <c r="OAH323" s="23"/>
      <c r="OAI323" s="356"/>
      <c r="OAJ323" s="290"/>
      <c r="OAK323" s="284"/>
      <c r="OAL323" s="269"/>
      <c r="OAM323" s="280"/>
      <c r="OAN323" s="285"/>
      <c r="OAO323" s="34"/>
      <c r="OAP323" s="17"/>
      <c r="OAQ323" s="60"/>
      <c r="OAR323" s="60"/>
      <c r="OAS323" s="60"/>
      <c r="OAT323" s="34"/>
      <c r="OAU323" s="285"/>
      <c r="OAV323" s="353"/>
      <c r="OAW323" s="354"/>
      <c r="OAX323" s="23"/>
      <c r="OAY323" s="356"/>
      <c r="OAZ323" s="290"/>
      <c r="OBA323" s="284"/>
      <c r="OBB323" s="269"/>
      <c r="OBC323" s="280"/>
      <c r="OBD323" s="285"/>
      <c r="OBE323" s="34"/>
      <c r="OBF323" s="17"/>
      <c r="OBG323" s="60"/>
      <c r="OBH323" s="60"/>
      <c r="OBI323" s="60"/>
      <c r="OBJ323" s="34"/>
      <c r="OBK323" s="285"/>
      <c r="OBL323" s="353"/>
      <c r="OBM323" s="354"/>
      <c r="OBN323" s="23"/>
      <c r="OBO323" s="356"/>
      <c r="OBP323" s="290"/>
      <c r="OBQ323" s="284"/>
      <c r="OBR323" s="269"/>
      <c r="OBS323" s="280"/>
      <c r="OBT323" s="285"/>
      <c r="OBU323" s="34"/>
      <c r="OBV323" s="17"/>
      <c r="OBW323" s="60"/>
      <c r="OBX323" s="60"/>
      <c r="OBY323" s="60"/>
      <c r="OBZ323" s="34"/>
      <c r="OCA323" s="285"/>
      <c r="OCB323" s="353"/>
      <c r="OCC323" s="354"/>
      <c r="OCD323" s="23"/>
      <c r="OCE323" s="356"/>
      <c r="OCF323" s="290"/>
      <c r="OCG323" s="284"/>
      <c r="OCH323" s="269"/>
      <c r="OCI323" s="280"/>
      <c r="OCJ323" s="285"/>
      <c r="OCK323" s="34"/>
      <c r="OCL323" s="17"/>
      <c r="OCM323" s="60"/>
      <c r="OCN323" s="60"/>
      <c r="OCO323" s="60"/>
      <c r="OCP323" s="34"/>
      <c r="OCQ323" s="285"/>
      <c r="OCR323" s="353"/>
      <c r="OCS323" s="354"/>
      <c r="OCT323" s="23"/>
      <c r="OCU323" s="356"/>
      <c r="OCV323" s="290"/>
      <c r="OCW323" s="284"/>
      <c r="OCX323" s="269"/>
      <c r="OCY323" s="280"/>
      <c r="OCZ323" s="285"/>
      <c r="ODA323" s="34"/>
      <c r="ODB323" s="17"/>
      <c r="ODC323" s="60"/>
      <c r="ODD323" s="60"/>
      <c r="ODE323" s="60"/>
      <c r="ODF323" s="34"/>
      <c r="ODG323" s="285"/>
      <c r="ODH323" s="353"/>
      <c r="ODI323" s="354"/>
      <c r="ODJ323" s="23"/>
      <c r="ODK323" s="356"/>
      <c r="ODL323" s="290"/>
      <c r="ODM323" s="284"/>
      <c r="ODN323" s="269"/>
      <c r="ODO323" s="280"/>
      <c r="ODP323" s="285"/>
      <c r="ODQ323" s="34"/>
      <c r="ODR323" s="17"/>
      <c r="ODS323" s="60"/>
      <c r="ODT323" s="60"/>
      <c r="ODU323" s="60"/>
      <c r="ODV323" s="34"/>
      <c r="ODW323" s="285"/>
      <c r="ODX323" s="353"/>
      <c r="ODY323" s="354"/>
      <c r="ODZ323" s="23"/>
      <c r="OEA323" s="356"/>
      <c r="OEB323" s="290"/>
      <c r="OEC323" s="284"/>
      <c r="OED323" s="269"/>
      <c r="OEE323" s="280"/>
      <c r="OEF323" s="285"/>
      <c r="OEG323" s="34"/>
      <c r="OEH323" s="17"/>
      <c r="OEI323" s="60"/>
      <c r="OEJ323" s="60"/>
      <c r="OEK323" s="60"/>
      <c r="OEL323" s="34"/>
      <c r="OEM323" s="285"/>
      <c r="OEN323" s="353"/>
      <c r="OEO323" s="354"/>
      <c r="OEP323" s="23"/>
      <c r="OEQ323" s="356"/>
      <c r="OER323" s="290"/>
      <c r="OES323" s="284"/>
      <c r="OET323" s="269"/>
      <c r="OEU323" s="280"/>
      <c r="OEV323" s="285"/>
      <c r="OEW323" s="34"/>
      <c r="OEX323" s="17"/>
      <c r="OEY323" s="60"/>
      <c r="OEZ323" s="60"/>
      <c r="OFA323" s="60"/>
      <c r="OFB323" s="34"/>
      <c r="OFC323" s="285"/>
      <c r="OFD323" s="353"/>
      <c r="OFE323" s="354"/>
      <c r="OFF323" s="23"/>
      <c r="OFG323" s="356"/>
      <c r="OFH323" s="290"/>
      <c r="OFI323" s="284"/>
      <c r="OFJ323" s="269"/>
      <c r="OFK323" s="280"/>
      <c r="OFL323" s="285"/>
      <c r="OFM323" s="34"/>
      <c r="OFN323" s="17"/>
      <c r="OFO323" s="60"/>
      <c r="OFP323" s="60"/>
      <c r="OFQ323" s="60"/>
      <c r="OFR323" s="34"/>
      <c r="OFS323" s="285"/>
      <c r="OFT323" s="353"/>
      <c r="OFU323" s="354"/>
      <c r="OFV323" s="23"/>
      <c r="OFW323" s="356"/>
      <c r="OFX323" s="290"/>
      <c r="OFY323" s="284"/>
      <c r="OFZ323" s="269"/>
      <c r="OGA323" s="280"/>
      <c r="OGB323" s="285"/>
      <c r="OGC323" s="34"/>
      <c r="OGD323" s="17"/>
      <c r="OGE323" s="60"/>
      <c r="OGF323" s="60"/>
      <c r="OGG323" s="60"/>
      <c r="OGH323" s="34"/>
      <c r="OGI323" s="285"/>
      <c r="OGJ323" s="353"/>
      <c r="OGK323" s="354"/>
      <c r="OGL323" s="23"/>
      <c r="OGM323" s="356"/>
      <c r="OGN323" s="290"/>
      <c r="OGO323" s="284"/>
      <c r="OGP323" s="269"/>
      <c r="OGQ323" s="280"/>
      <c r="OGR323" s="285"/>
      <c r="OGS323" s="34"/>
      <c r="OGT323" s="17"/>
      <c r="OGU323" s="60"/>
      <c r="OGV323" s="60"/>
      <c r="OGW323" s="60"/>
      <c r="OGX323" s="34"/>
      <c r="OGY323" s="285"/>
      <c r="OGZ323" s="353"/>
      <c r="OHA323" s="354"/>
      <c r="OHB323" s="23"/>
      <c r="OHC323" s="356"/>
      <c r="OHD323" s="290"/>
      <c r="OHE323" s="284"/>
      <c r="OHF323" s="269"/>
      <c r="OHG323" s="280"/>
      <c r="OHH323" s="285"/>
      <c r="OHI323" s="34"/>
      <c r="OHJ323" s="17"/>
      <c r="OHK323" s="60"/>
      <c r="OHL323" s="60"/>
      <c r="OHM323" s="60"/>
      <c r="OHN323" s="34"/>
      <c r="OHO323" s="285"/>
      <c r="OHP323" s="353"/>
      <c r="OHQ323" s="354"/>
      <c r="OHR323" s="23"/>
      <c r="OHS323" s="356"/>
      <c r="OHT323" s="290"/>
      <c r="OHU323" s="284"/>
      <c r="OHV323" s="269"/>
      <c r="OHW323" s="280"/>
      <c r="OHX323" s="285"/>
      <c r="OHY323" s="34"/>
      <c r="OHZ323" s="17"/>
      <c r="OIA323" s="60"/>
      <c r="OIB323" s="60"/>
      <c r="OIC323" s="60"/>
      <c r="OID323" s="34"/>
      <c r="OIE323" s="285"/>
      <c r="OIF323" s="353"/>
      <c r="OIG323" s="354"/>
      <c r="OIH323" s="23"/>
      <c r="OII323" s="356"/>
      <c r="OIJ323" s="290"/>
      <c r="OIK323" s="284"/>
      <c r="OIL323" s="269"/>
      <c r="OIM323" s="280"/>
      <c r="OIN323" s="285"/>
      <c r="OIO323" s="34"/>
      <c r="OIP323" s="17"/>
      <c r="OIQ323" s="60"/>
      <c r="OIR323" s="60"/>
      <c r="OIS323" s="60"/>
      <c r="OIT323" s="34"/>
      <c r="OIU323" s="285"/>
      <c r="OIV323" s="353"/>
      <c r="OIW323" s="354"/>
      <c r="OIX323" s="23"/>
      <c r="OIY323" s="356"/>
      <c r="OIZ323" s="290"/>
      <c r="OJA323" s="284"/>
      <c r="OJB323" s="269"/>
      <c r="OJC323" s="280"/>
      <c r="OJD323" s="285"/>
      <c r="OJE323" s="34"/>
      <c r="OJF323" s="17"/>
      <c r="OJG323" s="60"/>
      <c r="OJH323" s="60"/>
      <c r="OJI323" s="60"/>
      <c r="OJJ323" s="34"/>
      <c r="OJK323" s="285"/>
      <c r="OJL323" s="353"/>
      <c r="OJM323" s="354"/>
      <c r="OJN323" s="23"/>
      <c r="OJO323" s="356"/>
      <c r="OJP323" s="290"/>
      <c r="OJQ323" s="284"/>
      <c r="OJR323" s="269"/>
      <c r="OJS323" s="280"/>
      <c r="OJT323" s="285"/>
      <c r="OJU323" s="34"/>
      <c r="OJV323" s="17"/>
      <c r="OJW323" s="60"/>
      <c r="OJX323" s="60"/>
      <c r="OJY323" s="60"/>
      <c r="OJZ323" s="34"/>
      <c r="OKA323" s="285"/>
      <c r="OKB323" s="353"/>
      <c r="OKC323" s="354"/>
      <c r="OKD323" s="23"/>
      <c r="OKE323" s="356"/>
      <c r="OKF323" s="290"/>
      <c r="OKG323" s="284"/>
      <c r="OKH323" s="269"/>
      <c r="OKI323" s="280"/>
      <c r="OKJ323" s="285"/>
      <c r="OKK323" s="34"/>
      <c r="OKL323" s="17"/>
      <c r="OKM323" s="60"/>
      <c r="OKN323" s="60"/>
      <c r="OKO323" s="60"/>
      <c r="OKP323" s="34"/>
      <c r="OKQ323" s="285"/>
      <c r="OKR323" s="353"/>
      <c r="OKS323" s="354"/>
      <c r="OKT323" s="23"/>
      <c r="OKU323" s="356"/>
      <c r="OKV323" s="290"/>
      <c r="OKW323" s="284"/>
      <c r="OKX323" s="269"/>
      <c r="OKY323" s="280"/>
      <c r="OKZ323" s="285"/>
      <c r="OLA323" s="34"/>
      <c r="OLB323" s="17"/>
      <c r="OLC323" s="60"/>
      <c r="OLD323" s="60"/>
      <c r="OLE323" s="60"/>
      <c r="OLF323" s="34"/>
      <c r="OLG323" s="285"/>
      <c r="OLH323" s="353"/>
      <c r="OLI323" s="354"/>
      <c r="OLJ323" s="23"/>
      <c r="OLK323" s="356"/>
      <c r="OLL323" s="290"/>
      <c r="OLM323" s="284"/>
      <c r="OLN323" s="269"/>
      <c r="OLO323" s="280"/>
      <c r="OLP323" s="285"/>
      <c r="OLQ323" s="34"/>
      <c r="OLR323" s="17"/>
      <c r="OLS323" s="60"/>
      <c r="OLT323" s="60"/>
      <c r="OLU323" s="60"/>
      <c r="OLV323" s="34"/>
      <c r="OLW323" s="285"/>
      <c r="OLX323" s="353"/>
      <c r="OLY323" s="354"/>
      <c r="OLZ323" s="23"/>
      <c r="OMA323" s="356"/>
      <c r="OMB323" s="290"/>
      <c r="OMC323" s="284"/>
      <c r="OMD323" s="269"/>
      <c r="OME323" s="280"/>
      <c r="OMF323" s="285"/>
      <c r="OMG323" s="34"/>
      <c r="OMH323" s="17"/>
      <c r="OMI323" s="60"/>
      <c r="OMJ323" s="60"/>
      <c r="OMK323" s="60"/>
      <c r="OML323" s="34"/>
      <c r="OMM323" s="285"/>
      <c r="OMN323" s="353"/>
      <c r="OMO323" s="354"/>
      <c r="OMP323" s="23"/>
      <c r="OMQ323" s="356"/>
      <c r="OMR323" s="290"/>
      <c r="OMS323" s="284"/>
      <c r="OMT323" s="269"/>
      <c r="OMU323" s="280"/>
      <c r="OMV323" s="285"/>
      <c r="OMW323" s="34"/>
      <c r="OMX323" s="17"/>
      <c r="OMY323" s="60"/>
      <c r="OMZ323" s="60"/>
      <c r="ONA323" s="60"/>
      <c r="ONB323" s="34"/>
      <c r="ONC323" s="285"/>
      <c r="OND323" s="353"/>
      <c r="ONE323" s="354"/>
      <c r="ONF323" s="23"/>
      <c r="ONG323" s="356"/>
      <c r="ONH323" s="290"/>
      <c r="ONI323" s="284"/>
      <c r="ONJ323" s="269"/>
      <c r="ONK323" s="280"/>
      <c r="ONL323" s="285"/>
      <c r="ONM323" s="34"/>
      <c r="ONN323" s="17"/>
      <c r="ONO323" s="60"/>
      <c r="ONP323" s="60"/>
      <c r="ONQ323" s="60"/>
      <c r="ONR323" s="34"/>
      <c r="ONS323" s="285"/>
      <c r="ONT323" s="353"/>
      <c r="ONU323" s="354"/>
      <c r="ONV323" s="23"/>
      <c r="ONW323" s="356"/>
      <c r="ONX323" s="290"/>
      <c r="ONY323" s="284"/>
      <c r="ONZ323" s="269"/>
      <c r="OOA323" s="280"/>
      <c r="OOB323" s="285"/>
      <c r="OOC323" s="34"/>
      <c r="OOD323" s="17"/>
      <c r="OOE323" s="60"/>
      <c r="OOF323" s="60"/>
      <c r="OOG323" s="60"/>
      <c r="OOH323" s="34"/>
      <c r="OOI323" s="285"/>
      <c r="OOJ323" s="353"/>
      <c r="OOK323" s="354"/>
      <c r="OOL323" s="23"/>
      <c r="OOM323" s="356"/>
      <c r="OON323" s="290"/>
      <c r="OOO323" s="284"/>
      <c r="OOP323" s="269"/>
      <c r="OOQ323" s="280"/>
      <c r="OOR323" s="285"/>
      <c r="OOS323" s="34"/>
      <c r="OOT323" s="17"/>
      <c r="OOU323" s="60"/>
      <c r="OOV323" s="60"/>
      <c r="OOW323" s="60"/>
      <c r="OOX323" s="34"/>
      <c r="OOY323" s="285"/>
      <c r="OOZ323" s="353"/>
      <c r="OPA323" s="354"/>
      <c r="OPB323" s="23"/>
      <c r="OPC323" s="356"/>
      <c r="OPD323" s="290"/>
      <c r="OPE323" s="284"/>
      <c r="OPF323" s="269"/>
      <c r="OPG323" s="280"/>
      <c r="OPH323" s="285"/>
      <c r="OPI323" s="34"/>
      <c r="OPJ323" s="17"/>
      <c r="OPK323" s="60"/>
      <c r="OPL323" s="60"/>
      <c r="OPM323" s="60"/>
      <c r="OPN323" s="34"/>
      <c r="OPO323" s="285"/>
      <c r="OPP323" s="353"/>
      <c r="OPQ323" s="354"/>
      <c r="OPR323" s="23"/>
      <c r="OPS323" s="356"/>
      <c r="OPT323" s="290"/>
      <c r="OPU323" s="284"/>
      <c r="OPV323" s="269"/>
      <c r="OPW323" s="280"/>
      <c r="OPX323" s="285"/>
      <c r="OPY323" s="34"/>
      <c r="OPZ323" s="17"/>
      <c r="OQA323" s="60"/>
      <c r="OQB323" s="60"/>
      <c r="OQC323" s="60"/>
      <c r="OQD323" s="34"/>
      <c r="OQE323" s="285"/>
      <c r="OQF323" s="353"/>
      <c r="OQG323" s="354"/>
      <c r="OQH323" s="23"/>
      <c r="OQI323" s="356"/>
      <c r="OQJ323" s="290"/>
      <c r="OQK323" s="284"/>
      <c r="OQL323" s="269"/>
      <c r="OQM323" s="280"/>
      <c r="OQN323" s="285"/>
      <c r="OQO323" s="34"/>
      <c r="OQP323" s="17"/>
      <c r="OQQ323" s="60"/>
      <c r="OQR323" s="60"/>
      <c r="OQS323" s="60"/>
      <c r="OQT323" s="34"/>
      <c r="OQU323" s="285"/>
      <c r="OQV323" s="353"/>
      <c r="OQW323" s="354"/>
      <c r="OQX323" s="23"/>
      <c r="OQY323" s="356"/>
      <c r="OQZ323" s="290"/>
      <c r="ORA323" s="284"/>
      <c r="ORB323" s="269"/>
      <c r="ORC323" s="280"/>
      <c r="ORD323" s="285"/>
      <c r="ORE323" s="34"/>
      <c r="ORF323" s="17"/>
      <c r="ORG323" s="60"/>
      <c r="ORH323" s="60"/>
      <c r="ORI323" s="60"/>
      <c r="ORJ323" s="34"/>
      <c r="ORK323" s="285"/>
      <c r="ORL323" s="353"/>
      <c r="ORM323" s="354"/>
      <c r="ORN323" s="23"/>
      <c r="ORO323" s="356"/>
      <c r="ORP323" s="290"/>
      <c r="ORQ323" s="284"/>
      <c r="ORR323" s="269"/>
      <c r="ORS323" s="280"/>
      <c r="ORT323" s="285"/>
      <c r="ORU323" s="34"/>
      <c r="ORV323" s="17"/>
      <c r="ORW323" s="60"/>
      <c r="ORX323" s="60"/>
      <c r="ORY323" s="60"/>
      <c r="ORZ323" s="34"/>
      <c r="OSA323" s="285"/>
      <c r="OSB323" s="353"/>
      <c r="OSC323" s="354"/>
      <c r="OSD323" s="23"/>
      <c r="OSE323" s="356"/>
      <c r="OSF323" s="290"/>
      <c r="OSG323" s="284"/>
      <c r="OSH323" s="269"/>
      <c r="OSI323" s="280"/>
      <c r="OSJ323" s="285"/>
      <c r="OSK323" s="34"/>
      <c r="OSL323" s="17"/>
      <c r="OSM323" s="60"/>
      <c r="OSN323" s="60"/>
      <c r="OSO323" s="60"/>
      <c r="OSP323" s="34"/>
      <c r="OSQ323" s="285"/>
      <c r="OSR323" s="353"/>
      <c r="OSS323" s="354"/>
      <c r="OST323" s="23"/>
      <c r="OSU323" s="356"/>
      <c r="OSV323" s="290"/>
      <c r="OSW323" s="284"/>
      <c r="OSX323" s="269"/>
      <c r="OSY323" s="280"/>
      <c r="OSZ323" s="285"/>
      <c r="OTA323" s="34"/>
      <c r="OTB323" s="17"/>
      <c r="OTC323" s="60"/>
      <c r="OTD323" s="60"/>
      <c r="OTE323" s="60"/>
      <c r="OTF323" s="34"/>
      <c r="OTG323" s="285"/>
      <c r="OTH323" s="353"/>
      <c r="OTI323" s="354"/>
      <c r="OTJ323" s="23"/>
      <c r="OTK323" s="356"/>
      <c r="OTL323" s="290"/>
      <c r="OTM323" s="284"/>
      <c r="OTN323" s="269"/>
      <c r="OTO323" s="280"/>
      <c r="OTP323" s="285"/>
      <c r="OTQ323" s="34"/>
      <c r="OTR323" s="17"/>
      <c r="OTS323" s="60"/>
      <c r="OTT323" s="60"/>
      <c r="OTU323" s="60"/>
      <c r="OTV323" s="34"/>
      <c r="OTW323" s="285"/>
      <c r="OTX323" s="353"/>
      <c r="OTY323" s="354"/>
      <c r="OTZ323" s="23"/>
      <c r="OUA323" s="356"/>
      <c r="OUB323" s="290"/>
      <c r="OUC323" s="284"/>
      <c r="OUD323" s="269"/>
      <c r="OUE323" s="280"/>
      <c r="OUF323" s="285"/>
      <c r="OUG323" s="34"/>
      <c r="OUH323" s="17"/>
      <c r="OUI323" s="60"/>
      <c r="OUJ323" s="60"/>
      <c r="OUK323" s="60"/>
      <c r="OUL323" s="34"/>
      <c r="OUM323" s="285"/>
      <c r="OUN323" s="353"/>
      <c r="OUO323" s="354"/>
      <c r="OUP323" s="23"/>
      <c r="OUQ323" s="356"/>
      <c r="OUR323" s="290"/>
      <c r="OUS323" s="284"/>
      <c r="OUT323" s="269"/>
      <c r="OUU323" s="280"/>
      <c r="OUV323" s="285"/>
      <c r="OUW323" s="34"/>
      <c r="OUX323" s="17"/>
      <c r="OUY323" s="60"/>
      <c r="OUZ323" s="60"/>
      <c r="OVA323" s="60"/>
      <c r="OVB323" s="34"/>
      <c r="OVC323" s="285"/>
      <c r="OVD323" s="353"/>
      <c r="OVE323" s="354"/>
      <c r="OVF323" s="23"/>
      <c r="OVG323" s="356"/>
      <c r="OVH323" s="290"/>
      <c r="OVI323" s="284"/>
      <c r="OVJ323" s="269"/>
      <c r="OVK323" s="280"/>
      <c r="OVL323" s="285"/>
      <c r="OVM323" s="34"/>
      <c r="OVN323" s="17"/>
      <c r="OVO323" s="60"/>
      <c r="OVP323" s="60"/>
      <c r="OVQ323" s="60"/>
      <c r="OVR323" s="34"/>
      <c r="OVS323" s="285"/>
      <c r="OVT323" s="353"/>
      <c r="OVU323" s="354"/>
      <c r="OVV323" s="23"/>
      <c r="OVW323" s="356"/>
      <c r="OVX323" s="290"/>
      <c r="OVY323" s="284"/>
      <c r="OVZ323" s="269"/>
      <c r="OWA323" s="280"/>
      <c r="OWB323" s="285"/>
      <c r="OWC323" s="34"/>
      <c r="OWD323" s="17"/>
      <c r="OWE323" s="60"/>
      <c r="OWF323" s="60"/>
      <c r="OWG323" s="60"/>
      <c r="OWH323" s="34"/>
      <c r="OWI323" s="285"/>
      <c r="OWJ323" s="353"/>
      <c r="OWK323" s="354"/>
      <c r="OWL323" s="23"/>
      <c r="OWM323" s="356"/>
      <c r="OWN323" s="290"/>
      <c r="OWO323" s="284"/>
      <c r="OWP323" s="269"/>
      <c r="OWQ323" s="280"/>
      <c r="OWR323" s="285"/>
      <c r="OWS323" s="34"/>
      <c r="OWT323" s="17"/>
      <c r="OWU323" s="60"/>
      <c r="OWV323" s="60"/>
      <c r="OWW323" s="60"/>
      <c r="OWX323" s="34"/>
      <c r="OWY323" s="285"/>
      <c r="OWZ323" s="353"/>
      <c r="OXA323" s="354"/>
      <c r="OXB323" s="23"/>
      <c r="OXC323" s="356"/>
      <c r="OXD323" s="290"/>
      <c r="OXE323" s="284"/>
      <c r="OXF323" s="269"/>
      <c r="OXG323" s="280"/>
      <c r="OXH323" s="285"/>
      <c r="OXI323" s="34"/>
      <c r="OXJ323" s="17"/>
      <c r="OXK323" s="60"/>
      <c r="OXL323" s="60"/>
      <c r="OXM323" s="60"/>
      <c r="OXN323" s="34"/>
      <c r="OXO323" s="285"/>
      <c r="OXP323" s="353"/>
      <c r="OXQ323" s="354"/>
      <c r="OXR323" s="23"/>
      <c r="OXS323" s="356"/>
      <c r="OXT323" s="290"/>
      <c r="OXU323" s="284"/>
      <c r="OXV323" s="269"/>
      <c r="OXW323" s="280"/>
      <c r="OXX323" s="285"/>
      <c r="OXY323" s="34"/>
      <c r="OXZ323" s="17"/>
      <c r="OYA323" s="60"/>
      <c r="OYB323" s="60"/>
      <c r="OYC323" s="60"/>
      <c r="OYD323" s="34"/>
      <c r="OYE323" s="285"/>
      <c r="OYF323" s="353"/>
      <c r="OYG323" s="354"/>
      <c r="OYH323" s="23"/>
      <c r="OYI323" s="356"/>
      <c r="OYJ323" s="290"/>
      <c r="OYK323" s="284"/>
      <c r="OYL323" s="269"/>
      <c r="OYM323" s="280"/>
      <c r="OYN323" s="285"/>
      <c r="OYO323" s="34"/>
      <c r="OYP323" s="17"/>
      <c r="OYQ323" s="60"/>
      <c r="OYR323" s="60"/>
      <c r="OYS323" s="60"/>
      <c r="OYT323" s="34"/>
      <c r="OYU323" s="285"/>
      <c r="OYV323" s="353"/>
      <c r="OYW323" s="354"/>
      <c r="OYX323" s="23"/>
      <c r="OYY323" s="356"/>
      <c r="OYZ323" s="290"/>
      <c r="OZA323" s="284"/>
      <c r="OZB323" s="269"/>
      <c r="OZC323" s="280"/>
      <c r="OZD323" s="285"/>
      <c r="OZE323" s="34"/>
      <c r="OZF323" s="17"/>
      <c r="OZG323" s="60"/>
      <c r="OZH323" s="60"/>
      <c r="OZI323" s="60"/>
      <c r="OZJ323" s="34"/>
      <c r="OZK323" s="285"/>
      <c r="OZL323" s="353"/>
      <c r="OZM323" s="354"/>
      <c r="OZN323" s="23"/>
      <c r="OZO323" s="356"/>
      <c r="OZP323" s="290"/>
      <c r="OZQ323" s="284"/>
      <c r="OZR323" s="269"/>
      <c r="OZS323" s="280"/>
      <c r="OZT323" s="285"/>
      <c r="OZU323" s="34"/>
      <c r="OZV323" s="17"/>
      <c r="OZW323" s="60"/>
      <c r="OZX323" s="60"/>
      <c r="OZY323" s="60"/>
      <c r="OZZ323" s="34"/>
      <c r="PAA323" s="285"/>
      <c r="PAB323" s="353"/>
      <c r="PAC323" s="354"/>
      <c r="PAD323" s="23"/>
      <c r="PAE323" s="356"/>
      <c r="PAF323" s="290"/>
      <c r="PAG323" s="284"/>
      <c r="PAH323" s="269"/>
      <c r="PAI323" s="280"/>
      <c r="PAJ323" s="285"/>
      <c r="PAK323" s="34"/>
      <c r="PAL323" s="17"/>
      <c r="PAM323" s="60"/>
      <c r="PAN323" s="60"/>
      <c r="PAO323" s="60"/>
      <c r="PAP323" s="34"/>
      <c r="PAQ323" s="285"/>
      <c r="PAR323" s="353"/>
      <c r="PAS323" s="354"/>
      <c r="PAT323" s="23"/>
      <c r="PAU323" s="356"/>
      <c r="PAV323" s="290"/>
      <c r="PAW323" s="284"/>
      <c r="PAX323" s="269"/>
      <c r="PAY323" s="280"/>
      <c r="PAZ323" s="285"/>
      <c r="PBA323" s="34"/>
      <c r="PBB323" s="17"/>
      <c r="PBC323" s="60"/>
      <c r="PBD323" s="60"/>
      <c r="PBE323" s="60"/>
      <c r="PBF323" s="34"/>
      <c r="PBG323" s="285"/>
      <c r="PBH323" s="353"/>
      <c r="PBI323" s="354"/>
      <c r="PBJ323" s="23"/>
      <c r="PBK323" s="356"/>
      <c r="PBL323" s="290"/>
      <c r="PBM323" s="284"/>
      <c r="PBN323" s="269"/>
      <c r="PBO323" s="280"/>
      <c r="PBP323" s="285"/>
      <c r="PBQ323" s="34"/>
      <c r="PBR323" s="17"/>
      <c r="PBS323" s="60"/>
      <c r="PBT323" s="60"/>
      <c r="PBU323" s="60"/>
      <c r="PBV323" s="34"/>
      <c r="PBW323" s="285"/>
      <c r="PBX323" s="353"/>
      <c r="PBY323" s="354"/>
      <c r="PBZ323" s="23"/>
      <c r="PCA323" s="356"/>
      <c r="PCB323" s="290"/>
      <c r="PCC323" s="284"/>
      <c r="PCD323" s="269"/>
      <c r="PCE323" s="280"/>
      <c r="PCF323" s="285"/>
      <c r="PCG323" s="34"/>
      <c r="PCH323" s="17"/>
      <c r="PCI323" s="60"/>
      <c r="PCJ323" s="60"/>
      <c r="PCK323" s="60"/>
      <c r="PCL323" s="34"/>
      <c r="PCM323" s="285"/>
      <c r="PCN323" s="353"/>
      <c r="PCO323" s="354"/>
      <c r="PCP323" s="23"/>
      <c r="PCQ323" s="356"/>
      <c r="PCR323" s="290"/>
      <c r="PCS323" s="284"/>
      <c r="PCT323" s="269"/>
      <c r="PCU323" s="280"/>
      <c r="PCV323" s="285"/>
      <c r="PCW323" s="34"/>
      <c r="PCX323" s="17"/>
      <c r="PCY323" s="60"/>
      <c r="PCZ323" s="60"/>
      <c r="PDA323" s="60"/>
      <c r="PDB323" s="34"/>
      <c r="PDC323" s="285"/>
      <c r="PDD323" s="353"/>
      <c r="PDE323" s="354"/>
      <c r="PDF323" s="23"/>
      <c r="PDG323" s="356"/>
      <c r="PDH323" s="290"/>
      <c r="PDI323" s="284"/>
      <c r="PDJ323" s="269"/>
      <c r="PDK323" s="280"/>
      <c r="PDL323" s="285"/>
      <c r="PDM323" s="34"/>
      <c r="PDN323" s="17"/>
      <c r="PDO323" s="60"/>
      <c r="PDP323" s="60"/>
      <c r="PDQ323" s="60"/>
      <c r="PDR323" s="34"/>
      <c r="PDS323" s="285"/>
      <c r="PDT323" s="353"/>
      <c r="PDU323" s="354"/>
      <c r="PDV323" s="23"/>
      <c r="PDW323" s="356"/>
      <c r="PDX323" s="290"/>
      <c r="PDY323" s="284"/>
      <c r="PDZ323" s="269"/>
      <c r="PEA323" s="280"/>
      <c r="PEB323" s="285"/>
      <c r="PEC323" s="34"/>
      <c r="PED323" s="17"/>
      <c r="PEE323" s="60"/>
      <c r="PEF323" s="60"/>
      <c r="PEG323" s="60"/>
      <c r="PEH323" s="34"/>
      <c r="PEI323" s="285"/>
      <c r="PEJ323" s="353"/>
      <c r="PEK323" s="354"/>
      <c r="PEL323" s="23"/>
      <c r="PEM323" s="356"/>
      <c r="PEN323" s="290"/>
      <c r="PEO323" s="284"/>
      <c r="PEP323" s="269"/>
      <c r="PEQ323" s="280"/>
      <c r="PER323" s="285"/>
      <c r="PES323" s="34"/>
      <c r="PET323" s="17"/>
      <c r="PEU323" s="60"/>
      <c r="PEV323" s="60"/>
      <c r="PEW323" s="60"/>
      <c r="PEX323" s="34"/>
      <c r="PEY323" s="285"/>
      <c r="PEZ323" s="353"/>
      <c r="PFA323" s="354"/>
      <c r="PFB323" s="23"/>
      <c r="PFC323" s="356"/>
      <c r="PFD323" s="290"/>
      <c r="PFE323" s="284"/>
      <c r="PFF323" s="269"/>
      <c r="PFG323" s="280"/>
      <c r="PFH323" s="285"/>
      <c r="PFI323" s="34"/>
      <c r="PFJ323" s="17"/>
      <c r="PFK323" s="60"/>
      <c r="PFL323" s="60"/>
      <c r="PFM323" s="60"/>
      <c r="PFN323" s="34"/>
      <c r="PFO323" s="285"/>
      <c r="PFP323" s="353"/>
      <c r="PFQ323" s="354"/>
      <c r="PFR323" s="23"/>
      <c r="PFS323" s="356"/>
      <c r="PFT323" s="290"/>
      <c r="PFU323" s="284"/>
      <c r="PFV323" s="269"/>
      <c r="PFW323" s="280"/>
      <c r="PFX323" s="285"/>
      <c r="PFY323" s="34"/>
      <c r="PFZ323" s="17"/>
      <c r="PGA323" s="60"/>
      <c r="PGB323" s="60"/>
      <c r="PGC323" s="60"/>
      <c r="PGD323" s="34"/>
      <c r="PGE323" s="285"/>
      <c r="PGF323" s="353"/>
      <c r="PGG323" s="354"/>
      <c r="PGH323" s="23"/>
      <c r="PGI323" s="356"/>
      <c r="PGJ323" s="290"/>
      <c r="PGK323" s="284"/>
      <c r="PGL323" s="269"/>
      <c r="PGM323" s="280"/>
      <c r="PGN323" s="285"/>
      <c r="PGO323" s="34"/>
      <c r="PGP323" s="17"/>
      <c r="PGQ323" s="60"/>
      <c r="PGR323" s="60"/>
      <c r="PGS323" s="60"/>
      <c r="PGT323" s="34"/>
      <c r="PGU323" s="285"/>
      <c r="PGV323" s="353"/>
      <c r="PGW323" s="354"/>
      <c r="PGX323" s="23"/>
      <c r="PGY323" s="356"/>
      <c r="PGZ323" s="290"/>
      <c r="PHA323" s="284"/>
      <c r="PHB323" s="269"/>
      <c r="PHC323" s="280"/>
      <c r="PHD323" s="285"/>
      <c r="PHE323" s="34"/>
      <c r="PHF323" s="17"/>
      <c r="PHG323" s="60"/>
      <c r="PHH323" s="60"/>
      <c r="PHI323" s="60"/>
      <c r="PHJ323" s="34"/>
      <c r="PHK323" s="285"/>
      <c r="PHL323" s="353"/>
      <c r="PHM323" s="354"/>
      <c r="PHN323" s="23"/>
      <c r="PHO323" s="356"/>
      <c r="PHP323" s="290"/>
      <c r="PHQ323" s="284"/>
      <c r="PHR323" s="269"/>
      <c r="PHS323" s="280"/>
      <c r="PHT323" s="285"/>
      <c r="PHU323" s="34"/>
      <c r="PHV323" s="17"/>
      <c r="PHW323" s="60"/>
      <c r="PHX323" s="60"/>
      <c r="PHY323" s="60"/>
      <c r="PHZ323" s="34"/>
      <c r="PIA323" s="285"/>
      <c r="PIB323" s="353"/>
      <c r="PIC323" s="354"/>
      <c r="PID323" s="23"/>
      <c r="PIE323" s="356"/>
      <c r="PIF323" s="290"/>
      <c r="PIG323" s="284"/>
      <c r="PIH323" s="269"/>
      <c r="PII323" s="280"/>
      <c r="PIJ323" s="285"/>
      <c r="PIK323" s="34"/>
      <c r="PIL323" s="17"/>
      <c r="PIM323" s="60"/>
      <c r="PIN323" s="60"/>
      <c r="PIO323" s="60"/>
      <c r="PIP323" s="34"/>
      <c r="PIQ323" s="285"/>
      <c r="PIR323" s="353"/>
      <c r="PIS323" s="354"/>
      <c r="PIT323" s="23"/>
      <c r="PIU323" s="356"/>
      <c r="PIV323" s="290"/>
      <c r="PIW323" s="284"/>
      <c r="PIX323" s="269"/>
      <c r="PIY323" s="280"/>
      <c r="PIZ323" s="285"/>
      <c r="PJA323" s="34"/>
      <c r="PJB323" s="17"/>
      <c r="PJC323" s="60"/>
      <c r="PJD323" s="60"/>
      <c r="PJE323" s="60"/>
      <c r="PJF323" s="34"/>
      <c r="PJG323" s="285"/>
      <c r="PJH323" s="353"/>
      <c r="PJI323" s="354"/>
      <c r="PJJ323" s="23"/>
      <c r="PJK323" s="356"/>
      <c r="PJL323" s="290"/>
      <c r="PJM323" s="284"/>
      <c r="PJN323" s="269"/>
      <c r="PJO323" s="280"/>
      <c r="PJP323" s="285"/>
      <c r="PJQ323" s="34"/>
      <c r="PJR323" s="17"/>
      <c r="PJS323" s="60"/>
      <c r="PJT323" s="60"/>
      <c r="PJU323" s="60"/>
      <c r="PJV323" s="34"/>
      <c r="PJW323" s="285"/>
      <c r="PJX323" s="353"/>
      <c r="PJY323" s="354"/>
      <c r="PJZ323" s="23"/>
      <c r="PKA323" s="356"/>
      <c r="PKB323" s="290"/>
      <c r="PKC323" s="284"/>
      <c r="PKD323" s="269"/>
      <c r="PKE323" s="280"/>
      <c r="PKF323" s="285"/>
      <c r="PKG323" s="34"/>
      <c r="PKH323" s="17"/>
      <c r="PKI323" s="60"/>
      <c r="PKJ323" s="60"/>
      <c r="PKK323" s="60"/>
      <c r="PKL323" s="34"/>
      <c r="PKM323" s="285"/>
      <c r="PKN323" s="353"/>
      <c r="PKO323" s="354"/>
      <c r="PKP323" s="23"/>
      <c r="PKQ323" s="356"/>
      <c r="PKR323" s="290"/>
      <c r="PKS323" s="284"/>
      <c r="PKT323" s="269"/>
      <c r="PKU323" s="280"/>
      <c r="PKV323" s="285"/>
      <c r="PKW323" s="34"/>
      <c r="PKX323" s="17"/>
      <c r="PKY323" s="60"/>
      <c r="PKZ323" s="60"/>
      <c r="PLA323" s="60"/>
      <c r="PLB323" s="34"/>
      <c r="PLC323" s="285"/>
      <c r="PLD323" s="353"/>
      <c r="PLE323" s="354"/>
      <c r="PLF323" s="23"/>
      <c r="PLG323" s="356"/>
      <c r="PLH323" s="290"/>
      <c r="PLI323" s="284"/>
      <c r="PLJ323" s="269"/>
      <c r="PLK323" s="280"/>
      <c r="PLL323" s="285"/>
      <c r="PLM323" s="34"/>
      <c r="PLN323" s="17"/>
      <c r="PLO323" s="60"/>
      <c r="PLP323" s="60"/>
      <c r="PLQ323" s="60"/>
      <c r="PLR323" s="34"/>
      <c r="PLS323" s="285"/>
      <c r="PLT323" s="353"/>
      <c r="PLU323" s="354"/>
      <c r="PLV323" s="23"/>
      <c r="PLW323" s="356"/>
      <c r="PLX323" s="290"/>
      <c r="PLY323" s="284"/>
      <c r="PLZ323" s="269"/>
      <c r="PMA323" s="280"/>
      <c r="PMB323" s="285"/>
      <c r="PMC323" s="34"/>
      <c r="PMD323" s="17"/>
      <c r="PME323" s="60"/>
      <c r="PMF323" s="60"/>
      <c r="PMG323" s="60"/>
      <c r="PMH323" s="34"/>
      <c r="PMI323" s="285"/>
      <c r="PMJ323" s="353"/>
      <c r="PMK323" s="354"/>
      <c r="PML323" s="23"/>
      <c r="PMM323" s="356"/>
      <c r="PMN323" s="290"/>
      <c r="PMO323" s="284"/>
      <c r="PMP323" s="269"/>
      <c r="PMQ323" s="280"/>
      <c r="PMR323" s="285"/>
      <c r="PMS323" s="34"/>
      <c r="PMT323" s="17"/>
      <c r="PMU323" s="60"/>
      <c r="PMV323" s="60"/>
      <c r="PMW323" s="60"/>
      <c r="PMX323" s="34"/>
      <c r="PMY323" s="285"/>
      <c r="PMZ323" s="353"/>
      <c r="PNA323" s="354"/>
      <c r="PNB323" s="23"/>
      <c r="PNC323" s="356"/>
      <c r="PND323" s="290"/>
      <c r="PNE323" s="284"/>
      <c r="PNF323" s="269"/>
      <c r="PNG323" s="280"/>
      <c r="PNH323" s="285"/>
      <c r="PNI323" s="34"/>
      <c r="PNJ323" s="17"/>
      <c r="PNK323" s="60"/>
      <c r="PNL323" s="60"/>
      <c r="PNM323" s="60"/>
      <c r="PNN323" s="34"/>
      <c r="PNO323" s="285"/>
      <c r="PNP323" s="353"/>
      <c r="PNQ323" s="354"/>
      <c r="PNR323" s="23"/>
      <c r="PNS323" s="356"/>
      <c r="PNT323" s="290"/>
      <c r="PNU323" s="284"/>
      <c r="PNV323" s="269"/>
      <c r="PNW323" s="280"/>
      <c r="PNX323" s="285"/>
      <c r="PNY323" s="34"/>
      <c r="PNZ323" s="17"/>
      <c r="POA323" s="60"/>
      <c r="POB323" s="60"/>
      <c r="POC323" s="60"/>
      <c r="POD323" s="34"/>
      <c r="POE323" s="285"/>
      <c r="POF323" s="353"/>
      <c r="POG323" s="354"/>
      <c r="POH323" s="23"/>
      <c r="POI323" s="356"/>
      <c r="POJ323" s="290"/>
      <c r="POK323" s="284"/>
      <c r="POL323" s="269"/>
      <c r="POM323" s="280"/>
      <c r="PON323" s="285"/>
      <c r="POO323" s="34"/>
      <c r="POP323" s="17"/>
      <c r="POQ323" s="60"/>
      <c r="POR323" s="60"/>
      <c r="POS323" s="60"/>
      <c r="POT323" s="34"/>
      <c r="POU323" s="285"/>
      <c r="POV323" s="353"/>
      <c r="POW323" s="354"/>
      <c r="POX323" s="23"/>
      <c r="POY323" s="356"/>
      <c r="POZ323" s="290"/>
      <c r="PPA323" s="284"/>
      <c r="PPB323" s="269"/>
      <c r="PPC323" s="280"/>
      <c r="PPD323" s="285"/>
      <c r="PPE323" s="34"/>
      <c r="PPF323" s="17"/>
      <c r="PPG323" s="60"/>
      <c r="PPH323" s="60"/>
      <c r="PPI323" s="60"/>
      <c r="PPJ323" s="34"/>
      <c r="PPK323" s="285"/>
      <c r="PPL323" s="353"/>
      <c r="PPM323" s="354"/>
      <c r="PPN323" s="23"/>
      <c r="PPO323" s="356"/>
      <c r="PPP323" s="290"/>
      <c r="PPQ323" s="284"/>
      <c r="PPR323" s="269"/>
      <c r="PPS323" s="280"/>
      <c r="PPT323" s="285"/>
      <c r="PPU323" s="34"/>
      <c r="PPV323" s="17"/>
      <c r="PPW323" s="60"/>
      <c r="PPX323" s="60"/>
      <c r="PPY323" s="60"/>
      <c r="PPZ323" s="34"/>
      <c r="PQA323" s="285"/>
      <c r="PQB323" s="353"/>
      <c r="PQC323" s="354"/>
      <c r="PQD323" s="23"/>
      <c r="PQE323" s="356"/>
      <c r="PQF323" s="290"/>
      <c r="PQG323" s="284"/>
      <c r="PQH323" s="269"/>
      <c r="PQI323" s="280"/>
      <c r="PQJ323" s="285"/>
      <c r="PQK323" s="34"/>
      <c r="PQL323" s="17"/>
      <c r="PQM323" s="60"/>
      <c r="PQN323" s="60"/>
      <c r="PQO323" s="60"/>
      <c r="PQP323" s="34"/>
      <c r="PQQ323" s="285"/>
      <c r="PQR323" s="353"/>
      <c r="PQS323" s="354"/>
      <c r="PQT323" s="23"/>
      <c r="PQU323" s="356"/>
      <c r="PQV323" s="290"/>
      <c r="PQW323" s="284"/>
      <c r="PQX323" s="269"/>
      <c r="PQY323" s="280"/>
      <c r="PQZ323" s="285"/>
      <c r="PRA323" s="34"/>
      <c r="PRB323" s="17"/>
      <c r="PRC323" s="60"/>
      <c r="PRD323" s="60"/>
      <c r="PRE323" s="60"/>
      <c r="PRF323" s="34"/>
      <c r="PRG323" s="285"/>
      <c r="PRH323" s="353"/>
      <c r="PRI323" s="354"/>
      <c r="PRJ323" s="23"/>
      <c r="PRK323" s="356"/>
      <c r="PRL323" s="290"/>
      <c r="PRM323" s="284"/>
      <c r="PRN323" s="269"/>
      <c r="PRO323" s="280"/>
      <c r="PRP323" s="285"/>
      <c r="PRQ323" s="34"/>
      <c r="PRR323" s="17"/>
      <c r="PRS323" s="60"/>
      <c r="PRT323" s="60"/>
      <c r="PRU323" s="60"/>
      <c r="PRV323" s="34"/>
      <c r="PRW323" s="285"/>
      <c r="PRX323" s="353"/>
      <c r="PRY323" s="354"/>
      <c r="PRZ323" s="23"/>
      <c r="PSA323" s="356"/>
      <c r="PSB323" s="290"/>
      <c r="PSC323" s="284"/>
      <c r="PSD323" s="269"/>
      <c r="PSE323" s="280"/>
      <c r="PSF323" s="285"/>
      <c r="PSG323" s="34"/>
      <c r="PSH323" s="17"/>
      <c r="PSI323" s="60"/>
      <c r="PSJ323" s="60"/>
      <c r="PSK323" s="60"/>
      <c r="PSL323" s="34"/>
      <c r="PSM323" s="285"/>
      <c r="PSN323" s="353"/>
      <c r="PSO323" s="354"/>
      <c r="PSP323" s="23"/>
      <c r="PSQ323" s="356"/>
      <c r="PSR323" s="290"/>
      <c r="PSS323" s="284"/>
      <c r="PST323" s="269"/>
      <c r="PSU323" s="280"/>
      <c r="PSV323" s="285"/>
      <c r="PSW323" s="34"/>
      <c r="PSX323" s="17"/>
      <c r="PSY323" s="60"/>
      <c r="PSZ323" s="60"/>
      <c r="PTA323" s="60"/>
      <c r="PTB323" s="34"/>
      <c r="PTC323" s="285"/>
      <c r="PTD323" s="353"/>
      <c r="PTE323" s="354"/>
      <c r="PTF323" s="23"/>
      <c r="PTG323" s="356"/>
      <c r="PTH323" s="290"/>
      <c r="PTI323" s="284"/>
      <c r="PTJ323" s="269"/>
      <c r="PTK323" s="280"/>
      <c r="PTL323" s="285"/>
      <c r="PTM323" s="34"/>
      <c r="PTN323" s="17"/>
      <c r="PTO323" s="60"/>
      <c r="PTP323" s="60"/>
      <c r="PTQ323" s="60"/>
      <c r="PTR323" s="34"/>
      <c r="PTS323" s="285"/>
      <c r="PTT323" s="353"/>
      <c r="PTU323" s="354"/>
      <c r="PTV323" s="23"/>
      <c r="PTW323" s="356"/>
      <c r="PTX323" s="290"/>
      <c r="PTY323" s="284"/>
      <c r="PTZ323" s="269"/>
      <c r="PUA323" s="280"/>
      <c r="PUB323" s="285"/>
      <c r="PUC323" s="34"/>
      <c r="PUD323" s="17"/>
      <c r="PUE323" s="60"/>
      <c r="PUF323" s="60"/>
      <c r="PUG323" s="60"/>
      <c r="PUH323" s="34"/>
      <c r="PUI323" s="285"/>
      <c r="PUJ323" s="353"/>
      <c r="PUK323" s="354"/>
      <c r="PUL323" s="23"/>
      <c r="PUM323" s="356"/>
      <c r="PUN323" s="290"/>
      <c r="PUO323" s="284"/>
      <c r="PUP323" s="269"/>
      <c r="PUQ323" s="280"/>
      <c r="PUR323" s="285"/>
      <c r="PUS323" s="34"/>
      <c r="PUT323" s="17"/>
      <c r="PUU323" s="60"/>
      <c r="PUV323" s="60"/>
      <c r="PUW323" s="60"/>
      <c r="PUX323" s="34"/>
      <c r="PUY323" s="285"/>
      <c r="PUZ323" s="353"/>
      <c r="PVA323" s="354"/>
      <c r="PVB323" s="23"/>
      <c r="PVC323" s="356"/>
      <c r="PVD323" s="290"/>
      <c r="PVE323" s="284"/>
      <c r="PVF323" s="269"/>
      <c r="PVG323" s="280"/>
      <c r="PVH323" s="285"/>
      <c r="PVI323" s="34"/>
      <c r="PVJ323" s="17"/>
      <c r="PVK323" s="60"/>
      <c r="PVL323" s="60"/>
      <c r="PVM323" s="60"/>
      <c r="PVN323" s="34"/>
      <c r="PVO323" s="285"/>
      <c r="PVP323" s="353"/>
      <c r="PVQ323" s="354"/>
      <c r="PVR323" s="23"/>
      <c r="PVS323" s="356"/>
      <c r="PVT323" s="290"/>
      <c r="PVU323" s="284"/>
      <c r="PVV323" s="269"/>
      <c r="PVW323" s="280"/>
      <c r="PVX323" s="285"/>
      <c r="PVY323" s="34"/>
      <c r="PVZ323" s="17"/>
      <c r="PWA323" s="60"/>
      <c r="PWB323" s="60"/>
      <c r="PWC323" s="60"/>
      <c r="PWD323" s="34"/>
      <c r="PWE323" s="285"/>
      <c r="PWF323" s="353"/>
      <c r="PWG323" s="354"/>
      <c r="PWH323" s="23"/>
      <c r="PWI323" s="356"/>
      <c r="PWJ323" s="290"/>
      <c r="PWK323" s="284"/>
      <c r="PWL323" s="269"/>
      <c r="PWM323" s="280"/>
      <c r="PWN323" s="285"/>
      <c r="PWO323" s="34"/>
      <c r="PWP323" s="17"/>
      <c r="PWQ323" s="60"/>
      <c r="PWR323" s="60"/>
      <c r="PWS323" s="60"/>
      <c r="PWT323" s="34"/>
      <c r="PWU323" s="285"/>
      <c r="PWV323" s="353"/>
      <c r="PWW323" s="354"/>
      <c r="PWX323" s="23"/>
      <c r="PWY323" s="356"/>
      <c r="PWZ323" s="290"/>
      <c r="PXA323" s="284"/>
      <c r="PXB323" s="269"/>
      <c r="PXC323" s="280"/>
      <c r="PXD323" s="285"/>
      <c r="PXE323" s="34"/>
      <c r="PXF323" s="17"/>
      <c r="PXG323" s="60"/>
      <c r="PXH323" s="60"/>
      <c r="PXI323" s="60"/>
      <c r="PXJ323" s="34"/>
      <c r="PXK323" s="285"/>
      <c r="PXL323" s="353"/>
      <c r="PXM323" s="354"/>
      <c r="PXN323" s="23"/>
      <c r="PXO323" s="356"/>
      <c r="PXP323" s="290"/>
      <c r="PXQ323" s="284"/>
      <c r="PXR323" s="269"/>
      <c r="PXS323" s="280"/>
      <c r="PXT323" s="285"/>
      <c r="PXU323" s="34"/>
      <c r="PXV323" s="17"/>
      <c r="PXW323" s="60"/>
      <c r="PXX323" s="60"/>
      <c r="PXY323" s="60"/>
      <c r="PXZ323" s="34"/>
      <c r="PYA323" s="285"/>
      <c r="PYB323" s="353"/>
      <c r="PYC323" s="354"/>
      <c r="PYD323" s="23"/>
      <c r="PYE323" s="356"/>
      <c r="PYF323" s="290"/>
      <c r="PYG323" s="284"/>
      <c r="PYH323" s="269"/>
      <c r="PYI323" s="280"/>
      <c r="PYJ323" s="285"/>
      <c r="PYK323" s="34"/>
      <c r="PYL323" s="17"/>
      <c r="PYM323" s="60"/>
      <c r="PYN323" s="60"/>
      <c r="PYO323" s="60"/>
      <c r="PYP323" s="34"/>
      <c r="PYQ323" s="285"/>
      <c r="PYR323" s="353"/>
      <c r="PYS323" s="354"/>
      <c r="PYT323" s="23"/>
      <c r="PYU323" s="356"/>
      <c r="PYV323" s="290"/>
      <c r="PYW323" s="284"/>
      <c r="PYX323" s="269"/>
      <c r="PYY323" s="280"/>
      <c r="PYZ323" s="285"/>
      <c r="PZA323" s="34"/>
      <c r="PZB323" s="17"/>
      <c r="PZC323" s="60"/>
      <c r="PZD323" s="60"/>
      <c r="PZE323" s="60"/>
      <c r="PZF323" s="34"/>
      <c r="PZG323" s="285"/>
      <c r="PZH323" s="353"/>
      <c r="PZI323" s="354"/>
      <c r="PZJ323" s="23"/>
      <c r="PZK323" s="356"/>
      <c r="PZL323" s="290"/>
      <c r="PZM323" s="284"/>
      <c r="PZN323" s="269"/>
      <c r="PZO323" s="280"/>
      <c r="PZP323" s="285"/>
      <c r="PZQ323" s="34"/>
      <c r="PZR323" s="17"/>
      <c r="PZS323" s="60"/>
      <c r="PZT323" s="60"/>
      <c r="PZU323" s="60"/>
      <c r="PZV323" s="34"/>
      <c r="PZW323" s="285"/>
      <c r="PZX323" s="353"/>
      <c r="PZY323" s="354"/>
      <c r="PZZ323" s="23"/>
      <c r="QAA323" s="356"/>
      <c r="QAB323" s="290"/>
      <c r="QAC323" s="284"/>
      <c r="QAD323" s="269"/>
      <c r="QAE323" s="280"/>
      <c r="QAF323" s="285"/>
      <c r="QAG323" s="34"/>
      <c r="QAH323" s="17"/>
      <c r="QAI323" s="60"/>
      <c r="QAJ323" s="60"/>
      <c r="QAK323" s="60"/>
      <c r="QAL323" s="34"/>
      <c r="QAM323" s="285"/>
      <c r="QAN323" s="353"/>
      <c r="QAO323" s="354"/>
      <c r="QAP323" s="23"/>
      <c r="QAQ323" s="356"/>
      <c r="QAR323" s="290"/>
      <c r="QAS323" s="284"/>
      <c r="QAT323" s="269"/>
      <c r="QAU323" s="280"/>
      <c r="QAV323" s="285"/>
      <c r="QAW323" s="34"/>
      <c r="QAX323" s="17"/>
      <c r="QAY323" s="60"/>
      <c r="QAZ323" s="60"/>
      <c r="QBA323" s="60"/>
      <c r="QBB323" s="34"/>
      <c r="QBC323" s="285"/>
      <c r="QBD323" s="353"/>
      <c r="QBE323" s="354"/>
      <c r="QBF323" s="23"/>
      <c r="QBG323" s="356"/>
      <c r="QBH323" s="290"/>
      <c r="QBI323" s="284"/>
      <c r="QBJ323" s="269"/>
      <c r="QBK323" s="280"/>
      <c r="QBL323" s="285"/>
      <c r="QBM323" s="34"/>
      <c r="QBN323" s="17"/>
      <c r="QBO323" s="60"/>
      <c r="QBP323" s="60"/>
      <c r="QBQ323" s="60"/>
      <c r="QBR323" s="34"/>
      <c r="QBS323" s="285"/>
      <c r="QBT323" s="353"/>
      <c r="QBU323" s="354"/>
      <c r="QBV323" s="23"/>
      <c r="QBW323" s="356"/>
      <c r="QBX323" s="290"/>
      <c r="QBY323" s="284"/>
      <c r="QBZ323" s="269"/>
      <c r="QCA323" s="280"/>
      <c r="QCB323" s="285"/>
      <c r="QCC323" s="34"/>
      <c r="QCD323" s="17"/>
      <c r="QCE323" s="60"/>
      <c r="QCF323" s="60"/>
      <c r="QCG323" s="60"/>
      <c r="QCH323" s="34"/>
      <c r="QCI323" s="285"/>
      <c r="QCJ323" s="353"/>
      <c r="QCK323" s="354"/>
      <c r="QCL323" s="23"/>
      <c r="QCM323" s="356"/>
      <c r="QCN323" s="290"/>
      <c r="QCO323" s="284"/>
      <c r="QCP323" s="269"/>
      <c r="QCQ323" s="280"/>
      <c r="QCR323" s="285"/>
      <c r="QCS323" s="34"/>
      <c r="QCT323" s="17"/>
      <c r="QCU323" s="60"/>
      <c r="QCV323" s="60"/>
      <c r="QCW323" s="60"/>
      <c r="QCX323" s="34"/>
      <c r="QCY323" s="285"/>
      <c r="QCZ323" s="353"/>
      <c r="QDA323" s="354"/>
      <c r="QDB323" s="23"/>
      <c r="QDC323" s="356"/>
      <c r="QDD323" s="290"/>
      <c r="QDE323" s="284"/>
      <c r="QDF323" s="269"/>
      <c r="QDG323" s="280"/>
      <c r="QDH323" s="285"/>
      <c r="QDI323" s="34"/>
      <c r="QDJ323" s="17"/>
      <c r="QDK323" s="60"/>
      <c r="QDL323" s="60"/>
      <c r="QDM323" s="60"/>
      <c r="QDN323" s="34"/>
      <c r="QDO323" s="285"/>
      <c r="QDP323" s="353"/>
      <c r="QDQ323" s="354"/>
      <c r="QDR323" s="23"/>
      <c r="QDS323" s="356"/>
      <c r="QDT323" s="290"/>
      <c r="QDU323" s="284"/>
      <c r="QDV323" s="269"/>
      <c r="QDW323" s="280"/>
      <c r="QDX323" s="285"/>
      <c r="QDY323" s="34"/>
      <c r="QDZ323" s="17"/>
      <c r="QEA323" s="60"/>
      <c r="QEB323" s="60"/>
      <c r="QEC323" s="60"/>
      <c r="QED323" s="34"/>
      <c r="QEE323" s="285"/>
      <c r="QEF323" s="353"/>
      <c r="QEG323" s="354"/>
      <c r="QEH323" s="23"/>
      <c r="QEI323" s="356"/>
      <c r="QEJ323" s="290"/>
      <c r="QEK323" s="284"/>
      <c r="QEL323" s="269"/>
      <c r="QEM323" s="280"/>
      <c r="QEN323" s="285"/>
      <c r="QEO323" s="34"/>
      <c r="QEP323" s="17"/>
      <c r="QEQ323" s="60"/>
      <c r="QER323" s="60"/>
      <c r="QES323" s="60"/>
      <c r="QET323" s="34"/>
      <c r="QEU323" s="285"/>
      <c r="QEV323" s="353"/>
      <c r="QEW323" s="354"/>
      <c r="QEX323" s="23"/>
      <c r="QEY323" s="356"/>
      <c r="QEZ323" s="290"/>
      <c r="QFA323" s="284"/>
      <c r="QFB323" s="269"/>
      <c r="QFC323" s="280"/>
      <c r="QFD323" s="285"/>
      <c r="QFE323" s="34"/>
      <c r="QFF323" s="17"/>
      <c r="QFG323" s="60"/>
      <c r="QFH323" s="60"/>
      <c r="QFI323" s="60"/>
      <c r="QFJ323" s="34"/>
      <c r="QFK323" s="285"/>
      <c r="QFL323" s="353"/>
      <c r="QFM323" s="354"/>
      <c r="QFN323" s="23"/>
      <c r="QFO323" s="356"/>
      <c r="QFP323" s="290"/>
      <c r="QFQ323" s="284"/>
      <c r="QFR323" s="269"/>
      <c r="QFS323" s="280"/>
      <c r="QFT323" s="285"/>
      <c r="QFU323" s="34"/>
      <c r="QFV323" s="17"/>
      <c r="QFW323" s="60"/>
      <c r="QFX323" s="60"/>
      <c r="QFY323" s="60"/>
      <c r="QFZ323" s="34"/>
      <c r="QGA323" s="285"/>
      <c r="QGB323" s="353"/>
      <c r="QGC323" s="354"/>
      <c r="QGD323" s="23"/>
      <c r="QGE323" s="356"/>
      <c r="QGF323" s="290"/>
      <c r="QGG323" s="284"/>
      <c r="QGH323" s="269"/>
      <c r="QGI323" s="280"/>
      <c r="QGJ323" s="285"/>
      <c r="QGK323" s="34"/>
      <c r="QGL323" s="17"/>
      <c r="QGM323" s="60"/>
      <c r="QGN323" s="60"/>
      <c r="QGO323" s="60"/>
      <c r="QGP323" s="34"/>
      <c r="QGQ323" s="285"/>
      <c r="QGR323" s="353"/>
      <c r="QGS323" s="354"/>
      <c r="QGT323" s="23"/>
      <c r="QGU323" s="356"/>
      <c r="QGV323" s="290"/>
      <c r="QGW323" s="284"/>
      <c r="QGX323" s="269"/>
      <c r="QGY323" s="280"/>
      <c r="QGZ323" s="285"/>
      <c r="QHA323" s="34"/>
      <c r="QHB323" s="17"/>
      <c r="QHC323" s="60"/>
      <c r="QHD323" s="60"/>
      <c r="QHE323" s="60"/>
      <c r="QHF323" s="34"/>
      <c r="QHG323" s="285"/>
      <c r="QHH323" s="353"/>
      <c r="QHI323" s="354"/>
      <c r="QHJ323" s="23"/>
      <c r="QHK323" s="356"/>
      <c r="QHL323" s="290"/>
      <c r="QHM323" s="284"/>
      <c r="QHN323" s="269"/>
      <c r="QHO323" s="280"/>
      <c r="QHP323" s="285"/>
      <c r="QHQ323" s="34"/>
      <c r="QHR323" s="17"/>
      <c r="QHS323" s="60"/>
      <c r="QHT323" s="60"/>
      <c r="QHU323" s="60"/>
      <c r="QHV323" s="34"/>
      <c r="QHW323" s="285"/>
      <c r="QHX323" s="353"/>
      <c r="QHY323" s="354"/>
      <c r="QHZ323" s="23"/>
      <c r="QIA323" s="356"/>
      <c r="QIB323" s="290"/>
      <c r="QIC323" s="284"/>
      <c r="QID323" s="269"/>
      <c r="QIE323" s="280"/>
      <c r="QIF323" s="285"/>
      <c r="QIG323" s="34"/>
      <c r="QIH323" s="17"/>
      <c r="QII323" s="60"/>
      <c r="QIJ323" s="60"/>
      <c r="QIK323" s="60"/>
      <c r="QIL323" s="34"/>
      <c r="QIM323" s="285"/>
      <c r="QIN323" s="353"/>
      <c r="QIO323" s="354"/>
      <c r="QIP323" s="23"/>
      <c r="QIQ323" s="356"/>
      <c r="QIR323" s="290"/>
      <c r="QIS323" s="284"/>
      <c r="QIT323" s="269"/>
      <c r="QIU323" s="280"/>
      <c r="QIV323" s="285"/>
      <c r="QIW323" s="34"/>
      <c r="QIX323" s="17"/>
      <c r="QIY323" s="60"/>
      <c r="QIZ323" s="60"/>
      <c r="QJA323" s="60"/>
      <c r="QJB323" s="34"/>
      <c r="QJC323" s="285"/>
      <c r="QJD323" s="353"/>
      <c r="QJE323" s="354"/>
      <c r="QJF323" s="23"/>
      <c r="QJG323" s="356"/>
      <c r="QJH323" s="290"/>
      <c r="QJI323" s="284"/>
      <c r="QJJ323" s="269"/>
      <c r="QJK323" s="280"/>
      <c r="QJL323" s="285"/>
      <c r="QJM323" s="34"/>
      <c r="QJN323" s="17"/>
      <c r="QJO323" s="60"/>
      <c r="QJP323" s="60"/>
      <c r="QJQ323" s="60"/>
      <c r="QJR323" s="34"/>
      <c r="QJS323" s="285"/>
      <c r="QJT323" s="353"/>
      <c r="QJU323" s="354"/>
      <c r="QJV323" s="23"/>
      <c r="QJW323" s="356"/>
      <c r="QJX323" s="290"/>
      <c r="QJY323" s="284"/>
      <c r="QJZ323" s="269"/>
      <c r="QKA323" s="280"/>
      <c r="QKB323" s="285"/>
      <c r="QKC323" s="34"/>
      <c r="QKD323" s="17"/>
      <c r="QKE323" s="60"/>
      <c r="QKF323" s="60"/>
      <c r="QKG323" s="60"/>
      <c r="QKH323" s="34"/>
      <c r="QKI323" s="285"/>
      <c r="QKJ323" s="353"/>
      <c r="QKK323" s="354"/>
      <c r="QKL323" s="23"/>
      <c r="QKM323" s="356"/>
      <c r="QKN323" s="290"/>
      <c r="QKO323" s="284"/>
      <c r="QKP323" s="269"/>
      <c r="QKQ323" s="280"/>
      <c r="QKR323" s="285"/>
      <c r="QKS323" s="34"/>
      <c r="QKT323" s="17"/>
      <c r="QKU323" s="60"/>
      <c r="QKV323" s="60"/>
      <c r="QKW323" s="60"/>
      <c r="QKX323" s="34"/>
      <c r="QKY323" s="285"/>
      <c r="QKZ323" s="353"/>
      <c r="QLA323" s="354"/>
      <c r="QLB323" s="23"/>
      <c r="QLC323" s="356"/>
      <c r="QLD323" s="290"/>
      <c r="QLE323" s="284"/>
      <c r="QLF323" s="269"/>
      <c r="QLG323" s="280"/>
      <c r="QLH323" s="285"/>
      <c r="QLI323" s="34"/>
      <c r="QLJ323" s="17"/>
      <c r="QLK323" s="60"/>
      <c r="QLL323" s="60"/>
      <c r="QLM323" s="60"/>
      <c r="QLN323" s="34"/>
      <c r="QLO323" s="285"/>
      <c r="QLP323" s="353"/>
      <c r="QLQ323" s="354"/>
      <c r="QLR323" s="23"/>
      <c r="QLS323" s="356"/>
      <c r="QLT323" s="290"/>
      <c r="QLU323" s="284"/>
      <c r="QLV323" s="269"/>
      <c r="QLW323" s="280"/>
      <c r="QLX323" s="285"/>
      <c r="QLY323" s="34"/>
      <c r="QLZ323" s="17"/>
      <c r="QMA323" s="60"/>
      <c r="QMB323" s="60"/>
      <c r="QMC323" s="60"/>
      <c r="QMD323" s="34"/>
      <c r="QME323" s="285"/>
      <c r="QMF323" s="353"/>
      <c r="QMG323" s="354"/>
      <c r="QMH323" s="23"/>
      <c r="QMI323" s="356"/>
      <c r="QMJ323" s="290"/>
      <c r="QMK323" s="284"/>
      <c r="QML323" s="269"/>
      <c r="QMM323" s="280"/>
      <c r="QMN323" s="285"/>
      <c r="QMO323" s="34"/>
      <c r="QMP323" s="17"/>
      <c r="QMQ323" s="60"/>
      <c r="QMR323" s="60"/>
      <c r="QMS323" s="60"/>
      <c r="QMT323" s="34"/>
      <c r="QMU323" s="285"/>
      <c r="QMV323" s="353"/>
      <c r="QMW323" s="354"/>
      <c r="QMX323" s="23"/>
      <c r="QMY323" s="356"/>
      <c r="QMZ323" s="290"/>
      <c r="QNA323" s="284"/>
      <c r="QNB323" s="269"/>
      <c r="QNC323" s="280"/>
      <c r="QND323" s="285"/>
      <c r="QNE323" s="34"/>
      <c r="QNF323" s="17"/>
      <c r="QNG323" s="60"/>
      <c r="QNH323" s="60"/>
      <c r="QNI323" s="60"/>
      <c r="QNJ323" s="34"/>
      <c r="QNK323" s="285"/>
      <c r="QNL323" s="353"/>
      <c r="QNM323" s="354"/>
      <c r="QNN323" s="23"/>
      <c r="QNO323" s="356"/>
      <c r="QNP323" s="290"/>
      <c r="QNQ323" s="284"/>
      <c r="QNR323" s="269"/>
      <c r="QNS323" s="280"/>
      <c r="QNT323" s="285"/>
      <c r="QNU323" s="34"/>
      <c r="QNV323" s="17"/>
      <c r="QNW323" s="60"/>
      <c r="QNX323" s="60"/>
      <c r="QNY323" s="60"/>
      <c r="QNZ323" s="34"/>
      <c r="QOA323" s="285"/>
      <c r="QOB323" s="353"/>
      <c r="QOC323" s="354"/>
      <c r="QOD323" s="23"/>
      <c r="QOE323" s="356"/>
      <c r="QOF323" s="290"/>
      <c r="QOG323" s="284"/>
      <c r="QOH323" s="269"/>
      <c r="QOI323" s="280"/>
      <c r="QOJ323" s="285"/>
      <c r="QOK323" s="34"/>
      <c r="QOL323" s="17"/>
      <c r="QOM323" s="60"/>
      <c r="QON323" s="60"/>
      <c r="QOO323" s="60"/>
      <c r="QOP323" s="34"/>
      <c r="QOQ323" s="285"/>
      <c r="QOR323" s="353"/>
      <c r="QOS323" s="354"/>
      <c r="QOT323" s="23"/>
      <c r="QOU323" s="356"/>
      <c r="QOV323" s="290"/>
      <c r="QOW323" s="284"/>
      <c r="QOX323" s="269"/>
      <c r="QOY323" s="280"/>
      <c r="QOZ323" s="285"/>
      <c r="QPA323" s="34"/>
      <c r="QPB323" s="17"/>
      <c r="QPC323" s="60"/>
      <c r="QPD323" s="60"/>
      <c r="QPE323" s="60"/>
      <c r="QPF323" s="34"/>
      <c r="QPG323" s="285"/>
      <c r="QPH323" s="353"/>
      <c r="QPI323" s="354"/>
      <c r="QPJ323" s="23"/>
      <c r="QPK323" s="356"/>
      <c r="QPL323" s="290"/>
      <c r="QPM323" s="284"/>
      <c r="QPN323" s="269"/>
      <c r="QPO323" s="280"/>
      <c r="QPP323" s="285"/>
      <c r="QPQ323" s="34"/>
      <c r="QPR323" s="17"/>
      <c r="QPS323" s="60"/>
      <c r="QPT323" s="60"/>
      <c r="QPU323" s="60"/>
      <c r="QPV323" s="34"/>
      <c r="QPW323" s="285"/>
      <c r="QPX323" s="353"/>
      <c r="QPY323" s="354"/>
      <c r="QPZ323" s="23"/>
      <c r="QQA323" s="356"/>
      <c r="QQB323" s="290"/>
      <c r="QQC323" s="284"/>
      <c r="QQD323" s="269"/>
      <c r="QQE323" s="280"/>
      <c r="QQF323" s="285"/>
      <c r="QQG323" s="34"/>
      <c r="QQH323" s="17"/>
      <c r="QQI323" s="60"/>
      <c r="QQJ323" s="60"/>
      <c r="QQK323" s="60"/>
      <c r="QQL323" s="34"/>
      <c r="QQM323" s="285"/>
      <c r="QQN323" s="353"/>
      <c r="QQO323" s="354"/>
      <c r="QQP323" s="23"/>
      <c r="QQQ323" s="356"/>
      <c r="QQR323" s="290"/>
      <c r="QQS323" s="284"/>
      <c r="QQT323" s="269"/>
      <c r="QQU323" s="280"/>
      <c r="QQV323" s="285"/>
      <c r="QQW323" s="34"/>
      <c r="QQX323" s="17"/>
      <c r="QQY323" s="60"/>
      <c r="QQZ323" s="60"/>
      <c r="QRA323" s="60"/>
      <c r="QRB323" s="34"/>
      <c r="QRC323" s="285"/>
      <c r="QRD323" s="353"/>
      <c r="QRE323" s="354"/>
      <c r="QRF323" s="23"/>
      <c r="QRG323" s="356"/>
      <c r="QRH323" s="290"/>
      <c r="QRI323" s="284"/>
      <c r="QRJ323" s="269"/>
      <c r="QRK323" s="280"/>
      <c r="QRL323" s="285"/>
      <c r="QRM323" s="34"/>
      <c r="QRN323" s="17"/>
      <c r="QRO323" s="60"/>
      <c r="QRP323" s="60"/>
      <c r="QRQ323" s="60"/>
      <c r="QRR323" s="34"/>
      <c r="QRS323" s="285"/>
      <c r="QRT323" s="353"/>
      <c r="QRU323" s="354"/>
      <c r="QRV323" s="23"/>
      <c r="QRW323" s="356"/>
      <c r="QRX323" s="290"/>
      <c r="QRY323" s="284"/>
      <c r="QRZ323" s="269"/>
      <c r="QSA323" s="280"/>
      <c r="QSB323" s="285"/>
      <c r="QSC323" s="34"/>
      <c r="QSD323" s="17"/>
      <c r="QSE323" s="60"/>
      <c r="QSF323" s="60"/>
      <c r="QSG323" s="60"/>
      <c r="QSH323" s="34"/>
      <c r="QSI323" s="285"/>
      <c r="QSJ323" s="353"/>
      <c r="QSK323" s="354"/>
      <c r="QSL323" s="23"/>
      <c r="QSM323" s="356"/>
      <c r="QSN323" s="290"/>
      <c r="QSO323" s="284"/>
      <c r="QSP323" s="269"/>
      <c r="QSQ323" s="280"/>
      <c r="QSR323" s="285"/>
      <c r="QSS323" s="34"/>
      <c r="QST323" s="17"/>
      <c r="QSU323" s="60"/>
      <c r="QSV323" s="60"/>
      <c r="QSW323" s="60"/>
      <c r="QSX323" s="34"/>
      <c r="QSY323" s="285"/>
      <c r="QSZ323" s="353"/>
      <c r="QTA323" s="354"/>
      <c r="QTB323" s="23"/>
      <c r="QTC323" s="356"/>
      <c r="QTD323" s="290"/>
      <c r="QTE323" s="284"/>
      <c r="QTF323" s="269"/>
      <c r="QTG323" s="280"/>
      <c r="QTH323" s="285"/>
      <c r="QTI323" s="34"/>
      <c r="QTJ323" s="17"/>
      <c r="QTK323" s="60"/>
      <c r="QTL323" s="60"/>
      <c r="QTM323" s="60"/>
      <c r="QTN323" s="34"/>
      <c r="QTO323" s="285"/>
      <c r="QTP323" s="353"/>
      <c r="QTQ323" s="354"/>
      <c r="QTR323" s="23"/>
      <c r="QTS323" s="356"/>
      <c r="QTT323" s="290"/>
      <c r="QTU323" s="284"/>
      <c r="QTV323" s="269"/>
      <c r="QTW323" s="280"/>
      <c r="QTX323" s="285"/>
      <c r="QTY323" s="34"/>
      <c r="QTZ323" s="17"/>
      <c r="QUA323" s="60"/>
      <c r="QUB323" s="60"/>
      <c r="QUC323" s="60"/>
      <c r="QUD323" s="34"/>
      <c r="QUE323" s="285"/>
      <c r="QUF323" s="353"/>
      <c r="QUG323" s="354"/>
      <c r="QUH323" s="23"/>
      <c r="QUI323" s="356"/>
      <c r="QUJ323" s="290"/>
      <c r="QUK323" s="284"/>
      <c r="QUL323" s="269"/>
      <c r="QUM323" s="280"/>
      <c r="QUN323" s="285"/>
      <c r="QUO323" s="34"/>
      <c r="QUP323" s="17"/>
      <c r="QUQ323" s="60"/>
      <c r="QUR323" s="60"/>
      <c r="QUS323" s="60"/>
      <c r="QUT323" s="34"/>
      <c r="QUU323" s="285"/>
      <c r="QUV323" s="353"/>
      <c r="QUW323" s="354"/>
      <c r="QUX323" s="23"/>
      <c r="QUY323" s="356"/>
      <c r="QUZ323" s="290"/>
      <c r="QVA323" s="284"/>
      <c r="QVB323" s="269"/>
      <c r="QVC323" s="280"/>
      <c r="QVD323" s="285"/>
      <c r="QVE323" s="34"/>
      <c r="QVF323" s="17"/>
      <c r="QVG323" s="60"/>
      <c r="QVH323" s="60"/>
      <c r="QVI323" s="60"/>
      <c r="QVJ323" s="34"/>
      <c r="QVK323" s="285"/>
      <c r="QVL323" s="353"/>
      <c r="QVM323" s="354"/>
      <c r="QVN323" s="23"/>
      <c r="QVO323" s="356"/>
      <c r="QVP323" s="290"/>
      <c r="QVQ323" s="284"/>
      <c r="QVR323" s="269"/>
      <c r="QVS323" s="280"/>
      <c r="QVT323" s="285"/>
      <c r="QVU323" s="34"/>
      <c r="QVV323" s="17"/>
      <c r="QVW323" s="60"/>
      <c r="QVX323" s="60"/>
      <c r="QVY323" s="60"/>
      <c r="QVZ323" s="34"/>
      <c r="QWA323" s="285"/>
      <c r="QWB323" s="353"/>
      <c r="QWC323" s="354"/>
      <c r="QWD323" s="23"/>
      <c r="QWE323" s="356"/>
      <c r="QWF323" s="290"/>
      <c r="QWG323" s="284"/>
      <c r="QWH323" s="269"/>
      <c r="QWI323" s="280"/>
      <c r="QWJ323" s="285"/>
      <c r="QWK323" s="34"/>
      <c r="QWL323" s="17"/>
      <c r="QWM323" s="60"/>
      <c r="QWN323" s="60"/>
      <c r="QWO323" s="60"/>
      <c r="QWP323" s="34"/>
      <c r="QWQ323" s="285"/>
      <c r="QWR323" s="353"/>
      <c r="QWS323" s="354"/>
      <c r="QWT323" s="23"/>
      <c r="QWU323" s="356"/>
      <c r="QWV323" s="290"/>
      <c r="QWW323" s="284"/>
      <c r="QWX323" s="269"/>
      <c r="QWY323" s="280"/>
      <c r="QWZ323" s="285"/>
      <c r="QXA323" s="34"/>
      <c r="QXB323" s="17"/>
      <c r="QXC323" s="60"/>
      <c r="QXD323" s="60"/>
      <c r="QXE323" s="60"/>
      <c r="QXF323" s="34"/>
      <c r="QXG323" s="285"/>
      <c r="QXH323" s="353"/>
      <c r="QXI323" s="354"/>
      <c r="QXJ323" s="23"/>
      <c r="QXK323" s="356"/>
      <c r="QXL323" s="290"/>
      <c r="QXM323" s="284"/>
      <c r="QXN323" s="269"/>
      <c r="QXO323" s="280"/>
      <c r="QXP323" s="285"/>
      <c r="QXQ323" s="34"/>
      <c r="QXR323" s="17"/>
      <c r="QXS323" s="60"/>
      <c r="QXT323" s="60"/>
      <c r="QXU323" s="60"/>
      <c r="QXV323" s="34"/>
      <c r="QXW323" s="285"/>
      <c r="QXX323" s="353"/>
      <c r="QXY323" s="354"/>
      <c r="QXZ323" s="23"/>
      <c r="QYA323" s="356"/>
      <c r="QYB323" s="290"/>
      <c r="QYC323" s="284"/>
      <c r="QYD323" s="269"/>
      <c r="QYE323" s="280"/>
      <c r="QYF323" s="285"/>
      <c r="QYG323" s="34"/>
      <c r="QYH323" s="17"/>
      <c r="QYI323" s="60"/>
      <c r="QYJ323" s="60"/>
      <c r="QYK323" s="60"/>
      <c r="QYL323" s="34"/>
      <c r="QYM323" s="285"/>
      <c r="QYN323" s="353"/>
      <c r="QYO323" s="354"/>
      <c r="QYP323" s="23"/>
      <c r="QYQ323" s="356"/>
      <c r="QYR323" s="290"/>
      <c r="QYS323" s="284"/>
      <c r="QYT323" s="269"/>
      <c r="QYU323" s="280"/>
      <c r="QYV323" s="285"/>
      <c r="QYW323" s="34"/>
      <c r="QYX323" s="17"/>
      <c r="QYY323" s="60"/>
      <c r="QYZ323" s="60"/>
      <c r="QZA323" s="60"/>
      <c r="QZB323" s="34"/>
      <c r="QZC323" s="285"/>
      <c r="QZD323" s="353"/>
      <c r="QZE323" s="354"/>
      <c r="QZF323" s="23"/>
      <c r="QZG323" s="356"/>
      <c r="QZH323" s="290"/>
      <c r="QZI323" s="284"/>
      <c r="QZJ323" s="269"/>
      <c r="QZK323" s="280"/>
      <c r="QZL323" s="285"/>
      <c r="QZM323" s="34"/>
      <c r="QZN323" s="17"/>
      <c r="QZO323" s="60"/>
      <c r="QZP323" s="60"/>
      <c r="QZQ323" s="60"/>
      <c r="QZR323" s="34"/>
      <c r="QZS323" s="285"/>
      <c r="QZT323" s="353"/>
      <c r="QZU323" s="354"/>
      <c r="QZV323" s="23"/>
      <c r="QZW323" s="356"/>
      <c r="QZX323" s="290"/>
      <c r="QZY323" s="284"/>
      <c r="QZZ323" s="269"/>
      <c r="RAA323" s="280"/>
      <c r="RAB323" s="285"/>
      <c r="RAC323" s="34"/>
      <c r="RAD323" s="17"/>
      <c r="RAE323" s="60"/>
      <c r="RAF323" s="60"/>
      <c r="RAG323" s="60"/>
      <c r="RAH323" s="34"/>
      <c r="RAI323" s="285"/>
      <c r="RAJ323" s="353"/>
      <c r="RAK323" s="354"/>
      <c r="RAL323" s="23"/>
      <c r="RAM323" s="356"/>
      <c r="RAN323" s="290"/>
      <c r="RAO323" s="284"/>
      <c r="RAP323" s="269"/>
      <c r="RAQ323" s="280"/>
      <c r="RAR323" s="285"/>
      <c r="RAS323" s="34"/>
      <c r="RAT323" s="17"/>
      <c r="RAU323" s="60"/>
      <c r="RAV323" s="60"/>
      <c r="RAW323" s="60"/>
      <c r="RAX323" s="34"/>
      <c r="RAY323" s="285"/>
      <c r="RAZ323" s="353"/>
      <c r="RBA323" s="354"/>
      <c r="RBB323" s="23"/>
      <c r="RBC323" s="356"/>
      <c r="RBD323" s="290"/>
      <c r="RBE323" s="284"/>
      <c r="RBF323" s="269"/>
      <c r="RBG323" s="280"/>
      <c r="RBH323" s="285"/>
      <c r="RBI323" s="34"/>
      <c r="RBJ323" s="17"/>
      <c r="RBK323" s="60"/>
      <c r="RBL323" s="60"/>
      <c r="RBM323" s="60"/>
      <c r="RBN323" s="34"/>
      <c r="RBO323" s="285"/>
      <c r="RBP323" s="353"/>
      <c r="RBQ323" s="354"/>
      <c r="RBR323" s="23"/>
      <c r="RBS323" s="356"/>
      <c r="RBT323" s="290"/>
      <c r="RBU323" s="284"/>
      <c r="RBV323" s="269"/>
      <c r="RBW323" s="280"/>
      <c r="RBX323" s="285"/>
      <c r="RBY323" s="34"/>
      <c r="RBZ323" s="17"/>
      <c r="RCA323" s="60"/>
      <c r="RCB323" s="60"/>
      <c r="RCC323" s="60"/>
      <c r="RCD323" s="34"/>
      <c r="RCE323" s="285"/>
      <c r="RCF323" s="353"/>
      <c r="RCG323" s="354"/>
      <c r="RCH323" s="23"/>
      <c r="RCI323" s="356"/>
      <c r="RCJ323" s="290"/>
      <c r="RCK323" s="284"/>
      <c r="RCL323" s="269"/>
      <c r="RCM323" s="280"/>
      <c r="RCN323" s="285"/>
      <c r="RCO323" s="34"/>
      <c r="RCP323" s="17"/>
      <c r="RCQ323" s="60"/>
      <c r="RCR323" s="60"/>
      <c r="RCS323" s="60"/>
      <c r="RCT323" s="34"/>
      <c r="RCU323" s="285"/>
      <c r="RCV323" s="353"/>
      <c r="RCW323" s="354"/>
      <c r="RCX323" s="23"/>
      <c r="RCY323" s="356"/>
      <c r="RCZ323" s="290"/>
      <c r="RDA323" s="284"/>
      <c r="RDB323" s="269"/>
      <c r="RDC323" s="280"/>
      <c r="RDD323" s="285"/>
      <c r="RDE323" s="34"/>
      <c r="RDF323" s="17"/>
      <c r="RDG323" s="60"/>
      <c r="RDH323" s="60"/>
      <c r="RDI323" s="60"/>
      <c r="RDJ323" s="34"/>
      <c r="RDK323" s="285"/>
      <c r="RDL323" s="353"/>
      <c r="RDM323" s="354"/>
      <c r="RDN323" s="23"/>
      <c r="RDO323" s="356"/>
      <c r="RDP323" s="290"/>
      <c r="RDQ323" s="284"/>
      <c r="RDR323" s="269"/>
      <c r="RDS323" s="280"/>
      <c r="RDT323" s="285"/>
      <c r="RDU323" s="34"/>
      <c r="RDV323" s="17"/>
      <c r="RDW323" s="60"/>
      <c r="RDX323" s="60"/>
      <c r="RDY323" s="60"/>
      <c r="RDZ323" s="34"/>
      <c r="REA323" s="285"/>
      <c r="REB323" s="353"/>
      <c r="REC323" s="354"/>
      <c r="RED323" s="23"/>
      <c r="REE323" s="356"/>
      <c r="REF323" s="290"/>
      <c r="REG323" s="284"/>
      <c r="REH323" s="269"/>
      <c r="REI323" s="280"/>
      <c r="REJ323" s="285"/>
      <c r="REK323" s="34"/>
      <c r="REL323" s="17"/>
      <c r="REM323" s="60"/>
      <c r="REN323" s="60"/>
      <c r="REO323" s="60"/>
      <c r="REP323" s="34"/>
      <c r="REQ323" s="285"/>
      <c r="RER323" s="353"/>
      <c r="RES323" s="354"/>
      <c r="RET323" s="23"/>
      <c r="REU323" s="356"/>
      <c r="REV323" s="290"/>
      <c r="REW323" s="284"/>
      <c r="REX323" s="269"/>
      <c r="REY323" s="280"/>
      <c r="REZ323" s="285"/>
      <c r="RFA323" s="34"/>
      <c r="RFB323" s="17"/>
      <c r="RFC323" s="60"/>
      <c r="RFD323" s="60"/>
      <c r="RFE323" s="60"/>
      <c r="RFF323" s="34"/>
      <c r="RFG323" s="285"/>
      <c r="RFH323" s="353"/>
      <c r="RFI323" s="354"/>
      <c r="RFJ323" s="23"/>
      <c r="RFK323" s="356"/>
      <c r="RFL323" s="290"/>
      <c r="RFM323" s="284"/>
      <c r="RFN323" s="269"/>
      <c r="RFO323" s="280"/>
      <c r="RFP323" s="285"/>
      <c r="RFQ323" s="34"/>
      <c r="RFR323" s="17"/>
      <c r="RFS323" s="60"/>
      <c r="RFT323" s="60"/>
      <c r="RFU323" s="60"/>
      <c r="RFV323" s="34"/>
      <c r="RFW323" s="285"/>
      <c r="RFX323" s="353"/>
      <c r="RFY323" s="354"/>
      <c r="RFZ323" s="23"/>
      <c r="RGA323" s="356"/>
      <c r="RGB323" s="290"/>
      <c r="RGC323" s="284"/>
      <c r="RGD323" s="269"/>
      <c r="RGE323" s="280"/>
      <c r="RGF323" s="285"/>
      <c r="RGG323" s="34"/>
      <c r="RGH323" s="17"/>
      <c r="RGI323" s="60"/>
      <c r="RGJ323" s="60"/>
      <c r="RGK323" s="60"/>
      <c r="RGL323" s="34"/>
      <c r="RGM323" s="285"/>
      <c r="RGN323" s="353"/>
      <c r="RGO323" s="354"/>
      <c r="RGP323" s="23"/>
      <c r="RGQ323" s="356"/>
      <c r="RGR323" s="290"/>
      <c r="RGS323" s="284"/>
      <c r="RGT323" s="269"/>
      <c r="RGU323" s="280"/>
      <c r="RGV323" s="285"/>
      <c r="RGW323" s="34"/>
      <c r="RGX323" s="17"/>
      <c r="RGY323" s="60"/>
      <c r="RGZ323" s="60"/>
      <c r="RHA323" s="60"/>
      <c r="RHB323" s="34"/>
      <c r="RHC323" s="285"/>
      <c r="RHD323" s="353"/>
      <c r="RHE323" s="354"/>
      <c r="RHF323" s="23"/>
      <c r="RHG323" s="356"/>
      <c r="RHH323" s="290"/>
      <c r="RHI323" s="284"/>
      <c r="RHJ323" s="269"/>
      <c r="RHK323" s="280"/>
      <c r="RHL323" s="285"/>
      <c r="RHM323" s="34"/>
      <c r="RHN323" s="17"/>
      <c r="RHO323" s="60"/>
      <c r="RHP323" s="60"/>
      <c r="RHQ323" s="60"/>
      <c r="RHR323" s="34"/>
      <c r="RHS323" s="285"/>
      <c r="RHT323" s="353"/>
      <c r="RHU323" s="354"/>
      <c r="RHV323" s="23"/>
      <c r="RHW323" s="356"/>
      <c r="RHX323" s="290"/>
      <c r="RHY323" s="284"/>
      <c r="RHZ323" s="269"/>
      <c r="RIA323" s="280"/>
      <c r="RIB323" s="285"/>
      <c r="RIC323" s="34"/>
      <c r="RID323" s="17"/>
      <c r="RIE323" s="60"/>
      <c r="RIF323" s="60"/>
      <c r="RIG323" s="60"/>
      <c r="RIH323" s="34"/>
      <c r="RII323" s="285"/>
      <c r="RIJ323" s="353"/>
      <c r="RIK323" s="354"/>
      <c r="RIL323" s="23"/>
      <c r="RIM323" s="356"/>
      <c r="RIN323" s="290"/>
      <c r="RIO323" s="284"/>
      <c r="RIP323" s="269"/>
      <c r="RIQ323" s="280"/>
      <c r="RIR323" s="285"/>
      <c r="RIS323" s="34"/>
      <c r="RIT323" s="17"/>
      <c r="RIU323" s="60"/>
      <c r="RIV323" s="60"/>
      <c r="RIW323" s="60"/>
      <c r="RIX323" s="34"/>
      <c r="RIY323" s="285"/>
      <c r="RIZ323" s="353"/>
      <c r="RJA323" s="354"/>
      <c r="RJB323" s="23"/>
      <c r="RJC323" s="356"/>
      <c r="RJD323" s="290"/>
      <c r="RJE323" s="284"/>
      <c r="RJF323" s="269"/>
      <c r="RJG323" s="280"/>
      <c r="RJH323" s="285"/>
      <c r="RJI323" s="34"/>
      <c r="RJJ323" s="17"/>
      <c r="RJK323" s="60"/>
      <c r="RJL323" s="60"/>
      <c r="RJM323" s="60"/>
      <c r="RJN323" s="34"/>
      <c r="RJO323" s="285"/>
      <c r="RJP323" s="353"/>
      <c r="RJQ323" s="354"/>
      <c r="RJR323" s="23"/>
      <c r="RJS323" s="356"/>
      <c r="RJT323" s="290"/>
      <c r="RJU323" s="284"/>
      <c r="RJV323" s="269"/>
      <c r="RJW323" s="280"/>
      <c r="RJX323" s="285"/>
      <c r="RJY323" s="34"/>
      <c r="RJZ323" s="17"/>
      <c r="RKA323" s="60"/>
      <c r="RKB323" s="60"/>
      <c r="RKC323" s="60"/>
      <c r="RKD323" s="34"/>
      <c r="RKE323" s="285"/>
      <c r="RKF323" s="353"/>
      <c r="RKG323" s="354"/>
      <c r="RKH323" s="23"/>
      <c r="RKI323" s="356"/>
      <c r="RKJ323" s="290"/>
      <c r="RKK323" s="284"/>
      <c r="RKL323" s="269"/>
      <c r="RKM323" s="280"/>
      <c r="RKN323" s="285"/>
      <c r="RKO323" s="34"/>
      <c r="RKP323" s="17"/>
      <c r="RKQ323" s="60"/>
      <c r="RKR323" s="60"/>
      <c r="RKS323" s="60"/>
      <c r="RKT323" s="34"/>
      <c r="RKU323" s="285"/>
      <c r="RKV323" s="353"/>
      <c r="RKW323" s="354"/>
      <c r="RKX323" s="23"/>
      <c r="RKY323" s="356"/>
      <c r="RKZ323" s="290"/>
      <c r="RLA323" s="284"/>
      <c r="RLB323" s="269"/>
      <c r="RLC323" s="280"/>
      <c r="RLD323" s="285"/>
      <c r="RLE323" s="34"/>
      <c r="RLF323" s="17"/>
      <c r="RLG323" s="60"/>
      <c r="RLH323" s="60"/>
      <c r="RLI323" s="60"/>
      <c r="RLJ323" s="34"/>
      <c r="RLK323" s="285"/>
      <c r="RLL323" s="353"/>
      <c r="RLM323" s="354"/>
      <c r="RLN323" s="23"/>
      <c r="RLO323" s="356"/>
      <c r="RLP323" s="290"/>
      <c r="RLQ323" s="284"/>
      <c r="RLR323" s="269"/>
      <c r="RLS323" s="280"/>
      <c r="RLT323" s="285"/>
      <c r="RLU323" s="34"/>
      <c r="RLV323" s="17"/>
      <c r="RLW323" s="60"/>
      <c r="RLX323" s="60"/>
      <c r="RLY323" s="60"/>
      <c r="RLZ323" s="34"/>
      <c r="RMA323" s="285"/>
      <c r="RMB323" s="353"/>
      <c r="RMC323" s="354"/>
      <c r="RMD323" s="23"/>
      <c r="RME323" s="356"/>
      <c r="RMF323" s="290"/>
      <c r="RMG323" s="284"/>
      <c r="RMH323" s="269"/>
      <c r="RMI323" s="280"/>
      <c r="RMJ323" s="285"/>
      <c r="RMK323" s="34"/>
      <c r="RML323" s="17"/>
      <c r="RMM323" s="60"/>
      <c r="RMN323" s="60"/>
      <c r="RMO323" s="60"/>
      <c r="RMP323" s="34"/>
      <c r="RMQ323" s="285"/>
      <c r="RMR323" s="353"/>
      <c r="RMS323" s="354"/>
      <c r="RMT323" s="23"/>
      <c r="RMU323" s="356"/>
      <c r="RMV323" s="290"/>
      <c r="RMW323" s="284"/>
      <c r="RMX323" s="269"/>
      <c r="RMY323" s="280"/>
      <c r="RMZ323" s="285"/>
      <c r="RNA323" s="34"/>
      <c r="RNB323" s="17"/>
      <c r="RNC323" s="60"/>
      <c r="RND323" s="60"/>
      <c r="RNE323" s="60"/>
      <c r="RNF323" s="34"/>
      <c r="RNG323" s="285"/>
      <c r="RNH323" s="353"/>
      <c r="RNI323" s="354"/>
      <c r="RNJ323" s="23"/>
      <c r="RNK323" s="356"/>
      <c r="RNL323" s="290"/>
      <c r="RNM323" s="284"/>
      <c r="RNN323" s="269"/>
      <c r="RNO323" s="280"/>
      <c r="RNP323" s="285"/>
      <c r="RNQ323" s="34"/>
      <c r="RNR323" s="17"/>
      <c r="RNS323" s="60"/>
      <c r="RNT323" s="60"/>
      <c r="RNU323" s="60"/>
      <c r="RNV323" s="34"/>
      <c r="RNW323" s="285"/>
      <c r="RNX323" s="353"/>
      <c r="RNY323" s="354"/>
      <c r="RNZ323" s="23"/>
      <c r="ROA323" s="356"/>
      <c r="ROB323" s="290"/>
      <c r="ROC323" s="284"/>
      <c r="ROD323" s="269"/>
      <c r="ROE323" s="280"/>
      <c r="ROF323" s="285"/>
      <c r="ROG323" s="34"/>
      <c r="ROH323" s="17"/>
      <c r="ROI323" s="60"/>
      <c r="ROJ323" s="60"/>
      <c r="ROK323" s="60"/>
      <c r="ROL323" s="34"/>
      <c r="ROM323" s="285"/>
      <c r="RON323" s="353"/>
      <c r="ROO323" s="354"/>
      <c r="ROP323" s="23"/>
      <c r="ROQ323" s="356"/>
      <c r="ROR323" s="290"/>
      <c r="ROS323" s="284"/>
      <c r="ROT323" s="269"/>
      <c r="ROU323" s="280"/>
      <c r="ROV323" s="285"/>
      <c r="ROW323" s="34"/>
      <c r="ROX323" s="17"/>
      <c r="ROY323" s="60"/>
      <c r="ROZ323" s="60"/>
      <c r="RPA323" s="60"/>
      <c r="RPB323" s="34"/>
      <c r="RPC323" s="285"/>
      <c r="RPD323" s="353"/>
      <c r="RPE323" s="354"/>
      <c r="RPF323" s="23"/>
      <c r="RPG323" s="356"/>
      <c r="RPH323" s="290"/>
      <c r="RPI323" s="284"/>
      <c r="RPJ323" s="269"/>
      <c r="RPK323" s="280"/>
      <c r="RPL323" s="285"/>
      <c r="RPM323" s="34"/>
      <c r="RPN323" s="17"/>
      <c r="RPO323" s="60"/>
      <c r="RPP323" s="60"/>
      <c r="RPQ323" s="60"/>
      <c r="RPR323" s="34"/>
      <c r="RPS323" s="285"/>
      <c r="RPT323" s="353"/>
      <c r="RPU323" s="354"/>
      <c r="RPV323" s="23"/>
      <c r="RPW323" s="356"/>
      <c r="RPX323" s="290"/>
      <c r="RPY323" s="284"/>
      <c r="RPZ323" s="269"/>
      <c r="RQA323" s="280"/>
      <c r="RQB323" s="285"/>
      <c r="RQC323" s="34"/>
      <c r="RQD323" s="17"/>
      <c r="RQE323" s="60"/>
      <c r="RQF323" s="60"/>
      <c r="RQG323" s="60"/>
      <c r="RQH323" s="34"/>
      <c r="RQI323" s="285"/>
      <c r="RQJ323" s="353"/>
      <c r="RQK323" s="354"/>
      <c r="RQL323" s="23"/>
      <c r="RQM323" s="356"/>
      <c r="RQN323" s="290"/>
      <c r="RQO323" s="284"/>
      <c r="RQP323" s="269"/>
      <c r="RQQ323" s="280"/>
      <c r="RQR323" s="285"/>
      <c r="RQS323" s="34"/>
      <c r="RQT323" s="17"/>
      <c r="RQU323" s="60"/>
      <c r="RQV323" s="60"/>
      <c r="RQW323" s="60"/>
      <c r="RQX323" s="34"/>
      <c r="RQY323" s="285"/>
      <c r="RQZ323" s="353"/>
      <c r="RRA323" s="354"/>
      <c r="RRB323" s="23"/>
      <c r="RRC323" s="356"/>
      <c r="RRD323" s="290"/>
      <c r="RRE323" s="284"/>
      <c r="RRF323" s="269"/>
      <c r="RRG323" s="280"/>
      <c r="RRH323" s="285"/>
      <c r="RRI323" s="34"/>
      <c r="RRJ323" s="17"/>
      <c r="RRK323" s="60"/>
      <c r="RRL323" s="60"/>
      <c r="RRM323" s="60"/>
      <c r="RRN323" s="34"/>
      <c r="RRO323" s="285"/>
      <c r="RRP323" s="353"/>
      <c r="RRQ323" s="354"/>
      <c r="RRR323" s="23"/>
      <c r="RRS323" s="356"/>
      <c r="RRT323" s="290"/>
      <c r="RRU323" s="284"/>
      <c r="RRV323" s="269"/>
      <c r="RRW323" s="280"/>
      <c r="RRX323" s="285"/>
      <c r="RRY323" s="34"/>
      <c r="RRZ323" s="17"/>
      <c r="RSA323" s="60"/>
      <c r="RSB323" s="60"/>
      <c r="RSC323" s="60"/>
      <c r="RSD323" s="34"/>
      <c r="RSE323" s="285"/>
      <c r="RSF323" s="353"/>
      <c r="RSG323" s="354"/>
      <c r="RSH323" s="23"/>
      <c r="RSI323" s="356"/>
      <c r="RSJ323" s="290"/>
      <c r="RSK323" s="284"/>
      <c r="RSL323" s="269"/>
      <c r="RSM323" s="280"/>
      <c r="RSN323" s="285"/>
      <c r="RSO323" s="34"/>
      <c r="RSP323" s="17"/>
      <c r="RSQ323" s="60"/>
      <c r="RSR323" s="60"/>
      <c r="RSS323" s="60"/>
      <c r="RST323" s="34"/>
      <c r="RSU323" s="285"/>
      <c r="RSV323" s="353"/>
      <c r="RSW323" s="354"/>
      <c r="RSX323" s="23"/>
      <c r="RSY323" s="356"/>
      <c r="RSZ323" s="290"/>
      <c r="RTA323" s="284"/>
      <c r="RTB323" s="269"/>
      <c r="RTC323" s="280"/>
      <c r="RTD323" s="285"/>
      <c r="RTE323" s="34"/>
      <c r="RTF323" s="17"/>
      <c r="RTG323" s="60"/>
      <c r="RTH323" s="60"/>
      <c r="RTI323" s="60"/>
      <c r="RTJ323" s="34"/>
      <c r="RTK323" s="285"/>
      <c r="RTL323" s="353"/>
      <c r="RTM323" s="354"/>
      <c r="RTN323" s="23"/>
      <c r="RTO323" s="356"/>
      <c r="RTP323" s="290"/>
      <c r="RTQ323" s="284"/>
      <c r="RTR323" s="269"/>
      <c r="RTS323" s="280"/>
      <c r="RTT323" s="285"/>
      <c r="RTU323" s="34"/>
      <c r="RTV323" s="17"/>
      <c r="RTW323" s="60"/>
      <c r="RTX323" s="60"/>
      <c r="RTY323" s="60"/>
      <c r="RTZ323" s="34"/>
      <c r="RUA323" s="285"/>
      <c r="RUB323" s="353"/>
      <c r="RUC323" s="354"/>
      <c r="RUD323" s="23"/>
      <c r="RUE323" s="356"/>
      <c r="RUF323" s="290"/>
      <c r="RUG323" s="284"/>
      <c r="RUH323" s="269"/>
      <c r="RUI323" s="280"/>
      <c r="RUJ323" s="285"/>
      <c r="RUK323" s="34"/>
      <c r="RUL323" s="17"/>
      <c r="RUM323" s="60"/>
      <c r="RUN323" s="60"/>
      <c r="RUO323" s="60"/>
      <c r="RUP323" s="34"/>
      <c r="RUQ323" s="285"/>
      <c r="RUR323" s="353"/>
      <c r="RUS323" s="354"/>
      <c r="RUT323" s="23"/>
      <c r="RUU323" s="356"/>
      <c r="RUV323" s="290"/>
      <c r="RUW323" s="284"/>
      <c r="RUX323" s="269"/>
      <c r="RUY323" s="280"/>
      <c r="RUZ323" s="285"/>
      <c r="RVA323" s="34"/>
      <c r="RVB323" s="17"/>
      <c r="RVC323" s="60"/>
      <c r="RVD323" s="60"/>
      <c r="RVE323" s="60"/>
      <c r="RVF323" s="34"/>
      <c r="RVG323" s="285"/>
      <c r="RVH323" s="353"/>
      <c r="RVI323" s="354"/>
      <c r="RVJ323" s="23"/>
      <c r="RVK323" s="356"/>
      <c r="RVL323" s="290"/>
      <c r="RVM323" s="284"/>
      <c r="RVN323" s="269"/>
      <c r="RVO323" s="280"/>
      <c r="RVP323" s="285"/>
      <c r="RVQ323" s="34"/>
      <c r="RVR323" s="17"/>
      <c r="RVS323" s="60"/>
      <c r="RVT323" s="60"/>
      <c r="RVU323" s="60"/>
      <c r="RVV323" s="34"/>
      <c r="RVW323" s="285"/>
      <c r="RVX323" s="353"/>
      <c r="RVY323" s="354"/>
      <c r="RVZ323" s="23"/>
      <c r="RWA323" s="356"/>
      <c r="RWB323" s="290"/>
      <c r="RWC323" s="284"/>
      <c r="RWD323" s="269"/>
      <c r="RWE323" s="280"/>
      <c r="RWF323" s="285"/>
      <c r="RWG323" s="34"/>
      <c r="RWH323" s="17"/>
      <c r="RWI323" s="60"/>
      <c r="RWJ323" s="60"/>
      <c r="RWK323" s="60"/>
      <c r="RWL323" s="34"/>
      <c r="RWM323" s="285"/>
      <c r="RWN323" s="353"/>
      <c r="RWO323" s="354"/>
      <c r="RWP323" s="23"/>
      <c r="RWQ323" s="356"/>
      <c r="RWR323" s="290"/>
      <c r="RWS323" s="284"/>
      <c r="RWT323" s="269"/>
      <c r="RWU323" s="280"/>
      <c r="RWV323" s="285"/>
      <c r="RWW323" s="34"/>
      <c r="RWX323" s="17"/>
      <c r="RWY323" s="60"/>
      <c r="RWZ323" s="60"/>
      <c r="RXA323" s="60"/>
      <c r="RXB323" s="34"/>
      <c r="RXC323" s="285"/>
      <c r="RXD323" s="353"/>
      <c r="RXE323" s="354"/>
      <c r="RXF323" s="23"/>
      <c r="RXG323" s="356"/>
      <c r="RXH323" s="290"/>
      <c r="RXI323" s="284"/>
      <c r="RXJ323" s="269"/>
      <c r="RXK323" s="280"/>
      <c r="RXL323" s="285"/>
      <c r="RXM323" s="34"/>
      <c r="RXN323" s="17"/>
      <c r="RXO323" s="60"/>
      <c r="RXP323" s="60"/>
      <c r="RXQ323" s="60"/>
      <c r="RXR323" s="34"/>
      <c r="RXS323" s="285"/>
      <c r="RXT323" s="353"/>
      <c r="RXU323" s="354"/>
      <c r="RXV323" s="23"/>
      <c r="RXW323" s="356"/>
      <c r="RXX323" s="290"/>
      <c r="RXY323" s="284"/>
      <c r="RXZ323" s="269"/>
      <c r="RYA323" s="280"/>
      <c r="RYB323" s="285"/>
      <c r="RYC323" s="34"/>
      <c r="RYD323" s="17"/>
      <c r="RYE323" s="60"/>
      <c r="RYF323" s="60"/>
      <c r="RYG323" s="60"/>
      <c r="RYH323" s="34"/>
      <c r="RYI323" s="285"/>
      <c r="RYJ323" s="353"/>
      <c r="RYK323" s="354"/>
      <c r="RYL323" s="23"/>
      <c r="RYM323" s="356"/>
      <c r="RYN323" s="290"/>
      <c r="RYO323" s="284"/>
      <c r="RYP323" s="269"/>
      <c r="RYQ323" s="280"/>
      <c r="RYR323" s="285"/>
      <c r="RYS323" s="34"/>
      <c r="RYT323" s="17"/>
      <c r="RYU323" s="60"/>
      <c r="RYV323" s="60"/>
      <c r="RYW323" s="60"/>
      <c r="RYX323" s="34"/>
      <c r="RYY323" s="285"/>
      <c r="RYZ323" s="353"/>
      <c r="RZA323" s="354"/>
      <c r="RZB323" s="23"/>
      <c r="RZC323" s="356"/>
      <c r="RZD323" s="290"/>
      <c r="RZE323" s="284"/>
      <c r="RZF323" s="269"/>
      <c r="RZG323" s="280"/>
      <c r="RZH323" s="285"/>
      <c r="RZI323" s="34"/>
      <c r="RZJ323" s="17"/>
      <c r="RZK323" s="60"/>
      <c r="RZL323" s="60"/>
      <c r="RZM323" s="60"/>
      <c r="RZN323" s="34"/>
      <c r="RZO323" s="285"/>
      <c r="RZP323" s="353"/>
      <c r="RZQ323" s="354"/>
      <c r="RZR323" s="23"/>
      <c r="RZS323" s="356"/>
      <c r="RZT323" s="290"/>
      <c r="RZU323" s="284"/>
      <c r="RZV323" s="269"/>
      <c r="RZW323" s="280"/>
      <c r="RZX323" s="285"/>
      <c r="RZY323" s="34"/>
      <c r="RZZ323" s="17"/>
      <c r="SAA323" s="60"/>
      <c r="SAB323" s="60"/>
      <c r="SAC323" s="60"/>
      <c r="SAD323" s="34"/>
      <c r="SAE323" s="285"/>
      <c r="SAF323" s="353"/>
      <c r="SAG323" s="354"/>
      <c r="SAH323" s="23"/>
      <c r="SAI323" s="356"/>
      <c r="SAJ323" s="290"/>
      <c r="SAK323" s="284"/>
      <c r="SAL323" s="269"/>
      <c r="SAM323" s="280"/>
      <c r="SAN323" s="285"/>
      <c r="SAO323" s="34"/>
      <c r="SAP323" s="17"/>
      <c r="SAQ323" s="60"/>
      <c r="SAR323" s="60"/>
      <c r="SAS323" s="60"/>
      <c r="SAT323" s="34"/>
      <c r="SAU323" s="285"/>
      <c r="SAV323" s="353"/>
      <c r="SAW323" s="354"/>
      <c r="SAX323" s="23"/>
      <c r="SAY323" s="356"/>
      <c r="SAZ323" s="290"/>
      <c r="SBA323" s="284"/>
      <c r="SBB323" s="269"/>
      <c r="SBC323" s="280"/>
      <c r="SBD323" s="285"/>
      <c r="SBE323" s="34"/>
      <c r="SBF323" s="17"/>
      <c r="SBG323" s="60"/>
      <c r="SBH323" s="60"/>
      <c r="SBI323" s="60"/>
      <c r="SBJ323" s="34"/>
      <c r="SBK323" s="285"/>
      <c r="SBL323" s="353"/>
      <c r="SBM323" s="354"/>
      <c r="SBN323" s="23"/>
      <c r="SBO323" s="356"/>
      <c r="SBP323" s="290"/>
      <c r="SBQ323" s="284"/>
      <c r="SBR323" s="269"/>
      <c r="SBS323" s="280"/>
      <c r="SBT323" s="285"/>
      <c r="SBU323" s="34"/>
      <c r="SBV323" s="17"/>
      <c r="SBW323" s="60"/>
      <c r="SBX323" s="60"/>
      <c r="SBY323" s="60"/>
      <c r="SBZ323" s="34"/>
      <c r="SCA323" s="285"/>
      <c r="SCB323" s="353"/>
      <c r="SCC323" s="354"/>
      <c r="SCD323" s="23"/>
      <c r="SCE323" s="356"/>
      <c r="SCF323" s="290"/>
      <c r="SCG323" s="284"/>
      <c r="SCH323" s="269"/>
      <c r="SCI323" s="280"/>
      <c r="SCJ323" s="285"/>
      <c r="SCK323" s="34"/>
      <c r="SCL323" s="17"/>
      <c r="SCM323" s="60"/>
      <c r="SCN323" s="60"/>
      <c r="SCO323" s="60"/>
      <c r="SCP323" s="34"/>
      <c r="SCQ323" s="285"/>
      <c r="SCR323" s="353"/>
      <c r="SCS323" s="354"/>
      <c r="SCT323" s="23"/>
      <c r="SCU323" s="356"/>
      <c r="SCV323" s="290"/>
      <c r="SCW323" s="284"/>
      <c r="SCX323" s="269"/>
      <c r="SCY323" s="280"/>
      <c r="SCZ323" s="285"/>
      <c r="SDA323" s="34"/>
      <c r="SDB323" s="17"/>
      <c r="SDC323" s="60"/>
      <c r="SDD323" s="60"/>
      <c r="SDE323" s="60"/>
      <c r="SDF323" s="34"/>
      <c r="SDG323" s="285"/>
      <c r="SDH323" s="353"/>
      <c r="SDI323" s="354"/>
      <c r="SDJ323" s="23"/>
      <c r="SDK323" s="356"/>
      <c r="SDL323" s="290"/>
      <c r="SDM323" s="284"/>
      <c r="SDN323" s="269"/>
      <c r="SDO323" s="280"/>
      <c r="SDP323" s="285"/>
      <c r="SDQ323" s="34"/>
      <c r="SDR323" s="17"/>
      <c r="SDS323" s="60"/>
      <c r="SDT323" s="60"/>
      <c r="SDU323" s="60"/>
      <c r="SDV323" s="34"/>
      <c r="SDW323" s="285"/>
      <c r="SDX323" s="353"/>
      <c r="SDY323" s="354"/>
      <c r="SDZ323" s="23"/>
      <c r="SEA323" s="356"/>
      <c r="SEB323" s="290"/>
      <c r="SEC323" s="284"/>
      <c r="SED323" s="269"/>
      <c r="SEE323" s="280"/>
      <c r="SEF323" s="285"/>
      <c r="SEG323" s="34"/>
      <c r="SEH323" s="17"/>
      <c r="SEI323" s="60"/>
      <c r="SEJ323" s="60"/>
      <c r="SEK323" s="60"/>
      <c r="SEL323" s="34"/>
      <c r="SEM323" s="285"/>
      <c r="SEN323" s="353"/>
      <c r="SEO323" s="354"/>
      <c r="SEP323" s="23"/>
      <c r="SEQ323" s="356"/>
      <c r="SER323" s="290"/>
      <c r="SES323" s="284"/>
      <c r="SET323" s="269"/>
      <c r="SEU323" s="280"/>
      <c r="SEV323" s="285"/>
      <c r="SEW323" s="34"/>
      <c r="SEX323" s="17"/>
      <c r="SEY323" s="60"/>
      <c r="SEZ323" s="60"/>
      <c r="SFA323" s="60"/>
      <c r="SFB323" s="34"/>
      <c r="SFC323" s="285"/>
      <c r="SFD323" s="353"/>
      <c r="SFE323" s="354"/>
      <c r="SFF323" s="23"/>
      <c r="SFG323" s="356"/>
      <c r="SFH323" s="290"/>
      <c r="SFI323" s="284"/>
      <c r="SFJ323" s="269"/>
      <c r="SFK323" s="280"/>
      <c r="SFL323" s="285"/>
      <c r="SFM323" s="34"/>
      <c r="SFN323" s="17"/>
      <c r="SFO323" s="60"/>
      <c r="SFP323" s="60"/>
      <c r="SFQ323" s="60"/>
      <c r="SFR323" s="34"/>
      <c r="SFS323" s="285"/>
      <c r="SFT323" s="353"/>
      <c r="SFU323" s="354"/>
      <c r="SFV323" s="23"/>
      <c r="SFW323" s="356"/>
      <c r="SFX323" s="290"/>
      <c r="SFY323" s="284"/>
      <c r="SFZ323" s="269"/>
      <c r="SGA323" s="280"/>
      <c r="SGB323" s="285"/>
      <c r="SGC323" s="34"/>
      <c r="SGD323" s="17"/>
      <c r="SGE323" s="60"/>
      <c r="SGF323" s="60"/>
      <c r="SGG323" s="60"/>
      <c r="SGH323" s="34"/>
      <c r="SGI323" s="285"/>
      <c r="SGJ323" s="353"/>
      <c r="SGK323" s="354"/>
      <c r="SGL323" s="23"/>
      <c r="SGM323" s="356"/>
      <c r="SGN323" s="290"/>
      <c r="SGO323" s="284"/>
      <c r="SGP323" s="269"/>
      <c r="SGQ323" s="280"/>
      <c r="SGR323" s="285"/>
      <c r="SGS323" s="34"/>
      <c r="SGT323" s="17"/>
      <c r="SGU323" s="60"/>
      <c r="SGV323" s="60"/>
      <c r="SGW323" s="60"/>
      <c r="SGX323" s="34"/>
      <c r="SGY323" s="285"/>
      <c r="SGZ323" s="353"/>
      <c r="SHA323" s="354"/>
      <c r="SHB323" s="23"/>
      <c r="SHC323" s="356"/>
      <c r="SHD323" s="290"/>
      <c r="SHE323" s="284"/>
      <c r="SHF323" s="269"/>
      <c r="SHG323" s="280"/>
      <c r="SHH323" s="285"/>
      <c r="SHI323" s="34"/>
      <c r="SHJ323" s="17"/>
      <c r="SHK323" s="60"/>
      <c r="SHL323" s="60"/>
      <c r="SHM323" s="60"/>
      <c r="SHN323" s="34"/>
      <c r="SHO323" s="285"/>
      <c r="SHP323" s="353"/>
      <c r="SHQ323" s="354"/>
      <c r="SHR323" s="23"/>
      <c r="SHS323" s="356"/>
      <c r="SHT323" s="290"/>
      <c r="SHU323" s="284"/>
      <c r="SHV323" s="269"/>
      <c r="SHW323" s="280"/>
      <c r="SHX323" s="285"/>
      <c r="SHY323" s="34"/>
      <c r="SHZ323" s="17"/>
      <c r="SIA323" s="60"/>
      <c r="SIB323" s="60"/>
      <c r="SIC323" s="60"/>
      <c r="SID323" s="34"/>
      <c r="SIE323" s="285"/>
      <c r="SIF323" s="353"/>
      <c r="SIG323" s="354"/>
      <c r="SIH323" s="23"/>
      <c r="SII323" s="356"/>
      <c r="SIJ323" s="290"/>
      <c r="SIK323" s="284"/>
      <c r="SIL323" s="269"/>
      <c r="SIM323" s="280"/>
      <c r="SIN323" s="285"/>
      <c r="SIO323" s="34"/>
      <c r="SIP323" s="17"/>
      <c r="SIQ323" s="60"/>
      <c r="SIR323" s="60"/>
      <c r="SIS323" s="60"/>
      <c r="SIT323" s="34"/>
      <c r="SIU323" s="285"/>
      <c r="SIV323" s="353"/>
      <c r="SIW323" s="354"/>
      <c r="SIX323" s="23"/>
      <c r="SIY323" s="356"/>
      <c r="SIZ323" s="290"/>
      <c r="SJA323" s="284"/>
      <c r="SJB323" s="269"/>
      <c r="SJC323" s="280"/>
      <c r="SJD323" s="285"/>
      <c r="SJE323" s="34"/>
      <c r="SJF323" s="17"/>
      <c r="SJG323" s="60"/>
      <c r="SJH323" s="60"/>
      <c r="SJI323" s="60"/>
      <c r="SJJ323" s="34"/>
      <c r="SJK323" s="285"/>
      <c r="SJL323" s="353"/>
      <c r="SJM323" s="354"/>
      <c r="SJN323" s="23"/>
      <c r="SJO323" s="356"/>
      <c r="SJP323" s="290"/>
      <c r="SJQ323" s="284"/>
      <c r="SJR323" s="269"/>
      <c r="SJS323" s="280"/>
      <c r="SJT323" s="285"/>
      <c r="SJU323" s="34"/>
      <c r="SJV323" s="17"/>
      <c r="SJW323" s="60"/>
      <c r="SJX323" s="60"/>
      <c r="SJY323" s="60"/>
      <c r="SJZ323" s="34"/>
      <c r="SKA323" s="285"/>
      <c r="SKB323" s="353"/>
      <c r="SKC323" s="354"/>
      <c r="SKD323" s="23"/>
      <c r="SKE323" s="356"/>
      <c r="SKF323" s="290"/>
      <c r="SKG323" s="284"/>
      <c r="SKH323" s="269"/>
      <c r="SKI323" s="280"/>
      <c r="SKJ323" s="285"/>
      <c r="SKK323" s="34"/>
      <c r="SKL323" s="17"/>
      <c r="SKM323" s="60"/>
      <c r="SKN323" s="60"/>
      <c r="SKO323" s="60"/>
      <c r="SKP323" s="34"/>
      <c r="SKQ323" s="285"/>
      <c r="SKR323" s="353"/>
      <c r="SKS323" s="354"/>
      <c r="SKT323" s="23"/>
      <c r="SKU323" s="356"/>
      <c r="SKV323" s="290"/>
      <c r="SKW323" s="284"/>
      <c r="SKX323" s="269"/>
      <c r="SKY323" s="280"/>
      <c r="SKZ323" s="285"/>
      <c r="SLA323" s="34"/>
      <c r="SLB323" s="17"/>
      <c r="SLC323" s="60"/>
      <c r="SLD323" s="60"/>
      <c r="SLE323" s="60"/>
      <c r="SLF323" s="34"/>
      <c r="SLG323" s="285"/>
      <c r="SLH323" s="353"/>
      <c r="SLI323" s="354"/>
      <c r="SLJ323" s="23"/>
      <c r="SLK323" s="356"/>
      <c r="SLL323" s="290"/>
      <c r="SLM323" s="284"/>
      <c r="SLN323" s="269"/>
      <c r="SLO323" s="280"/>
      <c r="SLP323" s="285"/>
      <c r="SLQ323" s="34"/>
      <c r="SLR323" s="17"/>
      <c r="SLS323" s="60"/>
      <c r="SLT323" s="60"/>
      <c r="SLU323" s="60"/>
      <c r="SLV323" s="34"/>
      <c r="SLW323" s="285"/>
      <c r="SLX323" s="353"/>
      <c r="SLY323" s="354"/>
      <c r="SLZ323" s="23"/>
      <c r="SMA323" s="356"/>
      <c r="SMB323" s="290"/>
      <c r="SMC323" s="284"/>
      <c r="SMD323" s="269"/>
      <c r="SME323" s="280"/>
      <c r="SMF323" s="285"/>
      <c r="SMG323" s="34"/>
      <c r="SMH323" s="17"/>
      <c r="SMI323" s="60"/>
      <c r="SMJ323" s="60"/>
      <c r="SMK323" s="60"/>
      <c r="SML323" s="34"/>
      <c r="SMM323" s="285"/>
      <c r="SMN323" s="353"/>
      <c r="SMO323" s="354"/>
      <c r="SMP323" s="23"/>
      <c r="SMQ323" s="356"/>
      <c r="SMR323" s="290"/>
      <c r="SMS323" s="284"/>
      <c r="SMT323" s="269"/>
      <c r="SMU323" s="280"/>
      <c r="SMV323" s="285"/>
      <c r="SMW323" s="34"/>
      <c r="SMX323" s="17"/>
      <c r="SMY323" s="60"/>
      <c r="SMZ323" s="60"/>
      <c r="SNA323" s="60"/>
      <c r="SNB323" s="34"/>
      <c r="SNC323" s="285"/>
      <c r="SND323" s="353"/>
      <c r="SNE323" s="354"/>
      <c r="SNF323" s="23"/>
      <c r="SNG323" s="356"/>
      <c r="SNH323" s="290"/>
      <c r="SNI323" s="284"/>
      <c r="SNJ323" s="269"/>
      <c r="SNK323" s="280"/>
      <c r="SNL323" s="285"/>
      <c r="SNM323" s="34"/>
      <c r="SNN323" s="17"/>
      <c r="SNO323" s="60"/>
      <c r="SNP323" s="60"/>
      <c r="SNQ323" s="60"/>
      <c r="SNR323" s="34"/>
      <c r="SNS323" s="285"/>
      <c r="SNT323" s="353"/>
      <c r="SNU323" s="354"/>
      <c r="SNV323" s="23"/>
      <c r="SNW323" s="356"/>
      <c r="SNX323" s="290"/>
      <c r="SNY323" s="284"/>
      <c r="SNZ323" s="269"/>
      <c r="SOA323" s="280"/>
      <c r="SOB323" s="285"/>
      <c r="SOC323" s="34"/>
      <c r="SOD323" s="17"/>
      <c r="SOE323" s="60"/>
      <c r="SOF323" s="60"/>
      <c r="SOG323" s="60"/>
      <c r="SOH323" s="34"/>
      <c r="SOI323" s="285"/>
      <c r="SOJ323" s="353"/>
      <c r="SOK323" s="354"/>
      <c r="SOL323" s="23"/>
      <c r="SOM323" s="356"/>
      <c r="SON323" s="290"/>
      <c r="SOO323" s="284"/>
      <c r="SOP323" s="269"/>
      <c r="SOQ323" s="280"/>
      <c r="SOR323" s="285"/>
      <c r="SOS323" s="34"/>
      <c r="SOT323" s="17"/>
      <c r="SOU323" s="60"/>
      <c r="SOV323" s="60"/>
      <c r="SOW323" s="60"/>
      <c r="SOX323" s="34"/>
      <c r="SOY323" s="285"/>
      <c r="SOZ323" s="353"/>
      <c r="SPA323" s="354"/>
      <c r="SPB323" s="23"/>
      <c r="SPC323" s="356"/>
      <c r="SPD323" s="290"/>
      <c r="SPE323" s="284"/>
      <c r="SPF323" s="269"/>
      <c r="SPG323" s="280"/>
      <c r="SPH323" s="285"/>
      <c r="SPI323" s="34"/>
      <c r="SPJ323" s="17"/>
      <c r="SPK323" s="60"/>
      <c r="SPL323" s="60"/>
      <c r="SPM323" s="60"/>
      <c r="SPN323" s="34"/>
      <c r="SPO323" s="285"/>
      <c r="SPP323" s="353"/>
      <c r="SPQ323" s="354"/>
      <c r="SPR323" s="23"/>
      <c r="SPS323" s="356"/>
      <c r="SPT323" s="290"/>
      <c r="SPU323" s="284"/>
      <c r="SPV323" s="269"/>
      <c r="SPW323" s="280"/>
      <c r="SPX323" s="285"/>
      <c r="SPY323" s="34"/>
      <c r="SPZ323" s="17"/>
      <c r="SQA323" s="60"/>
      <c r="SQB323" s="60"/>
      <c r="SQC323" s="60"/>
      <c r="SQD323" s="34"/>
      <c r="SQE323" s="285"/>
      <c r="SQF323" s="353"/>
      <c r="SQG323" s="354"/>
      <c r="SQH323" s="23"/>
      <c r="SQI323" s="356"/>
      <c r="SQJ323" s="290"/>
      <c r="SQK323" s="284"/>
      <c r="SQL323" s="269"/>
      <c r="SQM323" s="280"/>
      <c r="SQN323" s="285"/>
      <c r="SQO323" s="34"/>
      <c r="SQP323" s="17"/>
      <c r="SQQ323" s="60"/>
      <c r="SQR323" s="60"/>
      <c r="SQS323" s="60"/>
      <c r="SQT323" s="34"/>
      <c r="SQU323" s="285"/>
      <c r="SQV323" s="353"/>
      <c r="SQW323" s="354"/>
      <c r="SQX323" s="23"/>
      <c r="SQY323" s="356"/>
      <c r="SQZ323" s="290"/>
      <c r="SRA323" s="284"/>
      <c r="SRB323" s="269"/>
      <c r="SRC323" s="280"/>
      <c r="SRD323" s="285"/>
      <c r="SRE323" s="34"/>
      <c r="SRF323" s="17"/>
      <c r="SRG323" s="60"/>
      <c r="SRH323" s="60"/>
      <c r="SRI323" s="60"/>
      <c r="SRJ323" s="34"/>
      <c r="SRK323" s="285"/>
      <c r="SRL323" s="353"/>
      <c r="SRM323" s="354"/>
      <c r="SRN323" s="23"/>
      <c r="SRO323" s="356"/>
      <c r="SRP323" s="290"/>
      <c r="SRQ323" s="284"/>
      <c r="SRR323" s="269"/>
      <c r="SRS323" s="280"/>
      <c r="SRT323" s="285"/>
      <c r="SRU323" s="34"/>
      <c r="SRV323" s="17"/>
      <c r="SRW323" s="60"/>
      <c r="SRX323" s="60"/>
      <c r="SRY323" s="60"/>
      <c r="SRZ323" s="34"/>
      <c r="SSA323" s="285"/>
      <c r="SSB323" s="353"/>
      <c r="SSC323" s="354"/>
      <c r="SSD323" s="23"/>
      <c r="SSE323" s="356"/>
      <c r="SSF323" s="290"/>
      <c r="SSG323" s="284"/>
      <c r="SSH323" s="269"/>
      <c r="SSI323" s="280"/>
      <c r="SSJ323" s="285"/>
      <c r="SSK323" s="34"/>
      <c r="SSL323" s="17"/>
      <c r="SSM323" s="60"/>
      <c r="SSN323" s="60"/>
      <c r="SSO323" s="60"/>
      <c r="SSP323" s="34"/>
      <c r="SSQ323" s="285"/>
      <c r="SSR323" s="353"/>
      <c r="SSS323" s="354"/>
      <c r="SST323" s="23"/>
      <c r="SSU323" s="356"/>
      <c r="SSV323" s="290"/>
      <c r="SSW323" s="284"/>
      <c r="SSX323" s="269"/>
      <c r="SSY323" s="280"/>
      <c r="SSZ323" s="285"/>
      <c r="STA323" s="34"/>
      <c r="STB323" s="17"/>
      <c r="STC323" s="60"/>
      <c r="STD323" s="60"/>
      <c r="STE323" s="60"/>
      <c r="STF323" s="34"/>
      <c r="STG323" s="285"/>
      <c r="STH323" s="353"/>
      <c r="STI323" s="354"/>
      <c r="STJ323" s="23"/>
      <c r="STK323" s="356"/>
      <c r="STL323" s="290"/>
      <c r="STM323" s="284"/>
      <c r="STN323" s="269"/>
      <c r="STO323" s="280"/>
      <c r="STP323" s="285"/>
      <c r="STQ323" s="34"/>
      <c r="STR323" s="17"/>
      <c r="STS323" s="60"/>
      <c r="STT323" s="60"/>
      <c r="STU323" s="60"/>
      <c r="STV323" s="34"/>
      <c r="STW323" s="285"/>
      <c r="STX323" s="353"/>
      <c r="STY323" s="354"/>
      <c r="STZ323" s="23"/>
      <c r="SUA323" s="356"/>
      <c r="SUB323" s="290"/>
      <c r="SUC323" s="284"/>
      <c r="SUD323" s="269"/>
      <c r="SUE323" s="280"/>
      <c r="SUF323" s="285"/>
      <c r="SUG323" s="34"/>
      <c r="SUH323" s="17"/>
      <c r="SUI323" s="60"/>
      <c r="SUJ323" s="60"/>
      <c r="SUK323" s="60"/>
      <c r="SUL323" s="34"/>
      <c r="SUM323" s="285"/>
      <c r="SUN323" s="353"/>
      <c r="SUO323" s="354"/>
      <c r="SUP323" s="23"/>
      <c r="SUQ323" s="356"/>
      <c r="SUR323" s="290"/>
      <c r="SUS323" s="284"/>
      <c r="SUT323" s="269"/>
      <c r="SUU323" s="280"/>
      <c r="SUV323" s="285"/>
      <c r="SUW323" s="34"/>
      <c r="SUX323" s="17"/>
      <c r="SUY323" s="60"/>
      <c r="SUZ323" s="60"/>
      <c r="SVA323" s="60"/>
      <c r="SVB323" s="34"/>
      <c r="SVC323" s="285"/>
      <c r="SVD323" s="353"/>
      <c r="SVE323" s="354"/>
      <c r="SVF323" s="23"/>
      <c r="SVG323" s="356"/>
      <c r="SVH323" s="290"/>
      <c r="SVI323" s="284"/>
      <c r="SVJ323" s="269"/>
      <c r="SVK323" s="280"/>
      <c r="SVL323" s="285"/>
      <c r="SVM323" s="34"/>
      <c r="SVN323" s="17"/>
      <c r="SVO323" s="60"/>
      <c r="SVP323" s="60"/>
      <c r="SVQ323" s="60"/>
      <c r="SVR323" s="34"/>
      <c r="SVS323" s="285"/>
      <c r="SVT323" s="353"/>
      <c r="SVU323" s="354"/>
      <c r="SVV323" s="23"/>
      <c r="SVW323" s="356"/>
      <c r="SVX323" s="290"/>
      <c r="SVY323" s="284"/>
      <c r="SVZ323" s="269"/>
      <c r="SWA323" s="280"/>
      <c r="SWB323" s="285"/>
      <c r="SWC323" s="34"/>
      <c r="SWD323" s="17"/>
      <c r="SWE323" s="60"/>
      <c r="SWF323" s="60"/>
      <c r="SWG323" s="60"/>
      <c r="SWH323" s="34"/>
      <c r="SWI323" s="285"/>
      <c r="SWJ323" s="353"/>
      <c r="SWK323" s="354"/>
      <c r="SWL323" s="23"/>
      <c r="SWM323" s="356"/>
      <c r="SWN323" s="290"/>
      <c r="SWO323" s="284"/>
      <c r="SWP323" s="269"/>
      <c r="SWQ323" s="280"/>
      <c r="SWR323" s="285"/>
      <c r="SWS323" s="34"/>
      <c r="SWT323" s="17"/>
      <c r="SWU323" s="60"/>
      <c r="SWV323" s="60"/>
      <c r="SWW323" s="60"/>
      <c r="SWX323" s="34"/>
      <c r="SWY323" s="285"/>
      <c r="SWZ323" s="353"/>
      <c r="SXA323" s="354"/>
      <c r="SXB323" s="23"/>
      <c r="SXC323" s="356"/>
      <c r="SXD323" s="290"/>
      <c r="SXE323" s="284"/>
      <c r="SXF323" s="269"/>
      <c r="SXG323" s="280"/>
      <c r="SXH323" s="285"/>
      <c r="SXI323" s="34"/>
      <c r="SXJ323" s="17"/>
      <c r="SXK323" s="60"/>
      <c r="SXL323" s="60"/>
      <c r="SXM323" s="60"/>
      <c r="SXN323" s="34"/>
      <c r="SXO323" s="285"/>
      <c r="SXP323" s="353"/>
      <c r="SXQ323" s="354"/>
      <c r="SXR323" s="23"/>
      <c r="SXS323" s="356"/>
      <c r="SXT323" s="290"/>
      <c r="SXU323" s="284"/>
      <c r="SXV323" s="269"/>
      <c r="SXW323" s="280"/>
      <c r="SXX323" s="285"/>
      <c r="SXY323" s="34"/>
      <c r="SXZ323" s="17"/>
      <c r="SYA323" s="60"/>
      <c r="SYB323" s="60"/>
      <c r="SYC323" s="60"/>
      <c r="SYD323" s="34"/>
      <c r="SYE323" s="285"/>
      <c r="SYF323" s="353"/>
      <c r="SYG323" s="354"/>
      <c r="SYH323" s="23"/>
      <c r="SYI323" s="356"/>
      <c r="SYJ323" s="290"/>
      <c r="SYK323" s="284"/>
      <c r="SYL323" s="269"/>
      <c r="SYM323" s="280"/>
      <c r="SYN323" s="285"/>
      <c r="SYO323" s="34"/>
      <c r="SYP323" s="17"/>
      <c r="SYQ323" s="60"/>
      <c r="SYR323" s="60"/>
      <c r="SYS323" s="60"/>
      <c r="SYT323" s="34"/>
      <c r="SYU323" s="285"/>
      <c r="SYV323" s="353"/>
      <c r="SYW323" s="354"/>
      <c r="SYX323" s="23"/>
      <c r="SYY323" s="356"/>
      <c r="SYZ323" s="290"/>
      <c r="SZA323" s="284"/>
      <c r="SZB323" s="269"/>
      <c r="SZC323" s="280"/>
      <c r="SZD323" s="285"/>
      <c r="SZE323" s="34"/>
      <c r="SZF323" s="17"/>
      <c r="SZG323" s="60"/>
      <c r="SZH323" s="60"/>
      <c r="SZI323" s="60"/>
      <c r="SZJ323" s="34"/>
      <c r="SZK323" s="285"/>
      <c r="SZL323" s="353"/>
      <c r="SZM323" s="354"/>
      <c r="SZN323" s="23"/>
      <c r="SZO323" s="356"/>
      <c r="SZP323" s="290"/>
      <c r="SZQ323" s="284"/>
      <c r="SZR323" s="269"/>
      <c r="SZS323" s="280"/>
      <c r="SZT323" s="285"/>
      <c r="SZU323" s="34"/>
      <c r="SZV323" s="17"/>
      <c r="SZW323" s="60"/>
      <c r="SZX323" s="60"/>
      <c r="SZY323" s="60"/>
      <c r="SZZ323" s="34"/>
      <c r="TAA323" s="285"/>
      <c r="TAB323" s="353"/>
      <c r="TAC323" s="354"/>
      <c r="TAD323" s="23"/>
      <c r="TAE323" s="356"/>
      <c r="TAF323" s="290"/>
      <c r="TAG323" s="284"/>
      <c r="TAH323" s="269"/>
      <c r="TAI323" s="280"/>
      <c r="TAJ323" s="285"/>
      <c r="TAK323" s="34"/>
      <c r="TAL323" s="17"/>
      <c r="TAM323" s="60"/>
      <c r="TAN323" s="60"/>
      <c r="TAO323" s="60"/>
      <c r="TAP323" s="34"/>
      <c r="TAQ323" s="285"/>
      <c r="TAR323" s="353"/>
      <c r="TAS323" s="354"/>
      <c r="TAT323" s="23"/>
      <c r="TAU323" s="356"/>
      <c r="TAV323" s="290"/>
      <c r="TAW323" s="284"/>
      <c r="TAX323" s="269"/>
      <c r="TAY323" s="280"/>
      <c r="TAZ323" s="285"/>
      <c r="TBA323" s="34"/>
      <c r="TBB323" s="17"/>
      <c r="TBC323" s="60"/>
      <c r="TBD323" s="60"/>
      <c r="TBE323" s="60"/>
      <c r="TBF323" s="34"/>
      <c r="TBG323" s="285"/>
      <c r="TBH323" s="353"/>
      <c r="TBI323" s="354"/>
      <c r="TBJ323" s="23"/>
      <c r="TBK323" s="356"/>
      <c r="TBL323" s="290"/>
      <c r="TBM323" s="284"/>
      <c r="TBN323" s="269"/>
      <c r="TBO323" s="280"/>
      <c r="TBP323" s="285"/>
      <c r="TBQ323" s="34"/>
      <c r="TBR323" s="17"/>
      <c r="TBS323" s="60"/>
      <c r="TBT323" s="60"/>
      <c r="TBU323" s="60"/>
      <c r="TBV323" s="34"/>
      <c r="TBW323" s="285"/>
      <c r="TBX323" s="353"/>
      <c r="TBY323" s="354"/>
      <c r="TBZ323" s="23"/>
      <c r="TCA323" s="356"/>
      <c r="TCB323" s="290"/>
      <c r="TCC323" s="284"/>
      <c r="TCD323" s="269"/>
      <c r="TCE323" s="280"/>
      <c r="TCF323" s="285"/>
      <c r="TCG323" s="34"/>
      <c r="TCH323" s="17"/>
      <c r="TCI323" s="60"/>
      <c r="TCJ323" s="60"/>
      <c r="TCK323" s="60"/>
      <c r="TCL323" s="34"/>
      <c r="TCM323" s="285"/>
      <c r="TCN323" s="353"/>
      <c r="TCO323" s="354"/>
      <c r="TCP323" s="23"/>
      <c r="TCQ323" s="356"/>
      <c r="TCR323" s="290"/>
      <c r="TCS323" s="284"/>
      <c r="TCT323" s="269"/>
      <c r="TCU323" s="280"/>
      <c r="TCV323" s="285"/>
      <c r="TCW323" s="34"/>
      <c r="TCX323" s="17"/>
      <c r="TCY323" s="60"/>
      <c r="TCZ323" s="60"/>
      <c r="TDA323" s="60"/>
      <c r="TDB323" s="34"/>
      <c r="TDC323" s="285"/>
      <c r="TDD323" s="353"/>
      <c r="TDE323" s="354"/>
      <c r="TDF323" s="23"/>
      <c r="TDG323" s="356"/>
      <c r="TDH323" s="290"/>
      <c r="TDI323" s="284"/>
      <c r="TDJ323" s="269"/>
      <c r="TDK323" s="280"/>
      <c r="TDL323" s="285"/>
      <c r="TDM323" s="34"/>
      <c r="TDN323" s="17"/>
      <c r="TDO323" s="60"/>
      <c r="TDP323" s="60"/>
      <c r="TDQ323" s="60"/>
      <c r="TDR323" s="34"/>
      <c r="TDS323" s="285"/>
      <c r="TDT323" s="353"/>
      <c r="TDU323" s="354"/>
      <c r="TDV323" s="23"/>
      <c r="TDW323" s="356"/>
      <c r="TDX323" s="290"/>
      <c r="TDY323" s="284"/>
      <c r="TDZ323" s="269"/>
      <c r="TEA323" s="280"/>
      <c r="TEB323" s="285"/>
      <c r="TEC323" s="34"/>
      <c r="TED323" s="17"/>
      <c r="TEE323" s="60"/>
      <c r="TEF323" s="60"/>
      <c r="TEG323" s="60"/>
      <c r="TEH323" s="34"/>
      <c r="TEI323" s="285"/>
      <c r="TEJ323" s="353"/>
      <c r="TEK323" s="354"/>
      <c r="TEL323" s="23"/>
      <c r="TEM323" s="356"/>
      <c r="TEN323" s="290"/>
      <c r="TEO323" s="284"/>
      <c r="TEP323" s="269"/>
      <c r="TEQ323" s="280"/>
      <c r="TER323" s="285"/>
      <c r="TES323" s="34"/>
      <c r="TET323" s="17"/>
      <c r="TEU323" s="60"/>
      <c r="TEV323" s="60"/>
      <c r="TEW323" s="60"/>
      <c r="TEX323" s="34"/>
      <c r="TEY323" s="285"/>
      <c r="TEZ323" s="353"/>
      <c r="TFA323" s="354"/>
      <c r="TFB323" s="23"/>
      <c r="TFC323" s="356"/>
      <c r="TFD323" s="290"/>
      <c r="TFE323" s="284"/>
      <c r="TFF323" s="269"/>
      <c r="TFG323" s="280"/>
      <c r="TFH323" s="285"/>
      <c r="TFI323" s="34"/>
      <c r="TFJ323" s="17"/>
      <c r="TFK323" s="60"/>
      <c r="TFL323" s="60"/>
      <c r="TFM323" s="60"/>
      <c r="TFN323" s="34"/>
      <c r="TFO323" s="285"/>
      <c r="TFP323" s="353"/>
      <c r="TFQ323" s="354"/>
      <c r="TFR323" s="23"/>
      <c r="TFS323" s="356"/>
      <c r="TFT323" s="290"/>
      <c r="TFU323" s="284"/>
      <c r="TFV323" s="269"/>
      <c r="TFW323" s="280"/>
      <c r="TFX323" s="285"/>
      <c r="TFY323" s="34"/>
      <c r="TFZ323" s="17"/>
      <c r="TGA323" s="60"/>
      <c r="TGB323" s="60"/>
      <c r="TGC323" s="60"/>
      <c r="TGD323" s="34"/>
      <c r="TGE323" s="285"/>
      <c r="TGF323" s="353"/>
      <c r="TGG323" s="354"/>
      <c r="TGH323" s="23"/>
      <c r="TGI323" s="356"/>
      <c r="TGJ323" s="290"/>
      <c r="TGK323" s="284"/>
      <c r="TGL323" s="269"/>
      <c r="TGM323" s="280"/>
      <c r="TGN323" s="285"/>
      <c r="TGO323" s="34"/>
      <c r="TGP323" s="17"/>
      <c r="TGQ323" s="60"/>
      <c r="TGR323" s="60"/>
      <c r="TGS323" s="60"/>
      <c r="TGT323" s="34"/>
      <c r="TGU323" s="285"/>
      <c r="TGV323" s="353"/>
      <c r="TGW323" s="354"/>
      <c r="TGX323" s="23"/>
      <c r="TGY323" s="356"/>
      <c r="TGZ323" s="290"/>
      <c r="THA323" s="284"/>
      <c r="THB323" s="269"/>
      <c r="THC323" s="280"/>
      <c r="THD323" s="285"/>
      <c r="THE323" s="34"/>
      <c r="THF323" s="17"/>
      <c r="THG323" s="60"/>
      <c r="THH323" s="60"/>
      <c r="THI323" s="60"/>
      <c r="THJ323" s="34"/>
      <c r="THK323" s="285"/>
      <c r="THL323" s="353"/>
      <c r="THM323" s="354"/>
      <c r="THN323" s="23"/>
      <c r="THO323" s="356"/>
      <c r="THP323" s="290"/>
      <c r="THQ323" s="284"/>
      <c r="THR323" s="269"/>
      <c r="THS323" s="280"/>
      <c r="THT323" s="285"/>
      <c r="THU323" s="34"/>
      <c r="THV323" s="17"/>
      <c r="THW323" s="60"/>
      <c r="THX323" s="60"/>
      <c r="THY323" s="60"/>
      <c r="THZ323" s="34"/>
      <c r="TIA323" s="285"/>
      <c r="TIB323" s="353"/>
      <c r="TIC323" s="354"/>
      <c r="TID323" s="23"/>
      <c r="TIE323" s="356"/>
      <c r="TIF323" s="290"/>
      <c r="TIG323" s="284"/>
      <c r="TIH323" s="269"/>
      <c r="TII323" s="280"/>
      <c r="TIJ323" s="285"/>
      <c r="TIK323" s="34"/>
      <c r="TIL323" s="17"/>
      <c r="TIM323" s="60"/>
      <c r="TIN323" s="60"/>
      <c r="TIO323" s="60"/>
      <c r="TIP323" s="34"/>
      <c r="TIQ323" s="285"/>
      <c r="TIR323" s="353"/>
      <c r="TIS323" s="354"/>
      <c r="TIT323" s="23"/>
      <c r="TIU323" s="356"/>
      <c r="TIV323" s="290"/>
      <c r="TIW323" s="284"/>
      <c r="TIX323" s="269"/>
      <c r="TIY323" s="280"/>
      <c r="TIZ323" s="285"/>
      <c r="TJA323" s="34"/>
      <c r="TJB323" s="17"/>
      <c r="TJC323" s="60"/>
      <c r="TJD323" s="60"/>
      <c r="TJE323" s="60"/>
      <c r="TJF323" s="34"/>
      <c r="TJG323" s="285"/>
      <c r="TJH323" s="353"/>
      <c r="TJI323" s="354"/>
      <c r="TJJ323" s="23"/>
      <c r="TJK323" s="356"/>
      <c r="TJL323" s="290"/>
      <c r="TJM323" s="284"/>
      <c r="TJN323" s="269"/>
      <c r="TJO323" s="280"/>
      <c r="TJP323" s="285"/>
      <c r="TJQ323" s="34"/>
      <c r="TJR323" s="17"/>
      <c r="TJS323" s="60"/>
      <c r="TJT323" s="60"/>
      <c r="TJU323" s="60"/>
      <c r="TJV323" s="34"/>
      <c r="TJW323" s="285"/>
      <c r="TJX323" s="353"/>
      <c r="TJY323" s="354"/>
      <c r="TJZ323" s="23"/>
      <c r="TKA323" s="356"/>
      <c r="TKB323" s="290"/>
      <c r="TKC323" s="284"/>
      <c r="TKD323" s="269"/>
      <c r="TKE323" s="280"/>
      <c r="TKF323" s="285"/>
      <c r="TKG323" s="34"/>
      <c r="TKH323" s="17"/>
      <c r="TKI323" s="60"/>
      <c r="TKJ323" s="60"/>
      <c r="TKK323" s="60"/>
      <c r="TKL323" s="34"/>
      <c r="TKM323" s="285"/>
      <c r="TKN323" s="353"/>
      <c r="TKO323" s="354"/>
      <c r="TKP323" s="23"/>
      <c r="TKQ323" s="356"/>
      <c r="TKR323" s="290"/>
      <c r="TKS323" s="284"/>
      <c r="TKT323" s="269"/>
      <c r="TKU323" s="280"/>
      <c r="TKV323" s="285"/>
      <c r="TKW323" s="34"/>
      <c r="TKX323" s="17"/>
      <c r="TKY323" s="60"/>
      <c r="TKZ323" s="60"/>
      <c r="TLA323" s="60"/>
      <c r="TLB323" s="34"/>
      <c r="TLC323" s="285"/>
      <c r="TLD323" s="353"/>
      <c r="TLE323" s="354"/>
      <c r="TLF323" s="23"/>
      <c r="TLG323" s="356"/>
      <c r="TLH323" s="290"/>
      <c r="TLI323" s="284"/>
      <c r="TLJ323" s="269"/>
      <c r="TLK323" s="280"/>
      <c r="TLL323" s="285"/>
      <c r="TLM323" s="34"/>
      <c r="TLN323" s="17"/>
      <c r="TLO323" s="60"/>
      <c r="TLP323" s="60"/>
      <c r="TLQ323" s="60"/>
      <c r="TLR323" s="34"/>
      <c r="TLS323" s="285"/>
      <c r="TLT323" s="353"/>
      <c r="TLU323" s="354"/>
      <c r="TLV323" s="23"/>
      <c r="TLW323" s="356"/>
      <c r="TLX323" s="290"/>
      <c r="TLY323" s="284"/>
      <c r="TLZ323" s="269"/>
      <c r="TMA323" s="280"/>
      <c r="TMB323" s="285"/>
      <c r="TMC323" s="34"/>
      <c r="TMD323" s="17"/>
      <c r="TME323" s="60"/>
      <c r="TMF323" s="60"/>
      <c r="TMG323" s="60"/>
      <c r="TMH323" s="34"/>
      <c r="TMI323" s="285"/>
      <c r="TMJ323" s="353"/>
      <c r="TMK323" s="354"/>
      <c r="TML323" s="23"/>
      <c r="TMM323" s="356"/>
      <c r="TMN323" s="290"/>
      <c r="TMO323" s="284"/>
      <c r="TMP323" s="269"/>
      <c r="TMQ323" s="280"/>
      <c r="TMR323" s="285"/>
      <c r="TMS323" s="34"/>
      <c r="TMT323" s="17"/>
      <c r="TMU323" s="60"/>
      <c r="TMV323" s="60"/>
      <c r="TMW323" s="60"/>
      <c r="TMX323" s="34"/>
      <c r="TMY323" s="285"/>
      <c r="TMZ323" s="353"/>
      <c r="TNA323" s="354"/>
      <c r="TNB323" s="23"/>
      <c r="TNC323" s="356"/>
      <c r="TND323" s="290"/>
      <c r="TNE323" s="284"/>
      <c r="TNF323" s="269"/>
      <c r="TNG323" s="280"/>
      <c r="TNH323" s="285"/>
      <c r="TNI323" s="34"/>
      <c r="TNJ323" s="17"/>
      <c r="TNK323" s="60"/>
      <c r="TNL323" s="60"/>
      <c r="TNM323" s="60"/>
      <c r="TNN323" s="34"/>
      <c r="TNO323" s="285"/>
      <c r="TNP323" s="353"/>
      <c r="TNQ323" s="354"/>
      <c r="TNR323" s="23"/>
      <c r="TNS323" s="356"/>
      <c r="TNT323" s="290"/>
      <c r="TNU323" s="284"/>
      <c r="TNV323" s="269"/>
      <c r="TNW323" s="280"/>
      <c r="TNX323" s="285"/>
      <c r="TNY323" s="34"/>
      <c r="TNZ323" s="17"/>
      <c r="TOA323" s="60"/>
      <c r="TOB323" s="60"/>
      <c r="TOC323" s="60"/>
      <c r="TOD323" s="34"/>
      <c r="TOE323" s="285"/>
      <c r="TOF323" s="353"/>
      <c r="TOG323" s="354"/>
      <c r="TOH323" s="23"/>
      <c r="TOI323" s="356"/>
      <c r="TOJ323" s="290"/>
      <c r="TOK323" s="284"/>
      <c r="TOL323" s="269"/>
      <c r="TOM323" s="280"/>
      <c r="TON323" s="285"/>
      <c r="TOO323" s="34"/>
      <c r="TOP323" s="17"/>
      <c r="TOQ323" s="60"/>
      <c r="TOR323" s="60"/>
      <c r="TOS323" s="60"/>
      <c r="TOT323" s="34"/>
      <c r="TOU323" s="285"/>
      <c r="TOV323" s="353"/>
      <c r="TOW323" s="354"/>
      <c r="TOX323" s="23"/>
      <c r="TOY323" s="356"/>
      <c r="TOZ323" s="290"/>
      <c r="TPA323" s="284"/>
      <c r="TPB323" s="269"/>
      <c r="TPC323" s="280"/>
      <c r="TPD323" s="285"/>
      <c r="TPE323" s="34"/>
      <c r="TPF323" s="17"/>
      <c r="TPG323" s="60"/>
      <c r="TPH323" s="60"/>
      <c r="TPI323" s="60"/>
      <c r="TPJ323" s="34"/>
      <c r="TPK323" s="285"/>
      <c r="TPL323" s="353"/>
      <c r="TPM323" s="354"/>
      <c r="TPN323" s="23"/>
      <c r="TPO323" s="356"/>
      <c r="TPP323" s="290"/>
      <c r="TPQ323" s="284"/>
      <c r="TPR323" s="269"/>
      <c r="TPS323" s="280"/>
      <c r="TPT323" s="285"/>
      <c r="TPU323" s="34"/>
      <c r="TPV323" s="17"/>
      <c r="TPW323" s="60"/>
      <c r="TPX323" s="60"/>
      <c r="TPY323" s="60"/>
      <c r="TPZ323" s="34"/>
      <c r="TQA323" s="285"/>
      <c r="TQB323" s="353"/>
      <c r="TQC323" s="354"/>
      <c r="TQD323" s="23"/>
      <c r="TQE323" s="356"/>
      <c r="TQF323" s="290"/>
      <c r="TQG323" s="284"/>
      <c r="TQH323" s="269"/>
      <c r="TQI323" s="280"/>
      <c r="TQJ323" s="285"/>
      <c r="TQK323" s="34"/>
      <c r="TQL323" s="17"/>
      <c r="TQM323" s="60"/>
      <c r="TQN323" s="60"/>
      <c r="TQO323" s="60"/>
      <c r="TQP323" s="34"/>
      <c r="TQQ323" s="285"/>
      <c r="TQR323" s="353"/>
      <c r="TQS323" s="354"/>
      <c r="TQT323" s="23"/>
      <c r="TQU323" s="356"/>
      <c r="TQV323" s="290"/>
      <c r="TQW323" s="284"/>
      <c r="TQX323" s="269"/>
      <c r="TQY323" s="280"/>
      <c r="TQZ323" s="285"/>
      <c r="TRA323" s="34"/>
      <c r="TRB323" s="17"/>
      <c r="TRC323" s="60"/>
      <c r="TRD323" s="60"/>
      <c r="TRE323" s="60"/>
      <c r="TRF323" s="34"/>
      <c r="TRG323" s="285"/>
      <c r="TRH323" s="353"/>
      <c r="TRI323" s="354"/>
      <c r="TRJ323" s="23"/>
      <c r="TRK323" s="356"/>
      <c r="TRL323" s="290"/>
      <c r="TRM323" s="284"/>
      <c r="TRN323" s="269"/>
      <c r="TRO323" s="280"/>
      <c r="TRP323" s="285"/>
      <c r="TRQ323" s="34"/>
      <c r="TRR323" s="17"/>
      <c r="TRS323" s="60"/>
      <c r="TRT323" s="60"/>
      <c r="TRU323" s="60"/>
      <c r="TRV323" s="34"/>
      <c r="TRW323" s="285"/>
      <c r="TRX323" s="353"/>
      <c r="TRY323" s="354"/>
      <c r="TRZ323" s="23"/>
      <c r="TSA323" s="356"/>
      <c r="TSB323" s="290"/>
      <c r="TSC323" s="284"/>
      <c r="TSD323" s="269"/>
      <c r="TSE323" s="280"/>
      <c r="TSF323" s="285"/>
      <c r="TSG323" s="34"/>
      <c r="TSH323" s="17"/>
      <c r="TSI323" s="60"/>
      <c r="TSJ323" s="60"/>
      <c r="TSK323" s="60"/>
      <c r="TSL323" s="34"/>
      <c r="TSM323" s="285"/>
      <c r="TSN323" s="353"/>
      <c r="TSO323" s="354"/>
      <c r="TSP323" s="23"/>
      <c r="TSQ323" s="356"/>
      <c r="TSR323" s="290"/>
      <c r="TSS323" s="284"/>
      <c r="TST323" s="269"/>
      <c r="TSU323" s="280"/>
      <c r="TSV323" s="285"/>
      <c r="TSW323" s="34"/>
      <c r="TSX323" s="17"/>
      <c r="TSY323" s="60"/>
      <c r="TSZ323" s="60"/>
      <c r="TTA323" s="60"/>
      <c r="TTB323" s="34"/>
      <c r="TTC323" s="285"/>
      <c r="TTD323" s="353"/>
      <c r="TTE323" s="354"/>
      <c r="TTF323" s="23"/>
      <c r="TTG323" s="356"/>
      <c r="TTH323" s="290"/>
      <c r="TTI323" s="284"/>
      <c r="TTJ323" s="269"/>
      <c r="TTK323" s="280"/>
      <c r="TTL323" s="285"/>
      <c r="TTM323" s="34"/>
      <c r="TTN323" s="17"/>
      <c r="TTO323" s="60"/>
      <c r="TTP323" s="60"/>
      <c r="TTQ323" s="60"/>
      <c r="TTR323" s="34"/>
      <c r="TTS323" s="285"/>
      <c r="TTT323" s="353"/>
      <c r="TTU323" s="354"/>
      <c r="TTV323" s="23"/>
      <c r="TTW323" s="356"/>
      <c r="TTX323" s="290"/>
      <c r="TTY323" s="284"/>
      <c r="TTZ323" s="269"/>
      <c r="TUA323" s="280"/>
      <c r="TUB323" s="285"/>
      <c r="TUC323" s="34"/>
      <c r="TUD323" s="17"/>
      <c r="TUE323" s="60"/>
      <c r="TUF323" s="60"/>
      <c r="TUG323" s="60"/>
      <c r="TUH323" s="34"/>
      <c r="TUI323" s="285"/>
      <c r="TUJ323" s="353"/>
      <c r="TUK323" s="354"/>
      <c r="TUL323" s="23"/>
      <c r="TUM323" s="356"/>
      <c r="TUN323" s="290"/>
      <c r="TUO323" s="284"/>
      <c r="TUP323" s="269"/>
      <c r="TUQ323" s="280"/>
      <c r="TUR323" s="285"/>
      <c r="TUS323" s="34"/>
      <c r="TUT323" s="17"/>
      <c r="TUU323" s="60"/>
      <c r="TUV323" s="60"/>
      <c r="TUW323" s="60"/>
      <c r="TUX323" s="34"/>
      <c r="TUY323" s="285"/>
      <c r="TUZ323" s="353"/>
      <c r="TVA323" s="354"/>
      <c r="TVB323" s="23"/>
      <c r="TVC323" s="356"/>
      <c r="TVD323" s="290"/>
      <c r="TVE323" s="284"/>
      <c r="TVF323" s="269"/>
      <c r="TVG323" s="280"/>
      <c r="TVH323" s="285"/>
      <c r="TVI323" s="34"/>
      <c r="TVJ323" s="17"/>
      <c r="TVK323" s="60"/>
      <c r="TVL323" s="60"/>
      <c r="TVM323" s="60"/>
      <c r="TVN323" s="34"/>
      <c r="TVO323" s="285"/>
      <c r="TVP323" s="353"/>
      <c r="TVQ323" s="354"/>
      <c r="TVR323" s="23"/>
      <c r="TVS323" s="356"/>
      <c r="TVT323" s="290"/>
      <c r="TVU323" s="284"/>
      <c r="TVV323" s="269"/>
      <c r="TVW323" s="280"/>
      <c r="TVX323" s="285"/>
      <c r="TVY323" s="34"/>
      <c r="TVZ323" s="17"/>
      <c r="TWA323" s="60"/>
      <c r="TWB323" s="60"/>
      <c r="TWC323" s="60"/>
      <c r="TWD323" s="34"/>
      <c r="TWE323" s="285"/>
      <c r="TWF323" s="353"/>
      <c r="TWG323" s="354"/>
      <c r="TWH323" s="23"/>
      <c r="TWI323" s="356"/>
      <c r="TWJ323" s="290"/>
      <c r="TWK323" s="284"/>
      <c r="TWL323" s="269"/>
      <c r="TWM323" s="280"/>
      <c r="TWN323" s="285"/>
      <c r="TWO323" s="34"/>
      <c r="TWP323" s="17"/>
      <c r="TWQ323" s="60"/>
      <c r="TWR323" s="60"/>
      <c r="TWS323" s="60"/>
      <c r="TWT323" s="34"/>
      <c r="TWU323" s="285"/>
      <c r="TWV323" s="353"/>
      <c r="TWW323" s="354"/>
      <c r="TWX323" s="23"/>
      <c r="TWY323" s="356"/>
      <c r="TWZ323" s="290"/>
      <c r="TXA323" s="284"/>
      <c r="TXB323" s="269"/>
      <c r="TXC323" s="280"/>
      <c r="TXD323" s="285"/>
      <c r="TXE323" s="34"/>
      <c r="TXF323" s="17"/>
      <c r="TXG323" s="60"/>
      <c r="TXH323" s="60"/>
      <c r="TXI323" s="60"/>
      <c r="TXJ323" s="34"/>
      <c r="TXK323" s="285"/>
      <c r="TXL323" s="353"/>
      <c r="TXM323" s="354"/>
      <c r="TXN323" s="23"/>
      <c r="TXO323" s="356"/>
      <c r="TXP323" s="290"/>
      <c r="TXQ323" s="284"/>
      <c r="TXR323" s="269"/>
      <c r="TXS323" s="280"/>
      <c r="TXT323" s="285"/>
      <c r="TXU323" s="34"/>
      <c r="TXV323" s="17"/>
      <c r="TXW323" s="60"/>
      <c r="TXX323" s="60"/>
      <c r="TXY323" s="60"/>
      <c r="TXZ323" s="34"/>
      <c r="TYA323" s="285"/>
      <c r="TYB323" s="353"/>
      <c r="TYC323" s="354"/>
      <c r="TYD323" s="23"/>
      <c r="TYE323" s="356"/>
      <c r="TYF323" s="290"/>
      <c r="TYG323" s="284"/>
      <c r="TYH323" s="269"/>
      <c r="TYI323" s="280"/>
      <c r="TYJ323" s="285"/>
      <c r="TYK323" s="34"/>
      <c r="TYL323" s="17"/>
      <c r="TYM323" s="60"/>
      <c r="TYN323" s="60"/>
      <c r="TYO323" s="60"/>
      <c r="TYP323" s="34"/>
      <c r="TYQ323" s="285"/>
      <c r="TYR323" s="353"/>
      <c r="TYS323" s="354"/>
      <c r="TYT323" s="23"/>
      <c r="TYU323" s="356"/>
      <c r="TYV323" s="290"/>
      <c r="TYW323" s="284"/>
      <c r="TYX323" s="269"/>
      <c r="TYY323" s="280"/>
      <c r="TYZ323" s="285"/>
      <c r="TZA323" s="34"/>
      <c r="TZB323" s="17"/>
      <c r="TZC323" s="60"/>
      <c r="TZD323" s="60"/>
      <c r="TZE323" s="60"/>
      <c r="TZF323" s="34"/>
      <c r="TZG323" s="285"/>
      <c r="TZH323" s="353"/>
      <c r="TZI323" s="354"/>
      <c r="TZJ323" s="23"/>
      <c r="TZK323" s="356"/>
      <c r="TZL323" s="290"/>
      <c r="TZM323" s="284"/>
      <c r="TZN323" s="269"/>
      <c r="TZO323" s="280"/>
      <c r="TZP323" s="285"/>
      <c r="TZQ323" s="34"/>
      <c r="TZR323" s="17"/>
      <c r="TZS323" s="60"/>
      <c r="TZT323" s="60"/>
      <c r="TZU323" s="60"/>
      <c r="TZV323" s="34"/>
      <c r="TZW323" s="285"/>
      <c r="TZX323" s="353"/>
      <c r="TZY323" s="354"/>
      <c r="TZZ323" s="23"/>
      <c r="UAA323" s="356"/>
      <c r="UAB323" s="290"/>
      <c r="UAC323" s="284"/>
      <c r="UAD323" s="269"/>
      <c r="UAE323" s="280"/>
      <c r="UAF323" s="285"/>
      <c r="UAG323" s="34"/>
      <c r="UAH323" s="17"/>
      <c r="UAI323" s="60"/>
      <c r="UAJ323" s="60"/>
      <c r="UAK323" s="60"/>
      <c r="UAL323" s="34"/>
      <c r="UAM323" s="285"/>
      <c r="UAN323" s="353"/>
      <c r="UAO323" s="354"/>
      <c r="UAP323" s="23"/>
      <c r="UAQ323" s="356"/>
      <c r="UAR323" s="290"/>
      <c r="UAS323" s="284"/>
      <c r="UAT323" s="269"/>
      <c r="UAU323" s="280"/>
      <c r="UAV323" s="285"/>
      <c r="UAW323" s="34"/>
      <c r="UAX323" s="17"/>
      <c r="UAY323" s="60"/>
      <c r="UAZ323" s="60"/>
      <c r="UBA323" s="60"/>
      <c r="UBB323" s="34"/>
      <c r="UBC323" s="285"/>
      <c r="UBD323" s="353"/>
      <c r="UBE323" s="354"/>
      <c r="UBF323" s="23"/>
      <c r="UBG323" s="356"/>
      <c r="UBH323" s="290"/>
      <c r="UBI323" s="284"/>
      <c r="UBJ323" s="269"/>
      <c r="UBK323" s="280"/>
      <c r="UBL323" s="285"/>
      <c r="UBM323" s="34"/>
      <c r="UBN323" s="17"/>
      <c r="UBO323" s="60"/>
      <c r="UBP323" s="60"/>
      <c r="UBQ323" s="60"/>
      <c r="UBR323" s="34"/>
      <c r="UBS323" s="285"/>
      <c r="UBT323" s="353"/>
      <c r="UBU323" s="354"/>
      <c r="UBV323" s="23"/>
      <c r="UBW323" s="356"/>
      <c r="UBX323" s="290"/>
      <c r="UBY323" s="284"/>
      <c r="UBZ323" s="269"/>
      <c r="UCA323" s="280"/>
      <c r="UCB323" s="285"/>
      <c r="UCC323" s="34"/>
      <c r="UCD323" s="17"/>
      <c r="UCE323" s="60"/>
      <c r="UCF323" s="60"/>
      <c r="UCG323" s="60"/>
      <c r="UCH323" s="34"/>
      <c r="UCI323" s="285"/>
      <c r="UCJ323" s="353"/>
      <c r="UCK323" s="354"/>
      <c r="UCL323" s="23"/>
      <c r="UCM323" s="356"/>
      <c r="UCN323" s="290"/>
      <c r="UCO323" s="284"/>
      <c r="UCP323" s="269"/>
      <c r="UCQ323" s="280"/>
      <c r="UCR323" s="285"/>
      <c r="UCS323" s="34"/>
      <c r="UCT323" s="17"/>
      <c r="UCU323" s="60"/>
      <c r="UCV323" s="60"/>
      <c r="UCW323" s="60"/>
      <c r="UCX323" s="34"/>
      <c r="UCY323" s="285"/>
      <c r="UCZ323" s="353"/>
      <c r="UDA323" s="354"/>
      <c r="UDB323" s="23"/>
      <c r="UDC323" s="356"/>
      <c r="UDD323" s="290"/>
      <c r="UDE323" s="284"/>
      <c r="UDF323" s="269"/>
      <c r="UDG323" s="280"/>
      <c r="UDH323" s="285"/>
      <c r="UDI323" s="34"/>
      <c r="UDJ323" s="17"/>
      <c r="UDK323" s="60"/>
      <c r="UDL323" s="60"/>
      <c r="UDM323" s="60"/>
      <c r="UDN323" s="34"/>
      <c r="UDO323" s="285"/>
      <c r="UDP323" s="353"/>
      <c r="UDQ323" s="354"/>
      <c r="UDR323" s="23"/>
      <c r="UDS323" s="356"/>
      <c r="UDT323" s="290"/>
      <c r="UDU323" s="284"/>
      <c r="UDV323" s="269"/>
      <c r="UDW323" s="280"/>
      <c r="UDX323" s="285"/>
      <c r="UDY323" s="34"/>
      <c r="UDZ323" s="17"/>
      <c r="UEA323" s="60"/>
      <c r="UEB323" s="60"/>
      <c r="UEC323" s="60"/>
      <c r="UED323" s="34"/>
      <c r="UEE323" s="285"/>
      <c r="UEF323" s="353"/>
      <c r="UEG323" s="354"/>
      <c r="UEH323" s="23"/>
      <c r="UEI323" s="356"/>
      <c r="UEJ323" s="290"/>
      <c r="UEK323" s="284"/>
      <c r="UEL323" s="269"/>
      <c r="UEM323" s="280"/>
      <c r="UEN323" s="285"/>
      <c r="UEO323" s="34"/>
      <c r="UEP323" s="17"/>
      <c r="UEQ323" s="60"/>
      <c r="UER323" s="60"/>
      <c r="UES323" s="60"/>
      <c r="UET323" s="34"/>
      <c r="UEU323" s="285"/>
      <c r="UEV323" s="353"/>
      <c r="UEW323" s="354"/>
      <c r="UEX323" s="23"/>
      <c r="UEY323" s="356"/>
      <c r="UEZ323" s="290"/>
      <c r="UFA323" s="284"/>
      <c r="UFB323" s="269"/>
      <c r="UFC323" s="280"/>
      <c r="UFD323" s="285"/>
      <c r="UFE323" s="34"/>
      <c r="UFF323" s="17"/>
      <c r="UFG323" s="60"/>
      <c r="UFH323" s="60"/>
      <c r="UFI323" s="60"/>
      <c r="UFJ323" s="34"/>
      <c r="UFK323" s="285"/>
      <c r="UFL323" s="353"/>
      <c r="UFM323" s="354"/>
      <c r="UFN323" s="23"/>
      <c r="UFO323" s="356"/>
      <c r="UFP323" s="290"/>
      <c r="UFQ323" s="284"/>
      <c r="UFR323" s="269"/>
      <c r="UFS323" s="280"/>
      <c r="UFT323" s="285"/>
      <c r="UFU323" s="34"/>
      <c r="UFV323" s="17"/>
      <c r="UFW323" s="60"/>
      <c r="UFX323" s="60"/>
      <c r="UFY323" s="60"/>
      <c r="UFZ323" s="34"/>
      <c r="UGA323" s="285"/>
      <c r="UGB323" s="353"/>
      <c r="UGC323" s="354"/>
      <c r="UGD323" s="23"/>
      <c r="UGE323" s="356"/>
      <c r="UGF323" s="290"/>
      <c r="UGG323" s="284"/>
      <c r="UGH323" s="269"/>
      <c r="UGI323" s="280"/>
      <c r="UGJ323" s="285"/>
      <c r="UGK323" s="34"/>
      <c r="UGL323" s="17"/>
      <c r="UGM323" s="60"/>
      <c r="UGN323" s="60"/>
      <c r="UGO323" s="60"/>
      <c r="UGP323" s="34"/>
      <c r="UGQ323" s="285"/>
      <c r="UGR323" s="353"/>
      <c r="UGS323" s="354"/>
      <c r="UGT323" s="23"/>
      <c r="UGU323" s="356"/>
      <c r="UGV323" s="290"/>
      <c r="UGW323" s="284"/>
      <c r="UGX323" s="269"/>
      <c r="UGY323" s="280"/>
      <c r="UGZ323" s="285"/>
      <c r="UHA323" s="34"/>
      <c r="UHB323" s="17"/>
      <c r="UHC323" s="60"/>
      <c r="UHD323" s="60"/>
      <c r="UHE323" s="60"/>
      <c r="UHF323" s="34"/>
      <c r="UHG323" s="285"/>
      <c r="UHH323" s="353"/>
      <c r="UHI323" s="354"/>
      <c r="UHJ323" s="23"/>
      <c r="UHK323" s="356"/>
      <c r="UHL323" s="290"/>
      <c r="UHM323" s="284"/>
      <c r="UHN323" s="269"/>
      <c r="UHO323" s="280"/>
      <c r="UHP323" s="285"/>
      <c r="UHQ323" s="34"/>
      <c r="UHR323" s="17"/>
      <c r="UHS323" s="60"/>
      <c r="UHT323" s="60"/>
      <c r="UHU323" s="60"/>
      <c r="UHV323" s="34"/>
      <c r="UHW323" s="285"/>
      <c r="UHX323" s="353"/>
      <c r="UHY323" s="354"/>
      <c r="UHZ323" s="23"/>
      <c r="UIA323" s="356"/>
      <c r="UIB323" s="290"/>
      <c r="UIC323" s="284"/>
      <c r="UID323" s="269"/>
      <c r="UIE323" s="280"/>
      <c r="UIF323" s="285"/>
      <c r="UIG323" s="34"/>
      <c r="UIH323" s="17"/>
      <c r="UII323" s="60"/>
      <c r="UIJ323" s="60"/>
      <c r="UIK323" s="60"/>
      <c r="UIL323" s="34"/>
      <c r="UIM323" s="285"/>
      <c r="UIN323" s="353"/>
      <c r="UIO323" s="354"/>
      <c r="UIP323" s="23"/>
      <c r="UIQ323" s="356"/>
      <c r="UIR323" s="290"/>
      <c r="UIS323" s="284"/>
      <c r="UIT323" s="269"/>
      <c r="UIU323" s="280"/>
      <c r="UIV323" s="285"/>
      <c r="UIW323" s="34"/>
      <c r="UIX323" s="17"/>
      <c r="UIY323" s="60"/>
      <c r="UIZ323" s="60"/>
      <c r="UJA323" s="60"/>
      <c r="UJB323" s="34"/>
      <c r="UJC323" s="285"/>
      <c r="UJD323" s="353"/>
      <c r="UJE323" s="354"/>
      <c r="UJF323" s="23"/>
      <c r="UJG323" s="356"/>
      <c r="UJH323" s="290"/>
      <c r="UJI323" s="284"/>
      <c r="UJJ323" s="269"/>
      <c r="UJK323" s="280"/>
      <c r="UJL323" s="285"/>
      <c r="UJM323" s="34"/>
      <c r="UJN323" s="17"/>
      <c r="UJO323" s="60"/>
      <c r="UJP323" s="60"/>
      <c r="UJQ323" s="60"/>
      <c r="UJR323" s="34"/>
      <c r="UJS323" s="285"/>
      <c r="UJT323" s="353"/>
      <c r="UJU323" s="354"/>
      <c r="UJV323" s="23"/>
      <c r="UJW323" s="356"/>
      <c r="UJX323" s="290"/>
      <c r="UJY323" s="284"/>
      <c r="UJZ323" s="269"/>
      <c r="UKA323" s="280"/>
      <c r="UKB323" s="285"/>
      <c r="UKC323" s="34"/>
      <c r="UKD323" s="17"/>
      <c r="UKE323" s="60"/>
      <c r="UKF323" s="60"/>
      <c r="UKG323" s="60"/>
      <c r="UKH323" s="34"/>
      <c r="UKI323" s="285"/>
      <c r="UKJ323" s="353"/>
      <c r="UKK323" s="354"/>
      <c r="UKL323" s="23"/>
      <c r="UKM323" s="356"/>
      <c r="UKN323" s="290"/>
      <c r="UKO323" s="284"/>
      <c r="UKP323" s="269"/>
      <c r="UKQ323" s="280"/>
      <c r="UKR323" s="285"/>
      <c r="UKS323" s="34"/>
      <c r="UKT323" s="17"/>
      <c r="UKU323" s="60"/>
      <c r="UKV323" s="60"/>
      <c r="UKW323" s="60"/>
      <c r="UKX323" s="34"/>
      <c r="UKY323" s="285"/>
      <c r="UKZ323" s="353"/>
      <c r="ULA323" s="354"/>
      <c r="ULB323" s="23"/>
      <c r="ULC323" s="356"/>
      <c r="ULD323" s="290"/>
      <c r="ULE323" s="284"/>
      <c r="ULF323" s="269"/>
      <c r="ULG323" s="280"/>
      <c r="ULH323" s="285"/>
      <c r="ULI323" s="34"/>
      <c r="ULJ323" s="17"/>
      <c r="ULK323" s="60"/>
      <c r="ULL323" s="60"/>
      <c r="ULM323" s="60"/>
      <c r="ULN323" s="34"/>
      <c r="ULO323" s="285"/>
      <c r="ULP323" s="353"/>
      <c r="ULQ323" s="354"/>
      <c r="ULR323" s="23"/>
      <c r="ULS323" s="356"/>
      <c r="ULT323" s="290"/>
      <c r="ULU323" s="284"/>
      <c r="ULV323" s="269"/>
      <c r="ULW323" s="280"/>
      <c r="ULX323" s="285"/>
      <c r="ULY323" s="34"/>
      <c r="ULZ323" s="17"/>
      <c r="UMA323" s="60"/>
      <c r="UMB323" s="60"/>
      <c r="UMC323" s="60"/>
      <c r="UMD323" s="34"/>
      <c r="UME323" s="285"/>
      <c r="UMF323" s="353"/>
      <c r="UMG323" s="354"/>
      <c r="UMH323" s="23"/>
      <c r="UMI323" s="356"/>
      <c r="UMJ323" s="290"/>
      <c r="UMK323" s="284"/>
      <c r="UML323" s="269"/>
      <c r="UMM323" s="280"/>
      <c r="UMN323" s="285"/>
      <c r="UMO323" s="34"/>
      <c r="UMP323" s="17"/>
      <c r="UMQ323" s="60"/>
      <c r="UMR323" s="60"/>
      <c r="UMS323" s="60"/>
      <c r="UMT323" s="34"/>
      <c r="UMU323" s="285"/>
      <c r="UMV323" s="353"/>
      <c r="UMW323" s="354"/>
      <c r="UMX323" s="23"/>
      <c r="UMY323" s="356"/>
      <c r="UMZ323" s="290"/>
      <c r="UNA323" s="284"/>
      <c r="UNB323" s="269"/>
      <c r="UNC323" s="280"/>
      <c r="UND323" s="285"/>
      <c r="UNE323" s="34"/>
      <c r="UNF323" s="17"/>
      <c r="UNG323" s="60"/>
      <c r="UNH323" s="60"/>
      <c r="UNI323" s="60"/>
      <c r="UNJ323" s="34"/>
      <c r="UNK323" s="285"/>
      <c r="UNL323" s="353"/>
      <c r="UNM323" s="354"/>
      <c r="UNN323" s="23"/>
      <c r="UNO323" s="356"/>
      <c r="UNP323" s="290"/>
      <c r="UNQ323" s="284"/>
      <c r="UNR323" s="269"/>
      <c r="UNS323" s="280"/>
      <c r="UNT323" s="285"/>
      <c r="UNU323" s="34"/>
      <c r="UNV323" s="17"/>
      <c r="UNW323" s="60"/>
      <c r="UNX323" s="60"/>
      <c r="UNY323" s="60"/>
      <c r="UNZ323" s="34"/>
      <c r="UOA323" s="285"/>
      <c r="UOB323" s="353"/>
      <c r="UOC323" s="354"/>
      <c r="UOD323" s="23"/>
      <c r="UOE323" s="356"/>
      <c r="UOF323" s="290"/>
      <c r="UOG323" s="284"/>
      <c r="UOH323" s="269"/>
      <c r="UOI323" s="280"/>
      <c r="UOJ323" s="285"/>
      <c r="UOK323" s="34"/>
      <c r="UOL323" s="17"/>
      <c r="UOM323" s="60"/>
      <c r="UON323" s="60"/>
      <c r="UOO323" s="60"/>
      <c r="UOP323" s="34"/>
      <c r="UOQ323" s="285"/>
      <c r="UOR323" s="353"/>
      <c r="UOS323" s="354"/>
      <c r="UOT323" s="23"/>
      <c r="UOU323" s="356"/>
      <c r="UOV323" s="290"/>
      <c r="UOW323" s="284"/>
      <c r="UOX323" s="269"/>
      <c r="UOY323" s="280"/>
      <c r="UOZ323" s="285"/>
      <c r="UPA323" s="34"/>
      <c r="UPB323" s="17"/>
      <c r="UPC323" s="60"/>
      <c r="UPD323" s="60"/>
      <c r="UPE323" s="60"/>
      <c r="UPF323" s="34"/>
      <c r="UPG323" s="285"/>
      <c r="UPH323" s="353"/>
      <c r="UPI323" s="354"/>
      <c r="UPJ323" s="23"/>
      <c r="UPK323" s="356"/>
      <c r="UPL323" s="290"/>
      <c r="UPM323" s="284"/>
      <c r="UPN323" s="269"/>
      <c r="UPO323" s="280"/>
      <c r="UPP323" s="285"/>
      <c r="UPQ323" s="34"/>
      <c r="UPR323" s="17"/>
      <c r="UPS323" s="60"/>
      <c r="UPT323" s="60"/>
      <c r="UPU323" s="60"/>
      <c r="UPV323" s="34"/>
      <c r="UPW323" s="285"/>
      <c r="UPX323" s="353"/>
      <c r="UPY323" s="354"/>
      <c r="UPZ323" s="23"/>
      <c r="UQA323" s="356"/>
      <c r="UQB323" s="290"/>
      <c r="UQC323" s="284"/>
      <c r="UQD323" s="269"/>
      <c r="UQE323" s="280"/>
      <c r="UQF323" s="285"/>
      <c r="UQG323" s="34"/>
      <c r="UQH323" s="17"/>
      <c r="UQI323" s="60"/>
      <c r="UQJ323" s="60"/>
      <c r="UQK323" s="60"/>
      <c r="UQL323" s="34"/>
      <c r="UQM323" s="285"/>
      <c r="UQN323" s="353"/>
      <c r="UQO323" s="354"/>
      <c r="UQP323" s="23"/>
      <c r="UQQ323" s="356"/>
      <c r="UQR323" s="290"/>
      <c r="UQS323" s="284"/>
      <c r="UQT323" s="269"/>
      <c r="UQU323" s="280"/>
      <c r="UQV323" s="285"/>
      <c r="UQW323" s="34"/>
      <c r="UQX323" s="17"/>
      <c r="UQY323" s="60"/>
      <c r="UQZ323" s="60"/>
      <c r="URA323" s="60"/>
      <c r="URB323" s="34"/>
      <c r="URC323" s="285"/>
      <c r="URD323" s="353"/>
      <c r="URE323" s="354"/>
      <c r="URF323" s="23"/>
      <c r="URG323" s="356"/>
      <c r="URH323" s="290"/>
      <c r="URI323" s="284"/>
      <c r="URJ323" s="269"/>
      <c r="URK323" s="280"/>
      <c r="URL323" s="285"/>
      <c r="URM323" s="34"/>
      <c r="URN323" s="17"/>
      <c r="URO323" s="60"/>
      <c r="URP323" s="60"/>
      <c r="URQ323" s="60"/>
      <c r="URR323" s="34"/>
      <c r="URS323" s="285"/>
      <c r="URT323" s="353"/>
      <c r="URU323" s="354"/>
      <c r="URV323" s="23"/>
      <c r="URW323" s="356"/>
      <c r="URX323" s="290"/>
      <c r="URY323" s="284"/>
      <c r="URZ323" s="269"/>
      <c r="USA323" s="280"/>
      <c r="USB323" s="285"/>
      <c r="USC323" s="34"/>
      <c r="USD323" s="17"/>
      <c r="USE323" s="60"/>
      <c r="USF323" s="60"/>
      <c r="USG323" s="60"/>
      <c r="USH323" s="34"/>
      <c r="USI323" s="285"/>
      <c r="USJ323" s="353"/>
      <c r="USK323" s="354"/>
      <c r="USL323" s="23"/>
      <c r="USM323" s="356"/>
      <c r="USN323" s="290"/>
      <c r="USO323" s="284"/>
      <c r="USP323" s="269"/>
      <c r="USQ323" s="280"/>
      <c r="USR323" s="285"/>
      <c r="USS323" s="34"/>
      <c r="UST323" s="17"/>
      <c r="USU323" s="60"/>
      <c r="USV323" s="60"/>
      <c r="USW323" s="60"/>
      <c r="USX323" s="34"/>
      <c r="USY323" s="285"/>
      <c r="USZ323" s="353"/>
      <c r="UTA323" s="354"/>
      <c r="UTB323" s="23"/>
      <c r="UTC323" s="356"/>
      <c r="UTD323" s="290"/>
      <c r="UTE323" s="284"/>
      <c r="UTF323" s="269"/>
      <c r="UTG323" s="280"/>
      <c r="UTH323" s="285"/>
      <c r="UTI323" s="34"/>
      <c r="UTJ323" s="17"/>
      <c r="UTK323" s="60"/>
      <c r="UTL323" s="60"/>
      <c r="UTM323" s="60"/>
      <c r="UTN323" s="34"/>
      <c r="UTO323" s="285"/>
      <c r="UTP323" s="353"/>
      <c r="UTQ323" s="354"/>
      <c r="UTR323" s="23"/>
      <c r="UTS323" s="356"/>
      <c r="UTT323" s="290"/>
      <c r="UTU323" s="284"/>
      <c r="UTV323" s="269"/>
      <c r="UTW323" s="280"/>
      <c r="UTX323" s="285"/>
      <c r="UTY323" s="34"/>
      <c r="UTZ323" s="17"/>
      <c r="UUA323" s="60"/>
      <c r="UUB323" s="60"/>
      <c r="UUC323" s="60"/>
      <c r="UUD323" s="34"/>
      <c r="UUE323" s="285"/>
      <c r="UUF323" s="353"/>
      <c r="UUG323" s="354"/>
      <c r="UUH323" s="23"/>
      <c r="UUI323" s="356"/>
      <c r="UUJ323" s="290"/>
      <c r="UUK323" s="284"/>
      <c r="UUL323" s="269"/>
      <c r="UUM323" s="280"/>
      <c r="UUN323" s="285"/>
      <c r="UUO323" s="34"/>
      <c r="UUP323" s="17"/>
      <c r="UUQ323" s="60"/>
      <c r="UUR323" s="60"/>
      <c r="UUS323" s="60"/>
      <c r="UUT323" s="34"/>
      <c r="UUU323" s="285"/>
      <c r="UUV323" s="353"/>
      <c r="UUW323" s="354"/>
      <c r="UUX323" s="23"/>
      <c r="UUY323" s="356"/>
      <c r="UUZ323" s="290"/>
      <c r="UVA323" s="284"/>
      <c r="UVB323" s="269"/>
      <c r="UVC323" s="280"/>
      <c r="UVD323" s="285"/>
      <c r="UVE323" s="34"/>
      <c r="UVF323" s="17"/>
      <c r="UVG323" s="60"/>
      <c r="UVH323" s="60"/>
      <c r="UVI323" s="60"/>
      <c r="UVJ323" s="34"/>
      <c r="UVK323" s="285"/>
      <c r="UVL323" s="353"/>
      <c r="UVM323" s="354"/>
      <c r="UVN323" s="23"/>
      <c r="UVO323" s="356"/>
      <c r="UVP323" s="290"/>
      <c r="UVQ323" s="284"/>
      <c r="UVR323" s="269"/>
      <c r="UVS323" s="280"/>
      <c r="UVT323" s="285"/>
      <c r="UVU323" s="34"/>
      <c r="UVV323" s="17"/>
      <c r="UVW323" s="60"/>
      <c r="UVX323" s="60"/>
      <c r="UVY323" s="60"/>
      <c r="UVZ323" s="34"/>
      <c r="UWA323" s="285"/>
      <c r="UWB323" s="353"/>
      <c r="UWC323" s="354"/>
      <c r="UWD323" s="23"/>
      <c r="UWE323" s="356"/>
      <c r="UWF323" s="290"/>
      <c r="UWG323" s="284"/>
      <c r="UWH323" s="269"/>
      <c r="UWI323" s="280"/>
      <c r="UWJ323" s="285"/>
      <c r="UWK323" s="34"/>
      <c r="UWL323" s="17"/>
      <c r="UWM323" s="60"/>
      <c r="UWN323" s="60"/>
      <c r="UWO323" s="60"/>
      <c r="UWP323" s="34"/>
      <c r="UWQ323" s="285"/>
      <c r="UWR323" s="353"/>
      <c r="UWS323" s="354"/>
      <c r="UWT323" s="23"/>
      <c r="UWU323" s="356"/>
      <c r="UWV323" s="290"/>
      <c r="UWW323" s="284"/>
      <c r="UWX323" s="269"/>
      <c r="UWY323" s="280"/>
      <c r="UWZ323" s="285"/>
      <c r="UXA323" s="34"/>
      <c r="UXB323" s="17"/>
      <c r="UXC323" s="60"/>
      <c r="UXD323" s="60"/>
      <c r="UXE323" s="60"/>
      <c r="UXF323" s="34"/>
      <c r="UXG323" s="285"/>
      <c r="UXH323" s="353"/>
      <c r="UXI323" s="354"/>
      <c r="UXJ323" s="23"/>
      <c r="UXK323" s="356"/>
      <c r="UXL323" s="290"/>
      <c r="UXM323" s="284"/>
      <c r="UXN323" s="269"/>
      <c r="UXO323" s="280"/>
      <c r="UXP323" s="285"/>
      <c r="UXQ323" s="34"/>
      <c r="UXR323" s="17"/>
      <c r="UXS323" s="60"/>
      <c r="UXT323" s="60"/>
      <c r="UXU323" s="60"/>
      <c r="UXV323" s="34"/>
      <c r="UXW323" s="285"/>
      <c r="UXX323" s="353"/>
      <c r="UXY323" s="354"/>
      <c r="UXZ323" s="23"/>
      <c r="UYA323" s="356"/>
      <c r="UYB323" s="290"/>
      <c r="UYC323" s="284"/>
      <c r="UYD323" s="269"/>
      <c r="UYE323" s="280"/>
      <c r="UYF323" s="285"/>
      <c r="UYG323" s="34"/>
      <c r="UYH323" s="17"/>
      <c r="UYI323" s="60"/>
      <c r="UYJ323" s="60"/>
      <c r="UYK323" s="60"/>
      <c r="UYL323" s="34"/>
      <c r="UYM323" s="285"/>
      <c r="UYN323" s="353"/>
      <c r="UYO323" s="354"/>
      <c r="UYP323" s="23"/>
      <c r="UYQ323" s="356"/>
      <c r="UYR323" s="290"/>
      <c r="UYS323" s="284"/>
      <c r="UYT323" s="269"/>
      <c r="UYU323" s="280"/>
      <c r="UYV323" s="285"/>
      <c r="UYW323" s="34"/>
      <c r="UYX323" s="17"/>
      <c r="UYY323" s="60"/>
      <c r="UYZ323" s="60"/>
      <c r="UZA323" s="60"/>
      <c r="UZB323" s="34"/>
      <c r="UZC323" s="285"/>
      <c r="UZD323" s="353"/>
      <c r="UZE323" s="354"/>
      <c r="UZF323" s="23"/>
      <c r="UZG323" s="356"/>
      <c r="UZH323" s="290"/>
      <c r="UZI323" s="284"/>
      <c r="UZJ323" s="269"/>
      <c r="UZK323" s="280"/>
      <c r="UZL323" s="285"/>
      <c r="UZM323" s="34"/>
      <c r="UZN323" s="17"/>
      <c r="UZO323" s="60"/>
      <c r="UZP323" s="60"/>
      <c r="UZQ323" s="60"/>
      <c r="UZR323" s="34"/>
      <c r="UZS323" s="285"/>
      <c r="UZT323" s="353"/>
      <c r="UZU323" s="354"/>
      <c r="UZV323" s="23"/>
      <c r="UZW323" s="356"/>
      <c r="UZX323" s="290"/>
      <c r="UZY323" s="284"/>
      <c r="UZZ323" s="269"/>
      <c r="VAA323" s="280"/>
      <c r="VAB323" s="285"/>
      <c r="VAC323" s="34"/>
      <c r="VAD323" s="17"/>
      <c r="VAE323" s="60"/>
      <c r="VAF323" s="60"/>
      <c r="VAG323" s="60"/>
      <c r="VAH323" s="34"/>
      <c r="VAI323" s="285"/>
      <c r="VAJ323" s="353"/>
      <c r="VAK323" s="354"/>
      <c r="VAL323" s="23"/>
      <c r="VAM323" s="356"/>
      <c r="VAN323" s="290"/>
      <c r="VAO323" s="284"/>
      <c r="VAP323" s="269"/>
      <c r="VAQ323" s="280"/>
      <c r="VAR323" s="285"/>
      <c r="VAS323" s="34"/>
      <c r="VAT323" s="17"/>
      <c r="VAU323" s="60"/>
      <c r="VAV323" s="60"/>
      <c r="VAW323" s="60"/>
      <c r="VAX323" s="34"/>
      <c r="VAY323" s="285"/>
      <c r="VAZ323" s="353"/>
      <c r="VBA323" s="354"/>
      <c r="VBB323" s="23"/>
      <c r="VBC323" s="356"/>
      <c r="VBD323" s="290"/>
      <c r="VBE323" s="284"/>
      <c r="VBF323" s="269"/>
      <c r="VBG323" s="280"/>
      <c r="VBH323" s="285"/>
      <c r="VBI323" s="34"/>
      <c r="VBJ323" s="17"/>
      <c r="VBK323" s="60"/>
      <c r="VBL323" s="60"/>
      <c r="VBM323" s="60"/>
      <c r="VBN323" s="34"/>
      <c r="VBO323" s="285"/>
      <c r="VBP323" s="353"/>
      <c r="VBQ323" s="354"/>
      <c r="VBR323" s="23"/>
      <c r="VBS323" s="356"/>
      <c r="VBT323" s="290"/>
      <c r="VBU323" s="284"/>
      <c r="VBV323" s="269"/>
      <c r="VBW323" s="280"/>
      <c r="VBX323" s="285"/>
      <c r="VBY323" s="34"/>
      <c r="VBZ323" s="17"/>
      <c r="VCA323" s="60"/>
      <c r="VCB323" s="60"/>
      <c r="VCC323" s="60"/>
      <c r="VCD323" s="34"/>
      <c r="VCE323" s="285"/>
      <c r="VCF323" s="353"/>
      <c r="VCG323" s="354"/>
      <c r="VCH323" s="23"/>
      <c r="VCI323" s="356"/>
      <c r="VCJ323" s="290"/>
      <c r="VCK323" s="284"/>
      <c r="VCL323" s="269"/>
      <c r="VCM323" s="280"/>
      <c r="VCN323" s="285"/>
      <c r="VCO323" s="34"/>
      <c r="VCP323" s="17"/>
      <c r="VCQ323" s="60"/>
      <c r="VCR323" s="60"/>
      <c r="VCS323" s="60"/>
      <c r="VCT323" s="34"/>
      <c r="VCU323" s="285"/>
      <c r="VCV323" s="353"/>
      <c r="VCW323" s="354"/>
      <c r="VCX323" s="23"/>
      <c r="VCY323" s="356"/>
      <c r="VCZ323" s="290"/>
      <c r="VDA323" s="284"/>
      <c r="VDB323" s="269"/>
      <c r="VDC323" s="280"/>
      <c r="VDD323" s="285"/>
      <c r="VDE323" s="34"/>
      <c r="VDF323" s="17"/>
      <c r="VDG323" s="60"/>
      <c r="VDH323" s="60"/>
      <c r="VDI323" s="60"/>
      <c r="VDJ323" s="34"/>
      <c r="VDK323" s="285"/>
      <c r="VDL323" s="353"/>
      <c r="VDM323" s="354"/>
      <c r="VDN323" s="23"/>
      <c r="VDO323" s="356"/>
      <c r="VDP323" s="290"/>
      <c r="VDQ323" s="284"/>
      <c r="VDR323" s="269"/>
      <c r="VDS323" s="280"/>
      <c r="VDT323" s="285"/>
      <c r="VDU323" s="34"/>
      <c r="VDV323" s="17"/>
      <c r="VDW323" s="60"/>
      <c r="VDX323" s="60"/>
      <c r="VDY323" s="60"/>
      <c r="VDZ323" s="34"/>
      <c r="VEA323" s="285"/>
      <c r="VEB323" s="353"/>
      <c r="VEC323" s="354"/>
      <c r="VED323" s="23"/>
      <c r="VEE323" s="356"/>
      <c r="VEF323" s="290"/>
      <c r="VEG323" s="284"/>
      <c r="VEH323" s="269"/>
      <c r="VEI323" s="280"/>
      <c r="VEJ323" s="285"/>
      <c r="VEK323" s="34"/>
      <c r="VEL323" s="17"/>
      <c r="VEM323" s="60"/>
      <c r="VEN323" s="60"/>
      <c r="VEO323" s="60"/>
      <c r="VEP323" s="34"/>
      <c r="VEQ323" s="285"/>
      <c r="VER323" s="353"/>
      <c r="VES323" s="354"/>
      <c r="VET323" s="23"/>
      <c r="VEU323" s="356"/>
      <c r="VEV323" s="290"/>
      <c r="VEW323" s="284"/>
      <c r="VEX323" s="269"/>
      <c r="VEY323" s="280"/>
      <c r="VEZ323" s="285"/>
      <c r="VFA323" s="34"/>
      <c r="VFB323" s="17"/>
      <c r="VFC323" s="60"/>
      <c r="VFD323" s="60"/>
      <c r="VFE323" s="60"/>
      <c r="VFF323" s="34"/>
      <c r="VFG323" s="285"/>
      <c r="VFH323" s="353"/>
      <c r="VFI323" s="354"/>
      <c r="VFJ323" s="23"/>
      <c r="VFK323" s="356"/>
      <c r="VFL323" s="290"/>
      <c r="VFM323" s="284"/>
      <c r="VFN323" s="269"/>
      <c r="VFO323" s="280"/>
      <c r="VFP323" s="285"/>
      <c r="VFQ323" s="34"/>
      <c r="VFR323" s="17"/>
      <c r="VFS323" s="60"/>
      <c r="VFT323" s="60"/>
      <c r="VFU323" s="60"/>
      <c r="VFV323" s="34"/>
      <c r="VFW323" s="285"/>
      <c r="VFX323" s="353"/>
      <c r="VFY323" s="354"/>
      <c r="VFZ323" s="23"/>
      <c r="VGA323" s="356"/>
      <c r="VGB323" s="290"/>
      <c r="VGC323" s="284"/>
      <c r="VGD323" s="269"/>
      <c r="VGE323" s="280"/>
      <c r="VGF323" s="285"/>
      <c r="VGG323" s="34"/>
      <c r="VGH323" s="17"/>
      <c r="VGI323" s="60"/>
      <c r="VGJ323" s="60"/>
      <c r="VGK323" s="60"/>
      <c r="VGL323" s="34"/>
      <c r="VGM323" s="285"/>
      <c r="VGN323" s="353"/>
      <c r="VGO323" s="354"/>
      <c r="VGP323" s="23"/>
      <c r="VGQ323" s="356"/>
      <c r="VGR323" s="290"/>
      <c r="VGS323" s="284"/>
      <c r="VGT323" s="269"/>
      <c r="VGU323" s="280"/>
      <c r="VGV323" s="285"/>
      <c r="VGW323" s="34"/>
      <c r="VGX323" s="17"/>
      <c r="VGY323" s="60"/>
      <c r="VGZ323" s="60"/>
      <c r="VHA323" s="60"/>
      <c r="VHB323" s="34"/>
      <c r="VHC323" s="285"/>
      <c r="VHD323" s="353"/>
      <c r="VHE323" s="354"/>
      <c r="VHF323" s="23"/>
      <c r="VHG323" s="356"/>
      <c r="VHH323" s="290"/>
      <c r="VHI323" s="284"/>
      <c r="VHJ323" s="269"/>
      <c r="VHK323" s="280"/>
      <c r="VHL323" s="285"/>
      <c r="VHM323" s="34"/>
      <c r="VHN323" s="17"/>
      <c r="VHO323" s="60"/>
      <c r="VHP323" s="60"/>
      <c r="VHQ323" s="60"/>
      <c r="VHR323" s="34"/>
      <c r="VHS323" s="285"/>
      <c r="VHT323" s="353"/>
      <c r="VHU323" s="354"/>
      <c r="VHV323" s="23"/>
      <c r="VHW323" s="356"/>
      <c r="VHX323" s="290"/>
      <c r="VHY323" s="284"/>
      <c r="VHZ323" s="269"/>
      <c r="VIA323" s="280"/>
      <c r="VIB323" s="285"/>
      <c r="VIC323" s="34"/>
      <c r="VID323" s="17"/>
      <c r="VIE323" s="60"/>
      <c r="VIF323" s="60"/>
      <c r="VIG323" s="60"/>
      <c r="VIH323" s="34"/>
      <c r="VII323" s="285"/>
      <c r="VIJ323" s="353"/>
      <c r="VIK323" s="354"/>
      <c r="VIL323" s="23"/>
      <c r="VIM323" s="356"/>
      <c r="VIN323" s="290"/>
      <c r="VIO323" s="284"/>
      <c r="VIP323" s="269"/>
      <c r="VIQ323" s="280"/>
      <c r="VIR323" s="285"/>
      <c r="VIS323" s="34"/>
      <c r="VIT323" s="17"/>
      <c r="VIU323" s="60"/>
      <c r="VIV323" s="60"/>
      <c r="VIW323" s="60"/>
      <c r="VIX323" s="34"/>
      <c r="VIY323" s="285"/>
      <c r="VIZ323" s="353"/>
      <c r="VJA323" s="354"/>
      <c r="VJB323" s="23"/>
      <c r="VJC323" s="356"/>
      <c r="VJD323" s="290"/>
      <c r="VJE323" s="284"/>
      <c r="VJF323" s="269"/>
      <c r="VJG323" s="280"/>
      <c r="VJH323" s="285"/>
      <c r="VJI323" s="34"/>
      <c r="VJJ323" s="17"/>
      <c r="VJK323" s="60"/>
      <c r="VJL323" s="60"/>
      <c r="VJM323" s="60"/>
      <c r="VJN323" s="34"/>
      <c r="VJO323" s="285"/>
      <c r="VJP323" s="353"/>
      <c r="VJQ323" s="354"/>
      <c r="VJR323" s="23"/>
      <c r="VJS323" s="356"/>
      <c r="VJT323" s="290"/>
      <c r="VJU323" s="284"/>
      <c r="VJV323" s="269"/>
      <c r="VJW323" s="280"/>
      <c r="VJX323" s="285"/>
      <c r="VJY323" s="34"/>
      <c r="VJZ323" s="17"/>
      <c r="VKA323" s="60"/>
      <c r="VKB323" s="60"/>
      <c r="VKC323" s="60"/>
      <c r="VKD323" s="34"/>
      <c r="VKE323" s="285"/>
      <c r="VKF323" s="353"/>
      <c r="VKG323" s="354"/>
      <c r="VKH323" s="23"/>
      <c r="VKI323" s="356"/>
      <c r="VKJ323" s="290"/>
      <c r="VKK323" s="284"/>
      <c r="VKL323" s="269"/>
      <c r="VKM323" s="280"/>
      <c r="VKN323" s="285"/>
      <c r="VKO323" s="34"/>
      <c r="VKP323" s="17"/>
      <c r="VKQ323" s="60"/>
      <c r="VKR323" s="60"/>
      <c r="VKS323" s="60"/>
      <c r="VKT323" s="34"/>
      <c r="VKU323" s="285"/>
      <c r="VKV323" s="353"/>
      <c r="VKW323" s="354"/>
      <c r="VKX323" s="23"/>
      <c r="VKY323" s="356"/>
      <c r="VKZ323" s="290"/>
      <c r="VLA323" s="284"/>
      <c r="VLB323" s="269"/>
      <c r="VLC323" s="280"/>
      <c r="VLD323" s="285"/>
      <c r="VLE323" s="34"/>
      <c r="VLF323" s="17"/>
      <c r="VLG323" s="60"/>
      <c r="VLH323" s="60"/>
      <c r="VLI323" s="60"/>
      <c r="VLJ323" s="34"/>
      <c r="VLK323" s="285"/>
      <c r="VLL323" s="353"/>
      <c r="VLM323" s="354"/>
      <c r="VLN323" s="23"/>
      <c r="VLO323" s="356"/>
      <c r="VLP323" s="290"/>
      <c r="VLQ323" s="284"/>
      <c r="VLR323" s="269"/>
      <c r="VLS323" s="280"/>
      <c r="VLT323" s="285"/>
      <c r="VLU323" s="34"/>
      <c r="VLV323" s="17"/>
      <c r="VLW323" s="60"/>
      <c r="VLX323" s="60"/>
      <c r="VLY323" s="60"/>
      <c r="VLZ323" s="34"/>
      <c r="VMA323" s="285"/>
      <c r="VMB323" s="353"/>
      <c r="VMC323" s="354"/>
      <c r="VMD323" s="23"/>
      <c r="VME323" s="356"/>
      <c r="VMF323" s="290"/>
      <c r="VMG323" s="284"/>
      <c r="VMH323" s="269"/>
      <c r="VMI323" s="280"/>
      <c r="VMJ323" s="285"/>
      <c r="VMK323" s="34"/>
      <c r="VML323" s="17"/>
      <c r="VMM323" s="60"/>
      <c r="VMN323" s="60"/>
      <c r="VMO323" s="60"/>
      <c r="VMP323" s="34"/>
      <c r="VMQ323" s="285"/>
      <c r="VMR323" s="353"/>
      <c r="VMS323" s="354"/>
      <c r="VMT323" s="23"/>
      <c r="VMU323" s="356"/>
      <c r="VMV323" s="290"/>
      <c r="VMW323" s="284"/>
      <c r="VMX323" s="269"/>
      <c r="VMY323" s="280"/>
      <c r="VMZ323" s="285"/>
      <c r="VNA323" s="34"/>
      <c r="VNB323" s="17"/>
      <c r="VNC323" s="60"/>
      <c r="VND323" s="60"/>
      <c r="VNE323" s="60"/>
      <c r="VNF323" s="34"/>
      <c r="VNG323" s="285"/>
      <c r="VNH323" s="353"/>
      <c r="VNI323" s="354"/>
      <c r="VNJ323" s="23"/>
      <c r="VNK323" s="356"/>
      <c r="VNL323" s="290"/>
      <c r="VNM323" s="284"/>
      <c r="VNN323" s="269"/>
      <c r="VNO323" s="280"/>
      <c r="VNP323" s="285"/>
      <c r="VNQ323" s="34"/>
      <c r="VNR323" s="17"/>
      <c r="VNS323" s="60"/>
      <c r="VNT323" s="60"/>
      <c r="VNU323" s="60"/>
      <c r="VNV323" s="34"/>
      <c r="VNW323" s="285"/>
      <c r="VNX323" s="353"/>
      <c r="VNY323" s="354"/>
      <c r="VNZ323" s="23"/>
      <c r="VOA323" s="356"/>
      <c r="VOB323" s="290"/>
      <c r="VOC323" s="284"/>
      <c r="VOD323" s="269"/>
      <c r="VOE323" s="280"/>
      <c r="VOF323" s="285"/>
      <c r="VOG323" s="34"/>
      <c r="VOH323" s="17"/>
      <c r="VOI323" s="60"/>
      <c r="VOJ323" s="60"/>
      <c r="VOK323" s="60"/>
      <c r="VOL323" s="34"/>
      <c r="VOM323" s="285"/>
      <c r="VON323" s="353"/>
      <c r="VOO323" s="354"/>
      <c r="VOP323" s="23"/>
      <c r="VOQ323" s="356"/>
      <c r="VOR323" s="290"/>
      <c r="VOS323" s="284"/>
      <c r="VOT323" s="269"/>
      <c r="VOU323" s="280"/>
      <c r="VOV323" s="285"/>
      <c r="VOW323" s="34"/>
      <c r="VOX323" s="17"/>
      <c r="VOY323" s="60"/>
      <c r="VOZ323" s="60"/>
      <c r="VPA323" s="60"/>
      <c r="VPB323" s="34"/>
      <c r="VPC323" s="285"/>
      <c r="VPD323" s="353"/>
      <c r="VPE323" s="354"/>
      <c r="VPF323" s="23"/>
      <c r="VPG323" s="356"/>
      <c r="VPH323" s="290"/>
      <c r="VPI323" s="284"/>
      <c r="VPJ323" s="269"/>
      <c r="VPK323" s="280"/>
      <c r="VPL323" s="285"/>
      <c r="VPM323" s="34"/>
      <c r="VPN323" s="17"/>
      <c r="VPO323" s="60"/>
      <c r="VPP323" s="60"/>
      <c r="VPQ323" s="60"/>
      <c r="VPR323" s="34"/>
      <c r="VPS323" s="285"/>
      <c r="VPT323" s="353"/>
      <c r="VPU323" s="354"/>
      <c r="VPV323" s="23"/>
      <c r="VPW323" s="356"/>
      <c r="VPX323" s="290"/>
      <c r="VPY323" s="284"/>
      <c r="VPZ323" s="269"/>
      <c r="VQA323" s="280"/>
      <c r="VQB323" s="285"/>
      <c r="VQC323" s="34"/>
      <c r="VQD323" s="17"/>
      <c r="VQE323" s="60"/>
      <c r="VQF323" s="60"/>
      <c r="VQG323" s="60"/>
      <c r="VQH323" s="34"/>
      <c r="VQI323" s="285"/>
      <c r="VQJ323" s="353"/>
      <c r="VQK323" s="354"/>
      <c r="VQL323" s="23"/>
      <c r="VQM323" s="356"/>
      <c r="VQN323" s="290"/>
      <c r="VQO323" s="284"/>
      <c r="VQP323" s="269"/>
      <c r="VQQ323" s="280"/>
      <c r="VQR323" s="285"/>
      <c r="VQS323" s="34"/>
      <c r="VQT323" s="17"/>
      <c r="VQU323" s="60"/>
      <c r="VQV323" s="60"/>
      <c r="VQW323" s="60"/>
      <c r="VQX323" s="34"/>
      <c r="VQY323" s="285"/>
      <c r="VQZ323" s="353"/>
      <c r="VRA323" s="354"/>
      <c r="VRB323" s="23"/>
      <c r="VRC323" s="356"/>
      <c r="VRD323" s="290"/>
      <c r="VRE323" s="284"/>
      <c r="VRF323" s="269"/>
      <c r="VRG323" s="280"/>
      <c r="VRH323" s="285"/>
      <c r="VRI323" s="34"/>
      <c r="VRJ323" s="17"/>
      <c r="VRK323" s="60"/>
      <c r="VRL323" s="60"/>
      <c r="VRM323" s="60"/>
      <c r="VRN323" s="34"/>
      <c r="VRO323" s="285"/>
      <c r="VRP323" s="353"/>
      <c r="VRQ323" s="354"/>
      <c r="VRR323" s="23"/>
      <c r="VRS323" s="356"/>
      <c r="VRT323" s="290"/>
      <c r="VRU323" s="284"/>
      <c r="VRV323" s="269"/>
      <c r="VRW323" s="280"/>
      <c r="VRX323" s="285"/>
      <c r="VRY323" s="34"/>
      <c r="VRZ323" s="17"/>
      <c r="VSA323" s="60"/>
      <c r="VSB323" s="60"/>
      <c r="VSC323" s="60"/>
      <c r="VSD323" s="34"/>
      <c r="VSE323" s="285"/>
      <c r="VSF323" s="353"/>
      <c r="VSG323" s="354"/>
      <c r="VSH323" s="23"/>
      <c r="VSI323" s="356"/>
      <c r="VSJ323" s="290"/>
      <c r="VSK323" s="284"/>
      <c r="VSL323" s="269"/>
      <c r="VSM323" s="280"/>
      <c r="VSN323" s="285"/>
      <c r="VSO323" s="34"/>
      <c r="VSP323" s="17"/>
      <c r="VSQ323" s="60"/>
      <c r="VSR323" s="60"/>
      <c r="VSS323" s="60"/>
      <c r="VST323" s="34"/>
      <c r="VSU323" s="285"/>
      <c r="VSV323" s="353"/>
      <c r="VSW323" s="354"/>
      <c r="VSX323" s="23"/>
      <c r="VSY323" s="356"/>
      <c r="VSZ323" s="290"/>
      <c r="VTA323" s="284"/>
      <c r="VTB323" s="269"/>
      <c r="VTC323" s="280"/>
      <c r="VTD323" s="285"/>
      <c r="VTE323" s="34"/>
      <c r="VTF323" s="17"/>
      <c r="VTG323" s="60"/>
      <c r="VTH323" s="60"/>
      <c r="VTI323" s="60"/>
      <c r="VTJ323" s="34"/>
      <c r="VTK323" s="285"/>
      <c r="VTL323" s="353"/>
      <c r="VTM323" s="354"/>
      <c r="VTN323" s="23"/>
      <c r="VTO323" s="356"/>
      <c r="VTP323" s="290"/>
      <c r="VTQ323" s="284"/>
      <c r="VTR323" s="269"/>
      <c r="VTS323" s="280"/>
      <c r="VTT323" s="285"/>
      <c r="VTU323" s="34"/>
      <c r="VTV323" s="17"/>
      <c r="VTW323" s="60"/>
      <c r="VTX323" s="60"/>
      <c r="VTY323" s="60"/>
      <c r="VTZ323" s="34"/>
      <c r="VUA323" s="285"/>
      <c r="VUB323" s="353"/>
      <c r="VUC323" s="354"/>
      <c r="VUD323" s="23"/>
      <c r="VUE323" s="356"/>
      <c r="VUF323" s="290"/>
      <c r="VUG323" s="284"/>
      <c r="VUH323" s="269"/>
      <c r="VUI323" s="280"/>
      <c r="VUJ323" s="285"/>
      <c r="VUK323" s="34"/>
      <c r="VUL323" s="17"/>
      <c r="VUM323" s="60"/>
      <c r="VUN323" s="60"/>
      <c r="VUO323" s="60"/>
      <c r="VUP323" s="34"/>
      <c r="VUQ323" s="285"/>
      <c r="VUR323" s="353"/>
      <c r="VUS323" s="354"/>
      <c r="VUT323" s="23"/>
      <c r="VUU323" s="356"/>
      <c r="VUV323" s="290"/>
      <c r="VUW323" s="284"/>
      <c r="VUX323" s="269"/>
      <c r="VUY323" s="280"/>
      <c r="VUZ323" s="285"/>
      <c r="VVA323" s="34"/>
      <c r="VVB323" s="17"/>
      <c r="VVC323" s="60"/>
      <c r="VVD323" s="60"/>
      <c r="VVE323" s="60"/>
      <c r="VVF323" s="34"/>
      <c r="VVG323" s="285"/>
      <c r="VVH323" s="353"/>
      <c r="VVI323" s="354"/>
      <c r="VVJ323" s="23"/>
      <c r="VVK323" s="356"/>
      <c r="VVL323" s="290"/>
      <c r="VVM323" s="284"/>
      <c r="VVN323" s="269"/>
      <c r="VVO323" s="280"/>
      <c r="VVP323" s="285"/>
      <c r="VVQ323" s="34"/>
      <c r="VVR323" s="17"/>
      <c r="VVS323" s="60"/>
      <c r="VVT323" s="60"/>
      <c r="VVU323" s="60"/>
      <c r="VVV323" s="34"/>
      <c r="VVW323" s="285"/>
      <c r="VVX323" s="353"/>
      <c r="VVY323" s="354"/>
      <c r="VVZ323" s="23"/>
      <c r="VWA323" s="356"/>
      <c r="VWB323" s="290"/>
      <c r="VWC323" s="284"/>
      <c r="VWD323" s="269"/>
      <c r="VWE323" s="280"/>
      <c r="VWF323" s="285"/>
      <c r="VWG323" s="34"/>
      <c r="VWH323" s="17"/>
      <c r="VWI323" s="60"/>
      <c r="VWJ323" s="60"/>
      <c r="VWK323" s="60"/>
      <c r="VWL323" s="34"/>
      <c r="VWM323" s="285"/>
      <c r="VWN323" s="353"/>
      <c r="VWO323" s="354"/>
      <c r="VWP323" s="23"/>
      <c r="VWQ323" s="356"/>
      <c r="VWR323" s="290"/>
      <c r="VWS323" s="284"/>
      <c r="VWT323" s="269"/>
      <c r="VWU323" s="280"/>
      <c r="VWV323" s="285"/>
      <c r="VWW323" s="34"/>
      <c r="VWX323" s="17"/>
      <c r="VWY323" s="60"/>
      <c r="VWZ323" s="60"/>
      <c r="VXA323" s="60"/>
      <c r="VXB323" s="34"/>
      <c r="VXC323" s="285"/>
      <c r="VXD323" s="353"/>
      <c r="VXE323" s="354"/>
      <c r="VXF323" s="23"/>
      <c r="VXG323" s="356"/>
      <c r="VXH323" s="290"/>
      <c r="VXI323" s="284"/>
      <c r="VXJ323" s="269"/>
      <c r="VXK323" s="280"/>
      <c r="VXL323" s="285"/>
      <c r="VXM323" s="34"/>
      <c r="VXN323" s="17"/>
      <c r="VXO323" s="60"/>
      <c r="VXP323" s="60"/>
      <c r="VXQ323" s="60"/>
      <c r="VXR323" s="34"/>
      <c r="VXS323" s="285"/>
      <c r="VXT323" s="353"/>
      <c r="VXU323" s="354"/>
      <c r="VXV323" s="23"/>
      <c r="VXW323" s="356"/>
      <c r="VXX323" s="290"/>
      <c r="VXY323" s="284"/>
      <c r="VXZ323" s="269"/>
      <c r="VYA323" s="280"/>
      <c r="VYB323" s="285"/>
      <c r="VYC323" s="34"/>
      <c r="VYD323" s="17"/>
      <c r="VYE323" s="60"/>
      <c r="VYF323" s="60"/>
      <c r="VYG323" s="60"/>
      <c r="VYH323" s="34"/>
      <c r="VYI323" s="285"/>
      <c r="VYJ323" s="353"/>
      <c r="VYK323" s="354"/>
      <c r="VYL323" s="23"/>
      <c r="VYM323" s="356"/>
      <c r="VYN323" s="290"/>
      <c r="VYO323" s="284"/>
      <c r="VYP323" s="269"/>
      <c r="VYQ323" s="280"/>
      <c r="VYR323" s="285"/>
      <c r="VYS323" s="34"/>
      <c r="VYT323" s="17"/>
      <c r="VYU323" s="60"/>
      <c r="VYV323" s="60"/>
      <c r="VYW323" s="60"/>
      <c r="VYX323" s="34"/>
      <c r="VYY323" s="285"/>
      <c r="VYZ323" s="353"/>
      <c r="VZA323" s="354"/>
      <c r="VZB323" s="23"/>
      <c r="VZC323" s="356"/>
      <c r="VZD323" s="290"/>
      <c r="VZE323" s="284"/>
      <c r="VZF323" s="269"/>
      <c r="VZG323" s="280"/>
      <c r="VZH323" s="285"/>
      <c r="VZI323" s="34"/>
      <c r="VZJ323" s="17"/>
      <c r="VZK323" s="60"/>
      <c r="VZL323" s="60"/>
      <c r="VZM323" s="60"/>
      <c r="VZN323" s="34"/>
      <c r="VZO323" s="285"/>
      <c r="VZP323" s="353"/>
      <c r="VZQ323" s="354"/>
      <c r="VZR323" s="23"/>
      <c r="VZS323" s="356"/>
      <c r="VZT323" s="290"/>
      <c r="VZU323" s="284"/>
      <c r="VZV323" s="269"/>
      <c r="VZW323" s="280"/>
      <c r="VZX323" s="285"/>
      <c r="VZY323" s="34"/>
      <c r="VZZ323" s="17"/>
      <c r="WAA323" s="60"/>
      <c r="WAB323" s="60"/>
      <c r="WAC323" s="60"/>
      <c r="WAD323" s="34"/>
      <c r="WAE323" s="285"/>
      <c r="WAF323" s="353"/>
      <c r="WAG323" s="354"/>
      <c r="WAH323" s="23"/>
      <c r="WAI323" s="356"/>
      <c r="WAJ323" s="290"/>
      <c r="WAK323" s="284"/>
      <c r="WAL323" s="269"/>
      <c r="WAM323" s="280"/>
      <c r="WAN323" s="285"/>
      <c r="WAO323" s="34"/>
      <c r="WAP323" s="17"/>
      <c r="WAQ323" s="60"/>
      <c r="WAR323" s="60"/>
      <c r="WAS323" s="60"/>
      <c r="WAT323" s="34"/>
      <c r="WAU323" s="285"/>
      <c r="WAV323" s="353"/>
      <c r="WAW323" s="354"/>
      <c r="WAX323" s="23"/>
      <c r="WAY323" s="356"/>
      <c r="WAZ323" s="290"/>
      <c r="WBA323" s="284"/>
      <c r="WBB323" s="269"/>
      <c r="WBC323" s="280"/>
      <c r="WBD323" s="285"/>
      <c r="WBE323" s="34"/>
      <c r="WBF323" s="17"/>
      <c r="WBG323" s="60"/>
      <c r="WBH323" s="60"/>
      <c r="WBI323" s="60"/>
      <c r="WBJ323" s="34"/>
      <c r="WBK323" s="285"/>
      <c r="WBL323" s="353"/>
      <c r="WBM323" s="354"/>
      <c r="WBN323" s="23"/>
      <c r="WBO323" s="356"/>
      <c r="WBP323" s="290"/>
      <c r="WBQ323" s="284"/>
      <c r="WBR323" s="269"/>
      <c r="WBS323" s="280"/>
      <c r="WBT323" s="285"/>
      <c r="WBU323" s="34"/>
      <c r="WBV323" s="17"/>
      <c r="WBW323" s="60"/>
      <c r="WBX323" s="60"/>
      <c r="WBY323" s="60"/>
      <c r="WBZ323" s="34"/>
      <c r="WCA323" s="285"/>
      <c r="WCB323" s="353"/>
      <c r="WCC323" s="354"/>
      <c r="WCD323" s="23"/>
      <c r="WCE323" s="356"/>
      <c r="WCF323" s="290"/>
      <c r="WCG323" s="284"/>
      <c r="WCH323" s="269"/>
      <c r="WCI323" s="280"/>
      <c r="WCJ323" s="285"/>
      <c r="WCK323" s="34"/>
      <c r="WCL323" s="17"/>
      <c r="WCM323" s="60"/>
      <c r="WCN323" s="60"/>
      <c r="WCO323" s="60"/>
      <c r="WCP323" s="34"/>
      <c r="WCQ323" s="285"/>
      <c r="WCR323" s="353"/>
      <c r="WCS323" s="354"/>
      <c r="WCT323" s="23"/>
      <c r="WCU323" s="356"/>
      <c r="WCV323" s="290"/>
      <c r="WCW323" s="284"/>
      <c r="WCX323" s="269"/>
      <c r="WCY323" s="280"/>
      <c r="WCZ323" s="285"/>
      <c r="WDA323" s="34"/>
      <c r="WDB323" s="17"/>
      <c r="WDC323" s="60"/>
      <c r="WDD323" s="60"/>
      <c r="WDE323" s="60"/>
      <c r="WDF323" s="34"/>
      <c r="WDG323" s="285"/>
      <c r="WDH323" s="353"/>
      <c r="WDI323" s="354"/>
      <c r="WDJ323" s="23"/>
      <c r="WDK323" s="356"/>
      <c r="WDL323" s="290"/>
      <c r="WDM323" s="284"/>
      <c r="WDN323" s="269"/>
      <c r="WDO323" s="280"/>
      <c r="WDP323" s="285"/>
      <c r="WDQ323" s="34"/>
      <c r="WDR323" s="17"/>
      <c r="WDS323" s="60"/>
      <c r="WDT323" s="60"/>
      <c r="WDU323" s="60"/>
      <c r="WDV323" s="34"/>
      <c r="WDW323" s="285"/>
      <c r="WDX323" s="353"/>
      <c r="WDY323" s="354"/>
      <c r="WDZ323" s="23"/>
      <c r="WEA323" s="356"/>
      <c r="WEB323" s="290"/>
      <c r="WEC323" s="284"/>
      <c r="WED323" s="269"/>
      <c r="WEE323" s="280"/>
      <c r="WEF323" s="285"/>
      <c r="WEG323" s="34"/>
      <c r="WEH323" s="17"/>
      <c r="WEI323" s="60"/>
      <c r="WEJ323" s="60"/>
      <c r="WEK323" s="60"/>
      <c r="WEL323" s="34"/>
      <c r="WEM323" s="285"/>
      <c r="WEN323" s="353"/>
      <c r="WEO323" s="354"/>
      <c r="WEP323" s="23"/>
      <c r="WEQ323" s="356"/>
      <c r="WER323" s="290"/>
      <c r="WES323" s="284"/>
      <c r="WET323" s="269"/>
      <c r="WEU323" s="280"/>
      <c r="WEV323" s="285"/>
      <c r="WEW323" s="34"/>
      <c r="WEX323" s="17"/>
      <c r="WEY323" s="60"/>
      <c r="WEZ323" s="60"/>
      <c r="WFA323" s="60"/>
      <c r="WFB323" s="34"/>
      <c r="WFC323" s="285"/>
      <c r="WFD323" s="353"/>
      <c r="WFE323" s="354"/>
      <c r="WFF323" s="23"/>
      <c r="WFG323" s="356"/>
      <c r="WFH323" s="290"/>
      <c r="WFI323" s="284"/>
      <c r="WFJ323" s="269"/>
      <c r="WFK323" s="280"/>
      <c r="WFL323" s="285"/>
      <c r="WFM323" s="34"/>
      <c r="WFN323" s="17"/>
      <c r="WFO323" s="60"/>
      <c r="WFP323" s="60"/>
      <c r="WFQ323" s="60"/>
      <c r="WFR323" s="34"/>
      <c r="WFS323" s="285"/>
      <c r="WFT323" s="353"/>
      <c r="WFU323" s="354"/>
      <c r="WFV323" s="23"/>
      <c r="WFW323" s="356"/>
      <c r="WFX323" s="290"/>
      <c r="WFY323" s="284"/>
      <c r="WFZ323" s="269"/>
      <c r="WGA323" s="280"/>
      <c r="WGB323" s="285"/>
      <c r="WGC323" s="34"/>
      <c r="WGD323" s="17"/>
      <c r="WGE323" s="60"/>
      <c r="WGF323" s="60"/>
      <c r="WGG323" s="60"/>
      <c r="WGH323" s="34"/>
      <c r="WGI323" s="285"/>
      <c r="WGJ323" s="353"/>
      <c r="WGK323" s="354"/>
      <c r="WGL323" s="23"/>
      <c r="WGM323" s="356"/>
      <c r="WGN323" s="290"/>
      <c r="WGO323" s="284"/>
      <c r="WGP323" s="269"/>
      <c r="WGQ323" s="280"/>
      <c r="WGR323" s="285"/>
      <c r="WGS323" s="34"/>
      <c r="WGT323" s="17"/>
      <c r="WGU323" s="60"/>
      <c r="WGV323" s="60"/>
      <c r="WGW323" s="60"/>
      <c r="WGX323" s="34"/>
      <c r="WGY323" s="285"/>
      <c r="WGZ323" s="353"/>
      <c r="WHA323" s="354"/>
      <c r="WHB323" s="23"/>
      <c r="WHC323" s="356"/>
      <c r="WHD323" s="290"/>
      <c r="WHE323" s="284"/>
      <c r="WHF323" s="269"/>
      <c r="WHG323" s="280"/>
      <c r="WHH323" s="285"/>
      <c r="WHI323" s="34"/>
      <c r="WHJ323" s="17"/>
      <c r="WHK323" s="60"/>
      <c r="WHL323" s="60"/>
      <c r="WHM323" s="60"/>
      <c r="WHN323" s="34"/>
      <c r="WHO323" s="285"/>
      <c r="WHP323" s="353"/>
      <c r="WHQ323" s="354"/>
      <c r="WHR323" s="23"/>
      <c r="WHS323" s="356"/>
      <c r="WHT323" s="290"/>
      <c r="WHU323" s="284"/>
      <c r="WHV323" s="269"/>
      <c r="WHW323" s="280"/>
      <c r="WHX323" s="285"/>
      <c r="WHY323" s="34"/>
      <c r="WHZ323" s="17"/>
      <c r="WIA323" s="60"/>
      <c r="WIB323" s="60"/>
      <c r="WIC323" s="60"/>
      <c r="WID323" s="34"/>
      <c r="WIE323" s="285"/>
      <c r="WIF323" s="353"/>
      <c r="WIG323" s="354"/>
      <c r="WIH323" s="23"/>
      <c r="WII323" s="356"/>
      <c r="WIJ323" s="290"/>
      <c r="WIK323" s="284"/>
      <c r="WIL323" s="269"/>
      <c r="WIM323" s="280"/>
      <c r="WIN323" s="285"/>
      <c r="WIO323" s="34"/>
      <c r="WIP323" s="17"/>
      <c r="WIQ323" s="60"/>
      <c r="WIR323" s="60"/>
      <c r="WIS323" s="60"/>
      <c r="WIT323" s="34"/>
      <c r="WIU323" s="285"/>
      <c r="WIV323" s="353"/>
      <c r="WIW323" s="354"/>
      <c r="WIX323" s="23"/>
      <c r="WIY323" s="356"/>
      <c r="WIZ323" s="290"/>
      <c r="WJA323" s="284"/>
      <c r="WJB323" s="269"/>
      <c r="WJC323" s="280"/>
      <c r="WJD323" s="285"/>
      <c r="WJE323" s="34"/>
      <c r="WJF323" s="17"/>
      <c r="WJG323" s="60"/>
      <c r="WJH323" s="60"/>
      <c r="WJI323" s="60"/>
      <c r="WJJ323" s="34"/>
      <c r="WJK323" s="285"/>
      <c r="WJL323" s="353"/>
      <c r="WJM323" s="354"/>
      <c r="WJN323" s="23"/>
      <c r="WJO323" s="356"/>
      <c r="WJP323" s="290"/>
      <c r="WJQ323" s="284"/>
      <c r="WJR323" s="269"/>
      <c r="WJS323" s="280"/>
      <c r="WJT323" s="285"/>
      <c r="WJU323" s="34"/>
      <c r="WJV323" s="17"/>
      <c r="WJW323" s="60"/>
      <c r="WJX323" s="60"/>
      <c r="WJY323" s="60"/>
      <c r="WJZ323" s="34"/>
      <c r="WKA323" s="285"/>
      <c r="WKB323" s="353"/>
      <c r="WKC323" s="354"/>
      <c r="WKD323" s="23"/>
      <c r="WKE323" s="356"/>
      <c r="WKF323" s="290"/>
      <c r="WKG323" s="284"/>
      <c r="WKH323" s="269"/>
      <c r="WKI323" s="280"/>
      <c r="WKJ323" s="285"/>
      <c r="WKK323" s="34"/>
      <c r="WKL323" s="17"/>
      <c r="WKM323" s="60"/>
      <c r="WKN323" s="60"/>
      <c r="WKO323" s="60"/>
      <c r="WKP323" s="34"/>
      <c r="WKQ323" s="285"/>
      <c r="WKR323" s="353"/>
      <c r="WKS323" s="354"/>
      <c r="WKT323" s="23"/>
      <c r="WKU323" s="356"/>
      <c r="WKV323" s="290"/>
      <c r="WKW323" s="284"/>
      <c r="WKX323" s="269"/>
      <c r="WKY323" s="280"/>
      <c r="WKZ323" s="285"/>
      <c r="WLA323" s="34"/>
      <c r="WLB323" s="17"/>
      <c r="WLC323" s="60"/>
      <c r="WLD323" s="60"/>
      <c r="WLE323" s="60"/>
      <c r="WLF323" s="34"/>
      <c r="WLG323" s="285"/>
      <c r="WLH323" s="353"/>
      <c r="WLI323" s="354"/>
      <c r="WLJ323" s="23"/>
      <c r="WLK323" s="356"/>
      <c r="WLL323" s="290"/>
      <c r="WLM323" s="284"/>
      <c r="WLN323" s="269"/>
      <c r="WLO323" s="280"/>
      <c r="WLP323" s="285"/>
      <c r="WLQ323" s="34"/>
      <c r="WLR323" s="17"/>
      <c r="WLS323" s="60"/>
      <c r="WLT323" s="60"/>
      <c r="WLU323" s="60"/>
      <c r="WLV323" s="34"/>
      <c r="WLW323" s="285"/>
      <c r="WLX323" s="353"/>
      <c r="WLY323" s="354"/>
      <c r="WLZ323" s="23"/>
      <c r="WMA323" s="356"/>
      <c r="WMB323" s="290"/>
      <c r="WMC323" s="284"/>
      <c r="WMD323" s="269"/>
      <c r="WME323" s="280"/>
      <c r="WMF323" s="285"/>
      <c r="WMG323" s="34"/>
      <c r="WMH323" s="17"/>
      <c r="WMI323" s="60"/>
      <c r="WMJ323" s="60"/>
      <c r="WMK323" s="60"/>
      <c r="WML323" s="34"/>
      <c r="WMM323" s="285"/>
      <c r="WMN323" s="353"/>
      <c r="WMO323" s="354"/>
      <c r="WMP323" s="23"/>
      <c r="WMQ323" s="356"/>
      <c r="WMR323" s="290"/>
      <c r="WMS323" s="284"/>
      <c r="WMT323" s="269"/>
      <c r="WMU323" s="280"/>
      <c r="WMV323" s="285"/>
      <c r="WMW323" s="34"/>
      <c r="WMX323" s="17"/>
      <c r="WMY323" s="60"/>
      <c r="WMZ323" s="60"/>
      <c r="WNA323" s="60"/>
      <c r="WNB323" s="34"/>
      <c r="WNC323" s="285"/>
      <c r="WND323" s="353"/>
      <c r="WNE323" s="354"/>
      <c r="WNF323" s="23"/>
      <c r="WNG323" s="356"/>
      <c r="WNH323" s="290"/>
      <c r="WNI323" s="284"/>
      <c r="WNJ323" s="269"/>
      <c r="WNK323" s="280"/>
      <c r="WNL323" s="285"/>
      <c r="WNM323" s="34"/>
      <c r="WNN323" s="17"/>
      <c r="WNO323" s="60"/>
      <c r="WNP323" s="60"/>
      <c r="WNQ323" s="60"/>
      <c r="WNR323" s="34"/>
      <c r="WNS323" s="285"/>
      <c r="WNT323" s="353"/>
      <c r="WNU323" s="354"/>
      <c r="WNV323" s="23"/>
      <c r="WNW323" s="356"/>
      <c r="WNX323" s="290"/>
      <c r="WNY323" s="284"/>
      <c r="WNZ323" s="269"/>
      <c r="WOA323" s="280"/>
      <c r="WOB323" s="285"/>
      <c r="WOC323" s="34"/>
      <c r="WOD323" s="17"/>
      <c r="WOE323" s="60"/>
      <c r="WOF323" s="60"/>
      <c r="WOG323" s="60"/>
      <c r="WOH323" s="34"/>
      <c r="WOI323" s="285"/>
      <c r="WOJ323" s="353"/>
      <c r="WOK323" s="354"/>
      <c r="WOL323" s="23"/>
      <c r="WOM323" s="356"/>
      <c r="WON323" s="290"/>
      <c r="WOO323" s="284"/>
      <c r="WOP323" s="269"/>
      <c r="WOQ323" s="280"/>
      <c r="WOR323" s="285"/>
      <c r="WOS323" s="34"/>
      <c r="WOT323" s="17"/>
      <c r="WOU323" s="60"/>
      <c r="WOV323" s="60"/>
      <c r="WOW323" s="60"/>
      <c r="WOX323" s="34"/>
      <c r="WOY323" s="285"/>
      <c r="WOZ323" s="353"/>
      <c r="WPA323" s="354"/>
      <c r="WPB323" s="23"/>
      <c r="WPC323" s="356"/>
      <c r="WPD323" s="290"/>
      <c r="WPE323" s="284"/>
      <c r="WPF323" s="269"/>
      <c r="WPG323" s="280"/>
      <c r="WPH323" s="285"/>
      <c r="WPI323" s="34"/>
      <c r="WPJ323" s="17"/>
      <c r="WPK323" s="60"/>
      <c r="WPL323" s="60"/>
      <c r="WPM323" s="60"/>
      <c r="WPN323" s="34"/>
      <c r="WPO323" s="285"/>
      <c r="WPP323" s="353"/>
      <c r="WPQ323" s="354"/>
      <c r="WPR323" s="23"/>
      <c r="WPS323" s="356"/>
      <c r="WPT323" s="290"/>
      <c r="WPU323" s="284"/>
      <c r="WPV323" s="269"/>
      <c r="WPW323" s="280"/>
      <c r="WPX323" s="285"/>
      <c r="WPY323" s="34"/>
      <c r="WPZ323" s="17"/>
      <c r="WQA323" s="60"/>
      <c r="WQB323" s="60"/>
      <c r="WQC323" s="60"/>
      <c r="WQD323" s="34"/>
      <c r="WQE323" s="285"/>
      <c r="WQF323" s="353"/>
      <c r="WQG323" s="354"/>
      <c r="WQH323" s="23"/>
      <c r="WQI323" s="356"/>
      <c r="WQJ323" s="290"/>
      <c r="WQK323" s="284"/>
      <c r="WQL323" s="269"/>
      <c r="WQM323" s="280"/>
      <c r="WQN323" s="285"/>
      <c r="WQO323" s="34"/>
      <c r="WQP323" s="17"/>
      <c r="WQQ323" s="60"/>
      <c r="WQR323" s="60"/>
      <c r="WQS323" s="60"/>
      <c r="WQT323" s="34"/>
      <c r="WQU323" s="285"/>
      <c r="WQV323" s="353"/>
      <c r="WQW323" s="354"/>
      <c r="WQX323" s="23"/>
      <c r="WQY323" s="356"/>
      <c r="WQZ323" s="290"/>
      <c r="WRA323" s="284"/>
      <c r="WRB323" s="269"/>
      <c r="WRC323" s="280"/>
      <c r="WRD323" s="285"/>
      <c r="WRE323" s="34"/>
      <c r="WRF323" s="17"/>
      <c r="WRG323" s="60"/>
      <c r="WRH323" s="60"/>
      <c r="WRI323" s="60"/>
      <c r="WRJ323" s="34"/>
      <c r="WRK323" s="285"/>
      <c r="WRL323" s="353"/>
      <c r="WRM323" s="354"/>
      <c r="WRN323" s="23"/>
      <c r="WRO323" s="356"/>
      <c r="WRP323" s="290"/>
      <c r="WRQ323" s="284"/>
      <c r="WRR323" s="269"/>
      <c r="WRS323" s="280"/>
      <c r="WRT323" s="285"/>
      <c r="WRU323" s="34"/>
      <c r="WRV323" s="17"/>
      <c r="WRW323" s="60"/>
      <c r="WRX323" s="60"/>
      <c r="WRY323" s="60"/>
      <c r="WRZ323" s="34"/>
      <c r="WSA323" s="285"/>
      <c r="WSB323" s="353"/>
      <c r="WSC323" s="354"/>
      <c r="WSD323" s="23"/>
      <c r="WSE323" s="356"/>
      <c r="WSF323" s="290"/>
      <c r="WSG323" s="284"/>
      <c r="WSH323" s="269"/>
      <c r="WSI323" s="280"/>
      <c r="WSJ323" s="285"/>
      <c r="WSK323" s="34"/>
      <c r="WSL323" s="17"/>
      <c r="WSM323" s="60"/>
      <c r="WSN323" s="60"/>
      <c r="WSO323" s="60"/>
      <c r="WSP323" s="34"/>
      <c r="WSQ323" s="285"/>
      <c r="WSR323" s="353"/>
      <c r="WSS323" s="354"/>
      <c r="WST323" s="23"/>
      <c r="WSU323" s="356"/>
      <c r="WSV323" s="290"/>
      <c r="WSW323" s="284"/>
      <c r="WSX323" s="269"/>
      <c r="WSY323" s="280"/>
      <c r="WSZ323" s="285"/>
      <c r="WTA323" s="34"/>
      <c r="WTB323" s="17"/>
      <c r="WTC323" s="60"/>
      <c r="WTD323" s="60"/>
      <c r="WTE323" s="60"/>
      <c r="WTF323" s="34"/>
      <c r="WTG323" s="285"/>
      <c r="WTH323" s="353"/>
      <c r="WTI323" s="354"/>
      <c r="WTJ323" s="23"/>
      <c r="WTK323" s="356"/>
      <c r="WTL323" s="290"/>
      <c r="WTM323" s="284"/>
      <c r="WTN323" s="269"/>
      <c r="WTO323" s="280"/>
      <c r="WTP323" s="285"/>
      <c r="WTQ323" s="34"/>
      <c r="WTR323" s="17"/>
      <c r="WTS323" s="60"/>
      <c r="WTT323" s="60"/>
      <c r="WTU323" s="60"/>
      <c r="WTV323" s="34"/>
      <c r="WTW323" s="285"/>
      <c r="WTX323" s="353"/>
      <c r="WTY323" s="354"/>
      <c r="WTZ323" s="23"/>
      <c r="WUA323" s="356"/>
      <c r="WUB323" s="290"/>
      <c r="WUC323" s="284"/>
      <c r="WUD323" s="269"/>
      <c r="WUE323" s="280"/>
      <c r="WUF323" s="285"/>
      <c r="WUG323" s="34"/>
      <c r="WUH323" s="17"/>
      <c r="WUI323" s="60"/>
      <c r="WUJ323" s="60"/>
      <c r="WUK323" s="60"/>
      <c r="WUL323" s="34"/>
      <c r="WUM323" s="285"/>
      <c r="WUN323" s="353"/>
      <c r="WUO323" s="354"/>
      <c r="WUP323" s="23"/>
      <c r="WUQ323" s="356"/>
      <c r="WUR323" s="290"/>
      <c r="WUS323" s="284"/>
      <c r="WUT323" s="269"/>
      <c r="WUU323" s="280"/>
      <c r="WUV323" s="285"/>
      <c r="WUW323" s="34"/>
      <c r="WUX323" s="17"/>
      <c r="WUY323" s="60"/>
      <c r="WUZ323" s="60"/>
      <c r="WVA323" s="60"/>
      <c r="WVB323" s="34"/>
      <c r="WVC323" s="285"/>
      <c r="WVD323" s="353"/>
      <c r="WVE323" s="354"/>
      <c r="WVF323" s="23"/>
      <c r="WVG323" s="356"/>
      <c r="WVH323" s="290"/>
      <c r="WVI323" s="284"/>
      <c r="WVJ323" s="269"/>
      <c r="WVK323" s="280"/>
      <c r="WVL323" s="285"/>
      <c r="WVM323" s="34"/>
      <c r="WVN323" s="17"/>
      <c r="WVO323" s="60"/>
      <c r="WVP323" s="60"/>
      <c r="WVQ323" s="60"/>
      <c r="WVR323" s="34"/>
      <c r="WVS323" s="285"/>
      <c r="WVT323" s="353"/>
      <c r="WVU323" s="354"/>
      <c r="WVV323" s="23"/>
      <c r="WVW323" s="356"/>
      <c r="WVX323" s="290"/>
      <c r="WVY323" s="284"/>
      <c r="WVZ323" s="269"/>
      <c r="WWA323" s="280"/>
      <c r="WWB323" s="285"/>
      <c r="WWC323" s="34"/>
      <c r="WWD323" s="17"/>
      <c r="WWE323" s="60"/>
      <c r="WWF323" s="60"/>
      <c r="WWG323" s="60"/>
      <c r="WWH323" s="34"/>
      <c r="WWI323" s="285"/>
      <c r="WWJ323" s="353"/>
      <c r="WWK323" s="354"/>
      <c r="WWL323" s="23"/>
      <c r="WWM323" s="356"/>
      <c r="WWN323" s="290"/>
      <c r="WWO323" s="284"/>
      <c r="WWP323" s="269"/>
      <c r="WWQ323" s="280"/>
      <c r="WWR323" s="285"/>
      <c r="WWS323" s="34"/>
      <c r="WWT323" s="17"/>
      <c r="WWU323" s="60"/>
      <c r="WWV323" s="60"/>
      <c r="WWW323" s="60"/>
      <c r="WWX323" s="34"/>
      <c r="WWY323" s="285"/>
      <c r="WWZ323" s="353"/>
      <c r="WXA323" s="354"/>
      <c r="WXB323" s="23"/>
      <c r="WXC323" s="356"/>
      <c r="WXD323" s="290"/>
      <c r="WXE323" s="284"/>
      <c r="WXF323" s="269"/>
      <c r="WXG323" s="280"/>
      <c r="WXH323" s="285"/>
      <c r="WXI323" s="34"/>
      <c r="WXJ323" s="17"/>
      <c r="WXK323" s="60"/>
      <c r="WXL323" s="60"/>
      <c r="WXM323" s="60"/>
      <c r="WXN323" s="34"/>
      <c r="WXO323" s="285"/>
      <c r="WXP323" s="353"/>
      <c r="WXQ323" s="354"/>
      <c r="WXR323" s="23"/>
      <c r="WXS323" s="356"/>
      <c r="WXT323" s="290"/>
      <c r="WXU323" s="284"/>
      <c r="WXV323" s="269"/>
      <c r="WXW323" s="280"/>
      <c r="WXX323" s="285"/>
      <c r="WXY323" s="34"/>
      <c r="WXZ323" s="17"/>
      <c r="WYA323" s="60"/>
      <c r="WYB323" s="60"/>
      <c r="WYC323" s="60"/>
      <c r="WYD323" s="34"/>
      <c r="WYE323" s="285"/>
      <c r="WYF323" s="353"/>
      <c r="WYG323" s="354"/>
      <c r="WYH323" s="23"/>
      <c r="WYI323" s="356"/>
      <c r="WYJ323" s="290"/>
      <c r="WYK323" s="284"/>
      <c r="WYL323" s="269"/>
      <c r="WYM323" s="280"/>
      <c r="WYN323" s="285"/>
      <c r="WYO323" s="34"/>
      <c r="WYP323" s="17"/>
      <c r="WYQ323" s="60"/>
      <c r="WYR323" s="60"/>
      <c r="WYS323" s="60"/>
      <c r="WYT323" s="34"/>
      <c r="WYU323" s="285"/>
      <c r="WYV323" s="353"/>
      <c r="WYW323" s="354"/>
      <c r="WYX323" s="23"/>
      <c r="WYY323" s="356"/>
      <c r="WYZ323" s="290"/>
      <c r="WZA323" s="284"/>
      <c r="WZB323" s="269"/>
      <c r="WZC323" s="280"/>
      <c r="WZD323" s="285"/>
      <c r="WZE323" s="34"/>
      <c r="WZF323" s="17"/>
      <c r="WZG323" s="60"/>
      <c r="WZH323" s="60"/>
      <c r="WZI323" s="60"/>
      <c r="WZJ323" s="34"/>
      <c r="WZK323" s="285"/>
      <c r="WZL323" s="353"/>
      <c r="WZM323" s="354"/>
      <c r="WZN323" s="23"/>
      <c r="WZO323" s="356"/>
      <c r="WZP323" s="290"/>
      <c r="WZQ323" s="284"/>
      <c r="WZR323" s="269"/>
      <c r="WZS323" s="280"/>
      <c r="WZT323" s="285"/>
      <c r="WZU323" s="34"/>
      <c r="WZV323" s="17"/>
      <c r="WZW323" s="60"/>
      <c r="WZX323" s="60"/>
      <c r="WZY323" s="60"/>
      <c r="WZZ323" s="34"/>
      <c r="XAA323" s="285"/>
      <c r="XAB323" s="353"/>
      <c r="XAC323" s="354"/>
      <c r="XAD323" s="23"/>
      <c r="XAE323" s="356"/>
      <c r="XAF323" s="290"/>
      <c r="XAG323" s="284"/>
      <c r="XAH323" s="269"/>
      <c r="XAI323" s="280"/>
      <c r="XAJ323" s="285"/>
      <c r="XAK323" s="34"/>
      <c r="XAL323" s="17"/>
      <c r="XAM323" s="60"/>
      <c r="XAN323" s="60"/>
      <c r="XAO323" s="60"/>
      <c r="XAP323" s="34"/>
      <c r="XAQ323" s="285"/>
      <c r="XAR323" s="353"/>
      <c r="XAS323" s="354"/>
      <c r="XAT323" s="23"/>
      <c r="XAU323" s="356"/>
      <c r="XAV323" s="290"/>
      <c r="XAW323" s="284"/>
      <c r="XAX323" s="269"/>
      <c r="XAY323" s="280"/>
      <c r="XAZ323" s="285"/>
      <c r="XBA323" s="34"/>
      <c r="XBB323" s="17"/>
      <c r="XBC323" s="60"/>
      <c r="XBD323" s="60"/>
      <c r="XBE323" s="60"/>
      <c r="XBF323" s="34"/>
      <c r="XBG323" s="285"/>
      <c r="XBH323" s="353"/>
      <c r="XBI323" s="354"/>
      <c r="XBJ323" s="23"/>
      <c r="XBK323" s="356"/>
      <c r="XBL323" s="290"/>
      <c r="XBM323" s="284"/>
      <c r="XBN323" s="269"/>
      <c r="XBO323" s="280"/>
      <c r="XBP323" s="285"/>
      <c r="XBQ323" s="34"/>
      <c r="XBR323" s="17"/>
      <c r="XBS323" s="60"/>
      <c r="XBT323" s="60"/>
      <c r="XBU323" s="60"/>
      <c r="XBV323" s="34"/>
      <c r="XBW323" s="285"/>
      <c r="XBX323" s="353"/>
      <c r="XBY323" s="354"/>
      <c r="XBZ323" s="23"/>
      <c r="XCA323" s="356"/>
      <c r="XCB323" s="290"/>
      <c r="XCC323" s="284"/>
      <c r="XCD323" s="269"/>
      <c r="XCE323" s="280"/>
      <c r="XCF323" s="285"/>
      <c r="XCG323" s="34"/>
      <c r="XCH323" s="17"/>
      <c r="XCI323" s="60"/>
      <c r="XCJ323" s="60"/>
      <c r="XCK323" s="60"/>
      <c r="XCL323" s="34"/>
      <c r="XCM323" s="285"/>
      <c r="XCN323" s="353"/>
      <c r="XCO323" s="354"/>
      <c r="XCP323" s="23"/>
      <c r="XCQ323" s="356"/>
      <c r="XCR323" s="290"/>
      <c r="XCS323" s="284"/>
      <c r="XCT323" s="269"/>
      <c r="XCU323" s="280"/>
      <c r="XCV323" s="285"/>
      <c r="XCW323" s="34"/>
      <c r="XCX323" s="17"/>
      <c r="XCY323" s="60"/>
      <c r="XCZ323" s="60"/>
      <c r="XDA323" s="60"/>
      <c r="XDB323" s="34"/>
      <c r="XDC323" s="285"/>
      <c r="XDD323" s="353"/>
      <c r="XDE323" s="354"/>
      <c r="XDF323" s="23"/>
      <c r="XDG323" s="356"/>
      <c r="XDH323" s="290"/>
      <c r="XDI323" s="284"/>
      <c r="XDJ323" s="269"/>
      <c r="XDK323" s="280"/>
      <c r="XDL323" s="285"/>
      <c r="XDM323" s="34"/>
      <c r="XDN323" s="17"/>
      <c r="XDO323" s="60"/>
      <c r="XDP323" s="60"/>
      <c r="XDQ323" s="60"/>
      <c r="XDR323" s="34"/>
      <c r="XDS323" s="285"/>
      <c r="XDT323" s="353"/>
      <c r="XDU323" s="354"/>
      <c r="XDV323" s="23"/>
      <c r="XDW323" s="356"/>
      <c r="XDX323" s="290"/>
      <c r="XDY323" s="284"/>
      <c r="XDZ323" s="269"/>
      <c r="XEA323" s="280"/>
      <c r="XEB323" s="285"/>
      <c r="XEC323" s="34"/>
      <c r="XED323" s="17"/>
      <c r="XEE323" s="60"/>
      <c r="XEF323" s="60"/>
      <c r="XEG323" s="60"/>
      <c r="XEH323" s="34"/>
      <c r="XEI323" s="285"/>
      <c r="XEJ323" s="353"/>
    </row>
    <row r="324" spans="1:16364" s="55" customFormat="1" ht="15.75" hidden="1" customHeight="1" x14ac:dyDescent="0.25">
      <c r="A324" s="309"/>
      <c r="B324" s="160"/>
      <c r="C324" s="311"/>
      <c r="D324" s="291"/>
      <c r="E324" s="312"/>
      <c r="F324" s="301"/>
      <c r="G324" s="281"/>
      <c r="H324" s="313"/>
      <c r="I324" s="299"/>
      <c r="J324" s="299"/>
      <c r="K324" s="299"/>
      <c r="L324" s="299"/>
      <c r="M324" s="299"/>
      <c r="N324" s="299"/>
      <c r="O324" s="327"/>
      <c r="P324" s="353"/>
      <c r="Q324" s="355"/>
      <c r="R324" s="23"/>
      <c r="S324" s="277"/>
      <c r="T324" s="300"/>
      <c r="U324" s="300"/>
      <c r="V324" s="269"/>
      <c r="W324" s="300"/>
      <c r="X324" s="300"/>
      <c r="Y324" s="273"/>
      <c r="Z324" s="273"/>
      <c r="AA324" s="273"/>
      <c r="AB324" s="273"/>
      <c r="AC324" s="355"/>
      <c r="AD324" s="23"/>
      <c r="AE324" s="277"/>
      <c r="AF324" s="300"/>
      <c r="AG324" s="300"/>
      <c r="AH324" s="269"/>
      <c r="AI324" s="300"/>
      <c r="AJ324" s="300"/>
      <c r="AK324" s="273"/>
      <c r="AL324" s="273"/>
      <c r="AM324" s="273"/>
      <c r="AN324" s="273"/>
      <c r="AO324" s="273"/>
      <c r="AP324" s="273"/>
      <c r="AQ324" s="285"/>
      <c r="AR324" s="353"/>
      <c r="AS324" s="355"/>
      <c r="AT324" s="23"/>
      <c r="AU324" s="277"/>
      <c r="AV324" s="300"/>
      <c r="AW324" s="300"/>
      <c r="AX324" s="269"/>
      <c r="AY324" s="300"/>
      <c r="AZ324" s="300"/>
      <c r="BA324" s="273"/>
      <c r="BB324" s="273"/>
      <c r="BC324" s="273"/>
      <c r="BD324" s="273"/>
      <c r="BE324" s="273"/>
      <c r="BF324" s="273"/>
      <c r="BG324" s="285"/>
      <c r="BH324" s="353"/>
      <c r="BI324" s="355"/>
      <c r="BJ324" s="23"/>
      <c r="BK324" s="277"/>
      <c r="BL324" s="300"/>
      <c r="BM324" s="300"/>
      <c r="BN324" s="269"/>
      <c r="BO324" s="300"/>
      <c r="BP324" s="300"/>
      <c r="BQ324" s="273"/>
      <c r="BR324" s="273"/>
      <c r="BS324" s="273"/>
      <c r="BT324" s="273"/>
      <c r="BU324" s="273"/>
      <c r="BV324" s="273"/>
      <c r="BW324" s="285"/>
      <c r="BX324" s="353"/>
      <c r="BY324" s="355"/>
      <c r="BZ324" s="23"/>
      <c r="CA324" s="277"/>
      <c r="CB324" s="300"/>
      <c r="CC324" s="300"/>
      <c r="CD324" s="269"/>
      <c r="CE324" s="300"/>
      <c r="CF324" s="300"/>
      <c r="CG324" s="273"/>
      <c r="CH324" s="273"/>
      <c r="CI324" s="273"/>
      <c r="CJ324" s="273"/>
      <c r="CK324" s="273"/>
      <c r="CL324" s="273"/>
      <c r="CM324" s="285"/>
      <c r="CN324" s="353"/>
      <c r="CO324" s="355"/>
      <c r="CP324" s="23"/>
      <c r="CQ324" s="277"/>
      <c r="CR324" s="300"/>
      <c r="CS324" s="300"/>
      <c r="CT324" s="269"/>
      <c r="CU324" s="300"/>
      <c r="CV324" s="300"/>
      <c r="CW324" s="273"/>
      <c r="CX324" s="273"/>
      <c r="CY324" s="273"/>
      <c r="CZ324" s="273"/>
      <c r="DA324" s="273"/>
      <c r="DB324" s="273"/>
      <c r="DC324" s="285"/>
      <c r="DD324" s="353"/>
      <c r="DE324" s="355"/>
      <c r="DF324" s="23"/>
      <c r="DG324" s="277"/>
      <c r="DH324" s="300"/>
      <c r="DI324" s="300"/>
      <c r="DJ324" s="269"/>
      <c r="DK324" s="300"/>
      <c r="DL324" s="300"/>
      <c r="DM324" s="273"/>
      <c r="DN324" s="273"/>
      <c r="DO324" s="273"/>
      <c r="DP324" s="273"/>
      <c r="DQ324" s="273"/>
      <c r="DR324" s="273"/>
      <c r="DS324" s="285"/>
      <c r="DT324" s="353"/>
      <c r="DU324" s="355"/>
      <c r="DV324" s="23"/>
      <c r="DW324" s="277"/>
      <c r="DX324" s="300"/>
      <c r="DY324" s="300"/>
      <c r="DZ324" s="269"/>
      <c r="EA324" s="300"/>
      <c r="EB324" s="300"/>
      <c r="EC324" s="273"/>
      <c r="ED324" s="273"/>
      <c r="EE324" s="273"/>
      <c r="EF324" s="273"/>
      <c r="EG324" s="273"/>
      <c r="EH324" s="273"/>
      <c r="EI324" s="285"/>
      <c r="EJ324" s="353"/>
      <c r="EK324" s="355"/>
      <c r="EL324" s="23"/>
      <c r="EM324" s="277"/>
      <c r="EN324" s="300"/>
      <c r="EO324" s="300"/>
      <c r="EP324" s="269"/>
      <c r="EQ324" s="300"/>
      <c r="ER324" s="300"/>
      <c r="ES324" s="273"/>
      <c r="ET324" s="273"/>
      <c r="EU324" s="273"/>
      <c r="EV324" s="273"/>
      <c r="EW324" s="273"/>
      <c r="EX324" s="273"/>
      <c r="EY324" s="285"/>
      <c r="EZ324" s="353"/>
      <c r="FA324" s="355"/>
      <c r="FB324" s="23"/>
      <c r="FC324" s="277"/>
      <c r="FD324" s="300"/>
      <c r="FE324" s="300"/>
      <c r="FF324" s="269"/>
      <c r="FG324" s="300"/>
      <c r="FH324" s="300"/>
      <c r="FI324" s="273"/>
      <c r="FJ324" s="273"/>
      <c r="FK324" s="273"/>
      <c r="FL324" s="273"/>
      <c r="FM324" s="273"/>
      <c r="FN324" s="273"/>
      <c r="FO324" s="285"/>
      <c r="FP324" s="353"/>
      <c r="FQ324" s="355"/>
      <c r="FR324" s="23"/>
      <c r="FS324" s="277"/>
      <c r="FT324" s="300"/>
      <c r="FU324" s="300"/>
      <c r="FV324" s="269"/>
      <c r="FW324" s="300"/>
      <c r="FX324" s="300"/>
      <c r="FY324" s="273"/>
      <c r="FZ324" s="273"/>
      <c r="GA324" s="273"/>
      <c r="GB324" s="273"/>
      <c r="GC324" s="273"/>
      <c r="GD324" s="273"/>
      <c r="GE324" s="285"/>
      <c r="GF324" s="353"/>
      <c r="GG324" s="355"/>
      <c r="GH324" s="23"/>
      <c r="GI324" s="277"/>
      <c r="GJ324" s="300"/>
      <c r="GK324" s="300"/>
      <c r="GL324" s="269"/>
      <c r="GM324" s="300"/>
      <c r="GN324" s="300"/>
      <c r="GO324" s="273"/>
      <c r="GP324" s="273"/>
      <c r="GQ324" s="273"/>
      <c r="GR324" s="273"/>
      <c r="GS324" s="273"/>
      <c r="GT324" s="273"/>
      <c r="GU324" s="285"/>
      <c r="GV324" s="353"/>
      <c r="GW324" s="355"/>
      <c r="GX324" s="23"/>
      <c r="GY324" s="277"/>
      <c r="GZ324" s="300"/>
      <c r="HA324" s="300"/>
      <c r="HB324" s="269"/>
      <c r="HC324" s="300"/>
      <c r="HD324" s="300"/>
      <c r="HE324" s="273"/>
      <c r="HF324" s="273"/>
      <c r="HG324" s="273"/>
      <c r="HH324" s="273"/>
      <c r="HI324" s="273"/>
      <c r="HJ324" s="273"/>
      <c r="HK324" s="285"/>
      <c r="HL324" s="353"/>
      <c r="HM324" s="355"/>
      <c r="HN324" s="23"/>
      <c r="HO324" s="277"/>
      <c r="HP324" s="300"/>
      <c r="HQ324" s="300"/>
      <c r="HR324" s="269"/>
      <c r="HS324" s="300"/>
      <c r="HT324" s="300"/>
      <c r="HU324" s="273"/>
      <c r="HV324" s="273"/>
      <c r="HW324" s="273"/>
      <c r="HX324" s="273"/>
      <c r="HY324" s="273"/>
      <c r="HZ324" s="273"/>
      <c r="IA324" s="285"/>
      <c r="IB324" s="353"/>
      <c r="IC324" s="355"/>
      <c r="ID324" s="23"/>
      <c r="IE324" s="277"/>
      <c r="IF324" s="300"/>
      <c r="IG324" s="300"/>
      <c r="IH324" s="269"/>
      <c r="II324" s="300"/>
      <c r="IJ324" s="300"/>
      <c r="IK324" s="273"/>
      <c r="IL324" s="273"/>
      <c r="IM324" s="273"/>
      <c r="IN324" s="273"/>
      <c r="IO324" s="273"/>
      <c r="IP324" s="273"/>
      <c r="IQ324" s="285"/>
      <c r="IR324" s="353"/>
      <c r="IS324" s="355"/>
      <c r="IT324" s="23"/>
      <c r="IU324" s="277"/>
      <c r="IV324" s="300"/>
      <c r="IW324" s="300"/>
      <c r="IX324" s="269"/>
      <c r="IY324" s="300"/>
      <c r="IZ324" s="300"/>
      <c r="JA324" s="273"/>
      <c r="JB324" s="273"/>
      <c r="JC324" s="273"/>
      <c r="JD324" s="273"/>
      <c r="JE324" s="273"/>
      <c r="JF324" s="273"/>
      <c r="JG324" s="285"/>
      <c r="JH324" s="353"/>
      <c r="JI324" s="355"/>
      <c r="JJ324" s="23"/>
      <c r="JK324" s="277"/>
      <c r="JL324" s="300"/>
      <c r="JM324" s="300"/>
      <c r="JN324" s="269"/>
      <c r="JO324" s="300"/>
      <c r="JP324" s="300"/>
      <c r="JQ324" s="273"/>
      <c r="JR324" s="273"/>
      <c r="JS324" s="273"/>
      <c r="JT324" s="273"/>
      <c r="JU324" s="273"/>
      <c r="JV324" s="273"/>
      <c r="JW324" s="285"/>
      <c r="JX324" s="353"/>
      <c r="JY324" s="355"/>
      <c r="JZ324" s="23"/>
      <c r="KA324" s="277"/>
      <c r="KB324" s="300"/>
      <c r="KC324" s="300"/>
      <c r="KD324" s="269"/>
      <c r="KE324" s="300"/>
      <c r="KF324" s="300"/>
      <c r="KG324" s="273"/>
      <c r="KH324" s="273"/>
      <c r="KI324" s="273"/>
      <c r="KJ324" s="273"/>
      <c r="KK324" s="273"/>
      <c r="KL324" s="273"/>
      <c r="KM324" s="285"/>
      <c r="KN324" s="353"/>
      <c r="KO324" s="355"/>
      <c r="KP324" s="23"/>
      <c r="KQ324" s="277"/>
      <c r="KR324" s="300"/>
      <c r="KS324" s="300"/>
      <c r="KT324" s="269"/>
      <c r="KU324" s="300"/>
      <c r="KV324" s="300"/>
      <c r="KW324" s="273"/>
      <c r="KX324" s="273"/>
      <c r="KY324" s="273"/>
      <c r="KZ324" s="273"/>
      <c r="LA324" s="273"/>
      <c r="LB324" s="273"/>
      <c r="LC324" s="285"/>
      <c r="LD324" s="353"/>
      <c r="LE324" s="355"/>
      <c r="LF324" s="23"/>
      <c r="LG324" s="277"/>
      <c r="LH324" s="300"/>
      <c r="LI324" s="300"/>
      <c r="LJ324" s="269"/>
      <c r="LK324" s="300"/>
      <c r="LL324" s="300"/>
      <c r="LM324" s="273"/>
      <c r="LN324" s="273"/>
      <c r="LO324" s="273"/>
      <c r="LP324" s="273"/>
      <c r="LQ324" s="273"/>
      <c r="LR324" s="273"/>
      <c r="LS324" s="285"/>
      <c r="LT324" s="353"/>
      <c r="LU324" s="355"/>
      <c r="LV324" s="23"/>
      <c r="LW324" s="277"/>
      <c r="LX324" s="300"/>
      <c r="LY324" s="300"/>
      <c r="LZ324" s="269"/>
      <c r="MA324" s="300"/>
      <c r="MB324" s="300"/>
      <c r="MC324" s="273"/>
      <c r="MD324" s="273"/>
      <c r="ME324" s="273"/>
      <c r="MF324" s="273"/>
      <c r="MG324" s="273"/>
      <c r="MH324" s="273"/>
      <c r="MI324" s="285"/>
      <c r="MJ324" s="353"/>
      <c r="MK324" s="355"/>
      <c r="ML324" s="23"/>
      <c r="MM324" s="277"/>
      <c r="MN324" s="300"/>
      <c r="MO324" s="300"/>
      <c r="MP324" s="269"/>
      <c r="MQ324" s="300"/>
      <c r="MR324" s="300"/>
      <c r="MS324" s="273"/>
      <c r="MT324" s="273"/>
      <c r="MU324" s="273"/>
      <c r="MV324" s="273"/>
      <c r="MW324" s="273"/>
      <c r="MX324" s="273"/>
      <c r="MY324" s="285"/>
      <c r="MZ324" s="353"/>
      <c r="NA324" s="355"/>
      <c r="NB324" s="23"/>
      <c r="NC324" s="277"/>
      <c r="ND324" s="300"/>
      <c r="NE324" s="300"/>
      <c r="NF324" s="269"/>
      <c r="NG324" s="300"/>
      <c r="NH324" s="300"/>
      <c r="NI324" s="273"/>
      <c r="NJ324" s="273"/>
      <c r="NK324" s="273"/>
      <c r="NL324" s="273"/>
      <c r="NM324" s="273"/>
      <c r="NN324" s="273"/>
      <c r="NO324" s="285"/>
      <c r="NP324" s="353"/>
      <c r="NQ324" s="355"/>
      <c r="NR324" s="23"/>
      <c r="NS324" s="277"/>
      <c r="NT324" s="300"/>
      <c r="NU324" s="300"/>
      <c r="NV324" s="269"/>
      <c r="NW324" s="300"/>
      <c r="NX324" s="300"/>
      <c r="NY324" s="273"/>
      <c r="NZ324" s="273"/>
      <c r="OA324" s="273"/>
      <c r="OB324" s="273"/>
      <c r="OC324" s="273"/>
      <c r="OD324" s="273"/>
      <c r="OE324" s="285"/>
      <c r="OF324" s="353"/>
      <c r="OG324" s="355"/>
      <c r="OH324" s="23"/>
      <c r="OI324" s="277"/>
      <c r="OJ324" s="300"/>
      <c r="OK324" s="300"/>
      <c r="OL324" s="269"/>
      <c r="OM324" s="300"/>
      <c r="ON324" s="300"/>
      <c r="OO324" s="273"/>
      <c r="OP324" s="273"/>
      <c r="OQ324" s="273"/>
      <c r="OR324" s="273"/>
      <c r="OS324" s="273"/>
      <c r="OT324" s="273"/>
      <c r="OU324" s="285"/>
      <c r="OV324" s="353"/>
      <c r="OW324" s="355"/>
      <c r="OX324" s="23"/>
      <c r="OY324" s="277"/>
      <c r="OZ324" s="300"/>
      <c r="PA324" s="300"/>
      <c r="PB324" s="269"/>
      <c r="PC324" s="300"/>
      <c r="PD324" s="300"/>
      <c r="PE324" s="273"/>
      <c r="PF324" s="273"/>
      <c r="PG324" s="273"/>
      <c r="PH324" s="273"/>
      <c r="PI324" s="273"/>
      <c r="PJ324" s="273"/>
      <c r="PK324" s="285"/>
      <c r="PL324" s="353"/>
      <c r="PM324" s="355"/>
      <c r="PN324" s="23"/>
      <c r="PO324" s="277"/>
      <c r="PP324" s="300"/>
      <c r="PQ324" s="300"/>
      <c r="PR324" s="269"/>
      <c r="PS324" s="300"/>
      <c r="PT324" s="300"/>
      <c r="PU324" s="273"/>
      <c r="PV324" s="273"/>
      <c r="PW324" s="273"/>
      <c r="PX324" s="273"/>
      <c r="PY324" s="273"/>
      <c r="PZ324" s="273"/>
      <c r="QA324" s="285"/>
      <c r="QB324" s="353"/>
      <c r="QC324" s="355"/>
      <c r="QD324" s="23"/>
      <c r="QE324" s="277"/>
      <c r="QF324" s="300"/>
      <c r="QG324" s="300"/>
      <c r="QH324" s="269"/>
      <c r="QI324" s="300"/>
      <c r="QJ324" s="300"/>
      <c r="QK324" s="273"/>
      <c r="QL324" s="273"/>
      <c r="QM324" s="273"/>
      <c r="QN324" s="273"/>
      <c r="QO324" s="273"/>
      <c r="QP324" s="273"/>
      <c r="QQ324" s="285"/>
      <c r="QR324" s="353"/>
      <c r="QS324" s="355"/>
      <c r="QT324" s="23"/>
      <c r="QU324" s="277"/>
      <c r="QV324" s="300"/>
      <c r="QW324" s="300"/>
      <c r="QX324" s="269"/>
      <c r="QY324" s="300"/>
      <c r="QZ324" s="300"/>
      <c r="RA324" s="273"/>
      <c r="RB324" s="273"/>
      <c r="RC324" s="273"/>
      <c r="RD324" s="273"/>
      <c r="RE324" s="273"/>
      <c r="RF324" s="273"/>
      <c r="RG324" s="285"/>
      <c r="RH324" s="353"/>
      <c r="RI324" s="355"/>
      <c r="RJ324" s="23"/>
      <c r="RK324" s="277"/>
      <c r="RL324" s="300"/>
      <c r="RM324" s="300"/>
      <c r="RN324" s="269"/>
      <c r="RO324" s="300"/>
      <c r="RP324" s="300"/>
      <c r="RQ324" s="273"/>
      <c r="RR324" s="273"/>
      <c r="RS324" s="273"/>
      <c r="RT324" s="273"/>
      <c r="RU324" s="273"/>
      <c r="RV324" s="273"/>
      <c r="RW324" s="285"/>
      <c r="RX324" s="353"/>
      <c r="RY324" s="355"/>
      <c r="RZ324" s="23"/>
      <c r="SA324" s="277"/>
      <c r="SB324" s="300"/>
      <c r="SC324" s="300"/>
      <c r="SD324" s="269"/>
      <c r="SE324" s="300"/>
      <c r="SF324" s="300"/>
      <c r="SG324" s="273"/>
      <c r="SH324" s="273"/>
      <c r="SI324" s="273"/>
      <c r="SJ324" s="273"/>
      <c r="SK324" s="273"/>
      <c r="SL324" s="273"/>
      <c r="SM324" s="285"/>
      <c r="SN324" s="353"/>
      <c r="SO324" s="355"/>
      <c r="SP324" s="23"/>
      <c r="SQ324" s="277"/>
      <c r="SR324" s="300"/>
      <c r="SS324" s="300"/>
      <c r="ST324" s="269"/>
      <c r="SU324" s="300"/>
      <c r="SV324" s="300"/>
      <c r="SW324" s="273"/>
      <c r="SX324" s="273"/>
      <c r="SY324" s="273"/>
      <c r="SZ324" s="273"/>
      <c r="TA324" s="273"/>
      <c r="TB324" s="273"/>
      <c r="TC324" s="285"/>
      <c r="TD324" s="353"/>
      <c r="TE324" s="355"/>
      <c r="TF324" s="23"/>
      <c r="TG324" s="277"/>
      <c r="TH324" s="300"/>
      <c r="TI324" s="300"/>
      <c r="TJ324" s="269"/>
      <c r="TK324" s="300"/>
      <c r="TL324" s="300"/>
      <c r="TM324" s="273"/>
      <c r="TN324" s="273"/>
      <c r="TO324" s="273"/>
      <c r="TP324" s="273"/>
      <c r="TQ324" s="273"/>
      <c r="TR324" s="273"/>
      <c r="TS324" s="285"/>
      <c r="TT324" s="353"/>
      <c r="TU324" s="355"/>
      <c r="TV324" s="23"/>
      <c r="TW324" s="277"/>
      <c r="TX324" s="300"/>
      <c r="TY324" s="300"/>
      <c r="TZ324" s="269"/>
      <c r="UA324" s="300"/>
      <c r="UB324" s="300"/>
      <c r="UC324" s="273"/>
      <c r="UD324" s="273"/>
      <c r="UE324" s="273"/>
      <c r="UF324" s="273"/>
      <c r="UG324" s="273"/>
      <c r="UH324" s="273"/>
      <c r="UI324" s="285"/>
      <c r="UJ324" s="353"/>
      <c r="UK324" s="355"/>
      <c r="UL324" s="23"/>
      <c r="UM324" s="277"/>
      <c r="UN324" s="300"/>
      <c r="UO324" s="300"/>
      <c r="UP324" s="269"/>
      <c r="UQ324" s="300"/>
      <c r="UR324" s="300"/>
      <c r="US324" s="273"/>
      <c r="UT324" s="273"/>
      <c r="UU324" s="273"/>
      <c r="UV324" s="273"/>
      <c r="UW324" s="273"/>
      <c r="UX324" s="273"/>
      <c r="UY324" s="285"/>
      <c r="UZ324" s="353"/>
      <c r="VA324" s="355"/>
      <c r="VB324" s="23"/>
      <c r="VC324" s="277"/>
      <c r="VD324" s="300"/>
      <c r="VE324" s="300"/>
      <c r="VF324" s="269"/>
      <c r="VG324" s="300"/>
      <c r="VH324" s="300"/>
      <c r="VI324" s="273"/>
      <c r="VJ324" s="273"/>
      <c r="VK324" s="273"/>
      <c r="VL324" s="273"/>
      <c r="VM324" s="273"/>
      <c r="VN324" s="273"/>
      <c r="VO324" s="285"/>
      <c r="VP324" s="353"/>
      <c r="VQ324" s="355"/>
      <c r="VR324" s="23"/>
      <c r="VS324" s="277"/>
      <c r="VT324" s="300"/>
      <c r="VU324" s="300"/>
      <c r="VV324" s="269"/>
      <c r="VW324" s="300"/>
      <c r="VX324" s="300"/>
      <c r="VY324" s="273"/>
      <c r="VZ324" s="273"/>
      <c r="WA324" s="273"/>
      <c r="WB324" s="273"/>
      <c r="WC324" s="273"/>
      <c r="WD324" s="273"/>
      <c r="WE324" s="285"/>
      <c r="WF324" s="353"/>
      <c r="WG324" s="355"/>
      <c r="WH324" s="23"/>
      <c r="WI324" s="277"/>
      <c r="WJ324" s="300"/>
      <c r="WK324" s="300"/>
      <c r="WL324" s="269"/>
      <c r="WM324" s="300"/>
      <c r="WN324" s="300"/>
      <c r="WO324" s="273"/>
      <c r="WP324" s="273"/>
      <c r="WQ324" s="273"/>
      <c r="WR324" s="273"/>
      <c r="WS324" s="273"/>
      <c r="WT324" s="273"/>
      <c r="WU324" s="285"/>
      <c r="WV324" s="353"/>
      <c r="WW324" s="355"/>
      <c r="WX324" s="23"/>
      <c r="WY324" s="277"/>
      <c r="WZ324" s="300"/>
      <c r="XA324" s="300"/>
      <c r="XB324" s="269"/>
      <c r="XC324" s="300"/>
      <c r="XD324" s="300"/>
      <c r="XE324" s="273"/>
      <c r="XF324" s="273"/>
      <c r="XG324" s="273"/>
      <c r="XH324" s="273"/>
      <c r="XI324" s="273"/>
      <c r="XJ324" s="273"/>
      <c r="XK324" s="285"/>
      <c r="XL324" s="353"/>
      <c r="XM324" s="355"/>
      <c r="XN324" s="23"/>
      <c r="XO324" s="277"/>
      <c r="XP324" s="300"/>
      <c r="XQ324" s="300"/>
      <c r="XR324" s="269"/>
      <c r="XS324" s="300"/>
      <c r="XT324" s="300"/>
      <c r="XU324" s="273"/>
      <c r="XV324" s="273"/>
      <c r="XW324" s="273"/>
      <c r="XX324" s="273"/>
      <c r="XY324" s="273"/>
      <c r="XZ324" s="273"/>
      <c r="YA324" s="285"/>
      <c r="YB324" s="353"/>
      <c r="YC324" s="355"/>
      <c r="YD324" s="23"/>
      <c r="YE324" s="277"/>
      <c r="YF324" s="300"/>
      <c r="YG324" s="300"/>
      <c r="YH324" s="269"/>
      <c r="YI324" s="300"/>
      <c r="YJ324" s="300"/>
      <c r="YK324" s="273"/>
      <c r="YL324" s="273"/>
      <c r="YM324" s="273"/>
      <c r="YN324" s="273"/>
      <c r="YO324" s="273"/>
      <c r="YP324" s="273"/>
      <c r="YQ324" s="285"/>
      <c r="YR324" s="353"/>
      <c r="YS324" s="355"/>
      <c r="YT324" s="23"/>
      <c r="YU324" s="277"/>
      <c r="YV324" s="300"/>
      <c r="YW324" s="300"/>
      <c r="YX324" s="269"/>
      <c r="YY324" s="300"/>
      <c r="YZ324" s="300"/>
      <c r="ZA324" s="273"/>
      <c r="ZB324" s="273"/>
      <c r="ZC324" s="273"/>
      <c r="ZD324" s="273"/>
      <c r="ZE324" s="273"/>
      <c r="ZF324" s="273"/>
      <c r="ZG324" s="285"/>
      <c r="ZH324" s="353"/>
      <c r="ZI324" s="355"/>
      <c r="ZJ324" s="23"/>
      <c r="ZK324" s="277"/>
      <c r="ZL324" s="300"/>
      <c r="ZM324" s="300"/>
      <c r="ZN324" s="269"/>
      <c r="ZO324" s="300"/>
      <c r="ZP324" s="300"/>
      <c r="ZQ324" s="273"/>
      <c r="ZR324" s="273"/>
      <c r="ZS324" s="273"/>
      <c r="ZT324" s="273"/>
      <c r="ZU324" s="273"/>
      <c r="ZV324" s="273"/>
      <c r="ZW324" s="285"/>
      <c r="ZX324" s="353"/>
      <c r="ZY324" s="355"/>
      <c r="ZZ324" s="23"/>
      <c r="AAA324" s="277"/>
      <c r="AAB324" s="300"/>
      <c r="AAC324" s="300"/>
      <c r="AAD324" s="269"/>
      <c r="AAE324" s="300"/>
      <c r="AAF324" s="300"/>
      <c r="AAG324" s="273"/>
      <c r="AAH324" s="273"/>
      <c r="AAI324" s="273"/>
      <c r="AAJ324" s="273"/>
      <c r="AAK324" s="273"/>
      <c r="AAL324" s="273"/>
      <c r="AAM324" s="285"/>
      <c r="AAN324" s="353"/>
      <c r="AAO324" s="355"/>
      <c r="AAP324" s="23"/>
      <c r="AAQ324" s="277"/>
      <c r="AAR324" s="300"/>
      <c r="AAS324" s="300"/>
      <c r="AAT324" s="269"/>
      <c r="AAU324" s="300"/>
      <c r="AAV324" s="300"/>
      <c r="AAW324" s="273"/>
      <c r="AAX324" s="273"/>
      <c r="AAY324" s="273"/>
      <c r="AAZ324" s="273"/>
      <c r="ABA324" s="273"/>
      <c r="ABB324" s="273"/>
      <c r="ABC324" s="285"/>
      <c r="ABD324" s="353"/>
      <c r="ABE324" s="355"/>
      <c r="ABF324" s="23"/>
      <c r="ABG324" s="277"/>
      <c r="ABH324" s="300"/>
      <c r="ABI324" s="300"/>
      <c r="ABJ324" s="269"/>
      <c r="ABK324" s="300"/>
      <c r="ABL324" s="300"/>
      <c r="ABM324" s="273"/>
      <c r="ABN324" s="273"/>
      <c r="ABO324" s="273"/>
      <c r="ABP324" s="273"/>
      <c r="ABQ324" s="273"/>
      <c r="ABR324" s="273"/>
      <c r="ABS324" s="285"/>
      <c r="ABT324" s="353"/>
      <c r="ABU324" s="355"/>
      <c r="ABV324" s="23"/>
      <c r="ABW324" s="277"/>
      <c r="ABX324" s="300"/>
      <c r="ABY324" s="300"/>
      <c r="ABZ324" s="269"/>
      <c r="ACA324" s="300"/>
      <c r="ACB324" s="300"/>
      <c r="ACC324" s="273"/>
      <c r="ACD324" s="273"/>
      <c r="ACE324" s="273"/>
      <c r="ACF324" s="273"/>
      <c r="ACG324" s="273"/>
      <c r="ACH324" s="273"/>
      <c r="ACI324" s="285"/>
      <c r="ACJ324" s="353"/>
      <c r="ACK324" s="355"/>
      <c r="ACL324" s="23"/>
      <c r="ACM324" s="277"/>
      <c r="ACN324" s="300"/>
      <c r="ACO324" s="300"/>
      <c r="ACP324" s="269"/>
      <c r="ACQ324" s="300"/>
      <c r="ACR324" s="300"/>
      <c r="ACS324" s="273"/>
      <c r="ACT324" s="273"/>
      <c r="ACU324" s="273"/>
      <c r="ACV324" s="273"/>
      <c r="ACW324" s="273"/>
      <c r="ACX324" s="273"/>
      <c r="ACY324" s="285"/>
      <c r="ACZ324" s="353"/>
      <c r="ADA324" s="355"/>
      <c r="ADB324" s="23"/>
      <c r="ADC324" s="277"/>
      <c r="ADD324" s="300"/>
      <c r="ADE324" s="300"/>
      <c r="ADF324" s="269"/>
      <c r="ADG324" s="300"/>
      <c r="ADH324" s="300"/>
      <c r="ADI324" s="273"/>
      <c r="ADJ324" s="273"/>
      <c r="ADK324" s="273"/>
      <c r="ADL324" s="273"/>
      <c r="ADM324" s="273"/>
      <c r="ADN324" s="273"/>
      <c r="ADO324" s="285"/>
      <c r="ADP324" s="353"/>
      <c r="ADQ324" s="355"/>
      <c r="ADR324" s="23"/>
      <c r="ADS324" s="277"/>
      <c r="ADT324" s="300"/>
      <c r="ADU324" s="300"/>
      <c r="ADV324" s="269"/>
      <c r="ADW324" s="300"/>
      <c r="ADX324" s="300"/>
      <c r="ADY324" s="273"/>
      <c r="ADZ324" s="273"/>
      <c r="AEA324" s="273"/>
      <c r="AEB324" s="273"/>
      <c r="AEC324" s="273"/>
      <c r="AED324" s="273"/>
      <c r="AEE324" s="285"/>
      <c r="AEF324" s="353"/>
      <c r="AEG324" s="355"/>
      <c r="AEH324" s="23"/>
      <c r="AEI324" s="277"/>
      <c r="AEJ324" s="300"/>
      <c r="AEK324" s="300"/>
      <c r="AEL324" s="269"/>
      <c r="AEM324" s="300"/>
      <c r="AEN324" s="300"/>
      <c r="AEO324" s="273"/>
      <c r="AEP324" s="273"/>
      <c r="AEQ324" s="273"/>
      <c r="AER324" s="273"/>
      <c r="AES324" s="273"/>
      <c r="AET324" s="273"/>
      <c r="AEU324" s="285"/>
      <c r="AEV324" s="353"/>
      <c r="AEW324" s="355"/>
      <c r="AEX324" s="23"/>
      <c r="AEY324" s="277"/>
      <c r="AEZ324" s="300"/>
      <c r="AFA324" s="300"/>
      <c r="AFB324" s="269"/>
      <c r="AFC324" s="300"/>
      <c r="AFD324" s="300"/>
      <c r="AFE324" s="273"/>
      <c r="AFF324" s="273"/>
      <c r="AFG324" s="273"/>
      <c r="AFH324" s="273"/>
      <c r="AFI324" s="273"/>
      <c r="AFJ324" s="273"/>
      <c r="AFK324" s="285"/>
      <c r="AFL324" s="353"/>
      <c r="AFM324" s="355"/>
      <c r="AFN324" s="23"/>
      <c r="AFO324" s="277"/>
      <c r="AFP324" s="300"/>
      <c r="AFQ324" s="300"/>
      <c r="AFR324" s="269"/>
      <c r="AFS324" s="300"/>
      <c r="AFT324" s="300"/>
      <c r="AFU324" s="273"/>
      <c r="AFV324" s="273"/>
      <c r="AFW324" s="273"/>
      <c r="AFX324" s="273"/>
      <c r="AFY324" s="273"/>
      <c r="AFZ324" s="273"/>
      <c r="AGA324" s="285"/>
      <c r="AGB324" s="353"/>
      <c r="AGC324" s="355"/>
      <c r="AGD324" s="23"/>
      <c r="AGE324" s="277"/>
      <c r="AGF324" s="300"/>
      <c r="AGG324" s="300"/>
      <c r="AGH324" s="269"/>
      <c r="AGI324" s="300"/>
      <c r="AGJ324" s="300"/>
      <c r="AGK324" s="273"/>
      <c r="AGL324" s="273"/>
      <c r="AGM324" s="273"/>
      <c r="AGN324" s="273"/>
      <c r="AGO324" s="273"/>
      <c r="AGP324" s="273"/>
      <c r="AGQ324" s="285"/>
      <c r="AGR324" s="353"/>
      <c r="AGS324" s="355"/>
      <c r="AGT324" s="23"/>
      <c r="AGU324" s="277"/>
      <c r="AGV324" s="300"/>
      <c r="AGW324" s="300"/>
      <c r="AGX324" s="269"/>
      <c r="AGY324" s="300"/>
      <c r="AGZ324" s="300"/>
      <c r="AHA324" s="273"/>
      <c r="AHB324" s="273"/>
      <c r="AHC324" s="273"/>
      <c r="AHD324" s="273"/>
      <c r="AHE324" s="273"/>
      <c r="AHF324" s="273"/>
      <c r="AHG324" s="285"/>
      <c r="AHH324" s="353"/>
      <c r="AHI324" s="355"/>
      <c r="AHJ324" s="23"/>
      <c r="AHK324" s="277"/>
      <c r="AHL324" s="300"/>
      <c r="AHM324" s="300"/>
      <c r="AHN324" s="269"/>
      <c r="AHO324" s="300"/>
      <c r="AHP324" s="300"/>
      <c r="AHQ324" s="273"/>
      <c r="AHR324" s="273"/>
      <c r="AHS324" s="273"/>
      <c r="AHT324" s="273"/>
      <c r="AHU324" s="273"/>
      <c r="AHV324" s="273"/>
      <c r="AHW324" s="285"/>
      <c r="AHX324" s="353"/>
      <c r="AHY324" s="355"/>
      <c r="AHZ324" s="23"/>
      <c r="AIA324" s="277"/>
      <c r="AIB324" s="300"/>
      <c r="AIC324" s="300"/>
      <c r="AID324" s="269"/>
      <c r="AIE324" s="300"/>
      <c r="AIF324" s="300"/>
      <c r="AIG324" s="273"/>
      <c r="AIH324" s="273"/>
      <c r="AII324" s="273"/>
      <c r="AIJ324" s="273"/>
      <c r="AIK324" s="273"/>
      <c r="AIL324" s="273"/>
      <c r="AIM324" s="285"/>
      <c r="AIN324" s="353"/>
      <c r="AIO324" s="355"/>
      <c r="AIP324" s="23"/>
      <c r="AIQ324" s="277"/>
      <c r="AIR324" s="300"/>
      <c r="AIS324" s="300"/>
      <c r="AIT324" s="269"/>
      <c r="AIU324" s="300"/>
      <c r="AIV324" s="300"/>
      <c r="AIW324" s="273"/>
      <c r="AIX324" s="273"/>
      <c r="AIY324" s="273"/>
      <c r="AIZ324" s="273"/>
      <c r="AJA324" s="273"/>
      <c r="AJB324" s="273"/>
      <c r="AJC324" s="285"/>
      <c r="AJD324" s="353"/>
      <c r="AJE324" s="355"/>
      <c r="AJF324" s="23"/>
      <c r="AJG324" s="277"/>
      <c r="AJH324" s="300"/>
      <c r="AJI324" s="300"/>
      <c r="AJJ324" s="269"/>
      <c r="AJK324" s="300"/>
      <c r="AJL324" s="300"/>
      <c r="AJM324" s="273"/>
      <c r="AJN324" s="273"/>
      <c r="AJO324" s="273"/>
      <c r="AJP324" s="273"/>
      <c r="AJQ324" s="273"/>
      <c r="AJR324" s="273"/>
      <c r="AJS324" s="285"/>
      <c r="AJT324" s="353"/>
      <c r="AJU324" s="355"/>
      <c r="AJV324" s="23"/>
      <c r="AJW324" s="277"/>
      <c r="AJX324" s="300"/>
      <c r="AJY324" s="300"/>
      <c r="AJZ324" s="269"/>
      <c r="AKA324" s="300"/>
      <c r="AKB324" s="300"/>
      <c r="AKC324" s="273"/>
      <c r="AKD324" s="273"/>
      <c r="AKE324" s="273"/>
      <c r="AKF324" s="273"/>
      <c r="AKG324" s="273"/>
      <c r="AKH324" s="273"/>
      <c r="AKI324" s="285"/>
      <c r="AKJ324" s="353"/>
      <c r="AKK324" s="355"/>
      <c r="AKL324" s="23"/>
      <c r="AKM324" s="277"/>
      <c r="AKN324" s="300"/>
      <c r="AKO324" s="300"/>
      <c r="AKP324" s="269"/>
      <c r="AKQ324" s="300"/>
      <c r="AKR324" s="300"/>
      <c r="AKS324" s="273"/>
      <c r="AKT324" s="273"/>
      <c r="AKU324" s="273"/>
      <c r="AKV324" s="273"/>
      <c r="AKW324" s="273"/>
      <c r="AKX324" s="273"/>
      <c r="AKY324" s="285"/>
      <c r="AKZ324" s="353"/>
      <c r="ALA324" s="355"/>
      <c r="ALB324" s="23"/>
      <c r="ALC324" s="277"/>
      <c r="ALD324" s="300"/>
      <c r="ALE324" s="300"/>
      <c r="ALF324" s="269"/>
      <c r="ALG324" s="300"/>
      <c r="ALH324" s="300"/>
      <c r="ALI324" s="273"/>
      <c r="ALJ324" s="273"/>
      <c r="ALK324" s="273"/>
      <c r="ALL324" s="273"/>
      <c r="ALM324" s="273"/>
      <c r="ALN324" s="273"/>
      <c r="ALO324" s="285"/>
      <c r="ALP324" s="353"/>
      <c r="ALQ324" s="355"/>
      <c r="ALR324" s="23"/>
      <c r="ALS324" s="277"/>
      <c r="ALT324" s="300"/>
      <c r="ALU324" s="300"/>
      <c r="ALV324" s="269"/>
      <c r="ALW324" s="300"/>
      <c r="ALX324" s="300"/>
      <c r="ALY324" s="273"/>
      <c r="ALZ324" s="273"/>
      <c r="AMA324" s="273"/>
      <c r="AMB324" s="273"/>
      <c r="AMC324" s="273"/>
      <c r="AMD324" s="273"/>
      <c r="AME324" s="285"/>
      <c r="AMF324" s="353"/>
      <c r="AMG324" s="355"/>
      <c r="AMH324" s="23"/>
      <c r="AMI324" s="277"/>
      <c r="AMJ324" s="300"/>
      <c r="AMK324" s="300"/>
      <c r="AML324" s="269"/>
      <c r="AMM324" s="300"/>
      <c r="AMN324" s="300"/>
      <c r="AMO324" s="273"/>
      <c r="AMP324" s="273"/>
      <c r="AMQ324" s="273"/>
      <c r="AMR324" s="273"/>
      <c r="AMS324" s="273"/>
      <c r="AMT324" s="273"/>
      <c r="AMU324" s="285"/>
      <c r="AMV324" s="353"/>
      <c r="AMW324" s="355"/>
      <c r="AMX324" s="23"/>
      <c r="AMY324" s="277"/>
      <c r="AMZ324" s="300"/>
      <c r="ANA324" s="300"/>
      <c r="ANB324" s="269"/>
      <c r="ANC324" s="300"/>
      <c r="AND324" s="300"/>
      <c r="ANE324" s="273"/>
      <c r="ANF324" s="273"/>
      <c r="ANG324" s="273"/>
      <c r="ANH324" s="273"/>
      <c r="ANI324" s="273"/>
      <c r="ANJ324" s="273"/>
      <c r="ANK324" s="285"/>
      <c r="ANL324" s="353"/>
      <c r="ANM324" s="355"/>
      <c r="ANN324" s="23"/>
      <c r="ANO324" s="277"/>
      <c r="ANP324" s="300"/>
      <c r="ANQ324" s="300"/>
      <c r="ANR324" s="269"/>
      <c r="ANS324" s="300"/>
      <c r="ANT324" s="300"/>
      <c r="ANU324" s="273"/>
      <c r="ANV324" s="273"/>
      <c r="ANW324" s="273"/>
      <c r="ANX324" s="273"/>
      <c r="ANY324" s="273"/>
      <c r="ANZ324" s="273"/>
      <c r="AOA324" s="285"/>
      <c r="AOB324" s="353"/>
      <c r="AOC324" s="355"/>
      <c r="AOD324" s="23"/>
      <c r="AOE324" s="277"/>
      <c r="AOF324" s="300"/>
      <c r="AOG324" s="300"/>
      <c r="AOH324" s="269"/>
      <c r="AOI324" s="300"/>
      <c r="AOJ324" s="300"/>
      <c r="AOK324" s="273"/>
      <c r="AOL324" s="273"/>
      <c r="AOM324" s="273"/>
      <c r="AON324" s="273"/>
      <c r="AOO324" s="273"/>
      <c r="AOP324" s="273"/>
      <c r="AOQ324" s="285"/>
      <c r="AOR324" s="353"/>
      <c r="AOS324" s="355"/>
      <c r="AOT324" s="23"/>
      <c r="AOU324" s="277"/>
      <c r="AOV324" s="300"/>
      <c r="AOW324" s="300"/>
      <c r="AOX324" s="269"/>
      <c r="AOY324" s="300"/>
      <c r="AOZ324" s="300"/>
      <c r="APA324" s="273"/>
      <c r="APB324" s="273"/>
      <c r="APC324" s="273"/>
      <c r="APD324" s="273"/>
      <c r="APE324" s="273"/>
      <c r="APF324" s="273"/>
      <c r="APG324" s="285"/>
      <c r="APH324" s="353"/>
      <c r="API324" s="355"/>
      <c r="APJ324" s="23"/>
      <c r="APK324" s="277"/>
      <c r="APL324" s="300"/>
      <c r="APM324" s="300"/>
      <c r="APN324" s="269"/>
      <c r="APO324" s="300"/>
      <c r="APP324" s="300"/>
      <c r="APQ324" s="273"/>
      <c r="APR324" s="273"/>
      <c r="APS324" s="273"/>
      <c r="APT324" s="273"/>
      <c r="APU324" s="273"/>
      <c r="APV324" s="273"/>
      <c r="APW324" s="285"/>
      <c r="APX324" s="353"/>
      <c r="APY324" s="355"/>
      <c r="APZ324" s="23"/>
      <c r="AQA324" s="277"/>
      <c r="AQB324" s="300"/>
      <c r="AQC324" s="300"/>
      <c r="AQD324" s="269"/>
      <c r="AQE324" s="300"/>
      <c r="AQF324" s="300"/>
      <c r="AQG324" s="273"/>
      <c r="AQH324" s="273"/>
      <c r="AQI324" s="273"/>
      <c r="AQJ324" s="273"/>
      <c r="AQK324" s="273"/>
      <c r="AQL324" s="273"/>
      <c r="AQM324" s="285"/>
      <c r="AQN324" s="353"/>
      <c r="AQO324" s="355"/>
      <c r="AQP324" s="23"/>
      <c r="AQQ324" s="277"/>
      <c r="AQR324" s="300"/>
      <c r="AQS324" s="300"/>
      <c r="AQT324" s="269"/>
      <c r="AQU324" s="300"/>
      <c r="AQV324" s="300"/>
      <c r="AQW324" s="273"/>
      <c r="AQX324" s="273"/>
      <c r="AQY324" s="273"/>
      <c r="AQZ324" s="273"/>
      <c r="ARA324" s="273"/>
      <c r="ARB324" s="273"/>
      <c r="ARC324" s="285"/>
      <c r="ARD324" s="353"/>
      <c r="ARE324" s="355"/>
      <c r="ARF324" s="23"/>
      <c r="ARG324" s="277"/>
      <c r="ARH324" s="300"/>
      <c r="ARI324" s="300"/>
      <c r="ARJ324" s="269"/>
      <c r="ARK324" s="300"/>
      <c r="ARL324" s="300"/>
      <c r="ARM324" s="273"/>
      <c r="ARN324" s="273"/>
      <c r="ARO324" s="273"/>
      <c r="ARP324" s="273"/>
      <c r="ARQ324" s="273"/>
      <c r="ARR324" s="273"/>
      <c r="ARS324" s="285"/>
      <c r="ART324" s="353"/>
      <c r="ARU324" s="355"/>
      <c r="ARV324" s="23"/>
      <c r="ARW324" s="277"/>
      <c r="ARX324" s="300"/>
      <c r="ARY324" s="300"/>
      <c r="ARZ324" s="269"/>
      <c r="ASA324" s="300"/>
      <c r="ASB324" s="300"/>
      <c r="ASC324" s="273"/>
      <c r="ASD324" s="273"/>
      <c r="ASE324" s="273"/>
      <c r="ASF324" s="273"/>
      <c r="ASG324" s="273"/>
      <c r="ASH324" s="273"/>
      <c r="ASI324" s="285"/>
      <c r="ASJ324" s="353"/>
      <c r="ASK324" s="355"/>
      <c r="ASL324" s="23"/>
      <c r="ASM324" s="277"/>
      <c r="ASN324" s="300"/>
      <c r="ASO324" s="300"/>
      <c r="ASP324" s="269"/>
      <c r="ASQ324" s="300"/>
      <c r="ASR324" s="300"/>
      <c r="ASS324" s="273"/>
      <c r="AST324" s="273"/>
      <c r="ASU324" s="273"/>
      <c r="ASV324" s="273"/>
      <c r="ASW324" s="273"/>
      <c r="ASX324" s="273"/>
      <c r="ASY324" s="285"/>
      <c r="ASZ324" s="353"/>
      <c r="ATA324" s="355"/>
      <c r="ATB324" s="23"/>
      <c r="ATC324" s="277"/>
      <c r="ATD324" s="300"/>
      <c r="ATE324" s="300"/>
      <c r="ATF324" s="269"/>
      <c r="ATG324" s="300"/>
      <c r="ATH324" s="300"/>
      <c r="ATI324" s="273"/>
      <c r="ATJ324" s="273"/>
      <c r="ATK324" s="273"/>
      <c r="ATL324" s="273"/>
      <c r="ATM324" s="273"/>
      <c r="ATN324" s="273"/>
      <c r="ATO324" s="285"/>
      <c r="ATP324" s="353"/>
      <c r="ATQ324" s="355"/>
      <c r="ATR324" s="23"/>
      <c r="ATS324" s="277"/>
      <c r="ATT324" s="300"/>
      <c r="ATU324" s="300"/>
      <c r="ATV324" s="269"/>
      <c r="ATW324" s="300"/>
      <c r="ATX324" s="300"/>
      <c r="ATY324" s="273"/>
      <c r="ATZ324" s="273"/>
      <c r="AUA324" s="273"/>
      <c r="AUB324" s="273"/>
      <c r="AUC324" s="273"/>
      <c r="AUD324" s="273"/>
      <c r="AUE324" s="285"/>
      <c r="AUF324" s="353"/>
      <c r="AUG324" s="355"/>
      <c r="AUH324" s="23"/>
      <c r="AUI324" s="277"/>
      <c r="AUJ324" s="300"/>
      <c r="AUK324" s="300"/>
      <c r="AUL324" s="269"/>
      <c r="AUM324" s="300"/>
      <c r="AUN324" s="300"/>
      <c r="AUO324" s="273"/>
      <c r="AUP324" s="273"/>
      <c r="AUQ324" s="273"/>
      <c r="AUR324" s="273"/>
      <c r="AUS324" s="273"/>
      <c r="AUT324" s="273"/>
      <c r="AUU324" s="285"/>
      <c r="AUV324" s="353"/>
      <c r="AUW324" s="355"/>
      <c r="AUX324" s="23"/>
      <c r="AUY324" s="277"/>
      <c r="AUZ324" s="300"/>
      <c r="AVA324" s="300"/>
      <c r="AVB324" s="269"/>
      <c r="AVC324" s="300"/>
      <c r="AVD324" s="300"/>
      <c r="AVE324" s="273"/>
      <c r="AVF324" s="273"/>
      <c r="AVG324" s="273"/>
      <c r="AVH324" s="273"/>
      <c r="AVI324" s="273"/>
      <c r="AVJ324" s="273"/>
      <c r="AVK324" s="285"/>
      <c r="AVL324" s="353"/>
      <c r="AVM324" s="355"/>
      <c r="AVN324" s="23"/>
      <c r="AVO324" s="277"/>
      <c r="AVP324" s="300"/>
      <c r="AVQ324" s="300"/>
      <c r="AVR324" s="269"/>
      <c r="AVS324" s="300"/>
      <c r="AVT324" s="300"/>
      <c r="AVU324" s="273"/>
      <c r="AVV324" s="273"/>
      <c r="AVW324" s="273"/>
      <c r="AVX324" s="273"/>
      <c r="AVY324" s="273"/>
      <c r="AVZ324" s="273"/>
      <c r="AWA324" s="285"/>
      <c r="AWB324" s="353"/>
      <c r="AWC324" s="355"/>
      <c r="AWD324" s="23"/>
      <c r="AWE324" s="277"/>
      <c r="AWF324" s="300"/>
      <c r="AWG324" s="300"/>
      <c r="AWH324" s="269"/>
      <c r="AWI324" s="300"/>
      <c r="AWJ324" s="300"/>
      <c r="AWK324" s="273"/>
      <c r="AWL324" s="273"/>
      <c r="AWM324" s="273"/>
      <c r="AWN324" s="273"/>
      <c r="AWO324" s="273"/>
      <c r="AWP324" s="273"/>
      <c r="AWQ324" s="285"/>
      <c r="AWR324" s="353"/>
      <c r="AWS324" s="355"/>
      <c r="AWT324" s="23"/>
      <c r="AWU324" s="277"/>
      <c r="AWV324" s="300"/>
      <c r="AWW324" s="300"/>
      <c r="AWX324" s="269"/>
      <c r="AWY324" s="300"/>
      <c r="AWZ324" s="300"/>
      <c r="AXA324" s="273"/>
      <c r="AXB324" s="273"/>
      <c r="AXC324" s="273"/>
      <c r="AXD324" s="273"/>
      <c r="AXE324" s="273"/>
      <c r="AXF324" s="273"/>
      <c r="AXG324" s="285"/>
      <c r="AXH324" s="353"/>
      <c r="AXI324" s="355"/>
      <c r="AXJ324" s="23"/>
      <c r="AXK324" s="277"/>
      <c r="AXL324" s="300"/>
      <c r="AXM324" s="300"/>
      <c r="AXN324" s="269"/>
      <c r="AXO324" s="300"/>
      <c r="AXP324" s="300"/>
      <c r="AXQ324" s="273"/>
      <c r="AXR324" s="273"/>
      <c r="AXS324" s="273"/>
      <c r="AXT324" s="273"/>
      <c r="AXU324" s="273"/>
      <c r="AXV324" s="273"/>
      <c r="AXW324" s="285"/>
      <c r="AXX324" s="353"/>
      <c r="AXY324" s="355"/>
      <c r="AXZ324" s="23"/>
      <c r="AYA324" s="277"/>
      <c r="AYB324" s="300"/>
      <c r="AYC324" s="300"/>
      <c r="AYD324" s="269"/>
      <c r="AYE324" s="300"/>
      <c r="AYF324" s="300"/>
      <c r="AYG324" s="273"/>
      <c r="AYH324" s="273"/>
      <c r="AYI324" s="273"/>
      <c r="AYJ324" s="273"/>
      <c r="AYK324" s="273"/>
      <c r="AYL324" s="273"/>
      <c r="AYM324" s="285"/>
      <c r="AYN324" s="353"/>
      <c r="AYO324" s="355"/>
      <c r="AYP324" s="23"/>
      <c r="AYQ324" s="277"/>
      <c r="AYR324" s="300"/>
      <c r="AYS324" s="300"/>
      <c r="AYT324" s="269"/>
      <c r="AYU324" s="300"/>
      <c r="AYV324" s="300"/>
      <c r="AYW324" s="273"/>
      <c r="AYX324" s="273"/>
      <c r="AYY324" s="273"/>
      <c r="AYZ324" s="273"/>
      <c r="AZA324" s="273"/>
      <c r="AZB324" s="273"/>
      <c r="AZC324" s="285"/>
      <c r="AZD324" s="353"/>
      <c r="AZE324" s="355"/>
      <c r="AZF324" s="23"/>
      <c r="AZG324" s="277"/>
      <c r="AZH324" s="300"/>
      <c r="AZI324" s="300"/>
      <c r="AZJ324" s="269"/>
      <c r="AZK324" s="300"/>
      <c r="AZL324" s="300"/>
      <c r="AZM324" s="273"/>
      <c r="AZN324" s="273"/>
      <c r="AZO324" s="273"/>
      <c r="AZP324" s="273"/>
      <c r="AZQ324" s="273"/>
      <c r="AZR324" s="273"/>
      <c r="AZS324" s="285"/>
      <c r="AZT324" s="353"/>
      <c r="AZU324" s="355"/>
      <c r="AZV324" s="23"/>
      <c r="AZW324" s="277"/>
      <c r="AZX324" s="300"/>
      <c r="AZY324" s="300"/>
      <c r="AZZ324" s="269"/>
      <c r="BAA324" s="300"/>
      <c r="BAB324" s="300"/>
      <c r="BAC324" s="273"/>
      <c r="BAD324" s="273"/>
      <c r="BAE324" s="273"/>
      <c r="BAF324" s="273"/>
      <c r="BAG324" s="273"/>
      <c r="BAH324" s="273"/>
      <c r="BAI324" s="285"/>
      <c r="BAJ324" s="353"/>
      <c r="BAK324" s="355"/>
      <c r="BAL324" s="23"/>
      <c r="BAM324" s="277"/>
      <c r="BAN324" s="300"/>
      <c r="BAO324" s="300"/>
      <c r="BAP324" s="269"/>
      <c r="BAQ324" s="300"/>
      <c r="BAR324" s="300"/>
      <c r="BAS324" s="273"/>
      <c r="BAT324" s="273"/>
      <c r="BAU324" s="273"/>
      <c r="BAV324" s="273"/>
      <c r="BAW324" s="273"/>
      <c r="BAX324" s="273"/>
      <c r="BAY324" s="285"/>
      <c r="BAZ324" s="353"/>
      <c r="BBA324" s="355"/>
      <c r="BBB324" s="23"/>
      <c r="BBC324" s="277"/>
      <c r="BBD324" s="300"/>
      <c r="BBE324" s="300"/>
      <c r="BBF324" s="269"/>
      <c r="BBG324" s="300"/>
      <c r="BBH324" s="300"/>
      <c r="BBI324" s="273"/>
      <c r="BBJ324" s="273"/>
      <c r="BBK324" s="273"/>
      <c r="BBL324" s="273"/>
      <c r="BBM324" s="273"/>
      <c r="BBN324" s="273"/>
      <c r="BBO324" s="285"/>
      <c r="BBP324" s="353"/>
      <c r="BBQ324" s="355"/>
      <c r="BBR324" s="23"/>
      <c r="BBS324" s="277"/>
      <c r="BBT324" s="300"/>
      <c r="BBU324" s="300"/>
      <c r="BBV324" s="269"/>
      <c r="BBW324" s="300"/>
      <c r="BBX324" s="300"/>
      <c r="BBY324" s="273"/>
      <c r="BBZ324" s="273"/>
      <c r="BCA324" s="273"/>
      <c r="BCB324" s="273"/>
      <c r="BCC324" s="273"/>
      <c r="BCD324" s="273"/>
      <c r="BCE324" s="285"/>
      <c r="BCF324" s="353"/>
      <c r="BCG324" s="355"/>
      <c r="BCH324" s="23"/>
      <c r="BCI324" s="277"/>
      <c r="BCJ324" s="300"/>
      <c r="BCK324" s="300"/>
      <c r="BCL324" s="269"/>
      <c r="BCM324" s="300"/>
      <c r="BCN324" s="300"/>
      <c r="BCO324" s="273"/>
      <c r="BCP324" s="273"/>
      <c r="BCQ324" s="273"/>
      <c r="BCR324" s="273"/>
      <c r="BCS324" s="273"/>
      <c r="BCT324" s="273"/>
      <c r="BCU324" s="285"/>
      <c r="BCV324" s="353"/>
      <c r="BCW324" s="355"/>
      <c r="BCX324" s="23"/>
      <c r="BCY324" s="277"/>
      <c r="BCZ324" s="300"/>
      <c r="BDA324" s="300"/>
      <c r="BDB324" s="269"/>
      <c r="BDC324" s="300"/>
      <c r="BDD324" s="300"/>
      <c r="BDE324" s="273"/>
      <c r="BDF324" s="273"/>
      <c r="BDG324" s="273"/>
      <c r="BDH324" s="273"/>
      <c r="BDI324" s="273"/>
      <c r="BDJ324" s="273"/>
      <c r="BDK324" s="285"/>
      <c r="BDL324" s="353"/>
      <c r="BDM324" s="355"/>
      <c r="BDN324" s="23"/>
      <c r="BDO324" s="277"/>
      <c r="BDP324" s="300"/>
      <c r="BDQ324" s="300"/>
      <c r="BDR324" s="269"/>
      <c r="BDS324" s="300"/>
      <c r="BDT324" s="300"/>
      <c r="BDU324" s="273"/>
      <c r="BDV324" s="273"/>
      <c r="BDW324" s="273"/>
      <c r="BDX324" s="273"/>
      <c r="BDY324" s="273"/>
      <c r="BDZ324" s="273"/>
      <c r="BEA324" s="285"/>
      <c r="BEB324" s="353"/>
      <c r="BEC324" s="355"/>
      <c r="BED324" s="23"/>
      <c r="BEE324" s="277"/>
      <c r="BEF324" s="300"/>
      <c r="BEG324" s="300"/>
      <c r="BEH324" s="269"/>
      <c r="BEI324" s="300"/>
      <c r="BEJ324" s="300"/>
      <c r="BEK324" s="273"/>
      <c r="BEL324" s="273"/>
      <c r="BEM324" s="273"/>
      <c r="BEN324" s="273"/>
      <c r="BEO324" s="273"/>
      <c r="BEP324" s="273"/>
      <c r="BEQ324" s="285"/>
      <c r="BER324" s="353"/>
      <c r="BES324" s="355"/>
      <c r="BET324" s="23"/>
      <c r="BEU324" s="277"/>
      <c r="BEV324" s="300"/>
      <c r="BEW324" s="300"/>
      <c r="BEX324" s="269"/>
      <c r="BEY324" s="300"/>
      <c r="BEZ324" s="300"/>
      <c r="BFA324" s="273"/>
      <c r="BFB324" s="273"/>
      <c r="BFC324" s="273"/>
      <c r="BFD324" s="273"/>
      <c r="BFE324" s="273"/>
      <c r="BFF324" s="273"/>
      <c r="BFG324" s="285"/>
      <c r="BFH324" s="353"/>
      <c r="BFI324" s="355"/>
      <c r="BFJ324" s="23"/>
      <c r="BFK324" s="277"/>
      <c r="BFL324" s="300"/>
      <c r="BFM324" s="300"/>
      <c r="BFN324" s="269"/>
      <c r="BFO324" s="300"/>
      <c r="BFP324" s="300"/>
      <c r="BFQ324" s="273"/>
      <c r="BFR324" s="273"/>
      <c r="BFS324" s="273"/>
      <c r="BFT324" s="273"/>
      <c r="BFU324" s="273"/>
      <c r="BFV324" s="273"/>
      <c r="BFW324" s="285"/>
      <c r="BFX324" s="353"/>
      <c r="BFY324" s="355"/>
      <c r="BFZ324" s="23"/>
      <c r="BGA324" s="277"/>
      <c r="BGB324" s="300"/>
      <c r="BGC324" s="300"/>
      <c r="BGD324" s="269"/>
      <c r="BGE324" s="300"/>
      <c r="BGF324" s="300"/>
      <c r="BGG324" s="273"/>
      <c r="BGH324" s="273"/>
      <c r="BGI324" s="273"/>
      <c r="BGJ324" s="273"/>
      <c r="BGK324" s="273"/>
      <c r="BGL324" s="273"/>
      <c r="BGM324" s="285"/>
      <c r="BGN324" s="353"/>
      <c r="BGO324" s="355"/>
      <c r="BGP324" s="23"/>
      <c r="BGQ324" s="277"/>
      <c r="BGR324" s="300"/>
      <c r="BGS324" s="300"/>
      <c r="BGT324" s="269"/>
      <c r="BGU324" s="300"/>
      <c r="BGV324" s="300"/>
      <c r="BGW324" s="273"/>
      <c r="BGX324" s="273"/>
      <c r="BGY324" s="273"/>
      <c r="BGZ324" s="273"/>
      <c r="BHA324" s="273"/>
      <c r="BHB324" s="273"/>
      <c r="BHC324" s="285"/>
      <c r="BHD324" s="353"/>
      <c r="BHE324" s="355"/>
      <c r="BHF324" s="23"/>
      <c r="BHG324" s="277"/>
      <c r="BHH324" s="300"/>
      <c r="BHI324" s="300"/>
      <c r="BHJ324" s="269"/>
      <c r="BHK324" s="300"/>
      <c r="BHL324" s="300"/>
      <c r="BHM324" s="273"/>
      <c r="BHN324" s="273"/>
      <c r="BHO324" s="273"/>
      <c r="BHP324" s="273"/>
      <c r="BHQ324" s="273"/>
      <c r="BHR324" s="273"/>
      <c r="BHS324" s="285"/>
      <c r="BHT324" s="353"/>
      <c r="BHU324" s="355"/>
      <c r="BHV324" s="23"/>
      <c r="BHW324" s="277"/>
      <c r="BHX324" s="300"/>
      <c r="BHY324" s="300"/>
      <c r="BHZ324" s="269"/>
      <c r="BIA324" s="300"/>
      <c r="BIB324" s="300"/>
      <c r="BIC324" s="273"/>
      <c r="BID324" s="273"/>
      <c r="BIE324" s="273"/>
      <c r="BIF324" s="273"/>
      <c r="BIG324" s="273"/>
      <c r="BIH324" s="273"/>
      <c r="BII324" s="285"/>
      <c r="BIJ324" s="353"/>
      <c r="BIK324" s="355"/>
      <c r="BIL324" s="23"/>
      <c r="BIM324" s="277"/>
      <c r="BIN324" s="300"/>
      <c r="BIO324" s="300"/>
      <c r="BIP324" s="269"/>
      <c r="BIQ324" s="300"/>
      <c r="BIR324" s="300"/>
      <c r="BIS324" s="273"/>
      <c r="BIT324" s="273"/>
      <c r="BIU324" s="273"/>
      <c r="BIV324" s="273"/>
      <c r="BIW324" s="273"/>
      <c r="BIX324" s="273"/>
      <c r="BIY324" s="285"/>
      <c r="BIZ324" s="353"/>
      <c r="BJA324" s="355"/>
      <c r="BJB324" s="23"/>
      <c r="BJC324" s="277"/>
      <c r="BJD324" s="300"/>
      <c r="BJE324" s="300"/>
      <c r="BJF324" s="269"/>
      <c r="BJG324" s="300"/>
      <c r="BJH324" s="300"/>
      <c r="BJI324" s="273"/>
      <c r="BJJ324" s="273"/>
      <c r="BJK324" s="273"/>
      <c r="BJL324" s="273"/>
      <c r="BJM324" s="273"/>
      <c r="BJN324" s="273"/>
      <c r="BJO324" s="285"/>
      <c r="BJP324" s="353"/>
      <c r="BJQ324" s="355"/>
      <c r="BJR324" s="23"/>
      <c r="BJS324" s="277"/>
      <c r="BJT324" s="300"/>
      <c r="BJU324" s="300"/>
      <c r="BJV324" s="269"/>
      <c r="BJW324" s="300"/>
      <c r="BJX324" s="300"/>
      <c r="BJY324" s="273"/>
      <c r="BJZ324" s="273"/>
      <c r="BKA324" s="273"/>
      <c r="BKB324" s="273"/>
      <c r="BKC324" s="273"/>
      <c r="BKD324" s="273"/>
      <c r="BKE324" s="285"/>
      <c r="BKF324" s="353"/>
      <c r="BKG324" s="355"/>
      <c r="BKH324" s="23"/>
      <c r="BKI324" s="277"/>
      <c r="BKJ324" s="300"/>
      <c r="BKK324" s="300"/>
      <c r="BKL324" s="269"/>
      <c r="BKM324" s="300"/>
      <c r="BKN324" s="300"/>
      <c r="BKO324" s="273"/>
      <c r="BKP324" s="273"/>
      <c r="BKQ324" s="273"/>
      <c r="BKR324" s="273"/>
      <c r="BKS324" s="273"/>
      <c r="BKT324" s="273"/>
      <c r="BKU324" s="285"/>
      <c r="BKV324" s="353"/>
      <c r="BKW324" s="355"/>
      <c r="BKX324" s="23"/>
      <c r="BKY324" s="277"/>
      <c r="BKZ324" s="300"/>
      <c r="BLA324" s="300"/>
      <c r="BLB324" s="269"/>
      <c r="BLC324" s="300"/>
      <c r="BLD324" s="300"/>
      <c r="BLE324" s="273"/>
      <c r="BLF324" s="273"/>
      <c r="BLG324" s="273"/>
      <c r="BLH324" s="273"/>
      <c r="BLI324" s="273"/>
      <c r="BLJ324" s="273"/>
      <c r="BLK324" s="285"/>
      <c r="BLL324" s="353"/>
      <c r="BLM324" s="355"/>
      <c r="BLN324" s="23"/>
      <c r="BLO324" s="277"/>
      <c r="BLP324" s="300"/>
      <c r="BLQ324" s="300"/>
      <c r="BLR324" s="269"/>
      <c r="BLS324" s="300"/>
      <c r="BLT324" s="300"/>
      <c r="BLU324" s="273"/>
      <c r="BLV324" s="273"/>
      <c r="BLW324" s="273"/>
      <c r="BLX324" s="273"/>
      <c r="BLY324" s="273"/>
      <c r="BLZ324" s="273"/>
      <c r="BMA324" s="285"/>
      <c r="BMB324" s="353"/>
      <c r="BMC324" s="355"/>
      <c r="BMD324" s="23"/>
      <c r="BME324" s="277"/>
      <c r="BMF324" s="300"/>
      <c r="BMG324" s="300"/>
      <c r="BMH324" s="269"/>
      <c r="BMI324" s="300"/>
      <c r="BMJ324" s="300"/>
      <c r="BMK324" s="273"/>
      <c r="BML324" s="273"/>
      <c r="BMM324" s="273"/>
      <c r="BMN324" s="273"/>
      <c r="BMO324" s="273"/>
      <c r="BMP324" s="273"/>
      <c r="BMQ324" s="285"/>
      <c r="BMR324" s="353"/>
      <c r="BMS324" s="355"/>
      <c r="BMT324" s="23"/>
      <c r="BMU324" s="277"/>
      <c r="BMV324" s="300"/>
      <c r="BMW324" s="300"/>
      <c r="BMX324" s="269"/>
      <c r="BMY324" s="300"/>
      <c r="BMZ324" s="300"/>
      <c r="BNA324" s="273"/>
      <c r="BNB324" s="273"/>
      <c r="BNC324" s="273"/>
      <c r="BND324" s="273"/>
      <c r="BNE324" s="273"/>
      <c r="BNF324" s="273"/>
      <c r="BNG324" s="285"/>
      <c r="BNH324" s="353"/>
      <c r="BNI324" s="355"/>
      <c r="BNJ324" s="23"/>
      <c r="BNK324" s="277"/>
      <c r="BNL324" s="300"/>
      <c r="BNM324" s="300"/>
      <c r="BNN324" s="269"/>
      <c r="BNO324" s="300"/>
      <c r="BNP324" s="300"/>
      <c r="BNQ324" s="273"/>
      <c r="BNR324" s="273"/>
      <c r="BNS324" s="273"/>
      <c r="BNT324" s="273"/>
      <c r="BNU324" s="273"/>
      <c r="BNV324" s="273"/>
      <c r="BNW324" s="285"/>
      <c r="BNX324" s="353"/>
      <c r="BNY324" s="355"/>
      <c r="BNZ324" s="23"/>
      <c r="BOA324" s="277"/>
      <c r="BOB324" s="300"/>
      <c r="BOC324" s="300"/>
      <c r="BOD324" s="269"/>
      <c r="BOE324" s="300"/>
      <c r="BOF324" s="300"/>
      <c r="BOG324" s="273"/>
      <c r="BOH324" s="273"/>
      <c r="BOI324" s="273"/>
      <c r="BOJ324" s="273"/>
      <c r="BOK324" s="273"/>
      <c r="BOL324" s="273"/>
      <c r="BOM324" s="285"/>
      <c r="BON324" s="353"/>
      <c r="BOO324" s="355"/>
      <c r="BOP324" s="23"/>
      <c r="BOQ324" s="277"/>
      <c r="BOR324" s="300"/>
      <c r="BOS324" s="300"/>
      <c r="BOT324" s="269"/>
      <c r="BOU324" s="300"/>
      <c r="BOV324" s="300"/>
      <c r="BOW324" s="273"/>
      <c r="BOX324" s="273"/>
      <c r="BOY324" s="273"/>
      <c r="BOZ324" s="273"/>
      <c r="BPA324" s="273"/>
      <c r="BPB324" s="273"/>
      <c r="BPC324" s="285"/>
      <c r="BPD324" s="353"/>
      <c r="BPE324" s="355"/>
      <c r="BPF324" s="23"/>
      <c r="BPG324" s="277"/>
      <c r="BPH324" s="300"/>
      <c r="BPI324" s="300"/>
      <c r="BPJ324" s="269"/>
      <c r="BPK324" s="300"/>
      <c r="BPL324" s="300"/>
      <c r="BPM324" s="273"/>
      <c r="BPN324" s="273"/>
      <c r="BPO324" s="273"/>
      <c r="BPP324" s="273"/>
      <c r="BPQ324" s="273"/>
      <c r="BPR324" s="273"/>
      <c r="BPS324" s="285"/>
      <c r="BPT324" s="353"/>
      <c r="BPU324" s="355"/>
      <c r="BPV324" s="23"/>
      <c r="BPW324" s="277"/>
      <c r="BPX324" s="300"/>
      <c r="BPY324" s="300"/>
      <c r="BPZ324" s="269"/>
      <c r="BQA324" s="300"/>
      <c r="BQB324" s="300"/>
      <c r="BQC324" s="273"/>
      <c r="BQD324" s="273"/>
      <c r="BQE324" s="273"/>
      <c r="BQF324" s="273"/>
      <c r="BQG324" s="273"/>
      <c r="BQH324" s="273"/>
      <c r="BQI324" s="285"/>
      <c r="BQJ324" s="353"/>
      <c r="BQK324" s="355"/>
      <c r="BQL324" s="23"/>
      <c r="BQM324" s="277"/>
      <c r="BQN324" s="300"/>
      <c r="BQO324" s="300"/>
      <c r="BQP324" s="269"/>
      <c r="BQQ324" s="300"/>
      <c r="BQR324" s="300"/>
      <c r="BQS324" s="273"/>
      <c r="BQT324" s="273"/>
      <c r="BQU324" s="273"/>
      <c r="BQV324" s="273"/>
      <c r="BQW324" s="273"/>
      <c r="BQX324" s="273"/>
      <c r="BQY324" s="285"/>
      <c r="BQZ324" s="353"/>
      <c r="BRA324" s="355"/>
      <c r="BRB324" s="23"/>
      <c r="BRC324" s="277"/>
      <c r="BRD324" s="300"/>
      <c r="BRE324" s="300"/>
      <c r="BRF324" s="269"/>
      <c r="BRG324" s="300"/>
      <c r="BRH324" s="300"/>
      <c r="BRI324" s="273"/>
      <c r="BRJ324" s="273"/>
      <c r="BRK324" s="273"/>
      <c r="BRL324" s="273"/>
      <c r="BRM324" s="273"/>
      <c r="BRN324" s="273"/>
      <c r="BRO324" s="285"/>
      <c r="BRP324" s="353"/>
      <c r="BRQ324" s="355"/>
      <c r="BRR324" s="23"/>
      <c r="BRS324" s="277"/>
      <c r="BRT324" s="300"/>
      <c r="BRU324" s="300"/>
      <c r="BRV324" s="269"/>
      <c r="BRW324" s="300"/>
      <c r="BRX324" s="300"/>
      <c r="BRY324" s="273"/>
      <c r="BRZ324" s="273"/>
      <c r="BSA324" s="273"/>
      <c r="BSB324" s="273"/>
      <c r="BSC324" s="273"/>
      <c r="BSD324" s="273"/>
      <c r="BSE324" s="285"/>
      <c r="BSF324" s="353"/>
      <c r="BSG324" s="355"/>
      <c r="BSH324" s="23"/>
      <c r="BSI324" s="277"/>
      <c r="BSJ324" s="300"/>
      <c r="BSK324" s="300"/>
      <c r="BSL324" s="269"/>
      <c r="BSM324" s="300"/>
      <c r="BSN324" s="300"/>
      <c r="BSO324" s="273"/>
      <c r="BSP324" s="273"/>
      <c r="BSQ324" s="273"/>
      <c r="BSR324" s="273"/>
      <c r="BSS324" s="273"/>
      <c r="BST324" s="273"/>
      <c r="BSU324" s="285"/>
      <c r="BSV324" s="353"/>
      <c r="BSW324" s="355"/>
      <c r="BSX324" s="23"/>
      <c r="BSY324" s="277"/>
      <c r="BSZ324" s="300"/>
      <c r="BTA324" s="300"/>
      <c r="BTB324" s="269"/>
      <c r="BTC324" s="300"/>
      <c r="BTD324" s="300"/>
      <c r="BTE324" s="273"/>
      <c r="BTF324" s="273"/>
      <c r="BTG324" s="273"/>
      <c r="BTH324" s="273"/>
      <c r="BTI324" s="273"/>
      <c r="BTJ324" s="273"/>
      <c r="BTK324" s="285"/>
      <c r="BTL324" s="353"/>
      <c r="BTM324" s="355"/>
      <c r="BTN324" s="23"/>
      <c r="BTO324" s="277"/>
      <c r="BTP324" s="300"/>
      <c r="BTQ324" s="300"/>
      <c r="BTR324" s="269"/>
      <c r="BTS324" s="300"/>
      <c r="BTT324" s="300"/>
      <c r="BTU324" s="273"/>
      <c r="BTV324" s="273"/>
      <c r="BTW324" s="273"/>
      <c r="BTX324" s="273"/>
      <c r="BTY324" s="273"/>
      <c r="BTZ324" s="273"/>
      <c r="BUA324" s="285"/>
      <c r="BUB324" s="353"/>
      <c r="BUC324" s="355"/>
      <c r="BUD324" s="23"/>
      <c r="BUE324" s="277"/>
      <c r="BUF324" s="300"/>
      <c r="BUG324" s="300"/>
      <c r="BUH324" s="269"/>
      <c r="BUI324" s="300"/>
      <c r="BUJ324" s="300"/>
      <c r="BUK324" s="273"/>
      <c r="BUL324" s="273"/>
      <c r="BUM324" s="273"/>
      <c r="BUN324" s="273"/>
      <c r="BUO324" s="273"/>
      <c r="BUP324" s="273"/>
      <c r="BUQ324" s="285"/>
      <c r="BUR324" s="353"/>
      <c r="BUS324" s="355"/>
      <c r="BUT324" s="23"/>
      <c r="BUU324" s="277"/>
      <c r="BUV324" s="300"/>
      <c r="BUW324" s="300"/>
      <c r="BUX324" s="269"/>
      <c r="BUY324" s="300"/>
      <c r="BUZ324" s="300"/>
      <c r="BVA324" s="273"/>
      <c r="BVB324" s="273"/>
      <c r="BVC324" s="273"/>
      <c r="BVD324" s="273"/>
      <c r="BVE324" s="273"/>
      <c r="BVF324" s="273"/>
      <c r="BVG324" s="285"/>
      <c r="BVH324" s="353"/>
      <c r="BVI324" s="355"/>
      <c r="BVJ324" s="23"/>
      <c r="BVK324" s="277"/>
      <c r="BVL324" s="300"/>
      <c r="BVM324" s="300"/>
      <c r="BVN324" s="269"/>
      <c r="BVO324" s="300"/>
      <c r="BVP324" s="300"/>
      <c r="BVQ324" s="273"/>
      <c r="BVR324" s="273"/>
      <c r="BVS324" s="273"/>
      <c r="BVT324" s="273"/>
      <c r="BVU324" s="273"/>
      <c r="BVV324" s="273"/>
      <c r="BVW324" s="285"/>
      <c r="BVX324" s="353"/>
      <c r="BVY324" s="355"/>
      <c r="BVZ324" s="23"/>
      <c r="BWA324" s="277"/>
      <c r="BWB324" s="300"/>
      <c r="BWC324" s="300"/>
      <c r="BWD324" s="269"/>
      <c r="BWE324" s="300"/>
      <c r="BWF324" s="300"/>
      <c r="BWG324" s="273"/>
      <c r="BWH324" s="273"/>
      <c r="BWI324" s="273"/>
      <c r="BWJ324" s="273"/>
      <c r="BWK324" s="273"/>
      <c r="BWL324" s="273"/>
      <c r="BWM324" s="285"/>
      <c r="BWN324" s="353"/>
      <c r="BWO324" s="355"/>
      <c r="BWP324" s="23"/>
      <c r="BWQ324" s="277"/>
      <c r="BWR324" s="300"/>
      <c r="BWS324" s="300"/>
      <c r="BWT324" s="269"/>
      <c r="BWU324" s="300"/>
      <c r="BWV324" s="300"/>
      <c r="BWW324" s="273"/>
      <c r="BWX324" s="273"/>
      <c r="BWY324" s="273"/>
      <c r="BWZ324" s="273"/>
      <c r="BXA324" s="273"/>
      <c r="BXB324" s="273"/>
      <c r="BXC324" s="285"/>
      <c r="BXD324" s="353"/>
      <c r="BXE324" s="355"/>
      <c r="BXF324" s="23"/>
      <c r="BXG324" s="277"/>
      <c r="BXH324" s="300"/>
      <c r="BXI324" s="300"/>
      <c r="BXJ324" s="269"/>
      <c r="BXK324" s="300"/>
      <c r="BXL324" s="300"/>
      <c r="BXM324" s="273"/>
      <c r="BXN324" s="273"/>
      <c r="BXO324" s="273"/>
      <c r="BXP324" s="273"/>
      <c r="BXQ324" s="273"/>
      <c r="BXR324" s="273"/>
      <c r="BXS324" s="285"/>
      <c r="BXT324" s="353"/>
      <c r="BXU324" s="355"/>
      <c r="BXV324" s="23"/>
      <c r="BXW324" s="277"/>
      <c r="BXX324" s="300"/>
      <c r="BXY324" s="300"/>
      <c r="BXZ324" s="269"/>
      <c r="BYA324" s="300"/>
      <c r="BYB324" s="300"/>
      <c r="BYC324" s="273"/>
      <c r="BYD324" s="273"/>
      <c r="BYE324" s="273"/>
      <c r="BYF324" s="273"/>
      <c r="BYG324" s="273"/>
      <c r="BYH324" s="273"/>
      <c r="BYI324" s="285"/>
      <c r="BYJ324" s="353"/>
      <c r="BYK324" s="355"/>
      <c r="BYL324" s="23"/>
      <c r="BYM324" s="277"/>
      <c r="BYN324" s="300"/>
      <c r="BYO324" s="300"/>
      <c r="BYP324" s="269"/>
      <c r="BYQ324" s="300"/>
      <c r="BYR324" s="300"/>
      <c r="BYS324" s="273"/>
      <c r="BYT324" s="273"/>
      <c r="BYU324" s="273"/>
      <c r="BYV324" s="273"/>
      <c r="BYW324" s="273"/>
      <c r="BYX324" s="273"/>
      <c r="BYY324" s="285"/>
      <c r="BYZ324" s="353"/>
      <c r="BZA324" s="355"/>
      <c r="BZB324" s="23"/>
      <c r="BZC324" s="277"/>
      <c r="BZD324" s="300"/>
      <c r="BZE324" s="300"/>
      <c r="BZF324" s="269"/>
      <c r="BZG324" s="300"/>
      <c r="BZH324" s="300"/>
      <c r="BZI324" s="273"/>
      <c r="BZJ324" s="273"/>
      <c r="BZK324" s="273"/>
      <c r="BZL324" s="273"/>
      <c r="BZM324" s="273"/>
      <c r="BZN324" s="273"/>
      <c r="BZO324" s="285"/>
      <c r="BZP324" s="353"/>
      <c r="BZQ324" s="355"/>
      <c r="BZR324" s="23"/>
      <c r="BZS324" s="277"/>
      <c r="BZT324" s="300"/>
      <c r="BZU324" s="300"/>
      <c r="BZV324" s="269"/>
      <c r="BZW324" s="300"/>
      <c r="BZX324" s="300"/>
      <c r="BZY324" s="273"/>
      <c r="BZZ324" s="273"/>
      <c r="CAA324" s="273"/>
      <c r="CAB324" s="273"/>
      <c r="CAC324" s="273"/>
      <c r="CAD324" s="273"/>
      <c r="CAE324" s="285"/>
      <c r="CAF324" s="353"/>
      <c r="CAG324" s="355"/>
      <c r="CAH324" s="23"/>
      <c r="CAI324" s="277"/>
      <c r="CAJ324" s="300"/>
      <c r="CAK324" s="300"/>
      <c r="CAL324" s="269"/>
      <c r="CAM324" s="300"/>
      <c r="CAN324" s="300"/>
      <c r="CAO324" s="273"/>
      <c r="CAP324" s="273"/>
      <c r="CAQ324" s="273"/>
      <c r="CAR324" s="273"/>
      <c r="CAS324" s="273"/>
      <c r="CAT324" s="273"/>
      <c r="CAU324" s="285"/>
      <c r="CAV324" s="353"/>
      <c r="CAW324" s="355"/>
      <c r="CAX324" s="23"/>
      <c r="CAY324" s="277"/>
      <c r="CAZ324" s="300"/>
      <c r="CBA324" s="300"/>
      <c r="CBB324" s="269"/>
      <c r="CBC324" s="300"/>
      <c r="CBD324" s="300"/>
      <c r="CBE324" s="273"/>
      <c r="CBF324" s="273"/>
      <c r="CBG324" s="273"/>
      <c r="CBH324" s="273"/>
      <c r="CBI324" s="273"/>
      <c r="CBJ324" s="273"/>
      <c r="CBK324" s="285"/>
      <c r="CBL324" s="353"/>
      <c r="CBM324" s="355"/>
      <c r="CBN324" s="23"/>
      <c r="CBO324" s="277"/>
      <c r="CBP324" s="300"/>
      <c r="CBQ324" s="300"/>
      <c r="CBR324" s="269"/>
      <c r="CBS324" s="300"/>
      <c r="CBT324" s="300"/>
      <c r="CBU324" s="273"/>
      <c r="CBV324" s="273"/>
      <c r="CBW324" s="273"/>
      <c r="CBX324" s="273"/>
      <c r="CBY324" s="273"/>
      <c r="CBZ324" s="273"/>
      <c r="CCA324" s="285"/>
      <c r="CCB324" s="353"/>
      <c r="CCC324" s="355"/>
      <c r="CCD324" s="23"/>
      <c r="CCE324" s="277"/>
      <c r="CCF324" s="300"/>
      <c r="CCG324" s="300"/>
      <c r="CCH324" s="269"/>
      <c r="CCI324" s="300"/>
      <c r="CCJ324" s="300"/>
      <c r="CCK324" s="273"/>
      <c r="CCL324" s="273"/>
      <c r="CCM324" s="273"/>
      <c r="CCN324" s="273"/>
      <c r="CCO324" s="273"/>
      <c r="CCP324" s="273"/>
      <c r="CCQ324" s="285"/>
      <c r="CCR324" s="353"/>
      <c r="CCS324" s="355"/>
      <c r="CCT324" s="23"/>
      <c r="CCU324" s="277"/>
      <c r="CCV324" s="300"/>
      <c r="CCW324" s="300"/>
      <c r="CCX324" s="269"/>
      <c r="CCY324" s="300"/>
      <c r="CCZ324" s="300"/>
      <c r="CDA324" s="273"/>
      <c r="CDB324" s="273"/>
      <c r="CDC324" s="273"/>
      <c r="CDD324" s="273"/>
      <c r="CDE324" s="273"/>
      <c r="CDF324" s="273"/>
      <c r="CDG324" s="285"/>
      <c r="CDH324" s="353"/>
      <c r="CDI324" s="355"/>
      <c r="CDJ324" s="23"/>
      <c r="CDK324" s="277"/>
      <c r="CDL324" s="300"/>
      <c r="CDM324" s="300"/>
      <c r="CDN324" s="269"/>
      <c r="CDO324" s="300"/>
      <c r="CDP324" s="300"/>
      <c r="CDQ324" s="273"/>
      <c r="CDR324" s="273"/>
      <c r="CDS324" s="273"/>
      <c r="CDT324" s="273"/>
      <c r="CDU324" s="273"/>
      <c r="CDV324" s="273"/>
      <c r="CDW324" s="285"/>
      <c r="CDX324" s="353"/>
      <c r="CDY324" s="355"/>
      <c r="CDZ324" s="23"/>
      <c r="CEA324" s="277"/>
      <c r="CEB324" s="300"/>
      <c r="CEC324" s="300"/>
      <c r="CED324" s="269"/>
      <c r="CEE324" s="300"/>
      <c r="CEF324" s="300"/>
      <c r="CEG324" s="273"/>
      <c r="CEH324" s="273"/>
      <c r="CEI324" s="273"/>
      <c r="CEJ324" s="273"/>
      <c r="CEK324" s="273"/>
      <c r="CEL324" s="273"/>
      <c r="CEM324" s="285"/>
      <c r="CEN324" s="353"/>
      <c r="CEO324" s="355"/>
      <c r="CEP324" s="23"/>
      <c r="CEQ324" s="277"/>
      <c r="CER324" s="300"/>
      <c r="CES324" s="300"/>
      <c r="CET324" s="269"/>
      <c r="CEU324" s="300"/>
      <c r="CEV324" s="300"/>
      <c r="CEW324" s="273"/>
      <c r="CEX324" s="273"/>
      <c r="CEY324" s="273"/>
      <c r="CEZ324" s="273"/>
      <c r="CFA324" s="273"/>
      <c r="CFB324" s="273"/>
      <c r="CFC324" s="285"/>
      <c r="CFD324" s="353"/>
      <c r="CFE324" s="355"/>
      <c r="CFF324" s="23"/>
      <c r="CFG324" s="277"/>
      <c r="CFH324" s="300"/>
      <c r="CFI324" s="300"/>
      <c r="CFJ324" s="269"/>
      <c r="CFK324" s="300"/>
      <c r="CFL324" s="300"/>
      <c r="CFM324" s="273"/>
      <c r="CFN324" s="273"/>
      <c r="CFO324" s="273"/>
      <c r="CFP324" s="273"/>
      <c r="CFQ324" s="273"/>
      <c r="CFR324" s="273"/>
      <c r="CFS324" s="285"/>
      <c r="CFT324" s="353"/>
      <c r="CFU324" s="355"/>
      <c r="CFV324" s="23"/>
      <c r="CFW324" s="277"/>
      <c r="CFX324" s="300"/>
      <c r="CFY324" s="300"/>
      <c r="CFZ324" s="269"/>
      <c r="CGA324" s="300"/>
      <c r="CGB324" s="300"/>
      <c r="CGC324" s="273"/>
      <c r="CGD324" s="273"/>
      <c r="CGE324" s="273"/>
      <c r="CGF324" s="273"/>
      <c r="CGG324" s="273"/>
      <c r="CGH324" s="273"/>
      <c r="CGI324" s="285"/>
      <c r="CGJ324" s="353"/>
      <c r="CGK324" s="355"/>
      <c r="CGL324" s="23"/>
      <c r="CGM324" s="277"/>
      <c r="CGN324" s="300"/>
      <c r="CGO324" s="300"/>
      <c r="CGP324" s="269"/>
      <c r="CGQ324" s="300"/>
      <c r="CGR324" s="300"/>
      <c r="CGS324" s="273"/>
      <c r="CGT324" s="273"/>
      <c r="CGU324" s="273"/>
      <c r="CGV324" s="273"/>
      <c r="CGW324" s="273"/>
      <c r="CGX324" s="273"/>
      <c r="CGY324" s="285"/>
      <c r="CGZ324" s="353"/>
      <c r="CHA324" s="355"/>
      <c r="CHB324" s="23"/>
      <c r="CHC324" s="277"/>
      <c r="CHD324" s="300"/>
      <c r="CHE324" s="300"/>
      <c r="CHF324" s="269"/>
      <c r="CHG324" s="300"/>
      <c r="CHH324" s="300"/>
      <c r="CHI324" s="273"/>
      <c r="CHJ324" s="273"/>
      <c r="CHK324" s="273"/>
      <c r="CHL324" s="273"/>
      <c r="CHM324" s="273"/>
      <c r="CHN324" s="273"/>
      <c r="CHO324" s="285"/>
      <c r="CHP324" s="353"/>
      <c r="CHQ324" s="355"/>
      <c r="CHR324" s="23"/>
      <c r="CHS324" s="277"/>
      <c r="CHT324" s="300"/>
      <c r="CHU324" s="300"/>
      <c r="CHV324" s="269"/>
      <c r="CHW324" s="300"/>
      <c r="CHX324" s="300"/>
      <c r="CHY324" s="273"/>
      <c r="CHZ324" s="273"/>
      <c r="CIA324" s="273"/>
      <c r="CIB324" s="273"/>
      <c r="CIC324" s="273"/>
      <c r="CID324" s="273"/>
      <c r="CIE324" s="285"/>
      <c r="CIF324" s="353"/>
      <c r="CIG324" s="355"/>
      <c r="CIH324" s="23"/>
      <c r="CII324" s="277"/>
      <c r="CIJ324" s="300"/>
      <c r="CIK324" s="300"/>
      <c r="CIL324" s="269"/>
      <c r="CIM324" s="300"/>
      <c r="CIN324" s="300"/>
      <c r="CIO324" s="273"/>
      <c r="CIP324" s="273"/>
      <c r="CIQ324" s="273"/>
      <c r="CIR324" s="273"/>
      <c r="CIS324" s="273"/>
      <c r="CIT324" s="273"/>
      <c r="CIU324" s="285"/>
      <c r="CIV324" s="353"/>
      <c r="CIW324" s="355"/>
      <c r="CIX324" s="23"/>
      <c r="CIY324" s="277"/>
      <c r="CIZ324" s="300"/>
      <c r="CJA324" s="300"/>
      <c r="CJB324" s="269"/>
      <c r="CJC324" s="300"/>
      <c r="CJD324" s="300"/>
      <c r="CJE324" s="273"/>
      <c r="CJF324" s="273"/>
      <c r="CJG324" s="273"/>
      <c r="CJH324" s="273"/>
      <c r="CJI324" s="273"/>
      <c r="CJJ324" s="273"/>
      <c r="CJK324" s="285"/>
      <c r="CJL324" s="353"/>
      <c r="CJM324" s="355"/>
      <c r="CJN324" s="23"/>
      <c r="CJO324" s="277"/>
      <c r="CJP324" s="300"/>
      <c r="CJQ324" s="300"/>
      <c r="CJR324" s="269"/>
      <c r="CJS324" s="300"/>
      <c r="CJT324" s="300"/>
      <c r="CJU324" s="273"/>
      <c r="CJV324" s="273"/>
      <c r="CJW324" s="273"/>
      <c r="CJX324" s="273"/>
      <c r="CJY324" s="273"/>
      <c r="CJZ324" s="273"/>
      <c r="CKA324" s="285"/>
      <c r="CKB324" s="353"/>
      <c r="CKC324" s="355"/>
      <c r="CKD324" s="23"/>
      <c r="CKE324" s="277"/>
      <c r="CKF324" s="300"/>
      <c r="CKG324" s="300"/>
      <c r="CKH324" s="269"/>
      <c r="CKI324" s="300"/>
      <c r="CKJ324" s="300"/>
      <c r="CKK324" s="273"/>
      <c r="CKL324" s="273"/>
      <c r="CKM324" s="273"/>
      <c r="CKN324" s="273"/>
      <c r="CKO324" s="273"/>
      <c r="CKP324" s="273"/>
      <c r="CKQ324" s="285"/>
      <c r="CKR324" s="353"/>
      <c r="CKS324" s="355"/>
      <c r="CKT324" s="23"/>
      <c r="CKU324" s="277"/>
      <c r="CKV324" s="300"/>
      <c r="CKW324" s="300"/>
      <c r="CKX324" s="269"/>
      <c r="CKY324" s="300"/>
      <c r="CKZ324" s="300"/>
      <c r="CLA324" s="273"/>
      <c r="CLB324" s="273"/>
      <c r="CLC324" s="273"/>
      <c r="CLD324" s="273"/>
      <c r="CLE324" s="273"/>
      <c r="CLF324" s="273"/>
      <c r="CLG324" s="285"/>
      <c r="CLH324" s="353"/>
      <c r="CLI324" s="355"/>
      <c r="CLJ324" s="23"/>
      <c r="CLK324" s="277"/>
      <c r="CLL324" s="300"/>
      <c r="CLM324" s="300"/>
      <c r="CLN324" s="269"/>
      <c r="CLO324" s="300"/>
      <c r="CLP324" s="300"/>
      <c r="CLQ324" s="273"/>
      <c r="CLR324" s="273"/>
      <c r="CLS324" s="273"/>
      <c r="CLT324" s="273"/>
      <c r="CLU324" s="273"/>
      <c r="CLV324" s="273"/>
      <c r="CLW324" s="285"/>
      <c r="CLX324" s="353"/>
      <c r="CLY324" s="355"/>
      <c r="CLZ324" s="23"/>
      <c r="CMA324" s="277"/>
      <c r="CMB324" s="300"/>
      <c r="CMC324" s="300"/>
      <c r="CMD324" s="269"/>
      <c r="CME324" s="300"/>
      <c r="CMF324" s="300"/>
      <c r="CMG324" s="273"/>
      <c r="CMH324" s="273"/>
      <c r="CMI324" s="273"/>
      <c r="CMJ324" s="273"/>
      <c r="CMK324" s="273"/>
      <c r="CML324" s="273"/>
      <c r="CMM324" s="285"/>
      <c r="CMN324" s="353"/>
      <c r="CMO324" s="355"/>
      <c r="CMP324" s="23"/>
      <c r="CMQ324" s="277"/>
      <c r="CMR324" s="300"/>
      <c r="CMS324" s="300"/>
      <c r="CMT324" s="269"/>
      <c r="CMU324" s="300"/>
      <c r="CMV324" s="300"/>
      <c r="CMW324" s="273"/>
      <c r="CMX324" s="273"/>
      <c r="CMY324" s="273"/>
      <c r="CMZ324" s="273"/>
      <c r="CNA324" s="273"/>
      <c r="CNB324" s="273"/>
      <c r="CNC324" s="285"/>
      <c r="CND324" s="353"/>
      <c r="CNE324" s="355"/>
      <c r="CNF324" s="23"/>
      <c r="CNG324" s="277"/>
      <c r="CNH324" s="300"/>
      <c r="CNI324" s="300"/>
      <c r="CNJ324" s="269"/>
      <c r="CNK324" s="300"/>
      <c r="CNL324" s="300"/>
      <c r="CNM324" s="273"/>
      <c r="CNN324" s="273"/>
      <c r="CNO324" s="273"/>
      <c r="CNP324" s="273"/>
      <c r="CNQ324" s="273"/>
      <c r="CNR324" s="273"/>
      <c r="CNS324" s="285"/>
      <c r="CNT324" s="353"/>
      <c r="CNU324" s="355"/>
      <c r="CNV324" s="23"/>
      <c r="CNW324" s="277"/>
      <c r="CNX324" s="300"/>
      <c r="CNY324" s="300"/>
      <c r="CNZ324" s="269"/>
      <c r="COA324" s="300"/>
      <c r="COB324" s="300"/>
      <c r="COC324" s="273"/>
      <c r="COD324" s="273"/>
      <c r="COE324" s="273"/>
      <c r="COF324" s="273"/>
      <c r="COG324" s="273"/>
      <c r="COH324" s="273"/>
      <c r="COI324" s="285"/>
      <c r="COJ324" s="353"/>
      <c r="COK324" s="355"/>
      <c r="COL324" s="23"/>
      <c r="COM324" s="277"/>
      <c r="CON324" s="300"/>
      <c r="COO324" s="300"/>
      <c r="COP324" s="269"/>
      <c r="COQ324" s="300"/>
      <c r="COR324" s="300"/>
      <c r="COS324" s="273"/>
      <c r="COT324" s="273"/>
      <c r="COU324" s="273"/>
      <c r="COV324" s="273"/>
      <c r="COW324" s="273"/>
      <c r="COX324" s="273"/>
      <c r="COY324" s="285"/>
      <c r="COZ324" s="353"/>
      <c r="CPA324" s="355"/>
      <c r="CPB324" s="23"/>
      <c r="CPC324" s="277"/>
      <c r="CPD324" s="300"/>
      <c r="CPE324" s="300"/>
      <c r="CPF324" s="269"/>
      <c r="CPG324" s="300"/>
      <c r="CPH324" s="300"/>
      <c r="CPI324" s="273"/>
      <c r="CPJ324" s="273"/>
      <c r="CPK324" s="273"/>
      <c r="CPL324" s="273"/>
      <c r="CPM324" s="273"/>
      <c r="CPN324" s="273"/>
      <c r="CPO324" s="285"/>
      <c r="CPP324" s="353"/>
      <c r="CPQ324" s="355"/>
      <c r="CPR324" s="23"/>
      <c r="CPS324" s="277"/>
      <c r="CPT324" s="300"/>
      <c r="CPU324" s="300"/>
      <c r="CPV324" s="269"/>
      <c r="CPW324" s="300"/>
      <c r="CPX324" s="300"/>
      <c r="CPY324" s="273"/>
      <c r="CPZ324" s="273"/>
      <c r="CQA324" s="273"/>
      <c r="CQB324" s="273"/>
      <c r="CQC324" s="273"/>
      <c r="CQD324" s="273"/>
      <c r="CQE324" s="285"/>
      <c r="CQF324" s="353"/>
      <c r="CQG324" s="355"/>
      <c r="CQH324" s="23"/>
      <c r="CQI324" s="277"/>
      <c r="CQJ324" s="300"/>
      <c r="CQK324" s="300"/>
      <c r="CQL324" s="269"/>
      <c r="CQM324" s="300"/>
      <c r="CQN324" s="300"/>
      <c r="CQO324" s="273"/>
      <c r="CQP324" s="273"/>
      <c r="CQQ324" s="273"/>
      <c r="CQR324" s="273"/>
      <c r="CQS324" s="273"/>
      <c r="CQT324" s="273"/>
      <c r="CQU324" s="285"/>
      <c r="CQV324" s="353"/>
      <c r="CQW324" s="355"/>
      <c r="CQX324" s="23"/>
      <c r="CQY324" s="277"/>
      <c r="CQZ324" s="300"/>
      <c r="CRA324" s="300"/>
      <c r="CRB324" s="269"/>
      <c r="CRC324" s="300"/>
      <c r="CRD324" s="300"/>
      <c r="CRE324" s="273"/>
      <c r="CRF324" s="273"/>
      <c r="CRG324" s="273"/>
      <c r="CRH324" s="273"/>
      <c r="CRI324" s="273"/>
      <c r="CRJ324" s="273"/>
      <c r="CRK324" s="285"/>
      <c r="CRL324" s="353"/>
      <c r="CRM324" s="355"/>
      <c r="CRN324" s="23"/>
      <c r="CRO324" s="277"/>
      <c r="CRP324" s="300"/>
      <c r="CRQ324" s="300"/>
      <c r="CRR324" s="269"/>
      <c r="CRS324" s="300"/>
      <c r="CRT324" s="300"/>
      <c r="CRU324" s="273"/>
      <c r="CRV324" s="273"/>
      <c r="CRW324" s="273"/>
      <c r="CRX324" s="273"/>
      <c r="CRY324" s="273"/>
      <c r="CRZ324" s="273"/>
      <c r="CSA324" s="285"/>
      <c r="CSB324" s="353"/>
      <c r="CSC324" s="355"/>
      <c r="CSD324" s="23"/>
      <c r="CSE324" s="277"/>
      <c r="CSF324" s="300"/>
      <c r="CSG324" s="300"/>
      <c r="CSH324" s="269"/>
      <c r="CSI324" s="300"/>
      <c r="CSJ324" s="300"/>
      <c r="CSK324" s="273"/>
      <c r="CSL324" s="273"/>
      <c r="CSM324" s="273"/>
      <c r="CSN324" s="273"/>
      <c r="CSO324" s="273"/>
      <c r="CSP324" s="273"/>
      <c r="CSQ324" s="285"/>
      <c r="CSR324" s="353"/>
      <c r="CSS324" s="355"/>
      <c r="CST324" s="23"/>
      <c r="CSU324" s="277"/>
      <c r="CSV324" s="300"/>
      <c r="CSW324" s="300"/>
      <c r="CSX324" s="269"/>
      <c r="CSY324" s="300"/>
      <c r="CSZ324" s="300"/>
      <c r="CTA324" s="273"/>
      <c r="CTB324" s="273"/>
      <c r="CTC324" s="273"/>
      <c r="CTD324" s="273"/>
      <c r="CTE324" s="273"/>
      <c r="CTF324" s="273"/>
      <c r="CTG324" s="285"/>
      <c r="CTH324" s="353"/>
      <c r="CTI324" s="355"/>
      <c r="CTJ324" s="23"/>
      <c r="CTK324" s="277"/>
      <c r="CTL324" s="300"/>
      <c r="CTM324" s="300"/>
      <c r="CTN324" s="269"/>
      <c r="CTO324" s="300"/>
      <c r="CTP324" s="300"/>
      <c r="CTQ324" s="273"/>
      <c r="CTR324" s="273"/>
      <c r="CTS324" s="273"/>
      <c r="CTT324" s="273"/>
      <c r="CTU324" s="273"/>
      <c r="CTV324" s="273"/>
      <c r="CTW324" s="285"/>
      <c r="CTX324" s="353"/>
      <c r="CTY324" s="355"/>
      <c r="CTZ324" s="23"/>
      <c r="CUA324" s="277"/>
      <c r="CUB324" s="300"/>
      <c r="CUC324" s="300"/>
      <c r="CUD324" s="269"/>
      <c r="CUE324" s="300"/>
      <c r="CUF324" s="300"/>
      <c r="CUG324" s="273"/>
      <c r="CUH324" s="273"/>
      <c r="CUI324" s="273"/>
      <c r="CUJ324" s="273"/>
      <c r="CUK324" s="273"/>
      <c r="CUL324" s="273"/>
      <c r="CUM324" s="285"/>
      <c r="CUN324" s="353"/>
      <c r="CUO324" s="355"/>
      <c r="CUP324" s="23"/>
      <c r="CUQ324" s="277"/>
      <c r="CUR324" s="300"/>
      <c r="CUS324" s="300"/>
      <c r="CUT324" s="269"/>
      <c r="CUU324" s="300"/>
      <c r="CUV324" s="300"/>
      <c r="CUW324" s="273"/>
      <c r="CUX324" s="273"/>
      <c r="CUY324" s="273"/>
      <c r="CUZ324" s="273"/>
      <c r="CVA324" s="273"/>
      <c r="CVB324" s="273"/>
      <c r="CVC324" s="285"/>
      <c r="CVD324" s="353"/>
      <c r="CVE324" s="355"/>
      <c r="CVF324" s="23"/>
      <c r="CVG324" s="277"/>
      <c r="CVH324" s="300"/>
      <c r="CVI324" s="300"/>
      <c r="CVJ324" s="269"/>
      <c r="CVK324" s="300"/>
      <c r="CVL324" s="300"/>
      <c r="CVM324" s="273"/>
      <c r="CVN324" s="273"/>
      <c r="CVO324" s="273"/>
      <c r="CVP324" s="273"/>
      <c r="CVQ324" s="273"/>
      <c r="CVR324" s="273"/>
      <c r="CVS324" s="285"/>
      <c r="CVT324" s="353"/>
      <c r="CVU324" s="355"/>
      <c r="CVV324" s="23"/>
      <c r="CVW324" s="277"/>
      <c r="CVX324" s="300"/>
      <c r="CVY324" s="300"/>
      <c r="CVZ324" s="269"/>
      <c r="CWA324" s="300"/>
      <c r="CWB324" s="300"/>
      <c r="CWC324" s="273"/>
      <c r="CWD324" s="273"/>
      <c r="CWE324" s="273"/>
      <c r="CWF324" s="273"/>
      <c r="CWG324" s="273"/>
      <c r="CWH324" s="273"/>
      <c r="CWI324" s="285"/>
      <c r="CWJ324" s="353"/>
      <c r="CWK324" s="355"/>
      <c r="CWL324" s="23"/>
      <c r="CWM324" s="277"/>
      <c r="CWN324" s="300"/>
      <c r="CWO324" s="300"/>
      <c r="CWP324" s="269"/>
      <c r="CWQ324" s="300"/>
      <c r="CWR324" s="300"/>
      <c r="CWS324" s="273"/>
      <c r="CWT324" s="273"/>
      <c r="CWU324" s="273"/>
      <c r="CWV324" s="273"/>
      <c r="CWW324" s="273"/>
      <c r="CWX324" s="273"/>
      <c r="CWY324" s="285"/>
      <c r="CWZ324" s="353"/>
      <c r="CXA324" s="355"/>
      <c r="CXB324" s="23"/>
      <c r="CXC324" s="277"/>
      <c r="CXD324" s="300"/>
      <c r="CXE324" s="300"/>
      <c r="CXF324" s="269"/>
      <c r="CXG324" s="300"/>
      <c r="CXH324" s="300"/>
      <c r="CXI324" s="273"/>
      <c r="CXJ324" s="273"/>
      <c r="CXK324" s="273"/>
      <c r="CXL324" s="273"/>
      <c r="CXM324" s="273"/>
      <c r="CXN324" s="273"/>
      <c r="CXO324" s="285"/>
      <c r="CXP324" s="353"/>
      <c r="CXQ324" s="355"/>
      <c r="CXR324" s="23"/>
      <c r="CXS324" s="277"/>
      <c r="CXT324" s="300"/>
      <c r="CXU324" s="300"/>
      <c r="CXV324" s="269"/>
      <c r="CXW324" s="300"/>
      <c r="CXX324" s="300"/>
      <c r="CXY324" s="273"/>
      <c r="CXZ324" s="273"/>
      <c r="CYA324" s="273"/>
      <c r="CYB324" s="273"/>
      <c r="CYC324" s="273"/>
      <c r="CYD324" s="273"/>
      <c r="CYE324" s="285"/>
      <c r="CYF324" s="353"/>
      <c r="CYG324" s="355"/>
      <c r="CYH324" s="23"/>
      <c r="CYI324" s="277"/>
      <c r="CYJ324" s="300"/>
      <c r="CYK324" s="300"/>
      <c r="CYL324" s="269"/>
      <c r="CYM324" s="300"/>
      <c r="CYN324" s="300"/>
      <c r="CYO324" s="273"/>
      <c r="CYP324" s="273"/>
      <c r="CYQ324" s="273"/>
      <c r="CYR324" s="273"/>
      <c r="CYS324" s="273"/>
      <c r="CYT324" s="273"/>
      <c r="CYU324" s="285"/>
      <c r="CYV324" s="353"/>
      <c r="CYW324" s="355"/>
      <c r="CYX324" s="23"/>
      <c r="CYY324" s="277"/>
      <c r="CYZ324" s="300"/>
      <c r="CZA324" s="300"/>
      <c r="CZB324" s="269"/>
      <c r="CZC324" s="300"/>
      <c r="CZD324" s="300"/>
      <c r="CZE324" s="273"/>
      <c r="CZF324" s="273"/>
      <c r="CZG324" s="273"/>
      <c r="CZH324" s="273"/>
      <c r="CZI324" s="273"/>
      <c r="CZJ324" s="273"/>
      <c r="CZK324" s="285"/>
      <c r="CZL324" s="353"/>
      <c r="CZM324" s="355"/>
      <c r="CZN324" s="23"/>
      <c r="CZO324" s="277"/>
      <c r="CZP324" s="300"/>
      <c r="CZQ324" s="300"/>
      <c r="CZR324" s="269"/>
      <c r="CZS324" s="300"/>
      <c r="CZT324" s="300"/>
      <c r="CZU324" s="273"/>
      <c r="CZV324" s="273"/>
      <c r="CZW324" s="273"/>
      <c r="CZX324" s="273"/>
      <c r="CZY324" s="273"/>
      <c r="CZZ324" s="273"/>
      <c r="DAA324" s="285"/>
      <c r="DAB324" s="353"/>
      <c r="DAC324" s="355"/>
      <c r="DAD324" s="23"/>
      <c r="DAE324" s="277"/>
      <c r="DAF324" s="300"/>
      <c r="DAG324" s="300"/>
      <c r="DAH324" s="269"/>
      <c r="DAI324" s="300"/>
      <c r="DAJ324" s="300"/>
      <c r="DAK324" s="273"/>
      <c r="DAL324" s="273"/>
      <c r="DAM324" s="273"/>
      <c r="DAN324" s="273"/>
      <c r="DAO324" s="273"/>
      <c r="DAP324" s="273"/>
      <c r="DAQ324" s="285"/>
      <c r="DAR324" s="353"/>
      <c r="DAS324" s="355"/>
      <c r="DAT324" s="23"/>
      <c r="DAU324" s="277"/>
      <c r="DAV324" s="300"/>
      <c r="DAW324" s="300"/>
      <c r="DAX324" s="269"/>
      <c r="DAY324" s="300"/>
      <c r="DAZ324" s="300"/>
      <c r="DBA324" s="273"/>
      <c r="DBB324" s="273"/>
      <c r="DBC324" s="273"/>
      <c r="DBD324" s="273"/>
      <c r="DBE324" s="273"/>
      <c r="DBF324" s="273"/>
      <c r="DBG324" s="285"/>
      <c r="DBH324" s="353"/>
      <c r="DBI324" s="355"/>
      <c r="DBJ324" s="23"/>
      <c r="DBK324" s="277"/>
      <c r="DBL324" s="300"/>
      <c r="DBM324" s="300"/>
      <c r="DBN324" s="269"/>
      <c r="DBO324" s="300"/>
      <c r="DBP324" s="300"/>
      <c r="DBQ324" s="273"/>
      <c r="DBR324" s="273"/>
      <c r="DBS324" s="273"/>
      <c r="DBT324" s="273"/>
      <c r="DBU324" s="273"/>
      <c r="DBV324" s="273"/>
      <c r="DBW324" s="285"/>
      <c r="DBX324" s="353"/>
      <c r="DBY324" s="355"/>
      <c r="DBZ324" s="23"/>
      <c r="DCA324" s="277"/>
      <c r="DCB324" s="300"/>
      <c r="DCC324" s="300"/>
      <c r="DCD324" s="269"/>
      <c r="DCE324" s="300"/>
      <c r="DCF324" s="300"/>
      <c r="DCG324" s="273"/>
      <c r="DCH324" s="273"/>
      <c r="DCI324" s="273"/>
      <c r="DCJ324" s="273"/>
      <c r="DCK324" s="273"/>
      <c r="DCL324" s="273"/>
      <c r="DCM324" s="285"/>
      <c r="DCN324" s="353"/>
      <c r="DCO324" s="355"/>
      <c r="DCP324" s="23"/>
      <c r="DCQ324" s="277"/>
      <c r="DCR324" s="300"/>
      <c r="DCS324" s="300"/>
      <c r="DCT324" s="269"/>
      <c r="DCU324" s="300"/>
      <c r="DCV324" s="300"/>
      <c r="DCW324" s="273"/>
      <c r="DCX324" s="273"/>
      <c r="DCY324" s="273"/>
      <c r="DCZ324" s="273"/>
      <c r="DDA324" s="273"/>
      <c r="DDB324" s="273"/>
      <c r="DDC324" s="285"/>
      <c r="DDD324" s="353"/>
      <c r="DDE324" s="355"/>
      <c r="DDF324" s="23"/>
      <c r="DDG324" s="277"/>
      <c r="DDH324" s="300"/>
      <c r="DDI324" s="300"/>
      <c r="DDJ324" s="269"/>
      <c r="DDK324" s="300"/>
      <c r="DDL324" s="300"/>
      <c r="DDM324" s="273"/>
      <c r="DDN324" s="273"/>
      <c r="DDO324" s="273"/>
      <c r="DDP324" s="273"/>
      <c r="DDQ324" s="273"/>
      <c r="DDR324" s="273"/>
      <c r="DDS324" s="285"/>
      <c r="DDT324" s="353"/>
      <c r="DDU324" s="355"/>
      <c r="DDV324" s="23"/>
      <c r="DDW324" s="277"/>
      <c r="DDX324" s="300"/>
      <c r="DDY324" s="300"/>
      <c r="DDZ324" s="269"/>
      <c r="DEA324" s="300"/>
      <c r="DEB324" s="300"/>
      <c r="DEC324" s="273"/>
      <c r="DED324" s="273"/>
      <c r="DEE324" s="273"/>
      <c r="DEF324" s="273"/>
      <c r="DEG324" s="273"/>
      <c r="DEH324" s="273"/>
      <c r="DEI324" s="285"/>
      <c r="DEJ324" s="353"/>
      <c r="DEK324" s="355"/>
      <c r="DEL324" s="23"/>
      <c r="DEM324" s="277"/>
      <c r="DEN324" s="300"/>
      <c r="DEO324" s="300"/>
      <c r="DEP324" s="269"/>
      <c r="DEQ324" s="300"/>
      <c r="DER324" s="300"/>
      <c r="DES324" s="273"/>
      <c r="DET324" s="273"/>
      <c r="DEU324" s="273"/>
      <c r="DEV324" s="273"/>
      <c r="DEW324" s="273"/>
      <c r="DEX324" s="273"/>
      <c r="DEY324" s="285"/>
      <c r="DEZ324" s="353"/>
      <c r="DFA324" s="355"/>
      <c r="DFB324" s="23"/>
      <c r="DFC324" s="277"/>
      <c r="DFD324" s="300"/>
      <c r="DFE324" s="300"/>
      <c r="DFF324" s="269"/>
      <c r="DFG324" s="300"/>
      <c r="DFH324" s="300"/>
      <c r="DFI324" s="273"/>
      <c r="DFJ324" s="273"/>
      <c r="DFK324" s="273"/>
      <c r="DFL324" s="273"/>
      <c r="DFM324" s="273"/>
      <c r="DFN324" s="273"/>
      <c r="DFO324" s="285"/>
      <c r="DFP324" s="353"/>
      <c r="DFQ324" s="355"/>
      <c r="DFR324" s="23"/>
      <c r="DFS324" s="277"/>
      <c r="DFT324" s="300"/>
      <c r="DFU324" s="300"/>
      <c r="DFV324" s="269"/>
      <c r="DFW324" s="300"/>
      <c r="DFX324" s="300"/>
      <c r="DFY324" s="273"/>
      <c r="DFZ324" s="273"/>
      <c r="DGA324" s="273"/>
      <c r="DGB324" s="273"/>
      <c r="DGC324" s="273"/>
      <c r="DGD324" s="273"/>
      <c r="DGE324" s="285"/>
      <c r="DGF324" s="353"/>
      <c r="DGG324" s="355"/>
      <c r="DGH324" s="23"/>
      <c r="DGI324" s="277"/>
      <c r="DGJ324" s="300"/>
      <c r="DGK324" s="300"/>
      <c r="DGL324" s="269"/>
      <c r="DGM324" s="300"/>
      <c r="DGN324" s="300"/>
      <c r="DGO324" s="273"/>
      <c r="DGP324" s="273"/>
      <c r="DGQ324" s="273"/>
      <c r="DGR324" s="273"/>
      <c r="DGS324" s="273"/>
      <c r="DGT324" s="273"/>
      <c r="DGU324" s="285"/>
      <c r="DGV324" s="353"/>
      <c r="DGW324" s="355"/>
      <c r="DGX324" s="23"/>
      <c r="DGY324" s="277"/>
      <c r="DGZ324" s="300"/>
      <c r="DHA324" s="300"/>
      <c r="DHB324" s="269"/>
      <c r="DHC324" s="300"/>
      <c r="DHD324" s="300"/>
      <c r="DHE324" s="273"/>
      <c r="DHF324" s="273"/>
      <c r="DHG324" s="273"/>
      <c r="DHH324" s="273"/>
      <c r="DHI324" s="273"/>
      <c r="DHJ324" s="273"/>
      <c r="DHK324" s="285"/>
      <c r="DHL324" s="353"/>
      <c r="DHM324" s="355"/>
      <c r="DHN324" s="23"/>
      <c r="DHO324" s="277"/>
      <c r="DHP324" s="300"/>
      <c r="DHQ324" s="300"/>
      <c r="DHR324" s="269"/>
      <c r="DHS324" s="300"/>
      <c r="DHT324" s="300"/>
      <c r="DHU324" s="273"/>
      <c r="DHV324" s="273"/>
      <c r="DHW324" s="273"/>
      <c r="DHX324" s="273"/>
      <c r="DHY324" s="273"/>
      <c r="DHZ324" s="273"/>
      <c r="DIA324" s="285"/>
      <c r="DIB324" s="353"/>
      <c r="DIC324" s="355"/>
      <c r="DID324" s="23"/>
      <c r="DIE324" s="277"/>
      <c r="DIF324" s="300"/>
      <c r="DIG324" s="300"/>
      <c r="DIH324" s="269"/>
      <c r="DII324" s="300"/>
      <c r="DIJ324" s="300"/>
      <c r="DIK324" s="273"/>
      <c r="DIL324" s="273"/>
      <c r="DIM324" s="273"/>
      <c r="DIN324" s="273"/>
      <c r="DIO324" s="273"/>
      <c r="DIP324" s="273"/>
      <c r="DIQ324" s="285"/>
      <c r="DIR324" s="353"/>
      <c r="DIS324" s="355"/>
      <c r="DIT324" s="23"/>
      <c r="DIU324" s="277"/>
      <c r="DIV324" s="300"/>
      <c r="DIW324" s="300"/>
      <c r="DIX324" s="269"/>
      <c r="DIY324" s="300"/>
      <c r="DIZ324" s="300"/>
      <c r="DJA324" s="273"/>
      <c r="DJB324" s="273"/>
      <c r="DJC324" s="273"/>
      <c r="DJD324" s="273"/>
      <c r="DJE324" s="273"/>
      <c r="DJF324" s="273"/>
      <c r="DJG324" s="285"/>
      <c r="DJH324" s="353"/>
      <c r="DJI324" s="355"/>
      <c r="DJJ324" s="23"/>
      <c r="DJK324" s="277"/>
      <c r="DJL324" s="300"/>
      <c r="DJM324" s="300"/>
      <c r="DJN324" s="269"/>
      <c r="DJO324" s="300"/>
      <c r="DJP324" s="300"/>
      <c r="DJQ324" s="273"/>
      <c r="DJR324" s="273"/>
      <c r="DJS324" s="273"/>
      <c r="DJT324" s="273"/>
      <c r="DJU324" s="273"/>
      <c r="DJV324" s="273"/>
      <c r="DJW324" s="285"/>
      <c r="DJX324" s="353"/>
      <c r="DJY324" s="355"/>
      <c r="DJZ324" s="23"/>
      <c r="DKA324" s="277"/>
      <c r="DKB324" s="300"/>
      <c r="DKC324" s="300"/>
      <c r="DKD324" s="269"/>
      <c r="DKE324" s="300"/>
      <c r="DKF324" s="300"/>
      <c r="DKG324" s="273"/>
      <c r="DKH324" s="273"/>
      <c r="DKI324" s="273"/>
      <c r="DKJ324" s="273"/>
      <c r="DKK324" s="273"/>
      <c r="DKL324" s="273"/>
      <c r="DKM324" s="285"/>
      <c r="DKN324" s="353"/>
      <c r="DKO324" s="355"/>
      <c r="DKP324" s="23"/>
      <c r="DKQ324" s="277"/>
      <c r="DKR324" s="300"/>
      <c r="DKS324" s="300"/>
      <c r="DKT324" s="269"/>
      <c r="DKU324" s="300"/>
      <c r="DKV324" s="300"/>
      <c r="DKW324" s="273"/>
      <c r="DKX324" s="273"/>
      <c r="DKY324" s="273"/>
      <c r="DKZ324" s="273"/>
      <c r="DLA324" s="273"/>
      <c r="DLB324" s="273"/>
      <c r="DLC324" s="285"/>
      <c r="DLD324" s="353"/>
      <c r="DLE324" s="355"/>
      <c r="DLF324" s="23"/>
      <c r="DLG324" s="277"/>
      <c r="DLH324" s="300"/>
      <c r="DLI324" s="300"/>
      <c r="DLJ324" s="269"/>
      <c r="DLK324" s="300"/>
      <c r="DLL324" s="300"/>
      <c r="DLM324" s="273"/>
      <c r="DLN324" s="273"/>
      <c r="DLO324" s="273"/>
      <c r="DLP324" s="273"/>
      <c r="DLQ324" s="273"/>
      <c r="DLR324" s="273"/>
      <c r="DLS324" s="285"/>
      <c r="DLT324" s="353"/>
      <c r="DLU324" s="355"/>
      <c r="DLV324" s="23"/>
      <c r="DLW324" s="277"/>
      <c r="DLX324" s="300"/>
      <c r="DLY324" s="300"/>
      <c r="DLZ324" s="269"/>
      <c r="DMA324" s="300"/>
      <c r="DMB324" s="300"/>
      <c r="DMC324" s="273"/>
      <c r="DMD324" s="273"/>
      <c r="DME324" s="273"/>
      <c r="DMF324" s="273"/>
      <c r="DMG324" s="273"/>
      <c r="DMH324" s="273"/>
      <c r="DMI324" s="285"/>
      <c r="DMJ324" s="353"/>
      <c r="DMK324" s="355"/>
      <c r="DML324" s="23"/>
      <c r="DMM324" s="277"/>
      <c r="DMN324" s="300"/>
      <c r="DMO324" s="300"/>
      <c r="DMP324" s="269"/>
      <c r="DMQ324" s="300"/>
      <c r="DMR324" s="300"/>
      <c r="DMS324" s="273"/>
      <c r="DMT324" s="273"/>
      <c r="DMU324" s="273"/>
      <c r="DMV324" s="273"/>
      <c r="DMW324" s="273"/>
      <c r="DMX324" s="273"/>
      <c r="DMY324" s="285"/>
      <c r="DMZ324" s="353"/>
      <c r="DNA324" s="355"/>
      <c r="DNB324" s="23"/>
      <c r="DNC324" s="277"/>
      <c r="DND324" s="300"/>
      <c r="DNE324" s="300"/>
      <c r="DNF324" s="269"/>
      <c r="DNG324" s="300"/>
      <c r="DNH324" s="300"/>
      <c r="DNI324" s="273"/>
      <c r="DNJ324" s="273"/>
      <c r="DNK324" s="273"/>
      <c r="DNL324" s="273"/>
      <c r="DNM324" s="273"/>
      <c r="DNN324" s="273"/>
      <c r="DNO324" s="285"/>
      <c r="DNP324" s="353"/>
      <c r="DNQ324" s="355"/>
      <c r="DNR324" s="23"/>
      <c r="DNS324" s="277"/>
      <c r="DNT324" s="300"/>
      <c r="DNU324" s="300"/>
      <c r="DNV324" s="269"/>
      <c r="DNW324" s="300"/>
      <c r="DNX324" s="300"/>
      <c r="DNY324" s="273"/>
      <c r="DNZ324" s="273"/>
      <c r="DOA324" s="273"/>
      <c r="DOB324" s="273"/>
      <c r="DOC324" s="273"/>
      <c r="DOD324" s="273"/>
      <c r="DOE324" s="285"/>
      <c r="DOF324" s="353"/>
      <c r="DOG324" s="355"/>
      <c r="DOH324" s="23"/>
      <c r="DOI324" s="277"/>
      <c r="DOJ324" s="300"/>
      <c r="DOK324" s="300"/>
      <c r="DOL324" s="269"/>
      <c r="DOM324" s="300"/>
      <c r="DON324" s="300"/>
      <c r="DOO324" s="273"/>
      <c r="DOP324" s="273"/>
      <c r="DOQ324" s="273"/>
      <c r="DOR324" s="273"/>
      <c r="DOS324" s="273"/>
      <c r="DOT324" s="273"/>
      <c r="DOU324" s="285"/>
      <c r="DOV324" s="353"/>
      <c r="DOW324" s="355"/>
      <c r="DOX324" s="23"/>
      <c r="DOY324" s="277"/>
      <c r="DOZ324" s="300"/>
      <c r="DPA324" s="300"/>
      <c r="DPB324" s="269"/>
      <c r="DPC324" s="300"/>
      <c r="DPD324" s="300"/>
      <c r="DPE324" s="273"/>
      <c r="DPF324" s="273"/>
      <c r="DPG324" s="273"/>
      <c r="DPH324" s="273"/>
      <c r="DPI324" s="273"/>
      <c r="DPJ324" s="273"/>
      <c r="DPK324" s="285"/>
      <c r="DPL324" s="353"/>
      <c r="DPM324" s="355"/>
      <c r="DPN324" s="23"/>
      <c r="DPO324" s="277"/>
      <c r="DPP324" s="300"/>
      <c r="DPQ324" s="300"/>
      <c r="DPR324" s="269"/>
      <c r="DPS324" s="300"/>
      <c r="DPT324" s="300"/>
      <c r="DPU324" s="273"/>
      <c r="DPV324" s="273"/>
      <c r="DPW324" s="273"/>
      <c r="DPX324" s="273"/>
      <c r="DPY324" s="273"/>
      <c r="DPZ324" s="273"/>
      <c r="DQA324" s="285"/>
      <c r="DQB324" s="353"/>
      <c r="DQC324" s="355"/>
      <c r="DQD324" s="23"/>
      <c r="DQE324" s="277"/>
      <c r="DQF324" s="300"/>
      <c r="DQG324" s="300"/>
      <c r="DQH324" s="269"/>
      <c r="DQI324" s="300"/>
      <c r="DQJ324" s="300"/>
      <c r="DQK324" s="273"/>
      <c r="DQL324" s="273"/>
      <c r="DQM324" s="273"/>
      <c r="DQN324" s="273"/>
      <c r="DQO324" s="273"/>
      <c r="DQP324" s="273"/>
      <c r="DQQ324" s="285"/>
      <c r="DQR324" s="353"/>
      <c r="DQS324" s="355"/>
      <c r="DQT324" s="23"/>
      <c r="DQU324" s="277"/>
      <c r="DQV324" s="300"/>
      <c r="DQW324" s="300"/>
      <c r="DQX324" s="269"/>
      <c r="DQY324" s="300"/>
      <c r="DQZ324" s="300"/>
      <c r="DRA324" s="273"/>
      <c r="DRB324" s="273"/>
      <c r="DRC324" s="273"/>
      <c r="DRD324" s="273"/>
      <c r="DRE324" s="273"/>
      <c r="DRF324" s="273"/>
      <c r="DRG324" s="285"/>
      <c r="DRH324" s="353"/>
      <c r="DRI324" s="355"/>
      <c r="DRJ324" s="23"/>
      <c r="DRK324" s="277"/>
      <c r="DRL324" s="300"/>
      <c r="DRM324" s="300"/>
      <c r="DRN324" s="269"/>
      <c r="DRO324" s="300"/>
      <c r="DRP324" s="300"/>
      <c r="DRQ324" s="273"/>
      <c r="DRR324" s="273"/>
      <c r="DRS324" s="273"/>
      <c r="DRT324" s="273"/>
      <c r="DRU324" s="273"/>
      <c r="DRV324" s="273"/>
      <c r="DRW324" s="285"/>
      <c r="DRX324" s="353"/>
      <c r="DRY324" s="355"/>
      <c r="DRZ324" s="23"/>
      <c r="DSA324" s="277"/>
      <c r="DSB324" s="300"/>
      <c r="DSC324" s="300"/>
      <c r="DSD324" s="269"/>
      <c r="DSE324" s="300"/>
      <c r="DSF324" s="300"/>
      <c r="DSG324" s="273"/>
      <c r="DSH324" s="273"/>
      <c r="DSI324" s="273"/>
      <c r="DSJ324" s="273"/>
      <c r="DSK324" s="273"/>
      <c r="DSL324" s="273"/>
      <c r="DSM324" s="285"/>
      <c r="DSN324" s="353"/>
      <c r="DSO324" s="355"/>
      <c r="DSP324" s="23"/>
      <c r="DSQ324" s="277"/>
      <c r="DSR324" s="300"/>
      <c r="DSS324" s="300"/>
      <c r="DST324" s="269"/>
      <c r="DSU324" s="300"/>
      <c r="DSV324" s="300"/>
      <c r="DSW324" s="273"/>
      <c r="DSX324" s="273"/>
      <c r="DSY324" s="273"/>
      <c r="DSZ324" s="273"/>
      <c r="DTA324" s="273"/>
      <c r="DTB324" s="273"/>
      <c r="DTC324" s="285"/>
      <c r="DTD324" s="353"/>
      <c r="DTE324" s="355"/>
      <c r="DTF324" s="23"/>
      <c r="DTG324" s="277"/>
      <c r="DTH324" s="300"/>
      <c r="DTI324" s="300"/>
      <c r="DTJ324" s="269"/>
      <c r="DTK324" s="300"/>
      <c r="DTL324" s="300"/>
      <c r="DTM324" s="273"/>
      <c r="DTN324" s="273"/>
      <c r="DTO324" s="273"/>
      <c r="DTP324" s="273"/>
      <c r="DTQ324" s="273"/>
      <c r="DTR324" s="273"/>
      <c r="DTS324" s="285"/>
      <c r="DTT324" s="353"/>
      <c r="DTU324" s="355"/>
      <c r="DTV324" s="23"/>
      <c r="DTW324" s="277"/>
      <c r="DTX324" s="300"/>
      <c r="DTY324" s="300"/>
      <c r="DTZ324" s="269"/>
      <c r="DUA324" s="300"/>
      <c r="DUB324" s="300"/>
      <c r="DUC324" s="273"/>
      <c r="DUD324" s="273"/>
      <c r="DUE324" s="273"/>
      <c r="DUF324" s="273"/>
      <c r="DUG324" s="273"/>
      <c r="DUH324" s="273"/>
      <c r="DUI324" s="285"/>
      <c r="DUJ324" s="353"/>
      <c r="DUK324" s="355"/>
      <c r="DUL324" s="23"/>
      <c r="DUM324" s="277"/>
      <c r="DUN324" s="300"/>
      <c r="DUO324" s="300"/>
      <c r="DUP324" s="269"/>
      <c r="DUQ324" s="300"/>
      <c r="DUR324" s="300"/>
      <c r="DUS324" s="273"/>
      <c r="DUT324" s="273"/>
      <c r="DUU324" s="273"/>
      <c r="DUV324" s="273"/>
      <c r="DUW324" s="273"/>
      <c r="DUX324" s="273"/>
      <c r="DUY324" s="285"/>
      <c r="DUZ324" s="353"/>
      <c r="DVA324" s="355"/>
      <c r="DVB324" s="23"/>
      <c r="DVC324" s="277"/>
      <c r="DVD324" s="300"/>
      <c r="DVE324" s="300"/>
      <c r="DVF324" s="269"/>
      <c r="DVG324" s="300"/>
      <c r="DVH324" s="300"/>
      <c r="DVI324" s="273"/>
      <c r="DVJ324" s="273"/>
      <c r="DVK324" s="273"/>
      <c r="DVL324" s="273"/>
      <c r="DVM324" s="273"/>
      <c r="DVN324" s="273"/>
      <c r="DVO324" s="285"/>
      <c r="DVP324" s="353"/>
      <c r="DVQ324" s="355"/>
      <c r="DVR324" s="23"/>
      <c r="DVS324" s="277"/>
      <c r="DVT324" s="300"/>
      <c r="DVU324" s="300"/>
      <c r="DVV324" s="269"/>
      <c r="DVW324" s="300"/>
      <c r="DVX324" s="300"/>
      <c r="DVY324" s="273"/>
      <c r="DVZ324" s="273"/>
      <c r="DWA324" s="273"/>
      <c r="DWB324" s="273"/>
      <c r="DWC324" s="273"/>
      <c r="DWD324" s="273"/>
      <c r="DWE324" s="285"/>
      <c r="DWF324" s="353"/>
      <c r="DWG324" s="355"/>
      <c r="DWH324" s="23"/>
      <c r="DWI324" s="277"/>
      <c r="DWJ324" s="300"/>
      <c r="DWK324" s="300"/>
      <c r="DWL324" s="269"/>
      <c r="DWM324" s="300"/>
      <c r="DWN324" s="300"/>
      <c r="DWO324" s="273"/>
      <c r="DWP324" s="273"/>
      <c r="DWQ324" s="273"/>
      <c r="DWR324" s="273"/>
      <c r="DWS324" s="273"/>
      <c r="DWT324" s="273"/>
      <c r="DWU324" s="285"/>
      <c r="DWV324" s="353"/>
      <c r="DWW324" s="355"/>
      <c r="DWX324" s="23"/>
      <c r="DWY324" s="277"/>
      <c r="DWZ324" s="300"/>
      <c r="DXA324" s="300"/>
      <c r="DXB324" s="269"/>
      <c r="DXC324" s="300"/>
      <c r="DXD324" s="300"/>
      <c r="DXE324" s="273"/>
      <c r="DXF324" s="273"/>
      <c r="DXG324" s="273"/>
      <c r="DXH324" s="273"/>
      <c r="DXI324" s="273"/>
      <c r="DXJ324" s="273"/>
      <c r="DXK324" s="285"/>
      <c r="DXL324" s="353"/>
      <c r="DXM324" s="355"/>
      <c r="DXN324" s="23"/>
      <c r="DXO324" s="277"/>
      <c r="DXP324" s="300"/>
      <c r="DXQ324" s="300"/>
      <c r="DXR324" s="269"/>
      <c r="DXS324" s="300"/>
      <c r="DXT324" s="300"/>
      <c r="DXU324" s="273"/>
      <c r="DXV324" s="273"/>
      <c r="DXW324" s="273"/>
      <c r="DXX324" s="273"/>
      <c r="DXY324" s="273"/>
      <c r="DXZ324" s="273"/>
      <c r="DYA324" s="285"/>
      <c r="DYB324" s="353"/>
      <c r="DYC324" s="355"/>
      <c r="DYD324" s="23"/>
      <c r="DYE324" s="277"/>
      <c r="DYF324" s="300"/>
      <c r="DYG324" s="300"/>
      <c r="DYH324" s="269"/>
      <c r="DYI324" s="300"/>
      <c r="DYJ324" s="300"/>
      <c r="DYK324" s="273"/>
      <c r="DYL324" s="273"/>
      <c r="DYM324" s="273"/>
      <c r="DYN324" s="273"/>
      <c r="DYO324" s="273"/>
      <c r="DYP324" s="273"/>
      <c r="DYQ324" s="285"/>
      <c r="DYR324" s="353"/>
      <c r="DYS324" s="355"/>
      <c r="DYT324" s="23"/>
      <c r="DYU324" s="277"/>
      <c r="DYV324" s="300"/>
      <c r="DYW324" s="300"/>
      <c r="DYX324" s="269"/>
      <c r="DYY324" s="300"/>
      <c r="DYZ324" s="300"/>
      <c r="DZA324" s="273"/>
      <c r="DZB324" s="273"/>
      <c r="DZC324" s="273"/>
      <c r="DZD324" s="273"/>
      <c r="DZE324" s="273"/>
      <c r="DZF324" s="273"/>
      <c r="DZG324" s="285"/>
      <c r="DZH324" s="353"/>
      <c r="DZI324" s="355"/>
      <c r="DZJ324" s="23"/>
      <c r="DZK324" s="277"/>
      <c r="DZL324" s="300"/>
      <c r="DZM324" s="300"/>
      <c r="DZN324" s="269"/>
      <c r="DZO324" s="300"/>
      <c r="DZP324" s="300"/>
      <c r="DZQ324" s="273"/>
      <c r="DZR324" s="273"/>
      <c r="DZS324" s="273"/>
      <c r="DZT324" s="273"/>
      <c r="DZU324" s="273"/>
      <c r="DZV324" s="273"/>
      <c r="DZW324" s="285"/>
      <c r="DZX324" s="353"/>
      <c r="DZY324" s="355"/>
      <c r="DZZ324" s="23"/>
      <c r="EAA324" s="277"/>
      <c r="EAB324" s="300"/>
      <c r="EAC324" s="300"/>
      <c r="EAD324" s="269"/>
      <c r="EAE324" s="300"/>
      <c r="EAF324" s="300"/>
      <c r="EAG324" s="273"/>
      <c r="EAH324" s="273"/>
      <c r="EAI324" s="273"/>
      <c r="EAJ324" s="273"/>
      <c r="EAK324" s="273"/>
      <c r="EAL324" s="273"/>
      <c r="EAM324" s="285"/>
      <c r="EAN324" s="353"/>
      <c r="EAO324" s="355"/>
      <c r="EAP324" s="23"/>
      <c r="EAQ324" s="277"/>
      <c r="EAR324" s="300"/>
      <c r="EAS324" s="300"/>
      <c r="EAT324" s="269"/>
      <c r="EAU324" s="300"/>
      <c r="EAV324" s="300"/>
      <c r="EAW324" s="273"/>
      <c r="EAX324" s="273"/>
      <c r="EAY324" s="273"/>
      <c r="EAZ324" s="273"/>
      <c r="EBA324" s="273"/>
      <c r="EBB324" s="273"/>
      <c r="EBC324" s="285"/>
      <c r="EBD324" s="353"/>
      <c r="EBE324" s="355"/>
      <c r="EBF324" s="23"/>
      <c r="EBG324" s="277"/>
      <c r="EBH324" s="300"/>
      <c r="EBI324" s="300"/>
      <c r="EBJ324" s="269"/>
      <c r="EBK324" s="300"/>
      <c r="EBL324" s="300"/>
      <c r="EBM324" s="273"/>
      <c r="EBN324" s="273"/>
      <c r="EBO324" s="273"/>
      <c r="EBP324" s="273"/>
      <c r="EBQ324" s="273"/>
      <c r="EBR324" s="273"/>
      <c r="EBS324" s="285"/>
      <c r="EBT324" s="353"/>
      <c r="EBU324" s="355"/>
      <c r="EBV324" s="23"/>
      <c r="EBW324" s="277"/>
      <c r="EBX324" s="300"/>
      <c r="EBY324" s="300"/>
      <c r="EBZ324" s="269"/>
      <c r="ECA324" s="300"/>
      <c r="ECB324" s="300"/>
      <c r="ECC324" s="273"/>
      <c r="ECD324" s="273"/>
      <c r="ECE324" s="273"/>
      <c r="ECF324" s="273"/>
      <c r="ECG324" s="273"/>
      <c r="ECH324" s="273"/>
      <c r="ECI324" s="285"/>
      <c r="ECJ324" s="353"/>
      <c r="ECK324" s="355"/>
      <c r="ECL324" s="23"/>
      <c r="ECM324" s="277"/>
      <c r="ECN324" s="300"/>
      <c r="ECO324" s="300"/>
      <c r="ECP324" s="269"/>
      <c r="ECQ324" s="300"/>
      <c r="ECR324" s="300"/>
      <c r="ECS324" s="273"/>
      <c r="ECT324" s="273"/>
      <c r="ECU324" s="273"/>
      <c r="ECV324" s="273"/>
      <c r="ECW324" s="273"/>
      <c r="ECX324" s="273"/>
      <c r="ECY324" s="285"/>
      <c r="ECZ324" s="353"/>
      <c r="EDA324" s="355"/>
      <c r="EDB324" s="23"/>
      <c r="EDC324" s="277"/>
      <c r="EDD324" s="300"/>
      <c r="EDE324" s="300"/>
      <c r="EDF324" s="269"/>
      <c r="EDG324" s="300"/>
      <c r="EDH324" s="300"/>
      <c r="EDI324" s="273"/>
      <c r="EDJ324" s="273"/>
      <c r="EDK324" s="273"/>
      <c r="EDL324" s="273"/>
      <c r="EDM324" s="273"/>
      <c r="EDN324" s="273"/>
      <c r="EDO324" s="285"/>
      <c r="EDP324" s="353"/>
      <c r="EDQ324" s="355"/>
      <c r="EDR324" s="23"/>
      <c r="EDS324" s="277"/>
      <c r="EDT324" s="300"/>
      <c r="EDU324" s="300"/>
      <c r="EDV324" s="269"/>
      <c r="EDW324" s="300"/>
      <c r="EDX324" s="300"/>
      <c r="EDY324" s="273"/>
      <c r="EDZ324" s="273"/>
      <c r="EEA324" s="273"/>
      <c r="EEB324" s="273"/>
      <c r="EEC324" s="273"/>
      <c r="EED324" s="273"/>
      <c r="EEE324" s="285"/>
      <c r="EEF324" s="353"/>
      <c r="EEG324" s="355"/>
      <c r="EEH324" s="23"/>
      <c r="EEI324" s="277"/>
      <c r="EEJ324" s="300"/>
      <c r="EEK324" s="300"/>
      <c r="EEL324" s="269"/>
      <c r="EEM324" s="300"/>
      <c r="EEN324" s="300"/>
      <c r="EEO324" s="273"/>
      <c r="EEP324" s="273"/>
      <c r="EEQ324" s="273"/>
      <c r="EER324" s="273"/>
      <c r="EES324" s="273"/>
      <c r="EET324" s="273"/>
      <c r="EEU324" s="285"/>
      <c r="EEV324" s="353"/>
      <c r="EEW324" s="355"/>
      <c r="EEX324" s="23"/>
      <c r="EEY324" s="277"/>
      <c r="EEZ324" s="300"/>
      <c r="EFA324" s="300"/>
      <c r="EFB324" s="269"/>
      <c r="EFC324" s="300"/>
      <c r="EFD324" s="300"/>
      <c r="EFE324" s="273"/>
      <c r="EFF324" s="273"/>
      <c r="EFG324" s="273"/>
      <c r="EFH324" s="273"/>
      <c r="EFI324" s="273"/>
      <c r="EFJ324" s="273"/>
      <c r="EFK324" s="285"/>
      <c r="EFL324" s="353"/>
      <c r="EFM324" s="355"/>
      <c r="EFN324" s="23"/>
      <c r="EFO324" s="277"/>
      <c r="EFP324" s="300"/>
      <c r="EFQ324" s="300"/>
      <c r="EFR324" s="269"/>
      <c r="EFS324" s="300"/>
      <c r="EFT324" s="300"/>
      <c r="EFU324" s="273"/>
      <c r="EFV324" s="273"/>
      <c r="EFW324" s="273"/>
      <c r="EFX324" s="273"/>
      <c r="EFY324" s="273"/>
      <c r="EFZ324" s="273"/>
      <c r="EGA324" s="285"/>
      <c r="EGB324" s="353"/>
      <c r="EGC324" s="355"/>
      <c r="EGD324" s="23"/>
      <c r="EGE324" s="277"/>
      <c r="EGF324" s="300"/>
      <c r="EGG324" s="300"/>
      <c r="EGH324" s="269"/>
      <c r="EGI324" s="300"/>
      <c r="EGJ324" s="300"/>
      <c r="EGK324" s="273"/>
      <c r="EGL324" s="273"/>
      <c r="EGM324" s="273"/>
      <c r="EGN324" s="273"/>
      <c r="EGO324" s="273"/>
      <c r="EGP324" s="273"/>
      <c r="EGQ324" s="285"/>
      <c r="EGR324" s="353"/>
      <c r="EGS324" s="355"/>
      <c r="EGT324" s="23"/>
      <c r="EGU324" s="277"/>
      <c r="EGV324" s="300"/>
      <c r="EGW324" s="300"/>
      <c r="EGX324" s="269"/>
      <c r="EGY324" s="300"/>
      <c r="EGZ324" s="300"/>
      <c r="EHA324" s="273"/>
      <c r="EHB324" s="273"/>
      <c r="EHC324" s="273"/>
      <c r="EHD324" s="273"/>
      <c r="EHE324" s="273"/>
      <c r="EHF324" s="273"/>
      <c r="EHG324" s="285"/>
      <c r="EHH324" s="353"/>
      <c r="EHI324" s="355"/>
      <c r="EHJ324" s="23"/>
      <c r="EHK324" s="277"/>
      <c r="EHL324" s="300"/>
      <c r="EHM324" s="300"/>
      <c r="EHN324" s="269"/>
      <c r="EHO324" s="300"/>
      <c r="EHP324" s="300"/>
      <c r="EHQ324" s="273"/>
      <c r="EHR324" s="273"/>
      <c r="EHS324" s="273"/>
      <c r="EHT324" s="273"/>
      <c r="EHU324" s="273"/>
      <c r="EHV324" s="273"/>
      <c r="EHW324" s="285"/>
      <c r="EHX324" s="353"/>
      <c r="EHY324" s="355"/>
      <c r="EHZ324" s="23"/>
      <c r="EIA324" s="277"/>
      <c r="EIB324" s="300"/>
      <c r="EIC324" s="300"/>
      <c r="EID324" s="269"/>
      <c r="EIE324" s="300"/>
      <c r="EIF324" s="300"/>
      <c r="EIG324" s="273"/>
      <c r="EIH324" s="273"/>
      <c r="EII324" s="273"/>
      <c r="EIJ324" s="273"/>
      <c r="EIK324" s="273"/>
      <c r="EIL324" s="273"/>
      <c r="EIM324" s="285"/>
      <c r="EIN324" s="353"/>
      <c r="EIO324" s="355"/>
      <c r="EIP324" s="23"/>
      <c r="EIQ324" s="277"/>
      <c r="EIR324" s="300"/>
      <c r="EIS324" s="300"/>
      <c r="EIT324" s="269"/>
      <c r="EIU324" s="300"/>
      <c r="EIV324" s="300"/>
      <c r="EIW324" s="273"/>
      <c r="EIX324" s="273"/>
      <c r="EIY324" s="273"/>
      <c r="EIZ324" s="273"/>
      <c r="EJA324" s="273"/>
      <c r="EJB324" s="273"/>
      <c r="EJC324" s="285"/>
      <c r="EJD324" s="353"/>
      <c r="EJE324" s="355"/>
      <c r="EJF324" s="23"/>
      <c r="EJG324" s="277"/>
      <c r="EJH324" s="300"/>
      <c r="EJI324" s="300"/>
      <c r="EJJ324" s="269"/>
      <c r="EJK324" s="300"/>
      <c r="EJL324" s="300"/>
      <c r="EJM324" s="273"/>
      <c r="EJN324" s="273"/>
      <c r="EJO324" s="273"/>
      <c r="EJP324" s="273"/>
      <c r="EJQ324" s="273"/>
      <c r="EJR324" s="273"/>
      <c r="EJS324" s="285"/>
      <c r="EJT324" s="353"/>
      <c r="EJU324" s="355"/>
      <c r="EJV324" s="23"/>
      <c r="EJW324" s="277"/>
      <c r="EJX324" s="300"/>
      <c r="EJY324" s="300"/>
      <c r="EJZ324" s="269"/>
      <c r="EKA324" s="300"/>
      <c r="EKB324" s="300"/>
      <c r="EKC324" s="273"/>
      <c r="EKD324" s="273"/>
      <c r="EKE324" s="273"/>
      <c r="EKF324" s="273"/>
      <c r="EKG324" s="273"/>
      <c r="EKH324" s="273"/>
      <c r="EKI324" s="285"/>
      <c r="EKJ324" s="353"/>
      <c r="EKK324" s="355"/>
      <c r="EKL324" s="23"/>
      <c r="EKM324" s="277"/>
      <c r="EKN324" s="300"/>
      <c r="EKO324" s="300"/>
      <c r="EKP324" s="269"/>
      <c r="EKQ324" s="300"/>
      <c r="EKR324" s="300"/>
      <c r="EKS324" s="273"/>
      <c r="EKT324" s="273"/>
      <c r="EKU324" s="273"/>
      <c r="EKV324" s="273"/>
      <c r="EKW324" s="273"/>
      <c r="EKX324" s="273"/>
      <c r="EKY324" s="285"/>
      <c r="EKZ324" s="353"/>
      <c r="ELA324" s="355"/>
      <c r="ELB324" s="23"/>
      <c r="ELC324" s="277"/>
      <c r="ELD324" s="300"/>
      <c r="ELE324" s="300"/>
      <c r="ELF324" s="269"/>
      <c r="ELG324" s="300"/>
      <c r="ELH324" s="300"/>
      <c r="ELI324" s="273"/>
      <c r="ELJ324" s="273"/>
      <c r="ELK324" s="273"/>
      <c r="ELL324" s="273"/>
      <c r="ELM324" s="273"/>
      <c r="ELN324" s="273"/>
      <c r="ELO324" s="285"/>
      <c r="ELP324" s="353"/>
      <c r="ELQ324" s="355"/>
      <c r="ELR324" s="23"/>
      <c r="ELS324" s="277"/>
      <c r="ELT324" s="300"/>
      <c r="ELU324" s="300"/>
      <c r="ELV324" s="269"/>
      <c r="ELW324" s="300"/>
      <c r="ELX324" s="300"/>
      <c r="ELY324" s="273"/>
      <c r="ELZ324" s="273"/>
      <c r="EMA324" s="273"/>
      <c r="EMB324" s="273"/>
      <c r="EMC324" s="273"/>
      <c r="EMD324" s="273"/>
      <c r="EME324" s="285"/>
      <c r="EMF324" s="353"/>
      <c r="EMG324" s="355"/>
      <c r="EMH324" s="23"/>
      <c r="EMI324" s="277"/>
      <c r="EMJ324" s="300"/>
      <c r="EMK324" s="300"/>
      <c r="EML324" s="269"/>
      <c r="EMM324" s="300"/>
      <c r="EMN324" s="300"/>
      <c r="EMO324" s="273"/>
      <c r="EMP324" s="273"/>
      <c r="EMQ324" s="273"/>
      <c r="EMR324" s="273"/>
      <c r="EMS324" s="273"/>
      <c r="EMT324" s="273"/>
      <c r="EMU324" s="285"/>
      <c r="EMV324" s="353"/>
      <c r="EMW324" s="355"/>
      <c r="EMX324" s="23"/>
      <c r="EMY324" s="277"/>
      <c r="EMZ324" s="300"/>
      <c r="ENA324" s="300"/>
      <c r="ENB324" s="269"/>
      <c r="ENC324" s="300"/>
      <c r="END324" s="300"/>
      <c r="ENE324" s="273"/>
      <c r="ENF324" s="273"/>
      <c r="ENG324" s="273"/>
      <c r="ENH324" s="273"/>
      <c r="ENI324" s="273"/>
      <c r="ENJ324" s="273"/>
      <c r="ENK324" s="285"/>
      <c r="ENL324" s="353"/>
      <c r="ENM324" s="355"/>
      <c r="ENN324" s="23"/>
      <c r="ENO324" s="277"/>
      <c r="ENP324" s="300"/>
      <c r="ENQ324" s="300"/>
      <c r="ENR324" s="269"/>
      <c r="ENS324" s="300"/>
      <c r="ENT324" s="300"/>
      <c r="ENU324" s="273"/>
      <c r="ENV324" s="273"/>
      <c r="ENW324" s="273"/>
      <c r="ENX324" s="273"/>
      <c r="ENY324" s="273"/>
      <c r="ENZ324" s="273"/>
      <c r="EOA324" s="285"/>
      <c r="EOB324" s="353"/>
      <c r="EOC324" s="355"/>
      <c r="EOD324" s="23"/>
      <c r="EOE324" s="277"/>
      <c r="EOF324" s="300"/>
      <c r="EOG324" s="300"/>
      <c r="EOH324" s="269"/>
      <c r="EOI324" s="300"/>
      <c r="EOJ324" s="300"/>
      <c r="EOK324" s="273"/>
      <c r="EOL324" s="273"/>
      <c r="EOM324" s="273"/>
      <c r="EON324" s="273"/>
      <c r="EOO324" s="273"/>
      <c r="EOP324" s="273"/>
      <c r="EOQ324" s="285"/>
      <c r="EOR324" s="353"/>
      <c r="EOS324" s="355"/>
      <c r="EOT324" s="23"/>
      <c r="EOU324" s="277"/>
      <c r="EOV324" s="300"/>
      <c r="EOW324" s="300"/>
      <c r="EOX324" s="269"/>
      <c r="EOY324" s="300"/>
      <c r="EOZ324" s="300"/>
      <c r="EPA324" s="273"/>
      <c r="EPB324" s="273"/>
      <c r="EPC324" s="273"/>
      <c r="EPD324" s="273"/>
      <c r="EPE324" s="273"/>
      <c r="EPF324" s="273"/>
      <c r="EPG324" s="285"/>
      <c r="EPH324" s="353"/>
      <c r="EPI324" s="355"/>
      <c r="EPJ324" s="23"/>
      <c r="EPK324" s="277"/>
      <c r="EPL324" s="300"/>
      <c r="EPM324" s="300"/>
      <c r="EPN324" s="269"/>
      <c r="EPO324" s="300"/>
      <c r="EPP324" s="300"/>
      <c r="EPQ324" s="273"/>
      <c r="EPR324" s="273"/>
      <c r="EPS324" s="273"/>
      <c r="EPT324" s="273"/>
      <c r="EPU324" s="273"/>
      <c r="EPV324" s="273"/>
      <c r="EPW324" s="285"/>
      <c r="EPX324" s="353"/>
      <c r="EPY324" s="355"/>
      <c r="EPZ324" s="23"/>
      <c r="EQA324" s="277"/>
      <c r="EQB324" s="300"/>
      <c r="EQC324" s="300"/>
      <c r="EQD324" s="269"/>
      <c r="EQE324" s="300"/>
      <c r="EQF324" s="300"/>
      <c r="EQG324" s="273"/>
      <c r="EQH324" s="273"/>
      <c r="EQI324" s="273"/>
      <c r="EQJ324" s="273"/>
      <c r="EQK324" s="273"/>
      <c r="EQL324" s="273"/>
      <c r="EQM324" s="285"/>
      <c r="EQN324" s="353"/>
      <c r="EQO324" s="355"/>
      <c r="EQP324" s="23"/>
      <c r="EQQ324" s="277"/>
      <c r="EQR324" s="300"/>
      <c r="EQS324" s="300"/>
      <c r="EQT324" s="269"/>
      <c r="EQU324" s="300"/>
      <c r="EQV324" s="300"/>
      <c r="EQW324" s="273"/>
      <c r="EQX324" s="273"/>
      <c r="EQY324" s="273"/>
      <c r="EQZ324" s="273"/>
      <c r="ERA324" s="273"/>
      <c r="ERB324" s="273"/>
      <c r="ERC324" s="285"/>
      <c r="ERD324" s="353"/>
      <c r="ERE324" s="355"/>
      <c r="ERF324" s="23"/>
      <c r="ERG324" s="277"/>
      <c r="ERH324" s="300"/>
      <c r="ERI324" s="300"/>
      <c r="ERJ324" s="269"/>
      <c r="ERK324" s="300"/>
      <c r="ERL324" s="300"/>
      <c r="ERM324" s="273"/>
      <c r="ERN324" s="273"/>
      <c r="ERO324" s="273"/>
      <c r="ERP324" s="273"/>
      <c r="ERQ324" s="273"/>
      <c r="ERR324" s="273"/>
      <c r="ERS324" s="285"/>
      <c r="ERT324" s="353"/>
      <c r="ERU324" s="355"/>
      <c r="ERV324" s="23"/>
      <c r="ERW324" s="277"/>
      <c r="ERX324" s="300"/>
      <c r="ERY324" s="300"/>
      <c r="ERZ324" s="269"/>
      <c r="ESA324" s="300"/>
      <c r="ESB324" s="300"/>
      <c r="ESC324" s="273"/>
      <c r="ESD324" s="273"/>
      <c r="ESE324" s="273"/>
      <c r="ESF324" s="273"/>
      <c r="ESG324" s="273"/>
      <c r="ESH324" s="273"/>
      <c r="ESI324" s="285"/>
      <c r="ESJ324" s="353"/>
      <c r="ESK324" s="355"/>
      <c r="ESL324" s="23"/>
      <c r="ESM324" s="277"/>
      <c r="ESN324" s="300"/>
      <c r="ESO324" s="300"/>
      <c r="ESP324" s="269"/>
      <c r="ESQ324" s="300"/>
      <c r="ESR324" s="300"/>
      <c r="ESS324" s="273"/>
      <c r="EST324" s="273"/>
      <c r="ESU324" s="273"/>
      <c r="ESV324" s="273"/>
      <c r="ESW324" s="273"/>
      <c r="ESX324" s="273"/>
      <c r="ESY324" s="285"/>
      <c r="ESZ324" s="353"/>
      <c r="ETA324" s="355"/>
      <c r="ETB324" s="23"/>
      <c r="ETC324" s="277"/>
      <c r="ETD324" s="300"/>
      <c r="ETE324" s="300"/>
      <c r="ETF324" s="269"/>
      <c r="ETG324" s="300"/>
      <c r="ETH324" s="300"/>
      <c r="ETI324" s="273"/>
      <c r="ETJ324" s="273"/>
      <c r="ETK324" s="273"/>
      <c r="ETL324" s="273"/>
      <c r="ETM324" s="273"/>
      <c r="ETN324" s="273"/>
      <c r="ETO324" s="285"/>
      <c r="ETP324" s="353"/>
      <c r="ETQ324" s="355"/>
      <c r="ETR324" s="23"/>
      <c r="ETS324" s="277"/>
      <c r="ETT324" s="300"/>
      <c r="ETU324" s="300"/>
      <c r="ETV324" s="269"/>
      <c r="ETW324" s="300"/>
      <c r="ETX324" s="300"/>
      <c r="ETY324" s="273"/>
      <c r="ETZ324" s="273"/>
      <c r="EUA324" s="273"/>
      <c r="EUB324" s="273"/>
      <c r="EUC324" s="273"/>
      <c r="EUD324" s="273"/>
      <c r="EUE324" s="285"/>
      <c r="EUF324" s="353"/>
      <c r="EUG324" s="355"/>
      <c r="EUH324" s="23"/>
      <c r="EUI324" s="277"/>
      <c r="EUJ324" s="300"/>
      <c r="EUK324" s="300"/>
      <c r="EUL324" s="269"/>
      <c r="EUM324" s="300"/>
      <c r="EUN324" s="300"/>
      <c r="EUO324" s="273"/>
      <c r="EUP324" s="273"/>
      <c r="EUQ324" s="273"/>
      <c r="EUR324" s="273"/>
      <c r="EUS324" s="273"/>
      <c r="EUT324" s="273"/>
      <c r="EUU324" s="285"/>
      <c r="EUV324" s="353"/>
      <c r="EUW324" s="355"/>
      <c r="EUX324" s="23"/>
      <c r="EUY324" s="277"/>
      <c r="EUZ324" s="300"/>
      <c r="EVA324" s="300"/>
      <c r="EVB324" s="269"/>
      <c r="EVC324" s="300"/>
      <c r="EVD324" s="300"/>
      <c r="EVE324" s="273"/>
      <c r="EVF324" s="273"/>
      <c r="EVG324" s="273"/>
      <c r="EVH324" s="273"/>
      <c r="EVI324" s="273"/>
      <c r="EVJ324" s="273"/>
      <c r="EVK324" s="285"/>
      <c r="EVL324" s="353"/>
      <c r="EVM324" s="355"/>
      <c r="EVN324" s="23"/>
      <c r="EVO324" s="277"/>
      <c r="EVP324" s="300"/>
      <c r="EVQ324" s="300"/>
      <c r="EVR324" s="269"/>
      <c r="EVS324" s="300"/>
      <c r="EVT324" s="300"/>
      <c r="EVU324" s="273"/>
      <c r="EVV324" s="273"/>
      <c r="EVW324" s="273"/>
      <c r="EVX324" s="273"/>
      <c r="EVY324" s="273"/>
      <c r="EVZ324" s="273"/>
      <c r="EWA324" s="285"/>
      <c r="EWB324" s="353"/>
      <c r="EWC324" s="355"/>
      <c r="EWD324" s="23"/>
      <c r="EWE324" s="277"/>
      <c r="EWF324" s="300"/>
      <c r="EWG324" s="300"/>
      <c r="EWH324" s="269"/>
      <c r="EWI324" s="300"/>
      <c r="EWJ324" s="300"/>
      <c r="EWK324" s="273"/>
      <c r="EWL324" s="273"/>
      <c r="EWM324" s="273"/>
      <c r="EWN324" s="273"/>
      <c r="EWO324" s="273"/>
      <c r="EWP324" s="273"/>
      <c r="EWQ324" s="285"/>
      <c r="EWR324" s="353"/>
      <c r="EWS324" s="355"/>
      <c r="EWT324" s="23"/>
      <c r="EWU324" s="277"/>
      <c r="EWV324" s="300"/>
      <c r="EWW324" s="300"/>
      <c r="EWX324" s="269"/>
      <c r="EWY324" s="300"/>
      <c r="EWZ324" s="300"/>
      <c r="EXA324" s="273"/>
      <c r="EXB324" s="273"/>
      <c r="EXC324" s="273"/>
      <c r="EXD324" s="273"/>
      <c r="EXE324" s="273"/>
      <c r="EXF324" s="273"/>
      <c r="EXG324" s="285"/>
      <c r="EXH324" s="353"/>
      <c r="EXI324" s="355"/>
      <c r="EXJ324" s="23"/>
      <c r="EXK324" s="277"/>
      <c r="EXL324" s="300"/>
      <c r="EXM324" s="300"/>
      <c r="EXN324" s="269"/>
      <c r="EXO324" s="300"/>
      <c r="EXP324" s="300"/>
      <c r="EXQ324" s="273"/>
      <c r="EXR324" s="273"/>
      <c r="EXS324" s="273"/>
      <c r="EXT324" s="273"/>
      <c r="EXU324" s="273"/>
      <c r="EXV324" s="273"/>
      <c r="EXW324" s="285"/>
      <c r="EXX324" s="353"/>
      <c r="EXY324" s="355"/>
      <c r="EXZ324" s="23"/>
      <c r="EYA324" s="277"/>
      <c r="EYB324" s="300"/>
      <c r="EYC324" s="300"/>
      <c r="EYD324" s="269"/>
      <c r="EYE324" s="300"/>
      <c r="EYF324" s="300"/>
      <c r="EYG324" s="273"/>
      <c r="EYH324" s="273"/>
      <c r="EYI324" s="273"/>
      <c r="EYJ324" s="273"/>
      <c r="EYK324" s="273"/>
      <c r="EYL324" s="273"/>
      <c r="EYM324" s="285"/>
      <c r="EYN324" s="353"/>
      <c r="EYO324" s="355"/>
      <c r="EYP324" s="23"/>
      <c r="EYQ324" s="277"/>
      <c r="EYR324" s="300"/>
      <c r="EYS324" s="300"/>
      <c r="EYT324" s="269"/>
      <c r="EYU324" s="300"/>
      <c r="EYV324" s="300"/>
      <c r="EYW324" s="273"/>
      <c r="EYX324" s="273"/>
      <c r="EYY324" s="273"/>
      <c r="EYZ324" s="273"/>
      <c r="EZA324" s="273"/>
      <c r="EZB324" s="273"/>
      <c r="EZC324" s="285"/>
      <c r="EZD324" s="353"/>
      <c r="EZE324" s="355"/>
      <c r="EZF324" s="23"/>
      <c r="EZG324" s="277"/>
      <c r="EZH324" s="300"/>
      <c r="EZI324" s="300"/>
      <c r="EZJ324" s="269"/>
      <c r="EZK324" s="300"/>
      <c r="EZL324" s="300"/>
      <c r="EZM324" s="273"/>
      <c r="EZN324" s="273"/>
      <c r="EZO324" s="273"/>
      <c r="EZP324" s="273"/>
      <c r="EZQ324" s="273"/>
      <c r="EZR324" s="273"/>
      <c r="EZS324" s="285"/>
      <c r="EZT324" s="353"/>
      <c r="EZU324" s="355"/>
      <c r="EZV324" s="23"/>
      <c r="EZW324" s="277"/>
      <c r="EZX324" s="300"/>
      <c r="EZY324" s="300"/>
      <c r="EZZ324" s="269"/>
      <c r="FAA324" s="300"/>
      <c r="FAB324" s="300"/>
      <c r="FAC324" s="273"/>
      <c r="FAD324" s="273"/>
      <c r="FAE324" s="273"/>
      <c r="FAF324" s="273"/>
      <c r="FAG324" s="273"/>
      <c r="FAH324" s="273"/>
      <c r="FAI324" s="285"/>
      <c r="FAJ324" s="353"/>
      <c r="FAK324" s="355"/>
      <c r="FAL324" s="23"/>
      <c r="FAM324" s="277"/>
      <c r="FAN324" s="300"/>
      <c r="FAO324" s="300"/>
      <c r="FAP324" s="269"/>
      <c r="FAQ324" s="300"/>
      <c r="FAR324" s="300"/>
      <c r="FAS324" s="273"/>
      <c r="FAT324" s="273"/>
      <c r="FAU324" s="273"/>
      <c r="FAV324" s="273"/>
      <c r="FAW324" s="273"/>
      <c r="FAX324" s="273"/>
      <c r="FAY324" s="285"/>
      <c r="FAZ324" s="353"/>
      <c r="FBA324" s="355"/>
      <c r="FBB324" s="23"/>
      <c r="FBC324" s="277"/>
      <c r="FBD324" s="300"/>
      <c r="FBE324" s="300"/>
      <c r="FBF324" s="269"/>
      <c r="FBG324" s="300"/>
      <c r="FBH324" s="300"/>
      <c r="FBI324" s="273"/>
      <c r="FBJ324" s="273"/>
      <c r="FBK324" s="273"/>
      <c r="FBL324" s="273"/>
      <c r="FBM324" s="273"/>
      <c r="FBN324" s="273"/>
      <c r="FBO324" s="285"/>
      <c r="FBP324" s="353"/>
      <c r="FBQ324" s="355"/>
      <c r="FBR324" s="23"/>
      <c r="FBS324" s="277"/>
      <c r="FBT324" s="300"/>
      <c r="FBU324" s="300"/>
      <c r="FBV324" s="269"/>
      <c r="FBW324" s="300"/>
      <c r="FBX324" s="300"/>
      <c r="FBY324" s="273"/>
      <c r="FBZ324" s="273"/>
      <c r="FCA324" s="273"/>
      <c r="FCB324" s="273"/>
      <c r="FCC324" s="273"/>
      <c r="FCD324" s="273"/>
      <c r="FCE324" s="285"/>
      <c r="FCF324" s="353"/>
      <c r="FCG324" s="355"/>
      <c r="FCH324" s="23"/>
      <c r="FCI324" s="277"/>
      <c r="FCJ324" s="300"/>
      <c r="FCK324" s="300"/>
      <c r="FCL324" s="269"/>
      <c r="FCM324" s="300"/>
      <c r="FCN324" s="300"/>
      <c r="FCO324" s="273"/>
      <c r="FCP324" s="273"/>
      <c r="FCQ324" s="273"/>
      <c r="FCR324" s="273"/>
      <c r="FCS324" s="273"/>
      <c r="FCT324" s="273"/>
      <c r="FCU324" s="285"/>
      <c r="FCV324" s="353"/>
      <c r="FCW324" s="355"/>
      <c r="FCX324" s="23"/>
      <c r="FCY324" s="277"/>
      <c r="FCZ324" s="300"/>
      <c r="FDA324" s="300"/>
      <c r="FDB324" s="269"/>
      <c r="FDC324" s="300"/>
      <c r="FDD324" s="300"/>
      <c r="FDE324" s="273"/>
      <c r="FDF324" s="273"/>
      <c r="FDG324" s="273"/>
      <c r="FDH324" s="273"/>
      <c r="FDI324" s="273"/>
      <c r="FDJ324" s="273"/>
      <c r="FDK324" s="285"/>
      <c r="FDL324" s="353"/>
      <c r="FDM324" s="355"/>
      <c r="FDN324" s="23"/>
      <c r="FDO324" s="277"/>
      <c r="FDP324" s="300"/>
      <c r="FDQ324" s="300"/>
      <c r="FDR324" s="269"/>
      <c r="FDS324" s="300"/>
      <c r="FDT324" s="300"/>
      <c r="FDU324" s="273"/>
      <c r="FDV324" s="273"/>
      <c r="FDW324" s="273"/>
      <c r="FDX324" s="273"/>
      <c r="FDY324" s="273"/>
      <c r="FDZ324" s="273"/>
      <c r="FEA324" s="285"/>
      <c r="FEB324" s="353"/>
      <c r="FEC324" s="355"/>
      <c r="FED324" s="23"/>
      <c r="FEE324" s="277"/>
      <c r="FEF324" s="300"/>
      <c r="FEG324" s="300"/>
      <c r="FEH324" s="269"/>
      <c r="FEI324" s="300"/>
      <c r="FEJ324" s="300"/>
      <c r="FEK324" s="273"/>
      <c r="FEL324" s="273"/>
      <c r="FEM324" s="273"/>
      <c r="FEN324" s="273"/>
      <c r="FEO324" s="273"/>
      <c r="FEP324" s="273"/>
      <c r="FEQ324" s="285"/>
      <c r="FER324" s="353"/>
      <c r="FES324" s="355"/>
      <c r="FET324" s="23"/>
      <c r="FEU324" s="277"/>
      <c r="FEV324" s="300"/>
      <c r="FEW324" s="300"/>
      <c r="FEX324" s="269"/>
      <c r="FEY324" s="300"/>
      <c r="FEZ324" s="300"/>
      <c r="FFA324" s="273"/>
      <c r="FFB324" s="273"/>
      <c r="FFC324" s="273"/>
      <c r="FFD324" s="273"/>
      <c r="FFE324" s="273"/>
      <c r="FFF324" s="273"/>
      <c r="FFG324" s="285"/>
      <c r="FFH324" s="353"/>
      <c r="FFI324" s="355"/>
      <c r="FFJ324" s="23"/>
      <c r="FFK324" s="277"/>
      <c r="FFL324" s="300"/>
      <c r="FFM324" s="300"/>
      <c r="FFN324" s="269"/>
      <c r="FFO324" s="300"/>
      <c r="FFP324" s="300"/>
      <c r="FFQ324" s="273"/>
      <c r="FFR324" s="273"/>
      <c r="FFS324" s="273"/>
      <c r="FFT324" s="273"/>
      <c r="FFU324" s="273"/>
      <c r="FFV324" s="273"/>
      <c r="FFW324" s="285"/>
      <c r="FFX324" s="353"/>
      <c r="FFY324" s="355"/>
      <c r="FFZ324" s="23"/>
      <c r="FGA324" s="277"/>
      <c r="FGB324" s="300"/>
      <c r="FGC324" s="300"/>
      <c r="FGD324" s="269"/>
      <c r="FGE324" s="300"/>
      <c r="FGF324" s="300"/>
      <c r="FGG324" s="273"/>
      <c r="FGH324" s="273"/>
      <c r="FGI324" s="273"/>
      <c r="FGJ324" s="273"/>
      <c r="FGK324" s="273"/>
      <c r="FGL324" s="273"/>
      <c r="FGM324" s="285"/>
      <c r="FGN324" s="353"/>
      <c r="FGO324" s="355"/>
      <c r="FGP324" s="23"/>
      <c r="FGQ324" s="277"/>
      <c r="FGR324" s="300"/>
      <c r="FGS324" s="300"/>
      <c r="FGT324" s="269"/>
      <c r="FGU324" s="300"/>
      <c r="FGV324" s="300"/>
      <c r="FGW324" s="273"/>
      <c r="FGX324" s="273"/>
      <c r="FGY324" s="273"/>
      <c r="FGZ324" s="273"/>
      <c r="FHA324" s="273"/>
      <c r="FHB324" s="273"/>
      <c r="FHC324" s="285"/>
      <c r="FHD324" s="353"/>
      <c r="FHE324" s="355"/>
      <c r="FHF324" s="23"/>
      <c r="FHG324" s="277"/>
      <c r="FHH324" s="300"/>
      <c r="FHI324" s="300"/>
      <c r="FHJ324" s="269"/>
      <c r="FHK324" s="300"/>
      <c r="FHL324" s="300"/>
      <c r="FHM324" s="273"/>
      <c r="FHN324" s="273"/>
      <c r="FHO324" s="273"/>
      <c r="FHP324" s="273"/>
      <c r="FHQ324" s="273"/>
      <c r="FHR324" s="273"/>
      <c r="FHS324" s="285"/>
      <c r="FHT324" s="353"/>
      <c r="FHU324" s="355"/>
      <c r="FHV324" s="23"/>
      <c r="FHW324" s="277"/>
      <c r="FHX324" s="300"/>
      <c r="FHY324" s="300"/>
      <c r="FHZ324" s="269"/>
      <c r="FIA324" s="300"/>
      <c r="FIB324" s="300"/>
      <c r="FIC324" s="273"/>
      <c r="FID324" s="273"/>
      <c r="FIE324" s="273"/>
      <c r="FIF324" s="273"/>
      <c r="FIG324" s="273"/>
      <c r="FIH324" s="273"/>
      <c r="FII324" s="285"/>
      <c r="FIJ324" s="353"/>
      <c r="FIK324" s="355"/>
      <c r="FIL324" s="23"/>
      <c r="FIM324" s="277"/>
      <c r="FIN324" s="300"/>
      <c r="FIO324" s="300"/>
      <c r="FIP324" s="269"/>
      <c r="FIQ324" s="300"/>
      <c r="FIR324" s="300"/>
      <c r="FIS324" s="273"/>
      <c r="FIT324" s="273"/>
      <c r="FIU324" s="273"/>
      <c r="FIV324" s="273"/>
      <c r="FIW324" s="273"/>
      <c r="FIX324" s="273"/>
      <c r="FIY324" s="285"/>
      <c r="FIZ324" s="353"/>
      <c r="FJA324" s="355"/>
      <c r="FJB324" s="23"/>
      <c r="FJC324" s="277"/>
      <c r="FJD324" s="300"/>
      <c r="FJE324" s="300"/>
      <c r="FJF324" s="269"/>
      <c r="FJG324" s="300"/>
      <c r="FJH324" s="300"/>
      <c r="FJI324" s="273"/>
      <c r="FJJ324" s="273"/>
      <c r="FJK324" s="273"/>
      <c r="FJL324" s="273"/>
      <c r="FJM324" s="273"/>
      <c r="FJN324" s="273"/>
      <c r="FJO324" s="285"/>
      <c r="FJP324" s="353"/>
      <c r="FJQ324" s="355"/>
      <c r="FJR324" s="23"/>
      <c r="FJS324" s="277"/>
      <c r="FJT324" s="300"/>
      <c r="FJU324" s="300"/>
      <c r="FJV324" s="269"/>
      <c r="FJW324" s="300"/>
      <c r="FJX324" s="300"/>
      <c r="FJY324" s="273"/>
      <c r="FJZ324" s="273"/>
      <c r="FKA324" s="273"/>
      <c r="FKB324" s="273"/>
      <c r="FKC324" s="273"/>
      <c r="FKD324" s="273"/>
      <c r="FKE324" s="285"/>
      <c r="FKF324" s="353"/>
      <c r="FKG324" s="355"/>
      <c r="FKH324" s="23"/>
      <c r="FKI324" s="277"/>
      <c r="FKJ324" s="300"/>
      <c r="FKK324" s="300"/>
      <c r="FKL324" s="269"/>
      <c r="FKM324" s="300"/>
      <c r="FKN324" s="300"/>
      <c r="FKO324" s="273"/>
      <c r="FKP324" s="273"/>
      <c r="FKQ324" s="273"/>
      <c r="FKR324" s="273"/>
      <c r="FKS324" s="273"/>
      <c r="FKT324" s="273"/>
      <c r="FKU324" s="285"/>
      <c r="FKV324" s="353"/>
      <c r="FKW324" s="355"/>
      <c r="FKX324" s="23"/>
      <c r="FKY324" s="277"/>
      <c r="FKZ324" s="300"/>
      <c r="FLA324" s="300"/>
      <c r="FLB324" s="269"/>
      <c r="FLC324" s="300"/>
      <c r="FLD324" s="300"/>
      <c r="FLE324" s="273"/>
      <c r="FLF324" s="273"/>
      <c r="FLG324" s="273"/>
      <c r="FLH324" s="273"/>
      <c r="FLI324" s="273"/>
      <c r="FLJ324" s="273"/>
      <c r="FLK324" s="285"/>
      <c r="FLL324" s="353"/>
      <c r="FLM324" s="355"/>
      <c r="FLN324" s="23"/>
      <c r="FLO324" s="277"/>
      <c r="FLP324" s="300"/>
      <c r="FLQ324" s="300"/>
      <c r="FLR324" s="269"/>
      <c r="FLS324" s="300"/>
      <c r="FLT324" s="300"/>
      <c r="FLU324" s="273"/>
      <c r="FLV324" s="273"/>
      <c r="FLW324" s="273"/>
      <c r="FLX324" s="273"/>
      <c r="FLY324" s="273"/>
      <c r="FLZ324" s="273"/>
      <c r="FMA324" s="285"/>
      <c r="FMB324" s="353"/>
      <c r="FMC324" s="355"/>
      <c r="FMD324" s="23"/>
      <c r="FME324" s="277"/>
      <c r="FMF324" s="300"/>
      <c r="FMG324" s="300"/>
      <c r="FMH324" s="269"/>
      <c r="FMI324" s="300"/>
      <c r="FMJ324" s="300"/>
      <c r="FMK324" s="273"/>
      <c r="FML324" s="273"/>
      <c r="FMM324" s="273"/>
      <c r="FMN324" s="273"/>
      <c r="FMO324" s="273"/>
      <c r="FMP324" s="273"/>
      <c r="FMQ324" s="285"/>
      <c r="FMR324" s="353"/>
      <c r="FMS324" s="355"/>
      <c r="FMT324" s="23"/>
      <c r="FMU324" s="277"/>
      <c r="FMV324" s="300"/>
      <c r="FMW324" s="300"/>
      <c r="FMX324" s="269"/>
      <c r="FMY324" s="300"/>
      <c r="FMZ324" s="300"/>
      <c r="FNA324" s="273"/>
      <c r="FNB324" s="273"/>
      <c r="FNC324" s="273"/>
      <c r="FND324" s="273"/>
      <c r="FNE324" s="273"/>
      <c r="FNF324" s="273"/>
      <c r="FNG324" s="285"/>
      <c r="FNH324" s="353"/>
      <c r="FNI324" s="355"/>
      <c r="FNJ324" s="23"/>
      <c r="FNK324" s="277"/>
      <c r="FNL324" s="300"/>
      <c r="FNM324" s="300"/>
      <c r="FNN324" s="269"/>
      <c r="FNO324" s="300"/>
      <c r="FNP324" s="300"/>
      <c r="FNQ324" s="273"/>
      <c r="FNR324" s="273"/>
      <c r="FNS324" s="273"/>
      <c r="FNT324" s="273"/>
      <c r="FNU324" s="273"/>
      <c r="FNV324" s="273"/>
      <c r="FNW324" s="285"/>
      <c r="FNX324" s="353"/>
      <c r="FNY324" s="355"/>
      <c r="FNZ324" s="23"/>
      <c r="FOA324" s="277"/>
      <c r="FOB324" s="300"/>
      <c r="FOC324" s="300"/>
      <c r="FOD324" s="269"/>
      <c r="FOE324" s="300"/>
      <c r="FOF324" s="300"/>
      <c r="FOG324" s="273"/>
      <c r="FOH324" s="273"/>
      <c r="FOI324" s="273"/>
      <c r="FOJ324" s="273"/>
      <c r="FOK324" s="273"/>
      <c r="FOL324" s="273"/>
      <c r="FOM324" s="285"/>
      <c r="FON324" s="353"/>
      <c r="FOO324" s="355"/>
      <c r="FOP324" s="23"/>
      <c r="FOQ324" s="277"/>
      <c r="FOR324" s="300"/>
      <c r="FOS324" s="300"/>
      <c r="FOT324" s="269"/>
      <c r="FOU324" s="300"/>
      <c r="FOV324" s="300"/>
      <c r="FOW324" s="273"/>
      <c r="FOX324" s="273"/>
      <c r="FOY324" s="273"/>
      <c r="FOZ324" s="273"/>
      <c r="FPA324" s="273"/>
      <c r="FPB324" s="273"/>
      <c r="FPC324" s="285"/>
      <c r="FPD324" s="353"/>
      <c r="FPE324" s="355"/>
      <c r="FPF324" s="23"/>
      <c r="FPG324" s="277"/>
      <c r="FPH324" s="300"/>
      <c r="FPI324" s="300"/>
      <c r="FPJ324" s="269"/>
      <c r="FPK324" s="300"/>
      <c r="FPL324" s="300"/>
      <c r="FPM324" s="273"/>
      <c r="FPN324" s="273"/>
      <c r="FPO324" s="273"/>
      <c r="FPP324" s="273"/>
      <c r="FPQ324" s="273"/>
      <c r="FPR324" s="273"/>
      <c r="FPS324" s="285"/>
      <c r="FPT324" s="353"/>
      <c r="FPU324" s="355"/>
      <c r="FPV324" s="23"/>
      <c r="FPW324" s="277"/>
      <c r="FPX324" s="300"/>
      <c r="FPY324" s="300"/>
      <c r="FPZ324" s="269"/>
      <c r="FQA324" s="300"/>
      <c r="FQB324" s="300"/>
      <c r="FQC324" s="273"/>
      <c r="FQD324" s="273"/>
      <c r="FQE324" s="273"/>
      <c r="FQF324" s="273"/>
      <c r="FQG324" s="273"/>
      <c r="FQH324" s="273"/>
      <c r="FQI324" s="285"/>
      <c r="FQJ324" s="353"/>
      <c r="FQK324" s="355"/>
      <c r="FQL324" s="23"/>
      <c r="FQM324" s="277"/>
      <c r="FQN324" s="300"/>
      <c r="FQO324" s="300"/>
      <c r="FQP324" s="269"/>
      <c r="FQQ324" s="300"/>
      <c r="FQR324" s="300"/>
      <c r="FQS324" s="273"/>
      <c r="FQT324" s="273"/>
      <c r="FQU324" s="273"/>
      <c r="FQV324" s="273"/>
      <c r="FQW324" s="273"/>
      <c r="FQX324" s="273"/>
      <c r="FQY324" s="285"/>
      <c r="FQZ324" s="353"/>
      <c r="FRA324" s="355"/>
      <c r="FRB324" s="23"/>
      <c r="FRC324" s="277"/>
      <c r="FRD324" s="300"/>
      <c r="FRE324" s="300"/>
      <c r="FRF324" s="269"/>
      <c r="FRG324" s="300"/>
      <c r="FRH324" s="300"/>
      <c r="FRI324" s="273"/>
      <c r="FRJ324" s="273"/>
      <c r="FRK324" s="273"/>
      <c r="FRL324" s="273"/>
      <c r="FRM324" s="273"/>
      <c r="FRN324" s="273"/>
      <c r="FRO324" s="285"/>
      <c r="FRP324" s="353"/>
      <c r="FRQ324" s="355"/>
      <c r="FRR324" s="23"/>
      <c r="FRS324" s="277"/>
      <c r="FRT324" s="300"/>
      <c r="FRU324" s="300"/>
      <c r="FRV324" s="269"/>
      <c r="FRW324" s="300"/>
      <c r="FRX324" s="300"/>
      <c r="FRY324" s="273"/>
      <c r="FRZ324" s="273"/>
      <c r="FSA324" s="273"/>
      <c r="FSB324" s="273"/>
      <c r="FSC324" s="273"/>
      <c r="FSD324" s="273"/>
      <c r="FSE324" s="285"/>
      <c r="FSF324" s="353"/>
      <c r="FSG324" s="355"/>
      <c r="FSH324" s="23"/>
      <c r="FSI324" s="277"/>
      <c r="FSJ324" s="300"/>
      <c r="FSK324" s="300"/>
      <c r="FSL324" s="269"/>
      <c r="FSM324" s="300"/>
      <c r="FSN324" s="300"/>
      <c r="FSO324" s="273"/>
      <c r="FSP324" s="273"/>
      <c r="FSQ324" s="273"/>
      <c r="FSR324" s="273"/>
      <c r="FSS324" s="273"/>
      <c r="FST324" s="273"/>
      <c r="FSU324" s="285"/>
      <c r="FSV324" s="353"/>
      <c r="FSW324" s="355"/>
      <c r="FSX324" s="23"/>
      <c r="FSY324" s="277"/>
      <c r="FSZ324" s="300"/>
      <c r="FTA324" s="300"/>
      <c r="FTB324" s="269"/>
      <c r="FTC324" s="300"/>
      <c r="FTD324" s="300"/>
      <c r="FTE324" s="273"/>
      <c r="FTF324" s="273"/>
      <c r="FTG324" s="273"/>
      <c r="FTH324" s="273"/>
      <c r="FTI324" s="273"/>
      <c r="FTJ324" s="273"/>
      <c r="FTK324" s="285"/>
      <c r="FTL324" s="353"/>
      <c r="FTM324" s="355"/>
      <c r="FTN324" s="23"/>
      <c r="FTO324" s="277"/>
      <c r="FTP324" s="300"/>
      <c r="FTQ324" s="300"/>
      <c r="FTR324" s="269"/>
      <c r="FTS324" s="300"/>
      <c r="FTT324" s="300"/>
      <c r="FTU324" s="273"/>
      <c r="FTV324" s="273"/>
      <c r="FTW324" s="273"/>
      <c r="FTX324" s="273"/>
      <c r="FTY324" s="273"/>
      <c r="FTZ324" s="273"/>
      <c r="FUA324" s="285"/>
      <c r="FUB324" s="353"/>
      <c r="FUC324" s="355"/>
      <c r="FUD324" s="23"/>
      <c r="FUE324" s="277"/>
      <c r="FUF324" s="300"/>
      <c r="FUG324" s="300"/>
      <c r="FUH324" s="269"/>
      <c r="FUI324" s="300"/>
      <c r="FUJ324" s="300"/>
      <c r="FUK324" s="273"/>
      <c r="FUL324" s="273"/>
      <c r="FUM324" s="273"/>
      <c r="FUN324" s="273"/>
      <c r="FUO324" s="273"/>
      <c r="FUP324" s="273"/>
      <c r="FUQ324" s="285"/>
      <c r="FUR324" s="353"/>
      <c r="FUS324" s="355"/>
      <c r="FUT324" s="23"/>
      <c r="FUU324" s="277"/>
      <c r="FUV324" s="300"/>
      <c r="FUW324" s="300"/>
      <c r="FUX324" s="269"/>
      <c r="FUY324" s="300"/>
      <c r="FUZ324" s="300"/>
      <c r="FVA324" s="273"/>
      <c r="FVB324" s="273"/>
      <c r="FVC324" s="273"/>
      <c r="FVD324" s="273"/>
      <c r="FVE324" s="273"/>
      <c r="FVF324" s="273"/>
      <c r="FVG324" s="285"/>
      <c r="FVH324" s="353"/>
      <c r="FVI324" s="355"/>
      <c r="FVJ324" s="23"/>
      <c r="FVK324" s="277"/>
      <c r="FVL324" s="300"/>
      <c r="FVM324" s="300"/>
      <c r="FVN324" s="269"/>
      <c r="FVO324" s="300"/>
      <c r="FVP324" s="300"/>
      <c r="FVQ324" s="273"/>
      <c r="FVR324" s="273"/>
      <c r="FVS324" s="273"/>
      <c r="FVT324" s="273"/>
      <c r="FVU324" s="273"/>
      <c r="FVV324" s="273"/>
      <c r="FVW324" s="285"/>
      <c r="FVX324" s="353"/>
      <c r="FVY324" s="355"/>
      <c r="FVZ324" s="23"/>
      <c r="FWA324" s="277"/>
      <c r="FWB324" s="300"/>
      <c r="FWC324" s="300"/>
      <c r="FWD324" s="269"/>
      <c r="FWE324" s="300"/>
      <c r="FWF324" s="300"/>
      <c r="FWG324" s="273"/>
      <c r="FWH324" s="273"/>
      <c r="FWI324" s="273"/>
      <c r="FWJ324" s="273"/>
      <c r="FWK324" s="273"/>
      <c r="FWL324" s="273"/>
      <c r="FWM324" s="285"/>
      <c r="FWN324" s="353"/>
      <c r="FWO324" s="355"/>
      <c r="FWP324" s="23"/>
      <c r="FWQ324" s="277"/>
      <c r="FWR324" s="300"/>
      <c r="FWS324" s="300"/>
      <c r="FWT324" s="269"/>
      <c r="FWU324" s="300"/>
      <c r="FWV324" s="300"/>
      <c r="FWW324" s="273"/>
      <c r="FWX324" s="273"/>
      <c r="FWY324" s="273"/>
      <c r="FWZ324" s="273"/>
      <c r="FXA324" s="273"/>
      <c r="FXB324" s="273"/>
      <c r="FXC324" s="285"/>
      <c r="FXD324" s="353"/>
      <c r="FXE324" s="355"/>
      <c r="FXF324" s="23"/>
      <c r="FXG324" s="277"/>
      <c r="FXH324" s="300"/>
      <c r="FXI324" s="300"/>
      <c r="FXJ324" s="269"/>
      <c r="FXK324" s="300"/>
      <c r="FXL324" s="300"/>
      <c r="FXM324" s="273"/>
      <c r="FXN324" s="273"/>
      <c r="FXO324" s="273"/>
      <c r="FXP324" s="273"/>
      <c r="FXQ324" s="273"/>
      <c r="FXR324" s="273"/>
      <c r="FXS324" s="285"/>
      <c r="FXT324" s="353"/>
      <c r="FXU324" s="355"/>
      <c r="FXV324" s="23"/>
      <c r="FXW324" s="277"/>
      <c r="FXX324" s="300"/>
      <c r="FXY324" s="300"/>
      <c r="FXZ324" s="269"/>
      <c r="FYA324" s="300"/>
      <c r="FYB324" s="300"/>
      <c r="FYC324" s="273"/>
      <c r="FYD324" s="273"/>
      <c r="FYE324" s="273"/>
      <c r="FYF324" s="273"/>
      <c r="FYG324" s="273"/>
      <c r="FYH324" s="273"/>
      <c r="FYI324" s="285"/>
      <c r="FYJ324" s="353"/>
      <c r="FYK324" s="355"/>
      <c r="FYL324" s="23"/>
      <c r="FYM324" s="277"/>
      <c r="FYN324" s="300"/>
      <c r="FYO324" s="300"/>
      <c r="FYP324" s="269"/>
      <c r="FYQ324" s="300"/>
      <c r="FYR324" s="300"/>
      <c r="FYS324" s="273"/>
      <c r="FYT324" s="273"/>
      <c r="FYU324" s="273"/>
      <c r="FYV324" s="273"/>
      <c r="FYW324" s="273"/>
      <c r="FYX324" s="273"/>
      <c r="FYY324" s="285"/>
      <c r="FYZ324" s="353"/>
      <c r="FZA324" s="355"/>
      <c r="FZB324" s="23"/>
      <c r="FZC324" s="277"/>
      <c r="FZD324" s="300"/>
      <c r="FZE324" s="300"/>
      <c r="FZF324" s="269"/>
      <c r="FZG324" s="300"/>
      <c r="FZH324" s="300"/>
      <c r="FZI324" s="273"/>
      <c r="FZJ324" s="273"/>
      <c r="FZK324" s="273"/>
      <c r="FZL324" s="273"/>
      <c r="FZM324" s="273"/>
      <c r="FZN324" s="273"/>
      <c r="FZO324" s="285"/>
      <c r="FZP324" s="353"/>
      <c r="FZQ324" s="355"/>
      <c r="FZR324" s="23"/>
      <c r="FZS324" s="277"/>
      <c r="FZT324" s="300"/>
      <c r="FZU324" s="300"/>
      <c r="FZV324" s="269"/>
      <c r="FZW324" s="300"/>
      <c r="FZX324" s="300"/>
      <c r="FZY324" s="273"/>
      <c r="FZZ324" s="273"/>
      <c r="GAA324" s="273"/>
      <c r="GAB324" s="273"/>
      <c r="GAC324" s="273"/>
      <c r="GAD324" s="273"/>
      <c r="GAE324" s="285"/>
      <c r="GAF324" s="353"/>
      <c r="GAG324" s="355"/>
      <c r="GAH324" s="23"/>
      <c r="GAI324" s="277"/>
      <c r="GAJ324" s="300"/>
      <c r="GAK324" s="300"/>
      <c r="GAL324" s="269"/>
      <c r="GAM324" s="300"/>
      <c r="GAN324" s="300"/>
      <c r="GAO324" s="273"/>
      <c r="GAP324" s="273"/>
      <c r="GAQ324" s="273"/>
      <c r="GAR324" s="273"/>
      <c r="GAS324" s="273"/>
      <c r="GAT324" s="273"/>
      <c r="GAU324" s="285"/>
      <c r="GAV324" s="353"/>
      <c r="GAW324" s="355"/>
      <c r="GAX324" s="23"/>
      <c r="GAY324" s="277"/>
      <c r="GAZ324" s="300"/>
      <c r="GBA324" s="300"/>
      <c r="GBB324" s="269"/>
      <c r="GBC324" s="300"/>
      <c r="GBD324" s="300"/>
      <c r="GBE324" s="273"/>
      <c r="GBF324" s="273"/>
      <c r="GBG324" s="273"/>
      <c r="GBH324" s="273"/>
      <c r="GBI324" s="273"/>
      <c r="GBJ324" s="273"/>
      <c r="GBK324" s="285"/>
      <c r="GBL324" s="353"/>
      <c r="GBM324" s="355"/>
      <c r="GBN324" s="23"/>
      <c r="GBO324" s="277"/>
      <c r="GBP324" s="300"/>
      <c r="GBQ324" s="300"/>
      <c r="GBR324" s="269"/>
      <c r="GBS324" s="300"/>
      <c r="GBT324" s="300"/>
      <c r="GBU324" s="273"/>
      <c r="GBV324" s="273"/>
      <c r="GBW324" s="273"/>
      <c r="GBX324" s="273"/>
      <c r="GBY324" s="273"/>
      <c r="GBZ324" s="273"/>
      <c r="GCA324" s="285"/>
      <c r="GCB324" s="353"/>
      <c r="GCC324" s="355"/>
      <c r="GCD324" s="23"/>
      <c r="GCE324" s="277"/>
      <c r="GCF324" s="300"/>
      <c r="GCG324" s="300"/>
      <c r="GCH324" s="269"/>
      <c r="GCI324" s="300"/>
      <c r="GCJ324" s="300"/>
      <c r="GCK324" s="273"/>
      <c r="GCL324" s="273"/>
      <c r="GCM324" s="273"/>
      <c r="GCN324" s="273"/>
      <c r="GCO324" s="273"/>
      <c r="GCP324" s="273"/>
      <c r="GCQ324" s="285"/>
      <c r="GCR324" s="353"/>
      <c r="GCS324" s="355"/>
      <c r="GCT324" s="23"/>
      <c r="GCU324" s="277"/>
      <c r="GCV324" s="300"/>
      <c r="GCW324" s="300"/>
      <c r="GCX324" s="269"/>
      <c r="GCY324" s="300"/>
      <c r="GCZ324" s="300"/>
      <c r="GDA324" s="273"/>
      <c r="GDB324" s="273"/>
      <c r="GDC324" s="273"/>
      <c r="GDD324" s="273"/>
      <c r="GDE324" s="273"/>
      <c r="GDF324" s="273"/>
      <c r="GDG324" s="285"/>
      <c r="GDH324" s="353"/>
      <c r="GDI324" s="355"/>
      <c r="GDJ324" s="23"/>
      <c r="GDK324" s="277"/>
      <c r="GDL324" s="300"/>
      <c r="GDM324" s="300"/>
      <c r="GDN324" s="269"/>
      <c r="GDO324" s="300"/>
      <c r="GDP324" s="300"/>
      <c r="GDQ324" s="273"/>
      <c r="GDR324" s="273"/>
      <c r="GDS324" s="273"/>
      <c r="GDT324" s="273"/>
      <c r="GDU324" s="273"/>
      <c r="GDV324" s="273"/>
      <c r="GDW324" s="285"/>
      <c r="GDX324" s="353"/>
      <c r="GDY324" s="355"/>
      <c r="GDZ324" s="23"/>
      <c r="GEA324" s="277"/>
      <c r="GEB324" s="300"/>
      <c r="GEC324" s="300"/>
      <c r="GED324" s="269"/>
      <c r="GEE324" s="300"/>
      <c r="GEF324" s="300"/>
      <c r="GEG324" s="273"/>
      <c r="GEH324" s="273"/>
      <c r="GEI324" s="273"/>
      <c r="GEJ324" s="273"/>
      <c r="GEK324" s="273"/>
      <c r="GEL324" s="273"/>
      <c r="GEM324" s="285"/>
      <c r="GEN324" s="353"/>
      <c r="GEO324" s="355"/>
      <c r="GEP324" s="23"/>
      <c r="GEQ324" s="277"/>
      <c r="GER324" s="300"/>
      <c r="GES324" s="300"/>
      <c r="GET324" s="269"/>
      <c r="GEU324" s="300"/>
      <c r="GEV324" s="300"/>
      <c r="GEW324" s="273"/>
      <c r="GEX324" s="273"/>
      <c r="GEY324" s="273"/>
      <c r="GEZ324" s="273"/>
      <c r="GFA324" s="273"/>
      <c r="GFB324" s="273"/>
      <c r="GFC324" s="285"/>
      <c r="GFD324" s="353"/>
      <c r="GFE324" s="355"/>
      <c r="GFF324" s="23"/>
      <c r="GFG324" s="277"/>
      <c r="GFH324" s="300"/>
      <c r="GFI324" s="300"/>
      <c r="GFJ324" s="269"/>
      <c r="GFK324" s="300"/>
      <c r="GFL324" s="300"/>
      <c r="GFM324" s="273"/>
      <c r="GFN324" s="273"/>
      <c r="GFO324" s="273"/>
      <c r="GFP324" s="273"/>
      <c r="GFQ324" s="273"/>
      <c r="GFR324" s="273"/>
      <c r="GFS324" s="285"/>
      <c r="GFT324" s="353"/>
      <c r="GFU324" s="355"/>
      <c r="GFV324" s="23"/>
      <c r="GFW324" s="277"/>
      <c r="GFX324" s="300"/>
      <c r="GFY324" s="300"/>
      <c r="GFZ324" s="269"/>
      <c r="GGA324" s="300"/>
      <c r="GGB324" s="300"/>
      <c r="GGC324" s="273"/>
      <c r="GGD324" s="273"/>
      <c r="GGE324" s="273"/>
      <c r="GGF324" s="273"/>
      <c r="GGG324" s="273"/>
      <c r="GGH324" s="273"/>
      <c r="GGI324" s="285"/>
      <c r="GGJ324" s="353"/>
      <c r="GGK324" s="355"/>
      <c r="GGL324" s="23"/>
      <c r="GGM324" s="277"/>
      <c r="GGN324" s="300"/>
      <c r="GGO324" s="300"/>
      <c r="GGP324" s="269"/>
      <c r="GGQ324" s="300"/>
      <c r="GGR324" s="300"/>
      <c r="GGS324" s="273"/>
      <c r="GGT324" s="273"/>
      <c r="GGU324" s="273"/>
      <c r="GGV324" s="273"/>
      <c r="GGW324" s="273"/>
      <c r="GGX324" s="273"/>
      <c r="GGY324" s="285"/>
      <c r="GGZ324" s="353"/>
      <c r="GHA324" s="355"/>
      <c r="GHB324" s="23"/>
      <c r="GHC324" s="277"/>
      <c r="GHD324" s="300"/>
      <c r="GHE324" s="300"/>
      <c r="GHF324" s="269"/>
      <c r="GHG324" s="300"/>
      <c r="GHH324" s="300"/>
      <c r="GHI324" s="273"/>
      <c r="GHJ324" s="273"/>
      <c r="GHK324" s="273"/>
      <c r="GHL324" s="273"/>
      <c r="GHM324" s="273"/>
      <c r="GHN324" s="273"/>
      <c r="GHO324" s="285"/>
      <c r="GHP324" s="353"/>
      <c r="GHQ324" s="355"/>
      <c r="GHR324" s="23"/>
      <c r="GHS324" s="277"/>
      <c r="GHT324" s="300"/>
      <c r="GHU324" s="300"/>
      <c r="GHV324" s="269"/>
      <c r="GHW324" s="300"/>
      <c r="GHX324" s="300"/>
      <c r="GHY324" s="273"/>
      <c r="GHZ324" s="273"/>
      <c r="GIA324" s="273"/>
      <c r="GIB324" s="273"/>
      <c r="GIC324" s="273"/>
      <c r="GID324" s="273"/>
      <c r="GIE324" s="285"/>
      <c r="GIF324" s="353"/>
      <c r="GIG324" s="355"/>
      <c r="GIH324" s="23"/>
      <c r="GII324" s="277"/>
      <c r="GIJ324" s="300"/>
      <c r="GIK324" s="300"/>
      <c r="GIL324" s="269"/>
      <c r="GIM324" s="300"/>
      <c r="GIN324" s="300"/>
      <c r="GIO324" s="273"/>
      <c r="GIP324" s="273"/>
      <c r="GIQ324" s="273"/>
      <c r="GIR324" s="273"/>
      <c r="GIS324" s="273"/>
      <c r="GIT324" s="273"/>
      <c r="GIU324" s="285"/>
      <c r="GIV324" s="353"/>
      <c r="GIW324" s="355"/>
      <c r="GIX324" s="23"/>
      <c r="GIY324" s="277"/>
      <c r="GIZ324" s="300"/>
      <c r="GJA324" s="300"/>
      <c r="GJB324" s="269"/>
      <c r="GJC324" s="300"/>
      <c r="GJD324" s="300"/>
      <c r="GJE324" s="273"/>
      <c r="GJF324" s="273"/>
      <c r="GJG324" s="273"/>
      <c r="GJH324" s="273"/>
      <c r="GJI324" s="273"/>
      <c r="GJJ324" s="273"/>
      <c r="GJK324" s="285"/>
      <c r="GJL324" s="353"/>
      <c r="GJM324" s="355"/>
      <c r="GJN324" s="23"/>
      <c r="GJO324" s="277"/>
      <c r="GJP324" s="300"/>
      <c r="GJQ324" s="300"/>
      <c r="GJR324" s="269"/>
      <c r="GJS324" s="300"/>
      <c r="GJT324" s="300"/>
      <c r="GJU324" s="273"/>
      <c r="GJV324" s="273"/>
      <c r="GJW324" s="273"/>
      <c r="GJX324" s="273"/>
      <c r="GJY324" s="273"/>
      <c r="GJZ324" s="273"/>
      <c r="GKA324" s="285"/>
      <c r="GKB324" s="353"/>
      <c r="GKC324" s="355"/>
      <c r="GKD324" s="23"/>
      <c r="GKE324" s="277"/>
      <c r="GKF324" s="300"/>
      <c r="GKG324" s="300"/>
      <c r="GKH324" s="269"/>
      <c r="GKI324" s="300"/>
      <c r="GKJ324" s="300"/>
      <c r="GKK324" s="273"/>
      <c r="GKL324" s="273"/>
      <c r="GKM324" s="273"/>
      <c r="GKN324" s="273"/>
      <c r="GKO324" s="273"/>
      <c r="GKP324" s="273"/>
      <c r="GKQ324" s="285"/>
      <c r="GKR324" s="353"/>
      <c r="GKS324" s="355"/>
      <c r="GKT324" s="23"/>
      <c r="GKU324" s="277"/>
      <c r="GKV324" s="300"/>
      <c r="GKW324" s="300"/>
      <c r="GKX324" s="269"/>
      <c r="GKY324" s="300"/>
      <c r="GKZ324" s="300"/>
      <c r="GLA324" s="273"/>
      <c r="GLB324" s="273"/>
      <c r="GLC324" s="273"/>
      <c r="GLD324" s="273"/>
      <c r="GLE324" s="273"/>
      <c r="GLF324" s="273"/>
      <c r="GLG324" s="285"/>
      <c r="GLH324" s="353"/>
      <c r="GLI324" s="355"/>
      <c r="GLJ324" s="23"/>
      <c r="GLK324" s="277"/>
      <c r="GLL324" s="300"/>
      <c r="GLM324" s="300"/>
      <c r="GLN324" s="269"/>
      <c r="GLO324" s="300"/>
      <c r="GLP324" s="300"/>
      <c r="GLQ324" s="273"/>
      <c r="GLR324" s="273"/>
      <c r="GLS324" s="273"/>
      <c r="GLT324" s="273"/>
      <c r="GLU324" s="273"/>
      <c r="GLV324" s="273"/>
      <c r="GLW324" s="285"/>
      <c r="GLX324" s="353"/>
      <c r="GLY324" s="355"/>
      <c r="GLZ324" s="23"/>
      <c r="GMA324" s="277"/>
      <c r="GMB324" s="300"/>
      <c r="GMC324" s="300"/>
      <c r="GMD324" s="269"/>
      <c r="GME324" s="300"/>
      <c r="GMF324" s="300"/>
      <c r="GMG324" s="273"/>
      <c r="GMH324" s="273"/>
      <c r="GMI324" s="273"/>
      <c r="GMJ324" s="273"/>
      <c r="GMK324" s="273"/>
      <c r="GML324" s="273"/>
      <c r="GMM324" s="285"/>
      <c r="GMN324" s="353"/>
      <c r="GMO324" s="355"/>
      <c r="GMP324" s="23"/>
      <c r="GMQ324" s="277"/>
      <c r="GMR324" s="300"/>
      <c r="GMS324" s="300"/>
      <c r="GMT324" s="269"/>
      <c r="GMU324" s="300"/>
      <c r="GMV324" s="300"/>
      <c r="GMW324" s="273"/>
      <c r="GMX324" s="273"/>
      <c r="GMY324" s="273"/>
      <c r="GMZ324" s="273"/>
      <c r="GNA324" s="273"/>
      <c r="GNB324" s="273"/>
      <c r="GNC324" s="285"/>
      <c r="GND324" s="353"/>
      <c r="GNE324" s="355"/>
      <c r="GNF324" s="23"/>
      <c r="GNG324" s="277"/>
      <c r="GNH324" s="300"/>
      <c r="GNI324" s="300"/>
      <c r="GNJ324" s="269"/>
      <c r="GNK324" s="300"/>
      <c r="GNL324" s="300"/>
      <c r="GNM324" s="273"/>
      <c r="GNN324" s="273"/>
      <c r="GNO324" s="273"/>
      <c r="GNP324" s="273"/>
      <c r="GNQ324" s="273"/>
      <c r="GNR324" s="273"/>
      <c r="GNS324" s="285"/>
      <c r="GNT324" s="353"/>
      <c r="GNU324" s="355"/>
      <c r="GNV324" s="23"/>
      <c r="GNW324" s="277"/>
      <c r="GNX324" s="300"/>
      <c r="GNY324" s="300"/>
      <c r="GNZ324" s="269"/>
      <c r="GOA324" s="300"/>
      <c r="GOB324" s="300"/>
      <c r="GOC324" s="273"/>
      <c r="GOD324" s="273"/>
      <c r="GOE324" s="273"/>
      <c r="GOF324" s="273"/>
      <c r="GOG324" s="273"/>
      <c r="GOH324" s="273"/>
      <c r="GOI324" s="285"/>
      <c r="GOJ324" s="353"/>
      <c r="GOK324" s="355"/>
      <c r="GOL324" s="23"/>
      <c r="GOM324" s="277"/>
      <c r="GON324" s="300"/>
      <c r="GOO324" s="300"/>
      <c r="GOP324" s="269"/>
      <c r="GOQ324" s="300"/>
      <c r="GOR324" s="300"/>
      <c r="GOS324" s="273"/>
      <c r="GOT324" s="273"/>
      <c r="GOU324" s="273"/>
      <c r="GOV324" s="273"/>
      <c r="GOW324" s="273"/>
      <c r="GOX324" s="273"/>
      <c r="GOY324" s="285"/>
      <c r="GOZ324" s="353"/>
      <c r="GPA324" s="355"/>
      <c r="GPB324" s="23"/>
      <c r="GPC324" s="277"/>
      <c r="GPD324" s="300"/>
      <c r="GPE324" s="300"/>
      <c r="GPF324" s="269"/>
      <c r="GPG324" s="300"/>
      <c r="GPH324" s="300"/>
      <c r="GPI324" s="273"/>
      <c r="GPJ324" s="273"/>
      <c r="GPK324" s="273"/>
      <c r="GPL324" s="273"/>
      <c r="GPM324" s="273"/>
      <c r="GPN324" s="273"/>
      <c r="GPO324" s="285"/>
      <c r="GPP324" s="353"/>
      <c r="GPQ324" s="355"/>
      <c r="GPR324" s="23"/>
      <c r="GPS324" s="277"/>
      <c r="GPT324" s="300"/>
      <c r="GPU324" s="300"/>
      <c r="GPV324" s="269"/>
      <c r="GPW324" s="300"/>
      <c r="GPX324" s="300"/>
      <c r="GPY324" s="273"/>
      <c r="GPZ324" s="273"/>
      <c r="GQA324" s="273"/>
      <c r="GQB324" s="273"/>
      <c r="GQC324" s="273"/>
      <c r="GQD324" s="273"/>
      <c r="GQE324" s="285"/>
      <c r="GQF324" s="353"/>
      <c r="GQG324" s="355"/>
      <c r="GQH324" s="23"/>
      <c r="GQI324" s="277"/>
      <c r="GQJ324" s="300"/>
      <c r="GQK324" s="300"/>
      <c r="GQL324" s="269"/>
      <c r="GQM324" s="300"/>
      <c r="GQN324" s="300"/>
      <c r="GQO324" s="273"/>
      <c r="GQP324" s="273"/>
      <c r="GQQ324" s="273"/>
      <c r="GQR324" s="273"/>
      <c r="GQS324" s="273"/>
      <c r="GQT324" s="273"/>
      <c r="GQU324" s="285"/>
      <c r="GQV324" s="353"/>
      <c r="GQW324" s="355"/>
      <c r="GQX324" s="23"/>
      <c r="GQY324" s="277"/>
      <c r="GQZ324" s="300"/>
      <c r="GRA324" s="300"/>
      <c r="GRB324" s="269"/>
      <c r="GRC324" s="300"/>
      <c r="GRD324" s="300"/>
      <c r="GRE324" s="273"/>
      <c r="GRF324" s="273"/>
      <c r="GRG324" s="273"/>
      <c r="GRH324" s="273"/>
      <c r="GRI324" s="273"/>
      <c r="GRJ324" s="273"/>
      <c r="GRK324" s="285"/>
      <c r="GRL324" s="353"/>
      <c r="GRM324" s="355"/>
      <c r="GRN324" s="23"/>
      <c r="GRO324" s="277"/>
      <c r="GRP324" s="300"/>
      <c r="GRQ324" s="300"/>
      <c r="GRR324" s="269"/>
      <c r="GRS324" s="300"/>
      <c r="GRT324" s="300"/>
      <c r="GRU324" s="273"/>
      <c r="GRV324" s="273"/>
      <c r="GRW324" s="273"/>
      <c r="GRX324" s="273"/>
      <c r="GRY324" s="273"/>
      <c r="GRZ324" s="273"/>
      <c r="GSA324" s="285"/>
      <c r="GSB324" s="353"/>
      <c r="GSC324" s="355"/>
      <c r="GSD324" s="23"/>
      <c r="GSE324" s="277"/>
      <c r="GSF324" s="300"/>
      <c r="GSG324" s="300"/>
      <c r="GSH324" s="269"/>
      <c r="GSI324" s="300"/>
      <c r="GSJ324" s="300"/>
      <c r="GSK324" s="273"/>
      <c r="GSL324" s="273"/>
      <c r="GSM324" s="273"/>
      <c r="GSN324" s="273"/>
      <c r="GSO324" s="273"/>
      <c r="GSP324" s="273"/>
      <c r="GSQ324" s="285"/>
      <c r="GSR324" s="353"/>
      <c r="GSS324" s="355"/>
      <c r="GST324" s="23"/>
      <c r="GSU324" s="277"/>
      <c r="GSV324" s="300"/>
      <c r="GSW324" s="300"/>
      <c r="GSX324" s="269"/>
      <c r="GSY324" s="300"/>
      <c r="GSZ324" s="300"/>
      <c r="GTA324" s="273"/>
      <c r="GTB324" s="273"/>
      <c r="GTC324" s="273"/>
      <c r="GTD324" s="273"/>
      <c r="GTE324" s="273"/>
      <c r="GTF324" s="273"/>
      <c r="GTG324" s="285"/>
      <c r="GTH324" s="353"/>
      <c r="GTI324" s="355"/>
      <c r="GTJ324" s="23"/>
      <c r="GTK324" s="277"/>
      <c r="GTL324" s="300"/>
      <c r="GTM324" s="300"/>
      <c r="GTN324" s="269"/>
      <c r="GTO324" s="300"/>
      <c r="GTP324" s="300"/>
      <c r="GTQ324" s="273"/>
      <c r="GTR324" s="273"/>
      <c r="GTS324" s="273"/>
      <c r="GTT324" s="273"/>
      <c r="GTU324" s="273"/>
      <c r="GTV324" s="273"/>
      <c r="GTW324" s="285"/>
      <c r="GTX324" s="353"/>
      <c r="GTY324" s="355"/>
      <c r="GTZ324" s="23"/>
      <c r="GUA324" s="277"/>
      <c r="GUB324" s="300"/>
      <c r="GUC324" s="300"/>
      <c r="GUD324" s="269"/>
      <c r="GUE324" s="300"/>
      <c r="GUF324" s="300"/>
      <c r="GUG324" s="273"/>
      <c r="GUH324" s="273"/>
      <c r="GUI324" s="273"/>
      <c r="GUJ324" s="273"/>
      <c r="GUK324" s="273"/>
      <c r="GUL324" s="273"/>
      <c r="GUM324" s="285"/>
      <c r="GUN324" s="353"/>
      <c r="GUO324" s="355"/>
      <c r="GUP324" s="23"/>
      <c r="GUQ324" s="277"/>
      <c r="GUR324" s="300"/>
      <c r="GUS324" s="300"/>
      <c r="GUT324" s="269"/>
      <c r="GUU324" s="300"/>
      <c r="GUV324" s="300"/>
      <c r="GUW324" s="273"/>
      <c r="GUX324" s="273"/>
      <c r="GUY324" s="273"/>
      <c r="GUZ324" s="273"/>
      <c r="GVA324" s="273"/>
      <c r="GVB324" s="273"/>
      <c r="GVC324" s="285"/>
      <c r="GVD324" s="353"/>
      <c r="GVE324" s="355"/>
      <c r="GVF324" s="23"/>
      <c r="GVG324" s="277"/>
      <c r="GVH324" s="300"/>
      <c r="GVI324" s="300"/>
      <c r="GVJ324" s="269"/>
      <c r="GVK324" s="300"/>
      <c r="GVL324" s="300"/>
      <c r="GVM324" s="273"/>
      <c r="GVN324" s="273"/>
      <c r="GVO324" s="273"/>
      <c r="GVP324" s="273"/>
      <c r="GVQ324" s="273"/>
      <c r="GVR324" s="273"/>
      <c r="GVS324" s="285"/>
      <c r="GVT324" s="353"/>
      <c r="GVU324" s="355"/>
      <c r="GVV324" s="23"/>
      <c r="GVW324" s="277"/>
      <c r="GVX324" s="300"/>
      <c r="GVY324" s="300"/>
      <c r="GVZ324" s="269"/>
      <c r="GWA324" s="300"/>
      <c r="GWB324" s="300"/>
      <c r="GWC324" s="273"/>
      <c r="GWD324" s="273"/>
      <c r="GWE324" s="273"/>
      <c r="GWF324" s="273"/>
      <c r="GWG324" s="273"/>
      <c r="GWH324" s="273"/>
      <c r="GWI324" s="285"/>
      <c r="GWJ324" s="353"/>
      <c r="GWK324" s="355"/>
      <c r="GWL324" s="23"/>
      <c r="GWM324" s="277"/>
      <c r="GWN324" s="300"/>
      <c r="GWO324" s="300"/>
      <c r="GWP324" s="269"/>
      <c r="GWQ324" s="300"/>
      <c r="GWR324" s="300"/>
      <c r="GWS324" s="273"/>
      <c r="GWT324" s="273"/>
      <c r="GWU324" s="273"/>
      <c r="GWV324" s="273"/>
      <c r="GWW324" s="273"/>
      <c r="GWX324" s="273"/>
      <c r="GWY324" s="285"/>
      <c r="GWZ324" s="353"/>
      <c r="GXA324" s="355"/>
      <c r="GXB324" s="23"/>
      <c r="GXC324" s="277"/>
      <c r="GXD324" s="300"/>
      <c r="GXE324" s="300"/>
      <c r="GXF324" s="269"/>
      <c r="GXG324" s="300"/>
      <c r="GXH324" s="300"/>
      <c r="GXI324" s="273"/>
      <c r="GXJ324" s="273"/>
      <c r="GXK324" s="273"/>
      <c r="GXL324" s="273"/>
      <c r="GXM324" s="273"/>
      <c r="GXN324" s="273"/>
      <c r="GXO324" s="285"/>
      <c r="GXP324" s="353"/>
      <c r="GXQ324" s="355"/>
      <c r="GXR324" s="23"/>
      <c r="GXS324" s="277"/>
      <c r="GXT324" s="300"/>
      <c r="GXU324" s="300"/>
      <c r="GXV324" s="269"/>
      <c r="GXW324" s="300"/>
      <c r="GXX324" s="300"/>
      <c r="GXY324" s="273"/>
      <c r="GXZ324" s="273"/>
      <c r="GYA324" s="273"/>
      <c r="GYB324" s="273"/>
      <c r="GYC324" s="273"/>
      <c r="GYD324" s="273"/>
      <c r="GYE324" s="285"/>
      <c r="GYF324" s="353"/>
      <c r="GYG324" s="355"/>
      <c r="GYH324" s="23"/>
      <c r="GYI324" s="277"/>
      <c r="GYJ324" s="300"/>
      <c r="GYK324" s="300"/>
      <c r="GYL324" s="269"/>
      <c r="GYM324" s="300"/>
      <c r="GYN324" s="300"/>
      <c r="GYO324" s="273"/>
      <c r="GYP324" s="273"/>
      <c r="GYQ324" s="273"/>
      <c r="GYR324" s="273"/>
      <c r="GYS324" s="273"/>
      <c r="GYT324" s="273"/>
      <c r="GYU324" s="285"/>
      <c r="GYV324" s="353"/>
      <c r="GYW324" s="355"/>
      <c r="GYX324" s="23"/>
      <c r="GYY324" s="277"/>
      <c r="GYZ324" s="300"/>
      <c r="GZA324" s="300"/>
      <c r="GZB324" s="269"/>
      <c r="GZC324" s="300"/>
      <c r="GZD324" s="300"/>
      <c r="GZE324" s="273"/>
      <c r="GZF324" s="273"/>
      <c r="GZG324" s="273"/>
      <c r="GZH324" s="273"/>
      <c r="GZI324" s="273"/>
      <c r="GZJ324" s="273"/>
      <c r="GZK324" s="285"/>
      <c r="GZL324" s="353"/>
      <c r="GZM324" s="355"/>
      <c r="GZN324" s="23"/>
      <c r="GZO324" s="277"/>
      <c r="GZP324" s="300"/>
      <c r="GZQ324" s="300"/>
      <c r="GZR324" s="269"/>
      <c r="GZS324" s="300"/>
      <c r="GZT324" s="300"/>
      <c r="GZU324" s="273"/>
      <c r="GZV324" s="273"/>
      <c r="GZW324" s="273"/>
      <c r="GZX324" s="273"/>
      <c r="GZY324" s="273"/>
      <c r="GZZ324" s="273"/>
      <c r="HAA324" s="285"/>
      <c r="HAB324" s="353"/>
      <c r="HAC324" s="355"/>
      <c r="HAD324" s="23"/>
      <c r="HAE324" s="277"/>
      <c r="HAF324" s="300"/>
      <c r="HAG324" s="300"/>
      <c r="HAH324" s="269"/>
      <c r="HAI324" s="300"/>
      <c r="HAJ324" s="300"/>
      <c r="HAK324" s="273"/>
      <c r="HAL324" s="273"/>
      <c r="HAM324" s="273"/>
      <c r="HAN324" s="273"/>
      <c r="HAO324" s="273"/>
      <c r="HAP324" s="273"/>
      <c r="HAQ324" s="285"/>
      <c r="HAR324" s="353"/>
      <c r="HAS324" s="355"/>
      <c r="HAT324" s="23"/>
      <c r="HAU324" s="277"/>
      <c r="HAV324" s="300"/>
      <c r="HAW324" s="300"/>
      <c r="HAX324" s="269"/>
      <c r="HAY324" s="300"/>
      <c r="HAZ324" s="300"/>
      <c r="HBA324" s="273"/>
      <c r="HBB324" s="273"/>
      <c r="HBC324" s="273"/>
      <c r="HBD324" s="273"/>
      <c r="HBE324" s="273"/>
      <c r="HBF324" s="273"/>
      <c r="HBG324" s="285"/>
      <c r="HBH324" s="353"/>
      <c r="HBI324" s="355"/>
      <c r="HBJ324" s="23"/>
      <c r="HBK324" s="277"/>
      <c r="HBL324" s="300"/>
      <c r="HBM324" s="300"/>
      <c r="HBN324" s="269"/>
      <c r="HBO324" s="300"/>
      <c r="HBP324" s="300"/>
      <c r="HBQ324" s="273"/>
      <c r="HBR324" s="273"/>
      <c r="HBS324" s="273"/>
      <c r="HBT324" s="273"/>
      <c r="HBU324" s="273"/>
      <c r="HBV324" s="273"/>
      <c r="HBW324" s="285"/>
      <c r="HBX324" s="353"/>
      <c r="HBY324" s="355"/>
      <c r="HBZ324" s="23"/>
      <c r="HCA324" s="277"/>
      <c r="HCB324" s="300"/>
      <c r="HCC324" s="300"/>
      <c r="HCD324" s="269"/>
      <c r="HCE324" s="300"/>
      <c r="HCF324" s="300"/>
      <c r="HCG324" s="273"/>
      <c r="HCH324" s="273"/>
      <c r="HCI324" s="273"/>
      <c r="HCJ324" s="273"/>
      <c r="HCK324" s="273"/>
      <c r="HCL324" s="273"/>
      <c r="HCM324" s="285"/>
      <c r="HCN324" s="353"/>
      <c r="HCO324" s="355"/>
      <c r="HCP324" s="23"/>
      <c r="HCQ324" s="277"/>
      <c r="HCR324" s="300"/>
      <c r="HCS324" s="300"/>
      <c r="HCT324" s="269"/>
      <c r="HCU324" s="300"/>
      <c r="HCV324" s="300"/>
      <c r="HCW324" s="273"/>
      <c r="HCX324" s="273"/>
      <c r="HCY324" s="273"/>
      <c r="HCZ324" s="273"/>
      <c r="HDA324" s="273"/>
      <c r="HDB324" s="273"/>
      <c r="HDC324" s="285"/>
      <c r="HDD324" s="353"/>
      <c r="HDE324" s="355"/>
      <c r="HDF324" s="23"/>
      <c r="HDG324" s="277"/>
      <c r="HDH324" s="300"/>
      <c r="HDI324" s="300"/>
      <c r="HDJ324" s="269"/>
      <c r="HDK324" s="300"/>
      <c r="HDL324" s="300"/>
      <c r="HDM324" s="273"/>
      <c r="HDN324" s="273"/>
      <c r="HDO324" s="273"/>
      <c r="HDP324" s="273"/>
      <c r="HDQ324" s="273"/>
      <c r="HDR324" s="273"/>
      <c r="HDS324" s="285"/>
      <c r="HDT324" s="353"/>
      <c r="HDU324" s="355"/>
      <c r="HDV324" s="23"/>
      <c r="HDW324" s="277"/>
      <c r="HDX324" s="300"/>
      <c r="HDY324" s="300"/>
      <c r="HDZ324" s="269"/>
      <c r="HEA324" s="300"/>
      <c r="HEB324" s="300"/>
      <c r="HEC324" s="273"/>
      <c r="HED324" s="273"/>
      <c r="HEE324" s="273"/>
      <c r="HEF324" s="273"/>
      <c r="HEG324" s="273"/>
      <c r="HEH324" s="273"/>
      <c r="HEI324" s="285"/>
      <c r="HEJ324" s="353"/>
      <c r="HEK324" s="355"/>
      <c r="HEL324" s="23"/>
      <c r="HEM324" s="277"/>
      <c r="HEN324" s="300"/>
      <c r="HEO324" s="300"/>
      <c r="HEP324" s="269"/>
      <c r="HEQ324" s="300"/>
      <c r="HER324" s="300"/>
      <c r="HES324" s="273"/>
      <c r="HET324" s="273"/>
      <c r="HEU324" s="273"/>
      <c r="HEV324" s="273"/>
      <c r="HEW324" s="273"/>
      <c r="HEX324" s="273"/>
      <c r="HEY324" s="285"/>
      <c r="HEZ324" s="353"/>
      <c r="HFA324" s="355"/>
      <c r="HFB324" s="23"/>
      <c r="HFC324" s="277"/>
      <c r="HFD324" s="300"/>
      <c r="HFE324" s="300"/>
      <c r="HFF324" s="269"/>
      <c r="HFG324" s="300"/>
      <c r="HFH324" s="300"/>
      <c r="HFI324" s="273"/>
      <c r="HFJ324" s="273"/>
      <c r="HFK324" s="273"/>
      <c r="HFL324" s="273"/>
      <c r="HFM324" s="273"/>
      <c r="HFN324" s="273"/>
      <c r="HFO324" s="285"/>
      <c r="HFP324" s="353"/>
      <c r="HFQ324" s="355"/>
      <c r="HFR324" s="23"/>
      <c r="HFS324" s="277"/>
      <c r="HFT324" s="300"/>
      <c r="HFU324" s="300"/>
      <c r="HFV324" s="269"/>
      <c r="HFW324" s="300"/>
      <c r="HFX324" s="300"/>
      <c r="HFY324" s="273"/>
      <c r="HFZ324" s="273"/>
      <c r="HGA324" s="273"/>
      <c r="HGB324" s="273"/>
      <c r="HGC324" s="273"/>
      <c r="HGD324" s="273"/>
      <c r="HGE324" s="285"/>
      <c r="HGF324" s="353"/>
      <c r="HGG324" s="355"/>
      <c r="HGH324" s="23"/>
      <c r="HGI324" s="277"/>
      <c r="HGJ324" s="300"/>
      <c r="HGK324" s="300"/>
      <c r="HGL324" s="269"/>
      <c r="HGM324" s="300"/>
      <c r="HGN324" s="300"/>
      <c r="HGO324" s="273"/>
      <c r="HGP324" s="273"/>
      <c r="HGQ324" s="273"/>
      <c r="HGR324" s="273"/>
      <c r="HGS324" s="273"/>
      <c r="HGT324" s="273"/>
      <c r="HGU324" s="285"/>
      <c r="HGV324" s="353"/>
      <c r="HGW324" s="355"/>
      <c r="HGX324" s="23"/>
      <c r="HGY324" s="277"/>
      <c r="HGZ324" s="300"/>
      <c r="HHA324" s="300"/>
      <c r="HHB324" s="269"/>
      <c r="HHC324" s="300"/>
      <c r="HHD324" s="300"/>
      <c r="HHE324" s="273"/>
      <c r="HHF324" s="273"/>
      <c r="HHG324" s="273"/>
      <c r="HHH324" s="273"/>
      <c r="HHI324" s="273"/>
      <c r="HHJ324" s="273"/>
      <c r="HHK324" s="285"/>
      <c r="HHL324" s="353"/>
      <c r="HHM324" s="355"/>
      <c r="HHN324" s="23"/>
      <c r="HHO324" s="277"/>
      <c r="HHP324" s="300"/>
      <c r="HHQ324" s="300"/>
      <c r="HHR324" s="269"/>
      <c r="HHS324" s="300"/>
      <c r="HHT324" s="300"/>
      <c r="HHU324" s="273"/>
      <c r="HHV324" s="273"/>
      <c r="HHW324" s="273"/>
      <c r="HHX324" s="273"/>
      <c r="HHY324" s="273"/>
      <c r="HHZ324" s="273"/>
      <c r="HIA324" s="285"/>
      <c r="HIB324" s="353"/>
      <c r="HIC324" s="355"/>
      <c r="HID324" s="23"/>
      <c r="HIE324" s="277"/>
      <c r="HIF324" s="300"/>
      <c r="HIG324" s="300"/>
      <c r="HIH324" s="269"/>
      <c r="HII324" s="300"/>
      <c r="HIJ324" s="300"/>
      <c r="HIK324" s="273"/>
      <c r="HIL324" s="273"/>
      <c r="HIM324" s="273"/>
      <c r="HIN324" s="273"/>
      <c r="HIO324" s="273"/>
      <c r="HIP324" s="273"/>
      <c r="HIQ324" s="285"/>
      <c r="HIR324" s="353"/>
      <c r="HIS324" s="355"/>
      <c r="HIT324" s="23"/>
      <c r="HIU324" s="277"/>
      <c r="HIV324" s="300"/>
      <c r="HIW324" s="300"/>
      <c r="HIX324" s="269"/>
      <c r="HIY324" s="300"/>
      <c r="HIZ324" s="300"/>
      <c r="HJA324" s="273"/>
      <c r="HJB324" s="273"/>
      <c r="HJC324" s="273"/>
      <c r="HJD324" s="273"/>
      <c r="HJE324" s="273"/>
      <c r="HJF324" s="273"/>
      <c r="HJG324" s="285"/>
      <c r="HJH324" s="353"/>
      <c r="HJI324" s="355"/>
      <c r="HJJ324" s="23"/>
      <c r="HJK324" s="277"/>
      <c r="HJL324" s="300"/>
      <c r="HJM324" s="300"/>
      <c r="HJN324" s="269"/>
      <c r="HJO324" s="300"/>
      <c r="HJP324" s="300"/>
      <c r="HJQ324" s="273"/>
      <c r="HJR324" s="273"/>
      <c r="HJS324" s="273"/>
      <c r="HJT324" s="273"/>
      <c r="HJU324" s="273"/>
      <c r="HJV324" s="273"/>
      <c r="HJW324" s="285"/>
      <c r="HJX324" s="353"/>
      <c r="HJY324" s="355"/>
      <c r="HJZ324" s="23"/>
      <c r="HKA324" s="277"/>
      <c r="HKB324" s="300"/>
      <c r="HKC324" s="300"/>
      <c r="HKD324" s="269"/>
      <c r="HKE324" s="300"/>
      <c r="HKF324" s="300"/>
      <c r="HKG324" s="273"/>
      <c r="HKH324" s="273"/>
      <c r="HKI324" s="273"/>
      <c r="HKJ324" s="273"/>
      <c r="HKK324" s="273"/>
      <c r="HKL324" s="273"/>
      <c r="HKM324" s="285"/>
      <c r="HKN324" s="353"/>
      <c r="HKO324" s="355"/>
      <c r="HKP324" s="23"/>
      <c r="HKQ324" s="277"/>
      <c r="HKR324" s="300"/>
      <c r="HKS324" s="300"/>
      <c r="HKT324" s="269"/>
      <c r="HKU324" s="300"/>
      <c r="HKV324" s="300"/>
      <c r="HKW324" s="273"/>
      <c r="HKX324" s="273"/>
      <c r="HKY324" s="273"/>
      <c r="HKZ324" s="273"/>
      <c r="HLA324" s="273"/>
      <c r="HLB324" s="273"/>
      <c r="HLC324" s="285"/>
      <c r="HLD324" s="353"/>
      <c r="HLE324" s="355"/>
      <c r="HLF324" s="23"/>
      <c r="HLG324" s="277"/>
      <c r="HLH324" s="300"/>
      <c r="HLI324" s="300"/>
      <c r="HLJ324" s="269"/>
      <c r="HLK324" s="300"/>
      <c r="HLL324" s="300"/>
      <c r="HLM324" s="273"/>
      <c r="HLN324" s="273"/>
      <c r="HLO324" s="273"/>
      <c r="HLP324" s="273"/>
      <c r="HLQ324" s="273"/>
      <c r="HLR324" s="273"/>
      <c r="HLS324" s="285"/>
      <c r="HLT324" s="353"/>
      <c r="HLU324" s="355"/>
      <c r="HLV324" s="23"/>
      <c r="HLW324" s="277"/>
      <c r="HLX324" s="300"/>
      <c r="HLY324" s="300"/>
      <c r="HLZ324" s="269"/>
      <c r="HMA324" s="300"/>
      <c r="HMB324" s="300"/>
      <c r="HMC324" s="273"/>
      <c r="HMD324" s="273"/>
      <c r="HME324" s="273"/>
      <c r="HMF324" s="273"/>
      <c r="HMG324" s="273"/>
      <c r="HMH324" s="273"/>
      <c r="HMI324" s="285"/>
      <c r="HMJ324" s="353"/>
      <c r="HMK324" s="355"/>
      <c r="HML324" s="23"/>
      <c r="HMM324" s="277"/>
      <c r="HMN324" s="300"/>
      <c r="HMO324" s="300"/>
      <c r="HMP324" s="269"/>
      <c r="HMQ324" s="300"/>
      <c r="HMR324" s="300"/>
      <c r="HMS324" s="273"/>
      <c r="HMT324" s="273"/>
      <c r="HMU324" s="273"/>
      <c r="HMV324" s="273"/>
      <c r="HMW324" s="273"/>
      <c r="HMX324" s="273"/>
      <c r="HMY324" s="285"/>
      <c r="HMZ324" s="353"/>
      <c r="HNA324" s="355"/>
      <c r="HNB324" s="23"/>
      <c r="HNC324" s="277"/>
      <c r="HND324" s="300"/>
      <c r="HNE324" s="300"/>
      <c r="HNF324" s="269"/>
      <c r="HNG324" s="300"/>
      <c r="HNH324" s="300"/>
      <c r="HNI324" s="273"/>
      <c r="HNJ324" s="273"/>
      <c r="HNK324" s="273"/>
      <c r="HNL324" s="273"/>
      <c r="HNM324" s="273"/>
      <c r="HNN324" s="273"/>
      <c r="HNO324" s="285"/>
      <c r="HNP324" s="353"/>
      <c r="HNQ324" s="355"/>
      <c r="HNR324" s="23"/>
      <c r="HNS324" s="277"/>
      <c r="HNT324" s="300"/>
      <c r="HNU324" s="300"/>
      <c r="HNV324" s="269"/>
      <c r="HNW324" s="300"/>
      <c r="HNX324" s="300"/>
      <c r="HNY324" s="273"/>
      <c r="HNZ324" s="273"/>
      <c r="HOA324" s="273"/>
      <c r="HOB324" s="273"/>
      <c r="HOC324" s="273"/>
      <c r="HOD324" s="273"/>
      <c r="HOE324" s="285"/>
      <c r="HOF324" s="353"/>
      <c r="HOG324" s="355"/>
      <c r="HOH324" s="23"/>
      <c r="HOI324" s="277"/>
      <c r="HOJ324" s="300"/>
      <c r="HOK324" s="300"/>
      <c r="HOL324" s="269"/>
      <c r="HOM324" s="300"/>
      <c r="HON324" s="300"/>
      <c r="HOO324" s="273"/>
      <c r="HOP324" s="273"/>
      <c r="HOQ324" s="273"/>
      <c r="HOR324" s="273"/>
      <c r="HOS324" s="273"/>
      <c r="HOT324" s="273"/>
      <c r="HOU324" s="285"/>
      <c r="HOV324" s="353"/>
      <c r="HOW324" s="355"/>
      <c r="HOX324" s="23"/>
      <c r="HOY324" s="277"/>
      <c r="HOZ324" s="300"/>
      <c r="HPA324" s="300"/>
      <c r="HPB324" s="269"/>
      <c r="HPC324" s="300"/>
      <c r="HPD324" s="300"/>
      <c r="HPE324" s="273"/>
      <c r="HPF324" s="273"/>
      <c r="HPG324" s="273"/>
      <c r="HPH324" s="273"/>
      <c r="HPI324" s="273"/>
      <c r="HPJ324" s="273"/>
      <c r="HPK324" s="285"/>
      <c r="HPL324" s="353"/>
      <c r="HPM324" s="355"/>
      <c r="HPN324" s="23"/>
      <c r="HPO324" s="277"/>
      <c r="HPP324" s="300"/>
      <c r="HPQ324" s="300"/>
      <c r="HPR324" s="269"/>
      <c r="HPS324" s="300"/>
      <c r="HPT324" s="300"/>
      <c r="HPU324" s="273"/>
      <c r="HPV324" s="273"/>
      <c r="HPW324" s="273"/>
      <c r="HPX324" s="273"/>
      <c r="HPY324" s="273"/>
      <c r="HPZ324" s="273"/>
      <c r="HQA324" s="285"/>
      <c r="HQB324" s="353"/>
      <c r="HQC324" s="355"/>
      <c r="HQD324" s="23"/>
      <c r="HQE324" s="277"/>
      <c r="HQF324" s="300"/>
      <c r="HQG324" s="300"/>
      <c r="HQH324" s="269"/>
      <c r="HQI324" s="300"/>
      <c r="HQJ324" s="300"/>
      <c r="HQK324" s="273"/>
      <c r="HQL324" s="273"/>
      <c r="HQM324" s="273"/>
      <c r="HQN324" s="273"/>
      <c r="HQO324" s="273"/>
      <c r="HQP324" s="273"/>
      <c r="HQQ324" s="285"/>
      <c r="HQR324" s="353"/>
      <c r="HQS324" s="355"/>
      <c r="HQT324" s="23"/>
      <c r="HQU324" s="277"/>
      <c r="HQV324" s="300"/>
      <c r="HQW324" s="300"/>
      <c r="HQX324" s="269"/>
      <c r="HQY324" s="300"/>
      <c r="HQZ324" s="300"/>
      <c r="HRA324" s="273"/>
      <c r="HRB324" s="273"/>
      <c r="HRC324" s="273"/>
      <c r="HRD324" s="273"/>
      <c r="HRE324" s="273"/>
      <c r="HRF324" s="273"/>
      <c r="HRG324" s="285"/>
      <c r="HRH324" s="353"/>
      <c r="HRI324" s="355"/>
      <c r="HRJ324" s="23"/>
      <c r="HRK324" s="277"/>
      <c r="HRL324" s="300"/>
      <c r="HRM324" s="300"/>
      <c r="HRN324" s="269"/>
      <c r="HRO324" s="300"/>
      <c r="HRP324" s="300"/>
      <c r="HRQ324" s="273"/>
      <c r="HRR324" s="273"/>
      <c r="HRS324" s="273"/>
      <c r="HRT324" s="273"/>
      <c r="HRU324" s="273"/>
      <c r="HRV324" s="273"/>
      <c r="HRW324" s="285"/>
      <c r="HRX324" s="353"/>
      <c r="HRY324" s="355"/>
      <c r="HRZ324" s="23"/>
      <c r="HSA324" s="277"/>
      <c r="HSB324" s="300"/>
      <c r="HSC324" s="300"/>
      <c r="HSD324" s="269"/>
      <c r="HSE324" s="300"/>
      <c r="HSF324" s="300"/>
      <c r="HSG324" s="273"/>
      <c r="HSH324" s="273"/>
      <c r="HSI324" s="273"/>
      <c r="HSJ324" s="273"/>
      <c r="HSK324" s="273"/>
      <c r="HSL324" s="273"/>
      <c r="HSM324" s="285"/>
      <c r="HSN324" s="353"/>
      <c r="HSO324" s="355"/>
      <c r="HSP324" s="23"/>
      <c r="HSQ324" s="277"/>
      <c r="HSR324" s="300"/>
      <c r="HSS324" s="300"/>
      <c r="HST324" s="269"/>
      <c r="HSU324" s="300"/>
      <c r="HSV324" s="300"/>
      <c r="HSW324" s="273"/>
      <c r="HSX324" s="273"/>
      <c r="HSY324" s="273"/>
      <c r="HSZ324" s="273"/>
      <c r="HTA324" s="273"/>
      <c r="HTB324" s="273"/>
      <c r="HTC324" s="285"/>
      <c r="HTD324" s="353"/>
      <c r="HTE324" s="355"/>
      <c r="HTF324" s="23"/>
      <c r="HTG324" s="277"/>
      <c r="HTH324" s="300"/>
      <c r="HTI324" s="300"/>
      <c r="HTJ324" s="269"/>
      <c r="HTK324" s="300"/>
      <c r="HTL324" s="300"/>
      <c r="HTM324" s="273"/>
      <c r="HTN324" s="273"/>
      <c r="HTO324" s="273"/>
      <c r="HTP324" s="273"/>
      <c r="HTQ324" s="273"/>
      <c r="HTR324" s="273"/>
      <c r="HTS324" s="285"/>
      <c r="HTT324" s="353"/>
      <c r="HTU324" s="355"/>
      <c r="HTV324" s="23"/>
      <c r="HTW324" s="277"/>
      <c r="HTX324" s="300"/>
      <c r="HTY324" s="300"/>
      <c r="HTZ324" s="269"/>
      <c r="HUA324" s="300"/>
      <c r="HUB324" s="300"/>
      <c r="HUC324" s="273"/>
      <c r="HUD324" s="273"/>
      <c r="HUE324" s="273"/>
      <c r="HUF324" s="273"/>
      <c r="HUG324" s="273"/>
      <c r="HUH324" s="273"/>
      <c r="HUI324" s="285"/>
      <c r="HUJ324" s="353"/>
      <c r="HUK324" s="355"/>
      <c r="HUL324" s="23"/>
      <c r="HUM324" s="277"/>
      <c r="HUN324" s="300"/>
      <c r="HUO324" s="300"/>
      <c r="HUP324" s="269"/>
      <c r="HUQ324" s="300"/>
      <c r="HUR324" s="300"/>
      <c r="HUS324" s="273"/>
      <c r="HUT324" s="273"/>
      <c r="HUU324" s="273"/>
      <c r="HUV324" s="273"/>
      <c r="HUW324" s="273"/>
      <c r="HUX324" s="273"/>
      <c r="HUY324" s="285"/>
      <c r="HUZ324" s="353"/>
      <c r="HVA324" s="355"/>
      <c r="HVB324" s="23"/>
      <c r="HVC324" s="277"/>
      <c r="HVD324" s="300"/>
      <c r="HVE324" s="300"/>
      <c r="HVF324" s="269"/>
      <c r="HVG324" s="300"/>
      <c r="HVH324" s="300"/>
      <c r="HVI324" s="273"/>
      <c r="HVJ324" s="273"/>
      <c r="HVK324" s="273"/>
      <c r="HVL324" s="273"/>
      <c r="HVM324" s="273"/>
      <c r="HVN324" s="273"/>
      <c r="HVO324" s="285"/>
      <c r="HVP324" s="353"/>
      <c r="HVQ324" s="355"/>
      <c r="HVR324" s="23"/>
      <c r="HVS324" s="277"/>
      <c r="HVT324" s="300"/>
      <c r="HVU324" s="300"/>
      <c r="HVV324" s="269"/>
      <c r="HVW324" s="300"/>
      <c r="HVX324" s="300"/>
      <c r="HVY324" s="273"/>
      <c r="HVZ324" s="273"/>
      <c r="HWA324" s="273"/>
      <c r="HWB324" s="273"/>
      <c r="HWC324" s="273"/>
      <c r="HWD324" s="273"/>
      <c r="HWE324" s="285"/>
      <c r="HWF324" s="353"/>
      <c r="HWG324" s="355"/>
      <c r="HWH324" s="23"/>
      <c r="HWI324" s="277"/>
      <c r="HWJ324" s="300"/>
      <c r="HWK324" s="300"/>
      <c r="HWL324" s="269"/>
      <c r="HWM324" s="300"/>
      <c r="HWN324" s="300"/>
      <c r="HWO324" s="273"/>
      <c r="HWP324" s="273"/>
      <c r="HWQ324" s="273"/>
      <c r="HWR324" s="273"/>
      <c r="HWS324" s="273"/>
      <c r="HWT324" s="273"/>
      <c r="HWU324" s="285"/>
      <c r="HWV324" s="353"/>
      <c r="HWW324" s="355"/>
      <c r="HWX324" s="23"/>
      <c r="HWY324" s="277"/>
      <c r="HWZ324" s="300"/>
      <c r="HXA324" s="300"/>
      <c r="HXB324" s="269"/>
      <c r="HXC324" s="300"/>
      <c r="HXD324" s="300"/>
      <c r="HXE324" s="273"/>
      <c r="HXF324" s="273"/>
      <c r="HXG324" s="273"/>
      <c r="HXH324" s="273"/>
      <c r="HXI324" s="273"/>
      <c r="HXJ324" s="273"/>
      <c r="HXK324" s="285"/>
      <c r="HXL324" s="353"/>
      <c r="HXM324" s="355"/>
      <c r="HXN324" s="23"/>
      <c r="HXO324" s="277"/>
      <c r="HXP324" s="300"/>
      <c r="HXQ324" s="300"/>
      <c r="HXR324" s="269"/>
      <c r="HXS324" s="300"/>
      <c r="HXT324" s="300"/>
      <c r="HXU324" s="273"/>
      <c r="HXV324" s="273"/>
      <c r="HXW324" s="273"/>
      <c r="HXX324" s="273"/>
      <c r="HXY324" s="273"/>
      <c r="HXZ324" s="273"/>
      <c r="HYA324" s="285"/>
      <c r="HYB324" s="353"/>
      <c r="HYC324" s="355"/>
      <c r="HYD324" s="23"/>
      <c r="HYE324" s="277"/>
      <c r="HYF324" s="300"/>
      <c r="HYG324" s="300"/>
      <c r="HYH324" s="269"/>
      <c r="HYI324" s="300"/>
      <c r="HYJ324" s="300"/>
      <c r="HYK324" s="273"/>
      <c r="HYL324" s="273"/>
      <c r="HYM324" s="273"/>
      <c r="HYN324" s="273"/>
      <c r="HYO324" s="273"/>
      <c r="HYP324" s="273"/>
      <c r="HYQ324" s="285"/>
      <c r="HYR324" s="353"/>
      <c r="HYS324" s="355"/>
      <c r="HYT324" s="23"/>
      <c r="HYU324" s="277"/>
      <c r="HYV324" s="300"/>
      <c r="HYW324" s="300"/>
      <c r="HYX324" s="269"/>
      <c r="HYY324" s="300"/>
      <c r="HYZ324" s="300"/>
      <c r="HZA324" s="273"/>
      <c r="HZB324" s="273"/>
      <c r="HZC324" s="273"/>
      <c r="HZD324" s="273"/>
      <c r="HZE324" s="273"/>
      <c r="HZF324" s="273"/>
      <c r="HZG324" s="285"/>
      <c r="HZH324" s="353"/>
      <c r="HZI324" s="355"/>
      <c r="HZJ324" s="23"/>
      <c r="HZK324" s="277"/>
      <c r="HZL324" s="300"/>
      <c r="HZM324" s="300"/>
      <c r="HZN324" s="269"/>
      <c r="HZO324" s="300"/>
      <c r="HZP324" s="300"/>
      <c r="HZQ324" s="273"/>
      <c r="HZR324" s="273"/>
      <c r="HZS324" s="273"/>
      <c r="HZT324" s="273"/>
      <c r="HZU324" s="273"/>
      <c r="HZV324" s="273"/>
      <c r="HZW324" s="285"/>
      <c r="HZX324" s="353"/>
      <c r="HZY324" s="355"/>
      <c r="HZZ324" s="23"/>
      <c r="IAA324" s="277"/>
      <c r="IAB324" s="300"/>
      <c r="IAC324" s="300"/>
      <c r="IAD324" s="269"/>
      <c r="IAE324" s="300"/>
      <c r="IAF324" s="300"/>
      <c r="IAG324" s="273"/>
      <c r="IAH324" s="273"/>
      <c r="IAI324" s="273"/>
      <c r="IAJ324" s="273"/>
      <c r="IAK324" s="273"/>
      <c r="IAL324" s="273"/>
      <c r="IAM324" s="285"/>
      <c r="IAN324" s="353"/>
      <c r="IAO324" s="355"/>
      <c r="IAP324" s="23"/>
      <c r="IAQ324" s="277"/>
      <c r="IAR324" s="300"/>
      <c r="IAS324" s="300"/>
      <c r="IAT324" s="269"/>
      <c r="IAU324" s="300"/>
      <c r="IAV324" s="300"/>
      <c r="IAW324" s="273"/>
      <c r="IAX324" s="273"/>
      <c r="IAY324" s="273"/>
      <c r="IAZ324" s="273"/>
      <c r="IBA324" s="273"/>
      <c r="IBB324" s="273"/>
      <c r="IBC324" s="285"/>
      <c r="IBD324" s="353"/>
      <c r="IBE324" s="355"/>
      <c r="IBF324" s="23"/>
      <c r="IBG324" s="277"/>
      <c r="IBH324" s="300"/>
      <c r="IBI324" s="300"/>
      <c r="IBJ324" s="269"/>
      <c r="IBK324" s="300"/>
      <c r="IBL324" s="300"/>
      <c r="IBM324" s="273"/>
      <c r="IBN324" s="273"/>
      <c r="IBO324" s="273"/>
      <c r="IBP324" s="273"/>
      <c r="IBQ324" s="273"/>
      <c r="IBR324" s="273"/>
      <c r="IBS324" s="285"/>
      <c r="IBT324" s="353"/>
      <c r="IBU324" s="355"/>
      <c r="IBV324" s="23"/>
      <c r="IBW324" s="277"/>
      <c r="IBX324" s="300"/>
      <c r="IBY324" s="300"/>
      <c r="IBZ324" s="269"/>
      <c r="ICA324" s="300"/>
      <c r="ICB324" s="300"/>
      <c r="ICC324" s="273"/>
      <c r="ICD324" s="273"/>
      <c r="ICE324" s="273"/>
      <c r="ICF324" s="273"/>
      <c r="ICG324" s="273"/>
      <c r="ICH324" s="273"/>
      <c r="ICI324" s="285"/>
      <c r="ICJ324" s="353"/>
      <c r="ICK324" s="355"/>
      <c r="ICL324" s="23"/>
      <c r="ICM324" s="277"/>
      <c r="ICN324" s="300"/>
      <c r="ICO324" s="300"/>
      <c r="ICP324" s="269"/>
      <c r="ICQ324" s="300"/>
      <c r="ICR324" s="300"/>
      <c r="ICS324" s="273"/>
      <c r="ICT324" s="273"/>
      <c r="ICU324" s="273"/>
      <c r="ICV324" s="273"/>
      <c r="ICW324" s="273"/>
      <c r="ICX324" s="273"/>
      <c r="ICY324" s="285"/>
      <c r="ICZ324" s="353"/>
      <c r="IDA324" s="355"/>
      <c r="IDB324" s="23"/>
      <c r="IDC324" s="277"/>
      <c r="IDD324" s="300"/>
      <c r="IDE324" s="300"/>
      <c r="IDF324" s="269"/>
      <c r="IDG324" s="300"/>
      <c r="IDH324" s="300"/>
      <c r="IDI324" s="273"/>
      <c r="IDJ324" s="273"/>
      <c r="IDK324" s="273"/>
      <c r="IDL324" s="273"/>
      <c r="IDM324" s="273"/>
      <c r="IDN324" s="273"/>
      <c r="IDO324" s="285"/>
      <c r="IDP324" s="353"/>
      <c r="IDQ324" s="355"/>
      <c r="IDR324" s="23"/>
      <c r="IDS324" s="277"/>
      <c r="IDT324" s="300"/>
      <c r="IDU324" s="300"/>
      <c r="IDV324" s="269"/>
      <c r="IDW324" s="300"/>
      <c r="IDX324" s="300"/>
      <c r="IDY324" s="273"/>
      <c r="IDZ324" s="273"/>
      <c r="IEA324" s="273"/>
      <c r="IEB324" s="273"/>
      <c r="IEC324" s="273"/>
      <c r="IED324" s="273"/>
      <c r="IEE324" s="285"/>
      <c r="IEF324" s="353"/>
      <c r="IEG324" s="355"/>
      <c r="IEH324" s="23"/>
      <c r="IEI324" s="277"/>
      <c r="IEJ324" s="300"/>
      <c r="IEK324" s="300"/>
      <c r="IEL324" s="269"/>
      <c r="IEM324" s="300"/>
      <c r="IEN324" s="300"/>
      <c r="IEO324" s="273"/>
      <c r="IEP324" s="273"/>
      <c r="IEQ324" s="273"/>
      <c r="IER324" s="273"/>
      <c r="IES324" s="273"/>
      <c r="IET324" s="273"/>
      <c r="IEU324" s="285"/>
      <c r="IEV324" s="353"/>
      <c r="IEW324" s="355"/>
      <c r="IEX324" s="23"/>
      <c r="IEY324" s="277"/>
      <c r="IEZ324" s="300"/>
      <c r="IFA324" s="300"/>
      <c r="IFB324" s="269"/>
      <c r="IFC324" s="300"/>
      <c r="IFD324" s="300"/>
      <c r="IFE324" s="273"/>
      <c r="IFF324" s="273"/>
      <c r="IFG324" s="273"/>
      <c r="IFH324" s="273"/>
      <c r="IFI324" s="273"/>
      <c r="IFJ324" s="273"/>
      <c r="IFK324" s="285"/>
      <c r="IFL324" s="353"/>
      <c r="IFM324" s="355"/>
      <c r="IFN324" s="23"/>
      <c r="IFO324" s="277"/>
      <c r="IFP324" s="300"/>
      <c r="IFQ324" s="300"/>
      <c r="IFR324" s="269"/>
      <c r="IFS324" s="300"/>
      <c r="IFT324" s="300"/>
      <c r="IFU324" s="273"/>
      <c r="IFV324" s="273"/>
      <c r="IFW324" s="273"/>
      <c r="IFX324" s="273"/>
      <c r="IFY324" s="273"/>
      <c r="IFZ324" s="273"/>
      <c r="IGA324" s="285"/>
      <c r="IGB324" s="353"/>
      <c r="IGC324" s="355"/>
      <c r="IGD324" s="23"/>
      <c r="IGE324" s="277"/>
      <c r="IGF324" s="300"/>
      <c r="IGG324" s="300"/>
      <c r="IGH324" s="269"/>
      <c r="IGI324" s="300"/>
      <c r="IGJ324" s="300"/>
      <c r="IGK324" s="273"/>
      <c r="IGL324" s="273"/>
      <c r="IGM324" s="273"/>
      <c r="IGN324" s="273"/>
      <c r="IGO324" s="273"/>
      <c r="IGP324" s="273"/>
      <c r="IGQ324" s="285"/>
      <c r="IGR324" s="353"/>
      <c r="IGS324" s="355"/>
      <c r="IGT324" s="23"/>
      <c r="IGU324" s="277"/>
      <c r="IGV324" s="300"/>
      <c r="IGW324" s="300"/>
      <c r="IGX324" s="269"/>
      <c r="IGY324" s="300"/>
      <c r="IGZ324" s="300"/>
      <c r="IHA324" s="273"/>
      <c r="IHB324" s="273"/>
      <c r="IHC324" s="273"/>
      <c r="IHD324" s="273"/>
      <c r="IHE324" s="273"/>
      <c r="IHF324" s="273"/>
      <c r="IHG324" s="285"/>
      <c r="IHH324" s="353"/>
      <c r="IHI324" s="355"/>
      <c r="IHJ324" s="23"/>
      <c r="IHK324" s="277"/>
      <c r="IHL324" s="300"/>
      <c r="IHM324" s="300"/>
      <c r="IHN324" s="269"/>
      <c r="IHO324" s="300"/>
      <c r="IHP324" s="300"/>
      <c r="IHQ324" s="273"/>
      <c r="IHR324" s="273"/>
      <c r="IHS324" s="273"/>
      <c r="IHT324" s="273"/>
      <c r="IHU324" s="273"/>
      <c r="IHV324" s="273"/>
      <c r="IHW324" s="285"/>
      <c r="IHX324" s="353"/>
      <c r="IHY324" s="355"/>
      <c r="IHZ324" s="23"/>
      <c r="IIA324" s="277"/>
      <c r="IIB324" s="300"/>
      <c r="IIC324" s="300"/>
      <c r="IID324" s="269"/>
      <c r="IIE324" s="300"/>
      <c r="IIF324" s="300"/>
      <c r="IIG324" s="273"/>
      <c r="IIH324" s="273"/>
      <c r="III324" s="273"/>
      <c r="IIJ324" s="273"/>
      <c r="IIK324" s="273"/>
      <c r="IIL324" s="273"/>
      <c r="IIM324" s="285"/>
      <c r="IIN324" s="353"/>
      <c r="IIO324" s="355"/>
      <c r="IIP324" s="23"/>
      <c r="IIQ324" s="277"/>
      <c r="IIR324" s="300"/>
      <c r="IIS324" s="300"/>
      <c r="IIT324" s="269"/>
      <c r="IIU324" s="300"/>
      <c r="IIV324" s="300"/>
      <c r="IIW324" s="273"/>
      <c r="IIX324" s="273"/>
      <c r="IIY324" s="273"/>
      <c r="IIZ324" s="273"/>
      <c r="IJA324" s="273"/>
      <c r="IJB324" s="273"/>
      <c r="IJC324" s="285"/>
      <c r="IJD324" s="353"/>
      <c r="IJE324" s="355"/>
      <c r="IJF324" s="23"/>
      <c r="IJG324" s="277"/>
      <c r="IJH324" s="300"/>
      <c r="IJI324" s="300"/>
      <c r="IJJ324" s="269"/>
      <c r="IJK324" s="300"/>
      <c r="IJL324" s="300"/>
      <c r="IJM324" s="273"/>
      <c r="IJN324" s="273"/>
      <c r="IJO324" s="273"/>
      <c r="IJP324" s="273"/>
      <c r="IJQ324" s="273"/>
      <c r="IJR324" s="273"/>
      <c r="IJS324" s="285"/>
      <c r="IJT324" s="353"/>
      <c r="IJU324" s="355"/>
      <c r="IJV324" s="23"/>
      <c r="IJW324" s="277"/>
      <c r="IJX324" s="300"/>
      <c r="IJY324" s="300"/>
      <c r="IJZ324" s="269"/>
      <c r="IKA324" s="300"/>
      <c r="IKB324" s="300"/>
      <c r="IKC324" s="273"/>
      <c r="IKD324" s="273"/>
      <c r="IKE324" s="273"/>
      <c r="IKF324" s="273"/>
      <c r="IKG324" s="273"/>
      <c r="IKH324" s="273"/>
      <c r="IKI324" s="285"/>
      <c r="IKJ324" s="353"/>
      <c r="IKK324" s="355"/>
      <c r="IKL324" s="23"/>
      <c r="IKM324" s="277"/>
      <c r="IKN324" s="300"/>
      <c r="IKO324" s="300"/>
      <c r="IKP324" s="269"/>
      <c r="IKQ324" s="300"/>
      <c r="IKR324" s="300"/>
      <c r="IKS324" s="273"/>
      <c r="IKT324" s="273"/>
      <c r="IKU324" s="273"/>
      <c r="IKV324" s="273"/>
      <c r="IKW324" s="273"/>
      <c r="IKX324" s="273"/>
      <c r="IKY324" s="285"/>
      <c r="IKZ324" s="353"/>
      <c r="ILA324" s="355"/>
      <c r="ILB324" s="23"/>
      <c r="ILC324" s="277"/>
      <c r="ILD324" s="300"/>
      <c r="ILE324" s="300"/>
      <c r="ILF324" s="269"/>
      <c r="ILG324" s="300"/>
      <c r="ILH324" s="300"/>
      <c r="ILI324" s="273"/>
      <c r="ILJ324" s="273"/>
      <c r="ILK324" s="273"/>
      <c r="ILL324" s="273"/>
      <c r="ILM324" s="273"/>
      <c r="ILN324" s="273"/>
      <c r="ILO324" s="285"/>
      <c r="ILP324" s="353"/>
      <c r="ILQ324" s="355"/>
      <c r="ILR324" s="23"/>
      <c r="ILS324" s="277"/>
      <c r="ILT324" s="300"/>
      <c r="ILU324" s="300"/>
      <c r="ILV324" s="269"/>
      <c r="ILW324" s="300"/>
      <c r="ILX324" s="300"/>
      <c r="ILY324" s="273"/>
      <c r="ILZ324" s="273"/>
      <c r="IMA324" s="273"/>
      <c r="IMB324" s="273"/>
      <c r="IMC324" s="273"/>
      <c r="IMD324" s="273"/>
      <c r="IME324" s="285"/>
      <c r="IMF324" s="353"/>
      <c r="IMG324" s="355"/>
      <c r="IMH324" s="23"/>
      <c r="IMI324" s="277"/>
      <c r="IMJ324" s="300"/>
      <c r="IMK324" s="300"/>
      <c r="IML324" s="269"/>
      <c r="IMM324" s="300"/>
      <c r="IMN324" s="300"/>
      <c r="IMO324" s="273"/>
      <c r="IMP324" s="273"/>
      <c r="IMQ324" s="273"/>
      <c r="IMR324" s="273"/>
      <c r="IMS324" s="273"/>
      <c r="IMT324" s="273"/>
      <c r="IMU324" s="285"/>
      <c r="IMV324" s="353"/>
      <c r="IMW324" s="355"/>
      <c r="IMX324" s="23"/>
      <c r="IMY324" s="277"/>
      <c r="IMZ324" s="300"/>
      <c r="INA324" s="300"/>
      <c r="INB324" s="269"/>
      <c r="INC324" s="300"/>
      <c r="IND324" s="300"/>
      <c r="INE324" s="273"/>
      <c r="INF324" s="273"/>
      <c r="ING324" s="273"/>
      <c r="INH324" s="273"/>
      <c r="INI324" s="273"/>
      <c r="INJ324" s="273"/>
      <c r="INK324" s="285"/>
      <c r="INL324" s="353"/>
      <c r="INM324" s="355"/>
      <c r="INN324" s="23"/>
      <c r="INO324" s="277"/>
      <c r="INP324" s="300"/>
      <c r="INQ324" s="300"/>
      <c r="INR324" s="269"/>
      <c r="INS324" s="300"/>
      <c r="INT324" s="300"/>
      <c r="INU324" s="273"/>
      <c r="INV324" s="273"/>
      <c r="INW324" s="273"/>
      <c r="INX324" s="273"/>
      <c r="INY324" s="273"/>
      <c r="INZ324" s="273"/>
      <c r="IOA324" s="285"/>
      <c r="IOB324" s="353"/>
      <c r="IOC324" s="355"/>
      <c r="IOD324" s="23"/>
      <c r="IOE324" s="277"/>
      <c r="IOF324" s="300"/>
      <c r="IOG324" s="300"/>
      <c r="IOH324" s="269"/>
      <c r="IOI324" s="300"/>
      <c r="IOJ324" s="300"/>
      <c r="IOK324" s="273"/>
      <c r="IOL324" s="273"/>
      <c r="IOM324" s="273"/>
      <c r="ION324" s="273"/>
      <c r="IOO324" s="273"/>
      <c r="IOP324" s="273"/>
      <c r="IOQ324" s="285"/>
      <c r="IOR324" s="353"/>
      <c r="IOS324" s="355"/>
      <c r="IOT324" s="23"/>
      <c r="IOU324" s="277"/>
      <c r="IOV324" s="300"/>
      <c r="IOW324" s="300"/>
      <c r="IOX324" s="269"/>
      <c r="IOY324" s="300"/>
      <c r="IOZ324" s="300"/>
      <c r="IPA324" s="273"/>
      <c r="IPB324" s="273"/>
      <c r="IPC324" s="273"/>
      <c r="IPD324" s="273"/>
      <c r="IPE324" s="273"/>
      <c r="IPF324" s="273"/>
      <c r="IPG324" s="285"/>
      <c r="IPH324" s="353"/>
      <c r="IPI324" s="355"/>
      <c r="IPJ324" s="23"/>
      <c r="IPK324" s="277"/>
      <c r="IPL324" s="300"/>
      <c r="IPM324" s="300"/>
      <c r="IPN324" s="269"/>
      <c r="IPO324" s="300"/>
      <c r="IPP324" s="300"/>
      <c r="IPQ324" s="273"/>
      <c r="IPR324" s="273"/>
      <c r="IPS324" s="273"/>
      <c r="IPT324" s="273"/>
      <c r="IPU324" s="273"/>
      <c r="IPV324" s="273"/>
      <c r="IPW324" s="285"/>
      <c r="IPX324" s="353"/>
      <c r="IPY324" s="355"/>
      <c r="IPZ324" s="23"/>
      <c r="IQA324" s="277"/>
      <c r="IQB324" s="300"/>
      <c r="IQC324" s="300"/>
      <c r="IQD324" s="269"/>
      <c r="IQE324" s="300"/>
      <c r="IQF324" s="300"/>
      <c r="IQG324" s="273"/>
      <c r="IQH324" s="273"/>
      <c r="IQI324" s="273"/>
      <c r="IQJ324" s="273"/>
      <c r="IQK324" s="273"/>
      <c r="IQL324" s="273"/>
      <c r="IQM324" s="285"/>
      <c r="IQN324" s="353"/>
      <c r="IQO324" s="355"/>
      <c r="IQP324" s="23"/>
      <c r="IQQ324" s="277"/>
      <c r="IQR324" s="300"/>
      <c r="IQS324" s="300"/>
      <c r="IQT324" s="269"/>
      <c r="IQU324" s="300"/>
      <c r="IQV324" s="300"/>
      <c r="IQW324" s="273"/>
      <c r="IQX324" s="273"/>
      <c r="IQY324" s="273"/>
      <c r="IQZ324" s="273"/>
      <c r="IRA324" s="273"/>
      <c r="IRB324" s="273"/>
      <c r="IRC324" s="285"/>
      <c r="IRD324" s="353"/>
      <c r="IRE324" s="355"/>
      <c r="IRF324" s="23"/>
      <c r="IRG324" s="277"/>
      <c r="IRH324" s="300"/>
      <c r="IRI324" s="300"/>
      <c r="IRJ324" s="269"/>
      <c r="IRK324" s="300"/>
      <c r="IRL324" s="300"/>
      <c r="IRM324" s="273"/>
      <c r="IRN324" s="273"/>
      <c r="IRO324" s="273"/>
      <c r="IRP324" s="273"/>
      <c r="IRQ324" s="273"/>
      <c r="IRR324" s="273"/>
      <c r="IRS324" s="285"/>
      <c r="IRT324" s="353"/>
      <c r="IRU324" s="355"/>
      <c r="IRV324" s="23"/>
      <c r="IRW324" s="277"/>
      <c r="IRX324" s="300"/>
      <c r="IRY324" s="300"/>
      <c r="IRZ324" s="269"/>
      <c r="ISA324" s="300"/>
      <c r="ISB324" s="300"/>
      <c r="ISC324" s="273"/>
      <c r="ISD324" s="273"/>
      <c r="ISE324" s="273"/>
      <c r="ISF324" s="273"/>
      <c r="ISG324" s="273"/>
      <c r="ISH324" s="273"/>
      <c r="ISI324" s="285"/>
      <c r="ISJ324" s="353"/>
      <c r="ISK324" s="355"/>
      <c r="ISL324" s="23"/>
      <c r="ISM324" s="277"/>
      <c r="ISN324" s="300"/>
      <c r="ISO324" s="300"/>
      <c r="ISP324" s="269"/>
      <c r="ISQ324" s="300"/>
      <c r="ISR324" s="300"/>
      <c r="ISS324" s="273"/>
      <c r="IST324" s="273"/>
      <c r="ISU324" s="273"/>
      <c r="ISV324" s="273"/>
      <c r="ISW324" s="273"/>
      <c r="ISX324" s="273"/>
      <c r="ISY324" s="285"/>
      <c r="ISZ324" s="353"/>
      <c r="ITA324" s="355"/>
      <c r="ITB324" s="23"/>
      <c r="ITC324" s="277"/>
      <c r="ITD324" s="300"/>
      <c r="ITE324" s="300"/>
      <c r="ITF324" s="269"/>
      <c r="ITG324" s="300"/>
      <c r="ITH324" s="300"/>
      <c r="ITI324" s="273"/>
      <c r="ITJ324" s="273"/>
      <c r="ITK324" s="273"/>
      <c r="ITL324" s="273"/>
      <c r="ITM324" s="273"/>
      <c r="ITN324" s="273"/>
      <c r="ITO324" s="285"/>
      <c r="ITP324" s="353"/>
      <c r="ITQ324" s="355"/>
      <c r="ITR324" s="23"/>
      <c r="ITS324" s="277"/>
      <c r="ITT324" s="300"/>
      <c r="ITU324" s="300"/>
      <c r="ITV324" s="269"/>
      <c r="ITW324" s="300"/>
      <c r="ITX324" s="300"/>
      <c r="ITY324" s="273"/>
      <c r="ITZ324" s="273"/>
      <c r="IUA324" s="273"/>
      <c r="IUB324" s="273"/>
      <c r="IUC324" s="273"/>
      <c r="IUD324" s="273"/>
      <c r="IUE324" s="285"/>
      <c r="IUF324" s="353"/>
      <c r="IUG324" s="355"/>
      <c r="IUH324" s="23"/>
      <c r="IUI324" s="277"/>
      <c r="IUJ324" s="300"/>
      <c r="IUK324" s="300"/>
      <c r="IUL324" s="269"/>
      <c r="IUM324" s="300"/>
      <c r="IUN324" s="300"/>
      <c r="IUO324" s="273"/>
      <c r="IUP324" s="273"/>
      <c r="IUQ324" s="273"/>
      <c r="IUR324" s="273"/>
      <c r="IUS324" s="273"/>
      <c r="IUT324" s="273"/>
      <c r="IUU324" s="285"/>
      <c r="IUV324" s="353"/>
      <c r="IUW324" s="355"/>
      <c r="IUX324" s="23"/>
      <c r="IUY324" s="277"/>
      <c r="IUZ324" s="300"/>
      <c r="IVA324" s="300"/>
      <c r="IVB324" s="269"/>
      <c r="IVC324" s="300"/>
      <c r="IVD324" s="300"/>
      <c r="IVE324" s="273"/>
      <c r="IVF324" s="273"/>
      <c r="IVG324" s="273"/>
      <c r="IVH324" s="273"/>
      <c r="IVI324" s="273"/>
      <c r="IVJ324" s="273"/>
      <c r="IVK324" s="285"/>
      <c r="IVL324" s="353"/>
      <c r="IVM324" s="355"/>
      <c r="IVN324" s="23"/>
      <c r="IVO324" s="277"/>
      <c r="IVP324" s="300"/>
      <c r="IVQ324" s="300"/>
      <c r="IVR324" s="269"/>
      <c r="IVS324" s="300"/>
      <c r="IVT324" s="300"/>
      <c r="IVU324" s="273"/>
      <c r="IVV324" s="273"/>
      <c r="IVW324" s="273"/>
      <c r="IVX324" s="273"/>
      <c r="IVY324" s="273"/>
      <c r="IVZ324" s="273"/>
      <c r="IWA324" s="285"/>
      <c r="IWB324" s="353"/>
      <c r="IWC324" s="355"/>
      <c r="IWD324" s="23"/>
      <c r="IWE324" s="277"/>
      <c r="IWF324" s="300"/>
      <c r="IWG324" s="300"/>
      <c r="IWH324" s="269"/>
      <c r="IWI324" s="300"/>
      <c r="IWJ324" s="300"/>
      <c r="IWK324" s="273"/>
      <c r="IWL324" s="273"/>
      <c r="IWM324" s="273"/>
      <c r="IWN324" s="273"/>
      <c r="IWO324" s="273"/>
      <c r="IWP324" s="273"/>
      <c r="IWQ324" s="285"/>
      <c r="IWR324" s="353"/>
      <c r="IWS324" s="355"/>
      <c r="IWT324" s="23"/>
      <c r="IWU324" s="277"/>
      <c r="IWV324" s="300"/>
      <c r="IWW324" s="300"/>
      <c r="IWX324" s="269"/>
      <c r="IWY324" s="300"/>
      <c r="IWZ324" s="300"/>
      <c r="IXA324" s="273"/>
      <c r="IXB324" s="273"/>
      <c r="IXC324" s="273"/>
      <c r="IXD324" s="273"/>
      <c r="IXE324" s="273"/>
      <c r="IXF324" s="273"/>
      <c r="IXG324" s="285"/>
      <c r="IXH324" s="353"/>
      <c r="IXI324" s="355"/>
      <c r="IXJ324" s="23"/>
      <c r="IXK324" s="277"/>
      <c r="IXL324" s="300"/>
      <c r="IXM324" s="300"/>
      <c r="IXN324" s="269"/>
      <c r="IXO324" s="300"/>
      <c r="IXP324" s="300"/>
      <c r="IXQ324" s="273"/>
      <c r="IXR324" s="273"/>
      <c r="IXS324" s="273"/>
      <c r="IXT324" s="273"/>
      <c r="IXU324" s="273"/>
      <c r="IXV324" s="273"/>
      <c r="IXW324" s="285"/>
      <c r="IXX324" s="353"/>
      <c r="IXY324" s="355"/>
      <c r="IXZ324" s="23"/>
      <c r="IYA324" s="277"/>
      <c r="IYB324" s="300"/>
      <c r="IYC324" s="300"/>
      <c r="IYD324" s="269"/>
      <c r="IYE324" s="300"/>
      <c r="IYF324" s="300"/>
      <c r="IYG324" s="273"/>
      <c r="IYH324" s="273"/>
      <c r="IYI324" s="273"/>
      <c r="IYJ324" s="273"/>
      <c r="IYK324" s="273"/>
      <c r="IYL324" s="273"/>
      <c r="IYM324" s="285"/>
      <c r="IYN324" s="353"/>
      <c r="IYO324" s="355"/>
      <c r="IYP324" s="23"/>
      <c r="IYQ324" s="277"/>
      <c r="IYR324" s="300"/>
      <c r="IYS324" s="300"/>
      <c r="IYT324" s="269"/>
      <c r="IYU324" s="300"/>
      <c r="IYV324" s="300"/>
      <c r="IYW324" s="273"/>
      <c r="IYX324" s="273"/>
      <c r="IYY324" s="273"/>
      <c r="IYZ324" s="273"/>
      <c r="IZA324" s="273"/>
      <c r="IZB324" s="273"/>
      <c r="IZC324" s="285"/>
      <c r="IZD324" s="353"/>
      <c r="IZE324" s="355"/>
      <c r="IZF324" s="23"/>
      <c r="IZG324" s="277"/>
      <c r="IZH324" s="300"/>
      <c r="IZI324" s="300"/>
      <c r="IZJ324" s="269"/>
      <c r="IZK324" s="300"/>
      <c r="IZL324" s="300"/>
      <c r="IZM324" s="273"/>
      <c r="IZN324" s="273"/>
      <c r="IZO324" s="273"/>
      <c r="IZP324" s="273"/>
      <c r="IZQ324" s="273"/>
      <c r="IZR324" s="273"/>
      <c r="IZS324" s="285"/>
      <c r="IZT324" s="353"/>
      <c r="IZU324" s="355"/>
      <c r="IZV324" s="23"/>
      <c r="IZW324" s="277"/>
      <c r="IZX324" s="300"/>
      <c r="IZY324" s="300"/>
      <c r="IZZ324" s="269"/>
      <c r="JAA324" s="300"/>
      <c r="JAB324" s="300"/>
      <c r="JAC324" s="273"/>
      <c r="JAD324" s="273"/>
      <c r="JAE324" s="273"/>
      <c r="JAF324" s="273"/>
      <c r="JAG324" s="273"/>
      <c r="JAH324" s="273"/>
      <c r="JAI324" s="285"/>
      <c r="JAJ324" s="353"/>
      <c r="JAK324" s="355"/>
      <c r="JAL324" s="23"/>
      <c r="JAM324" s="277"/>
      <c r="JAN324" s="300"/>
      <c r="JAO324" s="300"/>
      <c r="JAP324" s="269"/>
      <c r="JAQ324" s="300"/>
      <c r="JAR324" s="300"/>
      <c r="JAS324" s="273"/>
      <c r="JAT324" s="273"/>
      <c r="JAU324" s="273"/>
      <c r="JAV324" s="273"/>
      <c r="JAW324" s="273"/>
      <c r="JAX324" s="273"/>
      <c r="JAY324" s="285"/>
      <c r="JAZ324" s="353"/>
      <c r="JBA324" s="355"/>
      <c r="JBB324" s="23"/>
      <c r="JBC324" s="277"/>
      <c r="JBD324" s="300"/>
      <c r="JBE324" s="300"/>
      <c r="JBF324" s="269"/>
      <c r="JBG324" s="300"/>
      <c r="JBH324" s="300"/>
      <c r="JBI324" s="273"/>
      <c r="JBJ324" s="273"/>
      <c r="JBK324" s="273"/>
      <c r="JBL324" s="273"/>
      <c r="JBM324" s="273"/>
      <c r="JBN324" s="273"/>
      <c r="JBO324" s="285"/>
      <c r="JBP324" s="353"/>
      <c r="JBQ324" s="355"/>
      <c r="JBR324" s="23"/>
      <c r="JBS324" s="277"/>
      <c r="JBT324" s="300"/>
      <c r="JBU324" s="300"/>
      <c r="JBV324" s="269"/>
      <c r="JBW324" s="300"/>
      <c r="JBX324" s="300"/>
      <c r="JBY324" s="273"/>
      <c r="JBZ324" s="273"/>
      <c r="JCA324" s="273"/>
      <c r="JCB324" s="273"/>
      <c r="JCC324" s="273"/>
      <c r="JCD324" s="273"/>
      <c r="JCE324" s="285"/>
      <c r="JCF324" s="353"/>
      <c r="JCG324" s="355"/>
      <c r="JCH324" s="23"/>
      <c r="JCI324" s="277"/>
      <c r="JCJ324" s="300"/>
      <c r="JCK324" s="300"/>
      <c r="JCL324" s="269"/>
      <c r="JCM324" s="300"/>
      <c r="JCN324" s="300"/>
      <c r="JCO324" s="273"/>
      <c r="JCP324" s="273"/>
      <c r="JCQ324" s="273"/>
      <c r="JCR324" s="273"/>
      <c r="JCS324" s="273"/>
      <c r="JCT324" s="273"/>
      <c r="JCU324" s="285"/>
      <c r="JCV324" s="353"/>
      <c r="JCW324" s="355"/>
      <c r="JCX324" s="23"/>
      <c r="JCY324" s="277"/>
      <c r="JCZ324" s="300"/>
      <c r="JDA324" s="300"/>
      <c r="JDB324" s="269"/>
      <c r="JDC324" s="300"/>
      <c r="JDD324" s="300"/>
      <c r="JDE324" s="273"/>
      <c r="JDF324" s="273"/>
      <c r="JDG324" s="273"/>
      <c r="JDH324" s="273"/>
      <c r="JDI324" s="273"/>
      <c r="JDJ324" s="273"/>
      <c r="JDK324" s="285"/>
      <c r="JDL324" s="353"/>
      <c r="JDM324" s="355"/>
      <c r="JDN324" s="23"/>
      <c r="JDO324" s="277"/>
      <c r="JDP324" s="300"/>
      <c r="JDQ324" s="300"/>
      <c r="JDR324" s="269"/>
      <c r="JDS324" s="300"/>
      <c r="JDT324" s="300"/>
      <c r="JDU324" s="273"/>
      <c r="JDV324" s="273"/>
      <c r="JDW324" s="273"/>
      <c r="JDX324" s="273"/>
      <c r="JDY324" s="273"/>
      <c r="JDZ324" s="273"/>
      <c r="JEA324" s="285"/>
      <c r="JEB324" s="353"/>
      <c r="JEC324" s="355"/>
      <c r="JED324" s="23"/>
      <c r="JEE324" s="277"/>
      <c r="JEF324" s="300"/>
      <c r="JEG324" s="300"/>
      <c r="JEH324" s="269"/>
      <c r="JEI324" s="300"/>
      <c r="JEJ324" s="300"/>
      <c r="JEK324" s="273"/>
      <c r="JEL324" s="273"/>
      <c r="JEM324" s="273"/>
      <c r="JEN324" s="273"/>
      <c r="JEO324" s="273"/>
      <c r="JEP324" s="273"/>
      <c r="JEQ324" s="285"/>
      <c r="JER324" s="353"/>
      <c r="JES324" s="355"/>
      <c r="JET324" s="23"/>
      <c r="JEU324" s="277"/>
      <c r="JEV324" s="300"/>
      <c r="JEW324" s="300"/>
      <c r="JEX324" s="269"/>
      <c r="JEY324" s="300"/>
      <c r="JEZ324" s="300"/>
      <c r="JFA324" s="273"/>
      <c r="JFB324" s="273"/>
      <c r="JFC324" s="273"/>
      <c r="JFD324" s="273"/>
      <c r="JFE324" s="273"/>
      <c r="JFF324" s="273"/>
      <c r="JFG324" s="285"/>
      <c r="JFH324" s="353"/>
      <c r="JFI324" s="355"/>
      <c r="JFJ324" s="23"/>
      <c r="JFK324" s="277"/>
      <c r="JFL324" s="300"/>
      <c r="JFM324" s="300"/>
      <c r="JFN324" s="269"/>
      <c r="JFO324" s="300"/>
      <c r="JFP324" s="300"/>
      <c r="JFQ324" s="273"/>
      <c r="JFR324" s="273"/>
      <c r="JFS324" s="273"/>
      <c r="JFT324" s="273"/>
      <c r="JFU324" s="273"/>
      <c r="JFV324" s="273"/>
      <c r="JFW324" s="285"/>
      <c r="JFX324" s="353"/>
      <c r="JFY324" s="355"/>
      <c r="JFZ324" s="23"/>
      <c r="JGA324" s="277"/>
      <c r="JGB324" s="300"/>
      <c r="JGC324" s="300"/>
      <c r="JGD324" s="269"/>
      <c r="JGE324" s="300"/>
      <c r="JGF324" s="300"/>
      <c r="JGG324" s="273"/>
      <c r="JGH324" s="273"/>
      <c r="JGI324" s="273"/>
      <c r="JGJ324" s="273"/>
      <c r="JGK324" s="273"/>
      <c r="JGL324" s="273"/>
      <c r="JGM324" s="285"/>
      <c r="JGN324" s="353"/>
      <c r="JGO324" s="355"/>
      <c r="JGP324" s="23"/>
      <c r="JGQ324" s="277"/>
      <c r="JGR324" s="300"/>
      <c r="JGS324" s="300"/>
      <c r="JGT324" s="269"/>
      <c r="JGU324" s="300"/>
      <c r="JGV324" s="300"/>
      <c r="JGW324" s="273"/>
      <c r="JGX324" s="273"/>
      <c r="JGY324" s="273"/>
      <c r="JGZ324" s="273"/>
      <c r="JHA324" s="273"/>
      <c r="JHB324" s="273"/>
      <c r="JHC324" s="285"/>
      <c r="JHD324" s="353"/>
      <c r="JHE324" s="355"/>
      <c r="JHF324" s="23"/>
      <c r="JHG324" s="277"/>
      <c r="JHH324" s="300"/>
      <c r="JHI324" s="300"/>
      <c r="JHJ324" s="269"/>
      <c r="JHK324" s="300"/>
      <c r="JHL324" s="300"/>
      <c r="JHM324" s="273"/>
      <c r="JHN324" s="273"/>
      <c r="JHO324" s="273"/>
      <c r="JHP324" s="273"/>
      <c r="JHQ324" s="273"/>
      <c r="JHR324" s="273"/>
      <c r="JHS324" s="285"/>
      <c r="JHT324" s="353"/>
      <c r="JHU324" s="355"/>
      <c r="JHV324" s="23"/>
      <c r="JHW324" s="277"/>
      <c r="JHX324" s="300"/>
      <c r="JHY324" s="300"/>
      <c r="JHZ324" s="269"/>
      <c r="JIA324" s="300"/>
      <c r="JIB324" s="300"/>
      <c r="JIC324" s="273"/>
      <c r="JID324" s="273"/>
      <c r="JIE324" s="273"/>
      <c r="JIF324" s="273"/>
      <c r="JIG324" s="273"/>
      <c r="JIH324" s="273"/>
      <c r="JII324" s="285"/>
      <c r="JIJ324" s="353"/>
      <c r="JIK324" s="355"/>
      <c r="JIL324" s="23"/>
      <c r="JIM324" s="277"/>
      <c r="JIN324" s="300"/>
      <c r="JIO324" s="300"/>
      <c r="JIP324" s="269"/>
      <c r="JIQ324" s="300"/>
      <c r="JIR324" s="300"/>
      <c r="JIS324" s="273"/>
      <c r="JIT324" s="273"/>
      <c r="JIU324" s="273"/>
      <c r="JIV324" s="273"/>
      <c r="JIW324" s="273"/>
      <c r="JIX324" s="273"/>
      <c r="JIY324" s="285"/>
      <c r="JIZ324" s="353"/>
      <c r="JJA324" s="355"/>
      <c r="JJB324" s="23"/>
      <c r="JJC324" s="277"/>
      <c r="JJD324" s="300"/>
      <c r="JJE324" s="300"/>
      <c r="JJF324" s="269"/>
      <c r="JJG324" s="300"/>
      <c r="JJH324" s="300"/>
      <c r="JJI324" s="273"/>
      <c r="JJJ324" s="273"/>
      <c r="JJK324" s="273"/>
      <c r="JJL324" s="273"/>
      <c r="JJM324" s="273"/>
      <c r="JJN324" s="273"/>
      <c r="JJO324" s="285"/>
      <c r="JJP324" s="353"/>
      <c r="JJQ324" s="355"/>
      <c r="JJR324" s="23"/>
      <c r="JJS324" s="277"/>
      <c r="JJT324" s="300"/>
      <c r="JJU324" s="300"/>
      <c r="JJV324" s="269"/>
      <c r="JJW324" s="300"/>
      <c r="JJX324" s="300"/>
      <c r="JJY324" s="273"/>
      <c r="JJZ324" s="273"/>
      <c r="JKA324" s="273"/>
      <c r="JKB324" s="273"/>
      <c r="JKC324" s="273"/>
      <c r="JKD324" s="273"/>
      <c r="JKE324" s="285"/>
      <c r="JKF324" s="353"/>
      <c r="JKG324" s="355"/>
      <c r="JKH324" s="23"/>
      <c r="JKI324" s="277"/>
      <c r="JKJ324" s="300"/>
      <c r="JKK324" s="300"/>
      <c r="JKL324" s="269"/>
      <c r="JKM324" s="300"/>
      <c r="JKN324" s="300"/>
      <c r="JKO324" s="273"/>
      <c r="JKP324" s="273"/>
      <c r="JKQ324" s="273"/>
      <c r="JKR324" s="273"/>
      <c r="JKS324" s="273"/>
      <c r="JKT324" s="273"/>
      <c r="JKU324" s="285"/>
      <c r="JKV324" s="353"/>
      <c r="JKW324" s="355"/>
      <c r="JKX324" s="23"/>
      <c r="JKY324" s="277"/>
      <c r="JKZ324" s="300"/>
      <c r="JLA324" s="300"/>
      <c r="JLB324" s="269"/>
      <c r="JLC324" s="300"/>
      <c r="JLD324" s="300"/>
      <c r="JLE324" s="273"/>
      <c r="JLF324" s="273"/>
      <c r="JLG324" s="273"/>
      <c r="JLH324" s="273"/>
      <c r="JLI324" s="273"/>
      <c r="JLJ324" s="273"/>
      <c r="JLK324" s="285"/>
      <c r="JLL324" s="353"/>
      <c r="JLM324" s="355"/>
      <c r="JLN324" s="23"/>
      <c r="JLO324" s="277"/>
      <c r="JLP324" s="300"/>
      <c r="JLQ324" s="300"/>
      <c r="JLR324" s="269"/>
      <c r="JLS324" s="300"/>
      <c r="JLT324" s="300"/>
      <c r="JLU324" s="273"/>
      <c r="JLV324" s="273"/>
      <c r="JLW324" s="273"/>
      <c r="JLX324" s="273"/>
      <c r="JLY324" s="273"/>
      <c r="JLZ324" s="273"/>
      <c r="JMA324" s="285"/>
      <c r="JMB324" s="353"/>
      <c r="JMC324" s="355"/>
      <c r="JMD324" s="23"/>
      <c r="JME324" s="277"/>
      <c r="JMF324" s="300"/>
      <c r="JMG324" s="300"/>
      <c r="JMH324" s="269"/>
      <c r="JMI324" s="300"/>
      <c r="JMJ324" s="300"/>
      <c r="JMK324" s="273"/>
      <c r="JML324" s="273"/>
      <c r="JMM324" s="273"/>
      <c r="JMN324" s="273"/>
      <c r="JMO324" s="273"/>
      <c r="JMP324" s="273"/>
      <c r="JMQ324" s="285"/>
      <c r="JMR324" s="353"/>
      <c r="JMS324" s="355"/>
      <c r="JMT324" s="23"/>
      <c r="JMU324" s="277"/>
      <c r="JMV324" s="300"/>
      <c r="JMW324" s="300"/>
      <c r="JMX324" s="269"/>
      <c r="JMY324" s="300"/>
      <c r="JMZ324" s="300"/>
      <c r="JNA324" s="273"/>
      <c r="JNB324" s="273"/>
      <c r="JNC324" s="273"/>
      <c r="JND324" s="273"/>
      <c r="JNE324" s="273"/>
      <c r="JNF324" s="273"/>
      <c r="JNG324" s="285"/>
      <c r="JNH324" s="353"/>
      <c r="JNI324" s="355"/>
      <c r="JNJ324" s="23"/>
      <c r="JNK324" s="277"/>
      <c r="JNL324" s="300"/>
      <c r="JNM324" s="300"/>
      <c r="JNN324" s="269"/>
      <c r="JNO324" s="300"/>
      <c r="JNP324" s="300"/>
      <c r="JNQ324" s="273"/>
      <c r="JNR324" s="273"/>
      <c r="JNS324" s="273"/>
      <c r="JNT324" s="273"/>
      <c r="JNU324" s="273"/>
      <c r="JNV324" s="273"/>
      <c r="JNW324" s="285"/>
      <c r="JNX324" s="353"/>
      <c r="JNY324" s="355"/>
      <c r="JNZ324" s="23"/>
      <c r="JOA324" s="277"/>
      <c r="JOB324" s="300"/>
      <c r="JOC324" s="300"/>
      <c r="JOD324" s="269"/>
      <c r="JOE324" s="300"/>
      <c r="JOF324" s="300"/>
      <c r="JOG324" s="273"/>
      <c r="JOH324" s="273"/>
      <c r="JOI324" s="273"/>
      <c r="JOJ324" s="273"/>
      <c r="JOK324" s="273"/>
      <c r="JOL324" s="273"/>
      <c r="JOM324" s="285"/>
      <c r="JON324" s="353"/>
      <c r="JOO324" s="355"/>
      <c r="JOP324" s="23"/>
      <c r="JOQ324" s="277"/>
      <c r="JOR324" s="300"/>
      <c r="JOS324" s="300"/>
      <c r="JOT324" s="269"/>
      <c r="JOU324" s="300"/>
      <c r="JOV324" s="300"/>
      <c r="JOW324" s="273"/>
      <c r="JOX324" s="273"/>
      <c r="JOY324" s="273"/>
      <c r="JOZ324" s="273"/>
      <c r="JPA324" s="273"/>
      <c r="JPB324" s="273"/>
      <c r="JPC324" s="285"/>
      <c r="JPD324" s="353"/>
      <c r="JPE324" s="355"/>
      <c r="JPF324" s="23"/>
      <c r="JPG324" s="277"/>
      <c r="JPH324" s="300"/>
      <c r="JPI324" s="300"/>
      <c r="JPJ324" s="269"/>
      <c r="JPK324" s="300"/>
      <c r="JPL324" s="300"/>
      <c r="JPM324" s="273"/>
      <c r="JPN324" s="273"/>
      <c r="JPO324" s="273"/>
      <c r="JPP324" s="273"/>
      <c r="JPQ324" s="273"/>
      <c r="JPR324" s="273"/>
      <c r="JPS324" s="285"/>
      <c r="JPT324" s="353"/>
      <c r="JPU324" s="355"/>
      <c r="JPV324" s="23"/>
      <c r="JPW324" s="277"/>
      <c r="JPX324" s="300"/>
      <c r="JPY324" s="300"/>
      <c r="JPZ324" s="269"/>
      <c r="JQA324" s="300"/>
      <c r="JQB324" s="300"/>
      <c r="JQC324" s="273"/>
      <c r="JQD324" s="273"/>
      <c r="JQE324" s="273"/>
      <c r="JQF324" s="273"/>
      <c r="JQG324" s="273"/>
      <c r="JQH324" s="273"/>
      <c r="JQI324" s="285"/>
      <c r="JQJ324" s="353"/>
      <c r="JQK324" s="355"/>
      <c r="JQL324" s="23"/>
      <c r="JQM324" s="277"/>
      <c r="JQN324" s="300"/>
      <c r="JQO324" s="300"/>
      <c r="JQP324" s="269"/>
      <c r="JQQ324" s="300"/>
      <c r="JQR324" s="300"/>
      <c r="JQS324" s="273"/>
      <c r="JQT324" s="273"/>
      <c r="JQU324" s="273"/>
      <c r="JQV324" s="273"/>
      <c r="JQW324" s="273"/>
      <c r="JQX324" s="273"/>
      <c r="JQY324" s="285"/>
      <c r="JQZ324" s="353"/>
      <c r="JRA324" s="355"/>
      <c r="JRB324" s="23"/>
      <c r="JRC324" s="277"/>
      <c r="JRD324" s="300"/>
      <c r="JRE324" s="300"/>
      <c r="JRF324" s="269"/>
      <c r="JRG324" s="300"/>
      <c r="JRH324" s="300"/>
      <c r="JRI324" s="273"/>
      <c r="JRJ324" s="273"/>
      <c r="JRK324" s="273"/>
      <c r="JRL324" s="273"/>
      <c r="JRM324" s="273"/>
      <c r="JRN324" s="273"/>
      <c r="JRO324" s="285"/>
      <c r="JRP324" s="353"/>
      <c r="JRQ324" s="355"/>
      <c r="JRR324" s="23"/>
      <c r="JRS324" s="277"/>
      <c r="JRT324" s="300"/>
      <c r="JRU324" s="300"/>
      <c r="JRV324" s="269"/>
      <c r="JRW324" s="300"/>
      <c r="JRX324" s="300"/>
      <c r="JRY324" s="273"/>
      <c r="JRZ324" s="273"/>
      <c r="JSA324" s="273"/>
      <c r="JSB324" s="273"/>
      <c r="JSC324" s="273"/>
      <c r="JSD324" s="273"/>
      <c r="JSE324" s="285"/>
      <c r="JSF324" s="353"/>
      <c r="JSG324" s="355"/>
      <c r="JSH324" s="23"/>
      <c r="JSI324" s="277"/>
      <c r="JSJ324" s="300"/>
      <c r="JSK324" s="300"/>
      <c r="JSL324" s="269"/>
      <c r="JSM324" s="300"/>
      <c r="JSN324" s="300"/>
      <c r="JSO324" s="273"/>
      <c r="JSP324" s="273"/>
      <c r="JSQ324" s="273"/>
      <c r="JSR324" s="273"/>
      <c r="JSS324" s="273"/>
      <c r="JST324" s="273"/>
      <c r="JSU324" s="285"/>
      <c r="JSV324" s="353"/>
      <c r="JSW324" s="355"/>
      <c r="JSX324" s="23"/>
      <c r="JSY324" s="277"/>
      <c r="JSZ324" s="300"/>
      <c r="JTA324" s="300"/>
      <c r="JTB324" s="269"/>
      <c r="JTC324" s="300"/>
      <c r="JTD324" s="300"/>
      <c r="JTE324" s="273"/>
      <c r="JTF324" s="273"/>
      <c r="JTG324" s="273"/>
      <c r="JTH324" s="273"/>
      <c r="JTI324" s="273"/>
      <c r="JTJ324" s="273"/>
      <c r="JTK324" s="285"/>
      <c r="JTL324" s="353"/>
      <c r="JTM324" s="355"/>
      <c r="JTN324" s="23"/>
      <c r="JTO324" s="277"/>
      <c r="JTP324" s="300"/>
      <c r="JTQ324" s="300"/>
      <c r="JTR324" s="269"/>
      <c r="JTS324" s="300"/>
      <c r="JTT324" s="300"/>
      <c r="JTU324" s="273"/>
      <c r="JTV324" s="273"/>
      <c r="JTW324" s="273"/>
      <c r="JTX324" s="273"/>
      <c r="JTY324" s="273"/>
      <c r="JTZ324" s="273"/>
      <c r="JUA324" s="285"/>
      <c r="JUB324" s="353"/>
      <c r="JUC324" s="355"/>
      <c r="JUD324" s="23"/>
      <c r="JUE324" s="277"/>
      <c r="JUF324" s="300"/>
      <c r="JUG324" s="300"/>
      <c r="JUH324" s="269"/>
      <c r="JUI324" s="300"/>
      <c r="JUJ324" s="300"/>
      <c r="JUK324" s="273"/>
      <c r="JUL324" s="273"/>
      <c r="JUM324" s="273"/>
      <c r="JUN324" s="273"/>
      <c r="JUO324" s="273"/>
      <c r="JUP324" s="273"/>
      <c r="JUQ324" s="285"/>
      <c r="JUR324" s="353"/>
      <c r="JUS324" s="355"/>
      <c r="JUT324" s="23"/>
      <c r="JUU324" s="277"/>
      <c r="JUV324" s="300"/>
      <c r="JUW324" s="300"/>
      <c r="JUX324" s="269"/>
      <c r="JUY324" s="300"/>
      <c r="JUZ324" s="300"/>
      <c r="JVA324" s="273"/>
      <c r="JVB324" s="273"/>
      <c r="JVC324" s="273"/>
      <c r="JVD324" s="273"/>
      <c r="JVE324" s="273"/>
      <c r="JVF324" s="273"/>
      <c r="JVG324" s="285"/>
      <c r="JVH324" s="353"/>
      <c r="JVI324" s="355"/>
      <c r="JVJ324" s="23"/>
      <c r="JVK324" s="277"/>
      <c r="JVL324" s="300"/>
      <c r="JVM324" s="300"/>
      <c r="JVN324" s="269"/>
      <c r="JVO324" s="300"/>
      <c r="JVP324" s="300"/>
      <c r="JVQ324" s="273"/>
      <c r="JVR324" s="273"/>
      <c r="JVS324" s="273"/>
      <c r="JVT324" s="273"/>
      <c r="JVU324" s="273"/>
      <c r="JVV324" s="273"/>
      <c r="JVW324" s="285"/>
      <c r="JVX324" s="353"/>
      <c r="JVY324" s="355"/>
      <c r="JVZ324" s="23"/>
      <c r="JWA324" s="277"/>
      <c r="JWB324" s="300"/>
      <c r="JWC324" s="300"/>
      <c r="JWD324" s="269"/>
      <c r="JWE324" s="300"/>
      <c r="JWF324" s="300"/>
      <c r="JWG324" s="273"/>
      <c r="JWH324" s="273"/>
      <c r="JWI324" s="273"/>
      <c r="JWJ324" s="273"/>
      <c r="JWK324" s="273"/>
      <c r="JWL324" s="273"/>
      <c r="JWM324" s="285"/>
      <c r="JWN324" s="353"/>
      <c r="JWO324" s="355"/>
      <c r="JWP324" s="23"/>
      <c r="JWQ324" s="277"/>
      <c r="JWR324" s="300"/>
      <c r="JWS324" s="300"/>
      <c r="JWT324" s="269"/>
      <c r="JWU324" s="300"/>
      <c r="JWV324" s="300"/>
      <c r="JWW324" s="273"/>
      <c r="JWX324" s="273"/>
      <c r="JWY324" s="273"/>
      <c r="JWZ324" s="273"/>
      <c r="JXA324" s="273"/>
      <c r="JXB324" s="273"/>
      <c r="JXC324" s="285"/>
      <c r="JXD324" s="353"/>
      <c r="JXE324" s="355"/>
      <c r="JXF324" s="23"/>
      <c r="JXG324" s="277"/>
      <c r="JXH324" s="300"/>
      <c r="JXI324" s="300"/>
      <c r="JXJ324" s="269"/>
      <c r="JXK324" s="300"/>
      <c r="JXL324" s="300"/>
      <c r="JXM324" s="273"/>
      <c r="JXN324" s="273"/>
      <c r="JXO324" s="273"/>
      <c r="JXP324" s="273"/>
      <c r="JXQ324" s="273"/>
      <c r="JXR324" s="273"/>
      <c r="JXS324" s="285"/>
      <c r="JXT324" s="353"/>
      <c r="JXU324" s="355"/>
      <c r="JXV324" s="23"/>
      <c r="JXW324" s="277"/>
      <c r="JXX324" s="300"/>
      <c r="JXY324" s="300"/>
      <c r="JXZ324" s="269"/>
      <c r="JYA324" s="300"/>
      <c r="JYB324" s="300"/>
      <c r="JYC324" s="273"/>
      <c r="JYD324" s="273"/>
      <c r="JYE324" s="273"/>
      <c r="JYF324" s="273"/>
      <c r="JYG324" s="273"/>
      <c r="JYH324" s="273"/>
      <c r="JYI324" s="285"/>
      <c r="JYJ324" s="353"/>
      <c r="JYK324" s="355"/>
      <c r="JYL324" s="23"/>
      <c r="JYM324" s="277"/>
      <c r="JYN324" s="300"/>
      <c r="JYO324" s="300"/>
      <c r="JYP324" s="269"/>
      <c r="JYQ324" s="300"/>
      <c r="JYR324" s="300"/>
      <c r="JYS324" s="273"/>
      <c r="JYT324" s="273"/>
      <c r="JYU324" s="273"/>
      <c r="JYV324" s="273"/>
      <c r="JYW324" s="273"/>
      <c r="JYX324" s="273"/>
      <c r="JYY324" s="285"/>
      <c r="JYZ324" s="353"/>
      <c r="JZA324" s="355"/>
      <c r="JZB324" s="23"/>
      <c r="JZC324" s="277"/>
      <c r="JZD324" s="300"/>
      <c r="JZE324" s="300"/>
      <c r="JZF324" s="269"/>
      <c r="JZG324" s="300"/>
      <c r="JZH324" s="300"/>
      <c r="JZI324" s="273"/>
      <c r="JZJ324" s="273"/>
      <c r="JZK324" s="273"/>
      <c r="JZL324" s="273"/>
      <c r="JZM324" s="273"/>
      <c r="JZN324" s="273"/>
      <c r="JZO324" s="285"/>
      <c r="JZP324" s="353"/>
      <c r="JZQ324" s="355"/>
      <c r="JZR324" s="23"/>
      <c r="JZS324" s="277"/>
      <c r="JZT324" s="300"/>
      <c r="JZU324" s="300"/>
      <c r="JZV324" s="269"/>
      <c r="JZW324" s="300"/>
      <c r="JZX324" s="300"/>
      <c r="JZY324" s="273"/>
      <c r="JZZ324" s="273"/>
      <c r="KAA324" s="273"/>
      <c r="KAB324" s="273"/>
      <c r="KAC324" s="273"/>
      <c r="KAD324" s="273"/>
      <c r="KAE324" s="285"/>
      <c r="KAF324" s="353"/>
      <c r="KAG324" s="355"/>
      <c r="KAH324" s="23"/>
      <c r="KAI324" s="277"/>
      <c r="KAJ324" s="300"/>
      <c r="KAK324" s="300"/>
      <c r="KAL324" s="269"/>
      <c r="KAM324" s="300"/>
      <c r="KAN324" s="300"/>
      <c r="KAO324" s="273"/>
      <c r="KAP324" s="273"/>
      <c r="KAQ324" s="273"/>
      <c r="KAR324" s="273"/>
      <c r="KAS324" s="273"/>
      <c r="KAT324" s="273"/>
      <c r="KAU324" s="285"/>
      <c r="KAV324" s="353"/>
      <c r="KAW324" s="355"/>
      <c r="KAX324" s="23"/>
      <c r="KAY324" s="277"/>
      <c r="KAZ324" s="300"/>
      <c r="KBA324" s="300"/>
      <c r="KBB324" s="269"/>
      <c r="KBC324" s="300"/>
      <c r="KBD324" s="300"/>
      <c r="KBE324" s="273"/>
      <c r="KBF324" s="273"/>
      <c r="KBG324" s="273"/>
      <c r="KBH324" s="273"/>
      <c r="KBI324" s="273"/>
      <c r="KBJ324" s="273"/>
      <c r="KBK324" s="285"/>
      <c r="KBL324" s="353"/>
      <c r="KBM324" s="355"/>
      <c r="KBN324" s="23"/>
      <c r="KBO324" s="277"/>
      <c r="KBP324" s="300"/>
      <c r="KBQ324" s="300"/>
      <c r="KBR324" s="269"/>
      <c r="KBS324" s="300"/>
      <c r="KBT324" s="300"/>
      <c r="KBU324" s="273"/>
      <c r="KBV324" s="273"/>
      <c r="KBW324" s="273"/>
      <c r="KBX324" s="273"/>
      <c r="KBY324" s="273"/>
      <c r="KBZ324" s="273"/>
      <c r="KCA324" s="285"/>
      <c r="KCB324" s="353"/>
      <c r="KCC324" s="355"/>
      <c r="KCD324" s="23"/>
      <c r="KCE324" s="277"/>
      <c r="KCF324" s="300"/>
      <c r="KCG324" s="300"/>
      <c r="KCH324" s="269"/>
      <c r="KCI324" s="300"/>
      <c r="KCJ324" s="300"/>
      <c r="KCK324" s="273"/>
      <c r="KCL324" s="273"/>
      <c r="KCM324" s="273"/>
      <c r="KCN324" s="273"/>
      <c r="KCO324" s="273"/>
      <c r="KCP324" s="273"/>
      <c r="KCQ324" s="285"/>
      <c r="KCR324" s="353"/>
      <c r="KCS324" s="355"/>
      <c r="KCT324" s="23"/>
      <c r="KCU324" s="277"/>
      <c r="KCV324" s="300"/>
      <c r="KCW324" s="300"/>
      <c r="KCX324" s="269"/>
      <c r="KCY324" s="300"/>
      <c r="KCZ324" s="300"/>
      <c r="KDA324" s="273"/>
      <c r="KDB324" s="273"/>
      <c r="KDC324" s="273"/>
      <c r="KDD324" s="273"/>
      <c r="KDE324" s="273"/>
      <c r="KDF324" s="273"/>
      <c r="KDG324" s="285"/>
      <c r="KDH324" s="353"/>
      <c r="KDI324" s="355"/>
      <c r="KDJ324" s="23"/>
      <c r="KDK324" s="277"/>
      <c r="KDL324" s="300"/>
      <c r="KDM324" s="300"/>
      <c r="KDN324" s="269"/>
      <c r="KDO324" s="300"/>
      <c r="KDP324" s="300"/>
      <c r="KDQ324" s="273"/>
      <c r="KDR324" s="273"/>
      <c r="KDS324" s="273"/>
      <c r="KDT324" s="273"/>
      <c r="KDU324" s="273"/>
      <c r="KDV324" s="273"/>
      <c r="KDW324" s="285"/>
      <c r="KDX324" s="353"/>
      <c r="KDY324" s="355"/>
      <c r="KDZ324" s="23"/>
      <c r="KEA324" s="277"/>
      <c r="KEB324" s="300"/>
      <c r="KEC324" s="300"/>
      <c r="KED324" s="269"/>
      <c r="KEE324" s="300"/>
      <c r="KEF324" s="300"/>
      <c r="KEG324" s="273"/>
      <c r="KEH324" s="273"/>
      <c r="KEI324" s="273"/>
      <c r="KEJ324" s="273"/>
      <c r="KEK324" s="273"/>
      <c r="KEL324" s="273"/>
      <c r="KEM324" s="285"/>
      <c r="KEN324" s="353"/>
      <c r="KEO324" s="355"/>
      <c r="KEP324" s="23"/>
      <c r="KEQ324" s="277"/>
      <c r="KER324" s="300"/>
      <c r="KES324" s="300"/>
      <c r="KET324" s="269"/>
      <c r="KEU324" s="300"/>
      <c r="KEV324" s="300"/>
      <c r="KEW324" s="273"/>
      <c r="KEX324" s="273"/>
      <c r="KEY324" s="273"/>
      <c r="KEZ324" s="273"/>
      <c r="KFA324" s="273"/>
      <c r="KFB324" s="273"/>
      <c r="KFC324" s="285"/>
      <c r="KFD324" s="353"/>
      <c r="KFE324" s="355"/>
      <c r="KFF324" s="23"/>
      <c r="KFG324" s="277"/>
      <c r="KFH324" s="300"/>
      <c r="KFI324" s="300"/>
      <c r="KFJ324" s="269"/>
      <c r="KFK324" s="300"/>
      <c r="KFL324" s="300"/>
      <c r="KFM324" s="273"/>
      <c r="KFN324" s="273"/>
      <c r="KFO324" s="273"/>
      <c r="KFP324" s="273"/>
      <c r="KFQ324" s="273"/>
      <c r="KFR324" s="273"/>
      <c r="KFS324" s="285"/>
      <c r="KFT324" s="353"/>
      <c r="KFU324" s="355"/>
      <c r="KFV324" s="23"/>
      <c r="KFW324" s="277"/>
      <c r="KFX324" s="300"/>
      <c r="KFY324" s="300"/>
      <c r="KFZ324" s="269"/>
      <c r="KGA324" s="300"/>
      <c r="KGB324" s="300"/>
      <c r="KGC324" s="273"/>
      <c r="KGD324" s="273"/>
      <c r="KGE324" s="273"/>
      <c r="KGF324" s="273"/>
      <c r="KGG324" s="273"/>
      <c r="KGH324" s="273"/>
      <c r="KGI324" s="285"/>
      <c r="KGJ324" s="353"/>
      <c r="KGK324" s="355"/>
      <c r="KGL324" s="23"/>
      <c r="KGM324" s="277"/>
      <c r="KGN324" s="300"/>
      <c r="KGO324" s="300"/>
      <c r="KGP324" s="269"/>
      <c r="KGQ324" s="300"/>
      <c r="KGR324" s="300"/>
      <c r="KGS324" s="273"/>
      <c r="KGT324" s="273"/>
      <c r="KGU324" s="273"/>
      <c r="KGV324" s="273"/>
      <c r="KGW324" s="273"/>
      <c r="KGX324" s="273"/>
      <c r="KGY324" s="285"/>
      <c r="KGZ324" s="353"/>
      <c r="KHA324" s="355"/>
      <c r="KHB324" s="23"/>
      <c r="KHC324" s="277"/>
      <c r="KHD324" s="300"/>
      <c r="KHE324" s="300"/>
      <c r="KHF324" s="269"/>
      <c r="KHG324" s="300"/>
      <c r="KHH324" s="300"/>
      <c r="KHI324" s="273"/>
      <c r="KHJ324" s="273"/>
      <c r="KHK324" s="273"/>
      <c r="KHL324" s="273"/>
      <c r="KHM324" s="273"/>
      <c r="KHN324" s="273"/>
      <c r="KHO324" s="285"/>
      <c r="KHP324" s="353"/>
      <c r="KHQ324" s="355"/>
      <c r="KHR324" s="23"/>
      <c r="KHS324" s="277"/>
      <c r="KHT324" s="300"/>
      <c r="KHU324" s="300"/>
      <c r="KHV324" s="269"/>
      <c r="KHW324" s="300"/>
      <c r="KHX324" s="300"/>
      <c r="KHY324" s="273"/>
      <c r="KHZ324" s="273"/>
      <c r="KIA324" s="273"/>
      <c r="KIB324" s="273"/>
      <c r="KIC324" s="273"/>
      <c r="KID324" s="273"/>
      <c r="KIE324" s="285"/>
      <c r="KIF324" s="353"/>
      <c r="KIG324" s="355"/>
      <c r="KIH324" s="23"/>
      <c r="KII324" s="277"/>
      <c r="KIJ324" s="300"/>
      <c r="KIK324" s="300"/>
      <c r="KIL324" s="269"/>
      <c r="KIM324" s="300"/>
      <c r="KIN324" s="300"/>
      <c r="KIO324" s="273"/>
      <c r="KIP324" s="273"/>
      <c r="KIQ324" s="273"/>
      <c r="KIR324" s="273"/>
      <c r="KIS324" s="273"/>
      <c r="KIT324" s="273"/>
      <c r="KIU324" s="285"/>
      <c r="KIV324" s="353"/>
      <c r="KIW324" s="355"/>
      <c r="KIX324" s="23"/>
      <c r="KIY324" s="277"/>
      <c r="KIZ324" s="300"/>
      <c r="KJA324" s="300"/>
      <c r="KJB324" s="269"/>
      <c r="KJC324" s="300"/>
      <c r="KJD324" s="300"/>
      <c r="KJE324" s="273"/>
      <c r="KJF324" s="273"/>
      <c r="KJG324" s="273"/>
      <c r="KJH324" s="273"/>
      <c r="KJI324" s="273"/>
      <c r="KJJ324" s="273"/>
      <c r="KJK324" s="285"/>
      <c r="KJL324" s="353"/>
      <c r="KJM324" s="355"/>
      <c r="KJN324" s="23"/>
      <c r="KJO324" s="277"/>
      <c r="KJP324" s="300"/>
      <c r="KJQ324" s="300"/>
      <c r="KJR324" s="269"/>
      <c r="KJS324" s="300"/>
      <c r="KJT324" s="300"/>
      <c r="KJU324" s="273"/>
      <c r="KJV324" s="273"/>
      <c r="KJW324" s="273"/>
      <c r="KJX324" s="273"/>
      <c r="KJY324" s="273"/>
      <c r="KJZ324" s="273"/>
      <c r="KKA324" s="285"/>
      <c r="KKB324" s="353"/>
      <c r="KKC324" s="355"/>
      <c r="KKD324" s="23"/>
      <c r="KKE324" s="277"/>
      <c r="KKF324" s="300"/>
      <c r="KKG324" s="300"/>
      <c r="KKH324" s="269"/>
      <c r="KKI324" s="300"/>
      <c r="KKJ324" s="300"/>
      <c r="KKK324" s="273"/>
      <c r="KKL324" s="273"/>
      <c r="KKM324" s="273"/>
      <c r="KKN324" s="273"/>
      <c r="KKO324" s="273"/>
      <c r="KKP324" s="273"/>
      <c r="KKQ324" s="285"/>
      <c r="KKR324" s="353"/>
      <c r="KKS324" s="355"/>
      <c r="KKT324" s="23"/>
      <c r="KKU324" s="277"/>
      <c r="KKV324" s="300"/>
      <c r="KKW324" s="300"/>
      <c r="KKX324" s="269"/>
      <c r="KKY324" s="300"/>
      <c r="KKZ324" s="300"/>
      <c r="KLA324" s="273"/>
      <c r="KLB324" s="273"/>
      <c r="KLC324" s="273"/>
      <c r="KLD324" s="273"/>
      <c r="KLE324" s="273"/>
      <c r="KLF324" s="273"/>
      <c r="KLG324" s="285"/>
      <c r="KLH324" s="353"/>
      <c r="KLI324" s="355"/>
      <c r="KLJ324" s="23"/>
      <c r="KLK324" s="277"/>
      <c r="KLL324" s="300"/>
      <c r="KLM324" s="300"/>
      <c r="KLN324" s="269"/>
      <c r="KLO324" s="300"/>
      <c r="KLP324" s="300"/>
      <c r="KLQ324" s="273"/>
      <c r="KLR324" s="273"/>
      <c r="KLS324" s="273"/>
      <c r="KLT324" s="273"/>
      <c r="KLU324" s="273"/>
      <c r="KLV324" s="273"/>
      <c r="KLW324" s="285"/>
      <c r="KLX324" s="353"/>
      <c r="KLY324" s="355"/>
      <c r="KLZ324" s="23"/>
      <c r="KMA324" s="277"/>
      <c r="KMB324" s="300"/>
      <c r="KMC324" s="300"/>
      <c r="KMD324" s="269"/>
      <c r="KME324" s="300"/>
      <c r="KMF324" s="300"/>
      <c r="KMG324" s="273"/>
      <c r="KMH324" s="273"/>
      <c r="KMI324" s="273"/>
      <c r="KMJ324" s="273"/>
      <c r="KMK324" s="273"/>
      <c r="KML324" s="273"/>
      <c r="KMM324" s="285"/>
      <c r="KMN324" s="353"/>
      <c r="KMO324" s="355"/>
      <c r="KMP324" s="23"/>
      <c r="KMQ324" s="277"/>
      <c r="KMR324" s="300"/>
      <c r="KMS324" s="300"/>
      <c r="KMT324" s="269"/>
      <c r="KMU324" s="300"/>
      <c r="KMV324" s="300"/>
      <c r="KMW324" s="273"/>
      <c r="KMX324" s="273"/>
      <c r="KMY324" s="273"/>
      <c r="KMZ324" s="273"/>
      <c r="KNA324" s="273"/>
      <c r="KNB324" s="273"/>
      <c r="KNC324" s="285"/>
      <c r="KND324" s="353"/>
      <c r="KNE324" s="355"/>
      <c r="KNF324" s="23"/>
      <c r="KNG324" s="277"/>
      <c r="KNH324" s="300"/>
      <c r="KNI324" s="300"/>
      <c r="KNJ324" s="269"/>
      <c r="KNK324" s="300"/>
      <c r="KNL324" s="300"/>
      <c r="KNM324" s="273"/>
      <c r="KNN324" s="273"/>
      <c r="KNO324" s="273"/>
      <c r="KNP324" s="273"/>
      <c r="KNQ324" s="273"/>
      <c r="KNR324" s="273"/>
      <c r="KNS324" s="285"/>
      <c r="KNT324" s="353"/>
      <c r="KNU324" s="355"/>
      <c r="KNV324" s="23"/>
      <c r="KNW324" s="277"/>
      <c r="KNX324" s="300"/>
      <c r="KNY324" s="300"/>
      <c r="KNZ324" s="269"/>
      <c r="KOA324" s="300"/>
      <c r="KOB324" s="300"/>
      <c r="KOC324" s="273"/>
      <c r="KOD324" s="273"/>
      <c r="KOE324" s="273"/>
      <c r="KOF324" s="273"/>
      <c r="KOG324" s="273"/>
      <c r="KOH324" s="273"/>
      <c r="KOI324" s="285"/>
      <c r="KOJ324" s="353"/>
      <c r="KOK324" s="355"/>
      <c r="KOL324" s="23"/>
      <c r="KOM324" s="277"/>
      <c r="KON324" s="300"/>
      <c r="KOO324" s="300"/>
      <c r="KOP324" s="269"/>
      <c r="KOQ324" s="300"/>
      <c r="KOR324" s="300"/>
      <c r="KOS324" s="273"/>
      <c r="KOT324" s="273"/>
      <c r="KOU324" s="273"/>
      <c r="KOV324" s="273"/>
      <c r="KOW324" s="273"/>
      <c r="KOX324" s="273"/>
      <c r="KOY324" s="285"/>
      <c r="KOZ324" s="353"/>
      <c r="KPA324" s="355"/>
      <c r="KPB324" s="23"/>
      <c r="KPC324" s="277"/>
      <c r="KPD324" s="300"/>
      <c r="KPE324" s="300"/>
      <c r="KPF324" s="269"/>
      <c r="KPG324" s="300"/>
      <c r="KPH324" s="300"/>
      <c r="KPI324" s="273"/>
      <c r="KPJ324" s="273"/>
      <c r="KPK324" s="273"/>
      <c r="KPL324" s="273"/>
      <c r="KPM324" s="273"/>
      <c r="KPN324" s="273"/>
      <c r="KPO324" s="285"/>
      <c r="KPP324" s="353"/>
      <c r="KPQ324" s="355"/>
      <c r="KPR324" s="23"/>
      <c r="KPS324" s="277"/>
      <c r="KPT324" s="300"/>
      <c r="KPU324" s="300"/>
      <c r="KPV324" s="269"/>
      <c r="KPW324" s="300"/>
      <c r="KPX324" s="300"/>
      <c r="KPY324" s="273"/>
      <c r="KPZ324" s="273"/>
      <c r="KQA324" s="273"/>
      <c r="KQB324" s="273"/>
      <c r="KQC324" s="273"/>
      <c r="KQD324" s="273"/>
      <c r="KQE324" s="285"/>
      <c r="KQF324" s="353"/>
      <c r="KQG324" s="355"/>
      <c r="KQH324" s="23"/>
      <c r="KQI324" s="277"/>
      <c r="KQJ324" s="300"/>
      <c r="KQK324" s="300"/>
      <c r="KQL324" s="269"/>
      <c r="KQM324" s="300"/>
      <c r="KQN324" s="300"/>
      <c r="KQO324" s="273"/>
      <c r="KQP324" s="273"/>
      <c r="KQQ324" s="273"/>
      <c r="KQR324" s="273"/>
      <c r="KQS324" s="273"/>
      <c r="KQT324" s="273"/>
      <c r="KQU324" s="285"/>
      <c r="KQV324" s="353"/>
      <c r="KQW324" s="355"/>
      <c r="KQX324" s="23"/>
      <c r="KQY324" s="277"/>
      <c r="KQZ324" s="300"/>
      <c r="KRA324" s="300"/>
      <c r="KRB324" s="269"/>
      <c r="KRC324" s="300"/>
      <c r="KRD324" s="300"/>
      <c r="KRE324" s="273"/>
      <c r="KRF324" s="273"/>
      <c r="KRG324" s="273"/>
      <c r="KRH324" s="273"/>
      <c r="KRI324" s="273"/>
      <c r="KRJ324" s="273"/>
      <c r="KRK324" s="285"/>
      <c r="KRL324" s="353"/>
      <c r="KRM324" s="355"/>
      <c r="KRN324" s="23"/>
      <c r="KRO324" s="277"/>
      <c r="KRP324" s="300"/>
      <c r="KRQ324" s="300"/>
      <c r="KRR324" s="269"/>
      <c r="KRS324" s="300"/>
      <c r="KRT324" s="300"/>
      <c r="KRU324" s="273"/>
      <c r="KRV324" s="273"/>
      <c r="KRW324" s="273"/>
      <c r="KRX324" s="273"/>
      <c r="KRY324" s="273"/>
      <c r="KRZ324" s="273"/>
      <c r="KSA324" s="285"/>
      <c r="KSB324" s="353"/>
      <c r="KSC324" s="355"/>
      <c r="KSD324" s="23"/>
      <c r="KSE324" s="277"/>
      <c r="KSF324" s="300"/>
      <c r="KSG324" s="300"/>
      <c r="KSH324" s="269"/>
      <c r="KSI324" s="300"/>
      <c r="KSJ324" s="300"/>
      <c r="KSK324" s="273"/>
      <c r="KSL324" s="273"/>
      <c r="KSM324" s="273"/>
      <c r="KSN324" s="273"/>
      <c r="KSO324" s="273"/>
      <c r="KSP324" s="273"/>
      <c r="KSQ324" s="285"/>
      <c r="KSR324" s="353"/>
      <c r="KSS324" s="355"/>
      <c r="KST324" s="23"/>
      <c r="KSU324" s="277"/>
      <c r="KSV324" s="300"/>
      <c r="KSW324" s="300"/>
      <c r="KSX324" s="269"/>
      <c r="KSY324" s="300"/>
      <c r="KSZ324" s="300"/>
      <c r="KTA324" s="273"/>
      <c r="KTB324" s="273"/>
      <c r="KTC324" s="273"/>
      <c r="KTD324" s="273"/>
      <c r="KTE324" s="273"/>
      <c r="KTF324" s="273"/>
      <c r="KTG324" s="285"/>
      <c r="KTH324" s="353"/>
      <c r="KTI324" s="355"/>
      <c r="KTJ324" s="23"/>
      <c r="KTK324" s="277"/>
      <c r="KTL324" s="300"/>
      <c r="KTM324" s="300"/>
      <c r="KTN324" s="269"/>
      <c r="KTO324" s="300"/>
      <c r="KTP324" s="300"/>
      <c r="KTQ324" s="273"/>
      <c r="KTR324" s="273"/>
      <c r="KTS324" s="273"/>
      <c r="KTT324" s="273"/>
      <c r="KTU324" s="273"/>
      <c r="KTV324" s="273"/>
      <c r="KTW324" s="285"/>
      <c r="KTX324" s="353"/>
      <c r="KTY324" s="355"/>
      <c r="KTZ324" s="23"/>
      <c r="KUA324" s="277"/>
      <c r="KUB324" s="300"/>
      <c r="KUC324" s="300"/>
      <c r="KUD324" s="269"/>
      <c r="KUE324" s="300"/>
      <c r="KUF324" s="300"/>
      <c r="KUG324" s="273"/>
      <c r="KUH324" s="273"/>
      <c r="KUI324" s="273"/>
      <c r="KUJ324" s="273"/>
      <c r="KUK324" s="273"/>
      <c r="KUL324" s="273"/>
      <c r="KUM324" s="285"/>
      <c r="KUN324" s="353"/>
      <c r="KUO324" s="355"/>
      <c r="KUP324" s="23"/>
      <c r="KUQ324" s="277"/>
      <c r="KUR324" s="300"/>
      <c r="KUS324" s="300"/>
      <c r="KUT324" s="269"/>
      <c r="KUU324" s="300"/>
      <c r="KUV324" s="300"/>
      <c r="KUW324" s="273"/>
      <c r="KUX324" s="273"/>
      <c r="KUY324" s="273"/>
      <c r="KUZ324" s="273"/>
      <c r="KVA324" s="273"/>
      <c r="KVB324" s="273"/>
      <c r="KVC324" s="285"/>
      <c r="KVD324" s="353"/>
      <c r="KVE324" s="355"/>
      <c r="KVF324" s="23"/>
      <c r="KVG324" s="277"/>
      <c r="KVH324" s="300"/>
      <c r="KVI324" s="300"/>
      <c r="KVJ324" s="269"/>
      <c r="KVK324" s="300"/>
      <c r="KVL324" s="300"/>
      <c r="KVM324" s="273"/>
      <c r="KVN324" s="273"/>
      <c r="KVO324" s="273"/>
      <c r="KVP324" s="273"/>
      <c r="KVQ324" s="273"/>
      <c r="KVR324" s="273"/>
      <c r="KVS324" s="285"/>
      <c r="KVT324" s="353"/>
      <c r="KVU324" s="355"/>
      <c r="KVV324" s="23"/>
      <c r="KVW324" s="277"/>
      <c r="KVX324" s="300"/>
      <c r="KVY324" s="300"/>
      <c r="KVZ324" s="269"/>
      <c r="KWA324" s="300"/>
      <c r="KWB324" s="300"/>
      <c r="KWC324" s="273"/>
      <c r="KWD324" s="273"/>
      <c r="KWE324" s="273"/>
      <c r="KWF324" s="273"/>
      <c r="KWG324" s="273"/>
      <c r="KWH324" s="273"/>
      <c r="KWI324" s="285"/>
      <c r="KWJ324" s="353"/>
      <c r="KWK324" s="355"/>
      <c r="KWL324" s="23"/>
      <c r="KWM324" s="277"/>
      <c r="KWN324" s="300"/>
      <c r="KWO324" s="300"/>
      <c r="KWP324" s="269"/>
      <c r="KWQ324" s="300"/>
      <c r="KWR324" s="300"/>
      <c r="KWS324" s="273"/>
      <c r="KWT324" s="273"/>
      <c r="KWU324" s="273"/>
      <c r="KWV324" s="273"/>
      <c r="KWW324" s="273"/>
      <c r="KWX324" s="273"/>
      <c r="KWY324" s="285"/>
      <c r="KWZ324" s="353"/>
      <c r="KXA324" s="355"/>
      <c r="KXB324" s="23"/>
      <c r="KXC324" s="277"/>
      <c r="KXD324" s="300"/>
      <c r="KXE324" s="300"/>
      <c r="KXF324" s="269"/>
      <c r="KXG324" s="300"/>
      <c r="KXH324" s="300"/>
      <c r="KXI324" s="273"/>
      <c r="KXJ324" s="273"/>
      <c r="KXK324" s="273"/>
      <c r="KXL324" s="273"/>
      <c r="KXM324" s="273"/>
      <c r="KXN324" s="273"/>
      <c r="KXO324" s="285"/>
      <c r="KXP324" s="353"/>
      <c r="KXQ324" s="355"/>
      <c r="KXR324" s="23"/>
      <c r="KXS324" s="277"/>
      <c r="KXT324" s="300"/>
      <c r="KXU324" s="300"/>
      <c r="KXV324" s="269"/>
      <c r="KXW324" s="300"/>
      <c r="KXX324" s="300"/>
      <c r="KXY324" s="273"/>
      <c r="KXZ324" s="273"/>
      <c r="KYA324" s="273"/>
      <c r="KYB324" s="273"/>
      <c r="KYC324" s="273"/>
      <c r="KYD324" s="273"/>
      <c r="KYE324" s="285"/>
      <c r="KYF324" s="353"/>
      <c r="KYG324" s="355"/>
      <c r="KYH324" s="23"/>
      <c r="KYI324" s="277"/>
      <c r="KYJ324" s="300"/>
      <c r="KYK324" s="300"/>
      <c r="KYL324" s="269"/>
      <c r="KYM324" s="300"/>
      <c r="KYN324" s="300"/>
      <c r="KYO324" s="273"/>
      <c r="KYP324" s="273"/>
      <c r="KYQ324" s="273"/>
      <c r="KYR324" s="273"/>
      <c r="KYS324" s="273"/>
      <c r="KYT324" s="273"/>
      <c r="KYU324" s="285"/>
      <c r="KYV324" s="353"/>
      <c r="KYW324" s="355"/>
      <c r="KYX324" s="23"/>
      <c r="KYY324" s="277"/>
      <c r="KYZ324" s="300"/>
      <c r="KZA324" s="300"/>
      <c r="KZB324" s="269"/>
      <c r="KZC324" s="300"/>
      <c r="KZD324" s="300"/>
      <c r="KZE324" s="273"/>
      <c r="KZF324" s="273"/>
      <c r="KZG324" s="273"/>
      <c r="KZH324" s="273"/>
      <c r="KZI324" s="273"/>
      <c r="KZJ324" s="273"/>
      <c r="KZK324" s="285"/>
      <c r="KZL324" s="353"/>
      <c r="KZM324" s="355"/>
      <c r="KZN324" s="23"/>
      <c r="KZO324" s="277"/>
      <c r="KZP324" s="300"/>
      <c r="KZQ324" s="300"/>
      <c r="KZR324" s="269"/>
      <c r="KZS324" s="300"/>
      <c r="KZT324" s="300"/>
      <c r="KZU324" s="273"/>
      <c r="KZV324" s="273"/>
      <c r="KZW324" s="273"/>
      <c r="KZX324" s="273"/>
      <c r="KZY324" s="273"/>
      <c r="KZZ324" s="273"/>
      <c r="LAA324" s="285"/>
      <c r="LAB324" s="353"/>
      <c r="LAC324" s="355"/>
      <c r="LAD324" s="23"/>
      <c r="LAE324" s="277"/>
      <c r="LAF324" s="300"/>
      <c r="LAG324" s="300"/>
      <c r="LAH324" s="269"/>
      <c r="LAI324" s="300"/>
      <c r="LAJ324" s="300"/>
      <c r="LAK324" s="273"/>
      <c r="LAL324" s="273"/>
      <c r="LAM324" s="273"/>
      <c r="LAN324" s="273"/>
      <c r="LAO324" s="273"/>
      <c r="LAP324" s="273"/>
      <c r="LAQ324" s="285"/>
      <c r="LAR324" s="353"/>
      <c r="LAS324" s="355"/>
      <c r="LAT324" s="23"/>
      <c r="LAU324" s="277"/>
      <c r="LAV324" s="300"/>
      <c r="LAW324" s="300"/>
      <c r="LAX324" s="269"/>
      <c r="LAY324" s="300"/>
      <c r="LAZ324" s="300"/>
      <c r="LBA324" s="273"/>
      <c r="LBB324" s="273"/>
      <c r="LBC324" s="273"/>
      <c r="LBD324" s="273"/>
      <c r="LBE324" s="273"/>
      <c r="LBF324" s="273"/>
      <c r="LBG324" s="285"/>
      <c r="LBH324" s="353"/>
      <c r="LBI324" s="355"/>
      <c r="LBJ324" s="23"/>
      <c r="LBK324" s="277"/>
      <c r="LBL324" s="300"/>
      <c r="LBM324" s="300"/>
      <c r="LBN324" s="269"/>
      <c r="LBO324" s="300"/>
      <c r="LBP324" s="300"/>
      <c r="LBQ324" s="273"/>
      <c r="LBR324" s="273"/>
      <c r="LBS324" s="273"/>
      <c r="LBT324" s="273"/>
      <c r="LBU324" s="273"/>
      <c r="LBV324" s="273"/>
      <c r="LBW324" s="285"/>
      <c r="LBX324" s="353"/>
      <c r="LBY324" s="355"/>
      <c r="LBZ324" s="23"/>
      <c r="LCA324" s="277"/>
      <c r="LCB324" s="300"/>
      <c r="LCC324" s="300"/>
      <c r="LCD324" s="269"/>
      <c r="LCE324" s="300"/>
      <c r="LCF324" s="300"/>
      <c r="LCG324" s="273"/>
      <c r="LCH324" s="273"/>
      <c r="LCI324" s="273"/>
      <c r="LCJ324" s="273"/>
      <c r="LCK324" s="273"/>
      <c r="LCL324" s="273"/>
      <c r="LCM324" s="285"/>
      <c r="LCN324" s="353"/>
      <c r="LCO324" s="355"/>
      <c r="LCP324" s="23"/>
      <c r="LCQ324" s="277"/>
      <c r="LCR324" s="300"/>
      <c r="LCS324" s="300"/>
      <c r="LCT324" s="269"/>
      <c r="LCU324" s="300"/>
      <c r="LCV324" s="300"/>
      <c r="LCW324" s="273"/>
      <c r="LCX324" s="273"/>
      <c r="LCY324" s="273"/>
      <c r="LCZ324" s="273"/>
      <c r="LDA324" s="273"/>
      <c r="LDB324" s="273"/>
      <c r="LDC324" s="285"/>
      <c r="LDD324" s="353"/>
      <c r="LDE324" s="355"/>
      <c r="LDF324" s="23"/>
      <c r="LDG324" s="277"/>
      <c r="LDH324" s="300"/>
      <c r="LDI324" s="300"/>
      <c r="LDJ324" s="269"/>
      <c r="LDK324" s="300"/>
      <c r="LDL324" s="300"/>
      <c r="LDM324" s="273"/>
      <c r="LDN324" s="273"/>
      <c r="LDO324" s="273"/>
      <c r="LDP324" s="273"/>
      <c r="LDQ324" s="273"/>
      <c r="LDR324" s="273"/>
      <c r="LDS324" s="285"/>
      <c r="LDT324" s="353"/>
      <c r="LDU324" s="355"/>
      <c r="LDV324" s="23"/>
      <c r="LDW324" s="277"/>
      <c r="LDX324" s="300"/>
      <c r="LDY324" s="300"/>
      <c r="LDZ324" s="269"/>
      <c r="LEA324" s="300"/>
      <c r="LEB324" s="300"/>
      <c r="LEC324" s="273"/>
      <c r="LED324" s="273"/>
      <c r="LEE324" s="273"/>
      <c r="LEF324" s="273"/>
      <c r="LEG324" s="273"/>
      <c r="LEH324" s="273"/>
      <c r="LEI324" s="285"/>
      <c r="LEJ324" s="353"/>
      <c r="LEK324" s="355"/>
      <c r="LEL324" s="23"/>
      <c r="LEM324" s="277"/>
      <c r="LEN324" s="300"/>
      <c r="LEO324" s="300"/>
      <c r="LEP324" s="269"/>
      <c r="LEQ324" s="300"/>
      <c r="LER324" s="300"/>
      <c r="LES324" s="273"/>
      <c r="LET324" s="273"/>
      <c r="LEU324" s="273"/>
      <c r="LEV324" s="273"/>
      <c r="LEW324" s="273"/>
      <c r="LEX324" s="273"/>
      <c r="LEY324" s="285"/>
      <c r="LEZ324" s="353"/>
      <c r="LFA324" s="355"/>
      <c r="LFB324" s="23"/>
      <c r="LFC324" s="277"/>
      <c r="LFD324" s="300"/>
      <c r="LFE324" s="300"/>
      <c r="LFF324" s="269"/>
      <c r="LFG324" s="300"/>
      <c r="LFH324" s="300"/>
      <c r="LFI324" s="273"/>
      <c r="LFJ324" s="273"/>
      <c r="LFK324" s="273"/>
      <c r="LFL324" s="273"/>
      <c r="LFM324" s="273"/>
      <c r="LFN324" s="273"/>
      <c r="LFO324" s="285"/>
      <c r="LFP324" s="353"/>
      <c r="LFQ324" s="355"/>
      <c r="LFR324" s="23"/>
      <c r="LFS324" s="277"/>
      <c r="LFT324" s="300"/>
      <c r="LFU324" s="300"/>
      <c r="LFV324" s="269"/>
      <c r="LFW324" s="300"/>
      <c r="LFX324" s="300"/>
      <c r="LFY324" s="273"/>
      <c r="LFZ324" s="273"/>
      <c r="LGA324" s="273"/>
      <c r="LGB324" s="273"/>
      <c r="LGC324" s="273"/>
      <c r="LGD324" s="273"/>
      <c r="LGE324" s="285"/>
      <c r="LGF324" s="353"/>
      <c r="LGG324" s="355"/>
      <c r="LGH324" s="23"/>
      <c r="LGI324" s="277"/>
      <c r="LGJ324" s="300"/>
      <c r="LGK324" s="300"/>
      <c r="LGL324" s="269"/>
      <c r="LGM324" s="300"/>
      <c r="LGN324" s="300"/>
      <c r="LGO324" s="273"/>
      <c r="LGP324" s="273"/>
      <c r="LGQ324" s="273"/>
      <c r="LGR324" s="273"/>
      <c r="LGS324" s="273"/>
      <c r="LGT324" s="273"/>
      <c r="LGU324" s="285"/>
      <c r="LGV324" s="353"/>
      <c r="LGW324" s="355"/>
      <c r="LGX324" s="23"/>
      <c r="LGY324" s="277"/>
      <c r="LGZ324" s="300"/>
      <c r="LHA324" s="300"/>
      <c r="LHB324" s="269"/>
      <c r="LHC324" s="300"/>
      <c r="LHD324" s="300"/>
      <c r="LHE324" s="273"/>
      <c r="LHF324" s="273"/>
      <c r="LHG324" s="273"/>
      <c r="LHH324" s="273"/>
      <c r="LHI324" s="273"/>
      <c r="LHJ324" s="273"/>
      <c r="LHK324" s="285"/>
      <c r="LHL324" s="353"/>
      <c r="LHM324" s="355"/>
      <c r="LHN324" s="23"/>
      <c r="LHO324" s="277"/>
      <c r="LHP324" s="300"/>
      <c r="LHQ324" s="300"/>
      <c r="LHR324" s="269"/>
      <c r="LHS324" s="300"/>
      <c r="LHT324" s="300"/>
      <c r="LHU324" s="273"/>
      <c r="LHV324" s="273"/>
      <c r="LHW324" s="273"/>
      <c r="LHX324" s="273"/>
      <c r="LHY324" s="273"/>
      <c r="LHZ324" s="273"/>
      <c r="LIA324" s="285"/>
      <c r="LIB324" s="353"/>
      <c r="LIC324" s="355"/>
      <c r="LID324" s="23"/>
      <c r="LIE324" s="277"/>
      <c r="LIF324" s="300"/>
      <c r="LIG324" s="300"/>
      <c r="LIH324" s="269"/>
      <c r="LII324" s="300"/>
      <c r="LIJ324" s="300"/>
      <c r="LIK324" s="273"/>
      <c r="LIL324" s="273"/>
      <c r="LIM324" s="273"/>
      <c r="LIN324" s="273"/>
      <c r="LIO324" s="273"/>
      <c r="LIP324" s="273"/>
      <c r="LIQ324" s="285"/>
      <c r="LIR324" s="353"/>
      <c r="LIS324" s="355"/>
      <c r="LIT324" s="23"/>
      <c r="LIU324" s="277"/>
      <c r="LIV324" s="300"/>
      <c r="LIW324" s="300"/>
      <c r="LIX324" s="269"/>
      <c r="LIY324" s="300"/>
      <c r="LIZ324" s="300"/>
      <c r="LJA324" s="273"/>
      <c r="LJB324" s="273"/>
      <c r="LJC324" s="273"/>
      <c r="LJD324" s="273"/>
      <c r="LJE324" s="273"/>
      <c r="LJF324" s="273"/>
      <c r="LJG324" s="285"/>
      <c r="LJH324" s="353"/>
      <c r="LJI324" s="355"/>
      <c r="LJJ324" s="23"/>
      <c r="LJK324" s="277"/>
      <c r="LJL324" s="300"/>
      <c r="LJM324" s="300"/>
      <c r="LJN324" s="269"/>
      <c r="LJO324" s="300"/>
      <c r="LJP324" s="300"/>
      <c r="LJQ324" s="273"/>
      <c r="LJR324" s="273"/>
      <c r="LJS324" s="273"/>
      <c r="LJT324" s="273"/>
      <c r="LJU324" s="273"/>
      <c r="LJV324" s="273"/>
      <c r="LJW324" s="285"/>
      <c r="LJX324" s="353"/>
      <c r="LJY324" s="355"/>
      <c r="LJZ324" s="23"/>
      <c r="LKA324" s="277"/>
      <c r="LKB324" s="300"/>
      <c r="LKC324" s="300"/>
      <c r="LKD324" s="269"/>
      <c r="LKE324" s="300"/>
      <c r="LKF324" s="300"/>
      <c r="LKG324" s="273"/>
      <c r="LKH324" s="273"/>
      <c r="LKI324" s="273"/>
      <c r="LKJ324" s="273"/>
      <c r="LKK324" s="273"/>
      <c r="LKL324" s="273"/>
      <c r="LKM324" s="285"/>
      <c r="LKN324" s="353"/>
      <c r="LKO324" s="355"/>
      <c r="LKP324" s="23"/>
      <c r="LKQ324" s="277"/>
      <c r="LKR324" s="300"/>
      <c r="LKS324" s="300"/>
      <c r="LKT324" s="269"/>
      <c r="LKU324" s="300"/>
      <c r="LKV324" s="300"/>
      <c r="LKW324" s="273"/>
      <c r="LKX324" s="273"/>
      <c r="LKY324" s="273"/>
      <c r="LKZ324" s="273"/>
      <c r="LLA324" s="273"/>
      <c r="LLB324" s="273"/>
      <c r="LLC324" s="285"/>
      <c r="LLD324" s="353"/>
      <c r="LLE324" s="355"/>
      <c r="LLF324" s="23"/>
      <c r="LLG324" s="277"/>
      <c r="LLH324" s="300"/>
      <c r="LLI324" s="300"/>
      <c r="LLJ324" s="269"/>
      <c r="LLK324" s="300"/>
      <c r="LLL324" s="300"/>
      <c r="LLM324" s="273"/>
      <c r="LLN324" s="273"/>
      <c r="LLO324" s="273"/>
      <c r="LLP324" s="273"/>
      <c r="LLQ324" s="273"/>
      <c r="LLR324" s="273"/>
      <c r="LLS324" s="285"/>
      <c r="LLT324" s="353"/>
      <c r="LLU324" s="355"/>
      <c r="LLV324" s="23"/>
      <c r="LLW324" s="277"/>
      <c r="LLX324" s="300"/>
      <c r="LLY324" s="300"/>
      <c r="LLZ324" s="269"/>
      <c r="LMA324" s="300"/>
      <c r="LMB324" s="300"/>
      <c r="LMC324" s="273"/>
      <c r="LMD324" s="273"/>
      <c r="LME324" s="273"/>
      <c r="LMF324" s="273"/>
      <c r="LMG324" s="273"/>
      <c r="LMH324" s="273"/>
      <c r="LMI324" s="285"/>
      <c r="LMJ324" s="353"/>
      <c r="LMK324" s="355"/>
      <c r="LML324" s="23"/>
      <c r="LMM324" s="277"/>
      <c r="LMN324" s="300"/>
      <c r="LMO324" s="300"/>
      <c r="LMP324" s="269"/>
      <c r="LMQ324" s="300"/>
      <c r="LMR324" s="300"/>
      <c r="LMS324" s="273"/>
      <c r="LMT324" s="273"/>
      <c r="LMU324" s="273"/>
      <c r="LMV324" s="273"/>
      <c r="LMW324" s="273"/>
      <c r="LMX324" s="273"/>
      <c r="LMY324" s="285"/>
      <c r="LMZ324" s="353"/>
      <c r="LNA324" s="355"/>
      <c r="LNB324" s="23"/>
      <c r="LNC324" s="277"/>
      <c r="LND324" s="300"/>
      <c r="LNE324" s="300"/>
      <c r="LNF324" s="269"/>
      <c r="LNG324" s="300"/>
      <c r="LNH324" s="300"/>
      <c r="LNI324" s="273"/>
      <c r="LNJ324" s="273"/>
      <c r="LNK324" s="273"/>
      <c r="LNL324" s="273"/>
      <c r="LNM324" s="273"/>
      <c r="LNN324" s="273"/>
      <c r="LNO324" s="285"/>
      <c r="LNP324" s="353"/>
      <c r="LNQ324" s="355"/>
      <c r="LNR324" s="23"/>
      <c r="LNS324" s="277"/>
      <c r="LNT324" s="300"/>
      <c r="LNU324" s="300"/>
      <c r="LNV324" s="269"/>
      <c r="LNW324" s="300"/>
      <c r="LNX324" s="300"/>
      <c r="LNY324" s="273"/>
      <c r="LNZ324" s="273"/>
      <c r="LOA324" s="273"/>
      <c r="LOB324" s="273"/>
      <c r="LOC324" s="273"/>
      <c r="LOD324" s="273"/>
      <c r="LOE324" s="285"/>
      <c r="LOF324" s="353"/>
      <c r="LOG324" s="355"/>
      <c r="LOH324" s="23"/>
      <c r="LOI324" s="277"/>
      <c r="LOJ324" s="300"/>
      <c r="LOK324" s="300"/>
      <c r="LOL324" s="269"/>
      <c r="LOM324" s="300"/>
      <c r="LON324" s="300"/>
      <c r="LOO324" s="273"/>
      <c r="LOP324" s="273"/>
      <c r="LOQ324" s="273"/>
      <c r="LOR324" s="273"/>
      <c r="LOS324" s="273"/>
      <c r="LOT324" s="273"/>
      <c r="LOU324" s="285"/>
      <c r="LOV324" s="353"/>
      <c r="LOW324" s="355"/>
      <c r="LOX324" s="23"/>
      <c r="LOY324" s="277"/>
      <c r="LOZ324" s="300"/>
      <c r="LPA324" s="300"/>
      <c r="LPB324" s="269"/>
      <c r="LPC324" s="300"/>
      <c r="LPD324" s="300"/>
      <c r="LPE324" s="273"/>
      <c r="LPF324" s="273"/>
      <c r="LPG324" s="273"/>
      <c r="LPH324" s="273"/>
      <c r="LPI324" s="273"/>
      <c r="LPJ324" s="273"/>
      <c r="LPK324" s="285"/>
      <c r="LPL324" s="353"/>
      <c r="LPM324" s="355"/>
      <c r="LPN324" s="23"/>
      <c r="LPO324" s="277"/>
      <c r="LPP324" s="300"/>
      <c r="LPQ324" s="300"/>
      <c r="LPR324" s="269"/>
      <c r="LPS324" s="300"/>
      <c r="LPT324" s="300"/>
      <c r="LPU324" s="273"/>
      <c r="LPV324" s="273"/>
      <c r="LPW324" s="273"/>
      <c r="LPX324" s="273"/>
      <c r="LPY324" s="273"/>
      <c r="LPZ324" s="273"/>
      <c r="LQA324" s="285"/>
      <c r="LQB324" s="353"/>
      <c r="LQC324" s="355"/>
      <c r="LQD324" s="23"/>
      <c r="LQE324" s="277"/>
      <c r="LQF324" s="300"/>
      <c r="LQG324" s="300"/>
      <c r="LQH324" s="269"/>
      <c r="LQI324" s="300"/>
      <c r="LQJ324" s="300"/>
      <c r="LQK324" s="273"/>
      <c r="LQL324" s="273"/>
      <c r="LQM324" s="273"/>
      <c r="LQN324" s="273"/>
      <c r="LQO324" s="273"/>
      <c r="LQP324" s="273"/>
      <c r="LQQ324" s="285"/>
      <c r="LQR324" s="353"/>
      <c r="LQS324" s="355"/>
      <c r="LQT324" s="23"/>
      <c r="LQU324" s="277"/>
      <c r="LQV324" s="300"/>
      <c r="LQW324" s="300"/>
      <c r="LQX324" s="269"/>
      <c r="LQY324" s="300"/>
      <c r="LQZ324" s="300"/>
      <c r="LRA324" s="273"/>
      <c r="LRB324" s="273"/>
      <c r="LRC324" s="273"/>
      <c r="LRD324" s="273"/>
      <c r="LRE324" s="273"/>
      <c r="LRF324" s="273"/>
      <c r="LRG324" s="285"/>
      <c r="LRH324" s="353"/>
      <c r="LRI324" s="355"/>
      <c r="LRJ324" s="23"/>
      <c r="LRK324" s="277"/>
      <c r="LRL324" s="300"/>
      <c r="LRM324" s="300"/>
      <c r="LRN324" s="269"/>
      <c r="LRO324" s="300"/>
      <c r="LRP324" s="300"/>
      <c r="LRQ324" s="273"/>
      <c r="LRR324" s="273"/>
      <c r="LRS324" s="273"/>
      <c r="LRT324" s="273"/>
      <c r="LRU324" s="273"/>
      <c r="LRV324" s="273"/>
      <c r="LRW324" s="285"/>
      <c r="LRX324" s="353"/>
      <c r="LRY324" s="355"/>
      <c r="LRZ324" s="23"/>
      <c r="LSA324" s="277"/>
      <c r="LSB324" s="300"/>
      <c r="LSC324" s="300"/>
      <c r="LSD324" s="269"/>
      <c r="LSE324" s="300"/>
      <c r="LSF324" s="300"/>
      <c r="LSG324" s="273"/>
      <c r="LSH324" s="273"/>
      <c r="LSI324" s="273"/>
      <c r="LSJ324" s="273"/>
      <c r="LSK324" s="273"/>
      <c r="LSL324" s="273"/>
      <c r="LSM324" s="285"/>
      <c r="LSN324" s="353"/>
      <c r="LSO324" s="355"/>
      <c r="LSP324" s="23"/>
      <c r="LSQ324" s="277"/>
      <c r="LSR324" s="300"/>
      <c r="LSS324" s="300"/>
      <c r="LST324" s="269"/>
      <c r="LSU324" s="300"/>
      <c r="LSV324" s="300"/>
      <c r="LSW324" s="273"/>
      <c r="LSX324" s="273"/>
      <c r="LSY324" s="273"/>
      <c r="LSZ324" s="273"/>
      <c r="LTA324" s="273"/>
      <c r="LTB324" s="273"/>
      <c r="LTC324" s="285"/>
      <c r="LTD324" s="353"/>
      <c r="LTE324" s="355"/>
      <c r="LTF324" s="23"/>
      <c r="LTG324" s="277"/>
      <c r="LTH324" s="300"/>
      <c r="LTI324" s="300"/>
      <c r="LTJ324" s="269"/>
      <c r="LTK324" s="300"/>
      <c r="LTL324" s="300"/>
      <c r="LTM324" s="273"/>
      <c r="LTN324" s="273"/>
      <c r="LTO324" s="273"/>
      <c r="LTP324" s="273"/>
      <c r="LTQ324" s="273"/>
      <c r="LTR324" s="273"/>
      <c r="LTS324" s="285"/>
      <c r="LTT324" s="353"/>
      <c r="LTU324" s="355"/>
      <c r="LTV324" s="23"/>
      <c r="LTW324" s="277"/>
      <c r="LTX324" s="300"/>
      <c r="LTY324" s="300"/>
      <c r="LTZ324" s="269"/>
      <c r="LUA324" s="300"/>
      <c r="LUB324" s="300"/>
      <c r="LUC324" s="273"/>
      <c r="LUD324" s="273"/>
      <c r="LUE324" s="273"/>
      <c r="LUF324" s="273"/>
      <c r="LUG324" s="273"/>
      <c r="LUH324" s="273"/>
      <c r="LUI324" s="285"/>
      <c r="LUJ324" s="353"/>
      <c r="LUK324" s="355"/>
      <c r="LUL324" s="23"/>
      <c r="LUM324" s="277"/>
      <c r="LUN324" s="300"/>
      <c r="LUO324" s="300"/>
      <c r="LUP324" s="269"/>
      <c r="LUQ324" s="300"/>
      <c r="LUR324" s="300"/>
      <c r="LUS324" s="273"/>
      <c r="LUT324" s="273"/>
      <c r="LUU324" s="273"/>
      <c r="LUV324" s="273"/>
      <c r="LUW324" s="273"/>
      <c r="LUX324" s="273"/>
      <c r="LUY324" s="285"/>
      <c r="LUZ324" s="353"/>
      <c r="LVA324" s="355"/>
      <c r="LVB324" s="23"/>
      <c r="LVC324" s="277"/>
      <c r="LVD324" s="300"/>
      <c r="LVE324" s="300"/>
      <c r="LVF324" s="269"/>
      <c r="LVG324" s="300"/>
      <c r="LVH324" s="300"/>
      <c r="LVI324" s="273"/>
      <c r="LVJ324" s="273"/>
      <c r="LVK324" s="273"/>
      <c r="LVL324" s="273"/>
      <c r="LVM324" s="273"/>
      <c r="LVN324" s="273"/>
      <c r="LVO324" s="285"/>
      <c r="LVP324" s="353"/>
      <c r="LVQ324" s="355"/>
      <c r="LVR324" s="23"/>
      <c r="LVS324" s="277"/>
      <c r="LVT324" s="300"/>
      <c r="LVU324" s="300"/>
      <c r="LVV324" s="269"/>
      <c r="LVW324" s="300"/>
      <c r="LVX324" s="300"/>
      <c r="LVY324" s="273"/>
      <c r="LVZ324" s="273"/>
      <c r="LWA324" s="273"/>
      <c r="LWB324" s="273"/>
      <c r="LWC324" s="273"/>
      <c r="LWD324" s="273"/>
      <c r="LWE324" s="285"/>
      <c r="LWF324" s="353"/>
      <c r="LWG324" s="355"/>
      <c r="LWH324" s="23"/>
      <c r="LWI324" s="277"/>
      <c r="LWJ324" s="300"/>
      <c r="LWK324" s="300"/>
      <c r="LWL324" s="269"/>
      <c r="LWM324" s="300"/>
      <c r="LWN324" s="300"/>
      <c r="LWO324" s="273"/>
      <c r="LWP324" s="273"/>
      <c r="LWQ324" s="273"/>
      <c r="LWR324" s="273"/>
      <c r="LWS324" s="273"/>
      <c r="LWT324" s="273"/>
      <c r="LWU324" s="285"/>
      <c r="LWV324" s="353"/>
      <c r="LWW324" s="355"/>
      <c r="LWX324" s="23"/>
      <c r="LWY324" s="277"/>
      <c r="LWZ324" s="300"/>
      <c r="LXA324" s="300"/>
      <c r="LXB324" s="269"/>
      <c r="LXC324" s="300"/>
      <c r="LXD324" s="300"/>
      <c r="LXE324" s="273"/>
      <c r="LXF324" s="273"/>
      <c r="LXG324" s="273"/>
      <c r="LXH324" s="273"/>
      <c r="LXI324" s="273"/>
      <c r="LXJ324" s="273"/>
      <c r="LXK324" s="285"/>
      <c r="LXL324" s="353"/>
      <c r="LXM324" s="355"/>
      <c r="LXN324" s="23"/>
      <c r="LXO324" s="277"/>
      <c r="LXP324" s="300"/>
      <c r="LXQ324" s="300"/>
      <c r="LXR324" s="269"/>
      <c r="LXS324" s="300"/>
      <c r="LXT324" s="300"/>
      <c r="LXU324" s="273"/>
      <c r="LXV324" s="273"/>
      <c r="LXW324" s="273"/>
      <c r="LXX324" s="273"/>
      <c r="LXY324" s="273"/>
      <c r="LXZ324" s="273"/>
      <c r="LYA324" s="285"/>
      <c r="LYB324" s="353"/>
      <c r="LYC324" s="355"/>
      <c r="LYD324" s="23"/>
      <c r="LYE324" s="277"/>
      <c r="LYF324" s="300"/>
      <c r="LYG324" s="300"/>
      <c r="LYH324" s="269"/>
      <c r="LYI324" s="300"/>
      <c r="LYJ324" s="300"/>
      <c r="LYK324" s="273"/>
      <c r="LYL324" s="273"/>
      <c r="LYM324" s="273"/>
      <c r="LYN324" s="273"/>
      <c r="LYO324" s="273"/>
      <c r="LYP324" s="273"/>
      <c r="LYQ324" s="285"/>
      <c r="LYR324" s="353"/>
      <c r="LYS324" s="355"/>
      <c r="LYT324" s="23"/>
      <c r="LYU324" s="277"/>
      <c r="LYV324" s="300"/>
      <c r="LYW324" s="300"/>
      <c r="LYX324" s="269"/>
      <c r="LYY324" s="300"/>
      <c r="LYZ324" s="300"/>
      <c r="LZA324" s="273"/>
      <c r="LZB324" s="273"/>
      <c r="LZC324" s="273"/>
      <c r="LZD324" s="273"/>
      <c r="LZE324" s="273"/>
      <c r="LZF324" s="273"/>
      <c r="LZG324" s="285"/>
      <c r="LZH324" s="353"/>
      <c r="LZI324" s="355"/>
      <c r="LZJ324" s="23"/>
      <c r="LZK324" s="277"/>
      <c r="LZL324" s="300"/>
      <c r="LZM324" s="300"/>
      <c r="LZN324" s="269"/>
      <c r="LZO324" s="300"/>
      <c r="LZP324" s="300"/>
      <c r="LZQ324" s="273"/>
      <c r="LZR324" s="273"/>
      <c r="LZS324" s="273"/>
      <c r="LZT324" s="273"/>
      <c r="LZU324" s="273"/>
      <c r="LZV324" s="273"/>
      <c r="LZW324" s="285"/>
      <c r="LZX324" s="353"/>
      <c r="LZY324" s="355"/>
      <c r="LZZ324" s="23"/>
      <c r="MAA324" s="277"/>
      <c r="MAB324" s="300"/>
      <c r="MAC324" s="300"/>
      <c r="MAD324" s="269"/>
      <c r="MAE324" s="300"/>
      <c r="MAF324" s="300"/>
      <c r="MAG324" s="273"/>
      <c r="MAH324" s="273"/>
      <c r="MAI324" s="273"/>
      <c r="MAJ324" s="273"/>
      <c r="MAK324" s="273"/>
      <c r="MAL324" s="273"/>
      <c r="MAM324" s="285"/>
      <c r="MAN324" s="353"/>
      <c r="MAO324" s="355"/>
      <c r="MAP324" s="23"/>
      <c r="MAQ324" s="277"/>
      <c r="MAR324" s="300"/>
      <c r="MAS324" s="300"/>
      <c r="MAT324" s="269"/>
      <c r="MAU324" s="300"/>
      <c r="MAV324" s="300"/>
      <c r="MAW324" s="273"/>
      <c r="MAX324" s="273"/>
      <c r="MAY324" s="273"/>
      <c r="MAZ324" s="273"/>
      <c r="MBA324" s="273"/>
      <c r="MBB324" s="273"/>
      <c r="MBC324" s="285"/>
      <c r="MBD324" s="353"/>
      <c r="MBE324" s="355"/>
      <c r="MBF324" s="23"/>
      <c r="MBG324" s="277"/>
      <c r="MBH324" s="300"/>
      <c r="MBI324" s="300"/>
      <c r="MBJ324" s="269"/>
      <c r="MBK324" s="300"/>
      <c r="MBL324" s="300"/>
      <c r="MBM324" s="273"/>
      <c r="MBN324" s="273"/>
      <c r="MBO324" s="273"/>
      <c r="MBP324" s="273"/>
      <c r="MBQ324" s="273"/>
      <c r="MBR324" s="273"/>
      <c r="MBS324" s="285"/>
      <c r="MBT324" s="353"/>
      <c r="MBU324" s="355"/>
      <c r="MBV324" s="23"/>
      <c r="MBW324" s="277"/>
      <c r="MBX324" s="300"/>
      <c r="MBY324" s="300"/>
      <c r="MBZ324" s="269"/>
      <c r="MCA324" s="300"/>
      <c r="MCB324" s="300"/>
      <c r="MCC324" s="273"/>
      <c r="MCD324" s="273"/>
      <c r="MCE324" s="273"/>
      <c r="MCF324" s="273"/>
      <c r="MCG324" s="273"/>
      <c r="MCH324" s="273"/>
      <c r="MCI324" s="285"/>
      <c r="MCJ324" s="353"/>
      <c r="MCK324" s="355"/>
      <c r="MCL324" s="23"/>
      <c r="MCM324" s="277"/>
      <c r="MCN324" s="300"/>
      <c r="MCO324" s="300"/>
      <c r="MCP324" s="269"/>
      <c r="MCQ324" s="300"/>
      <c r="MCR324" s="300"/>
      <c r="MCS324" s="273"/>
      <c r="MCT324" s="273"/>
      <c r="MCU324" s="273"/>
      <c r="MCV324" s="273"/>
      <c r="MCW324" s="273"/>
      <c r="MCX324" s="273"/>
      <c r="MCY324" s="285"/>
      <c r="MCZ324" s="353"/>
      <c r="MDA324" s="355"/>
      <c r="MDB324" s="23"/>
      <c r="MDC324" s="277"/>
      <c r="MDD324" s="300"/>
      <c r="MDE324" s="300"/>
      <c r="MDF324" s="269"/>
      <c r="MDG324" s="300"/>
      <c r="MDH324" s="300"/>
      <c r="MDI324" s="273"/>
      <c r="MDJ324" s="273"/>
      <c r="MDK324" s="273"/>
      <c r="MDL324" s="273"/>
      <c r="MDM324" s="273"/>
      <c r="MDN324" s="273"/>
      <c r="MDO324" s="285"/>
      <c r="MDP324" s="353"/>
      <c r="MDQ324" s="355"/>
      <c r="MDR324" s="23"/>
      <c r="MDS324" s="277"/>
      <c r="MDT324" s="300"/>
      <c r="MDU324" s="300"/>
      <c r="MDV324" s="269"/>
      <c r="MDW324" s="300"/>
      <c r="MDX324" s="300"/>
      <c r="MDY324" s="273"/>
      <c r="MDZ324" s="273"/>
      <c r="MEA324" s="273"/>
      <c r="MEB324" s="273"/>
      <c r="MEC324" s="273"/>
      <c r="MED324" s="273"/>
      <c r="MEE324" s="285"/>
      <c r="MEF324" s="353"/>
      <c r="MEG324" s="355"/>
      <c r="MEH324" s="23"/>
      <c r="MEI324" s="277"/>
      <c r="MEJ324" s="300"/>
      <c r="MEK324" s="300"/>
      <c r="MEL324" s="269"/>
      <c r="MEM324" s="300"/>
      <c r="MEN324" s="300"/>
      <c r="MEO324" s="273"/>
      <c r="MEP324" s="273"/>
      <c r="MEQ324" s="273"/>
      <c r="MER324" s="273"/>
      <c r="MES324" s="273"/>
      <c r="MET324" s="273"/>
      <c r="MEU324" s="285"/>
      <c r="MEV324" s="353"/>
      <c r="MEW324" s="355"/>
      <c r="MEX324" s="23"/>
      <c r="MEY324" s="277"/>
      <c r="MEZ324" s="300"/>
      <c r="MFA324" s="300"/>
      <c r="MFB324" s="269"/>
      <c r="MFC324" s="300"/>
      <c r="MFD324" s="300"/>
      <c r="MFE324" s="273"/>
      <c r="MFF324" s="273"/>
      <c r="MFG324" s="273"/>
      <c r="MFH324" s="273"/>
      <c r="MFI324" s="273"/>
      <c r="MFJ324" s="273"/>
      <c r="MFK324" s="285"/>
      <c r="MFL324" s="353"/>
      <c r="MFM324" s="355"/>
      <c r="MFN324" s="23"/>
      <c r="MFO324" s="277"/>
      <c r="MFP324" s="300"/>
      <c r="MFQ324" s="300"/>
      <c r="MFR324" s="269"/>
      <c r="MFS324" s="300"/>
      <c r="MFT324" s="300"/>
      <c r="MFU324" s="273"/>
      <c r="MFV324" s="273"/>
      <c r="MFW324" s="273"/>
      <c r="MFX324" s="273"/>
      <c r="MFY324" s="273"/>
      <c r="MFZ324" s="273"/>
      <c r="MGA324" s="285"/>
      <c r="MGB324" s="353"/>
      <c r="MGC324" s="355"/>
      <c r="MGD324" s="23"/>
      <c r="MGE324" s="277"/>
      <c r="MGF324" s="300"/>
      <c r="MGG324" s="300"/>
      <c r="MGH324" s="269"/>
      <c r="MGI324" s="300"/>
      <c r="MGJ324" s="300"/>
      <c r="MGK324" s="273"/>
      <c r="MGL324" s="273"/>
      <c r="MGM324" s="273"/>
      <c r="MGN324" s="273"/>
      <c r="MGO324" s="273"/>
      <c r="MGP324" s="273"/>
      <c r="MGQ324" s="285"/>
      <c r="MGR324" s="353"/>
      <c r="MGS324" s="355"/>
      <c r="MGT324" s="23"/>
      <c r="MGU324" s="277"/>
      <c r="MGV324" s="300"/>
      <c r="MGW324" s="300"/>
      <c r="MGX324" s="269"/>
      <c r="MGY324" s="300"/>
      <c r="MGZ324" s="300"/>
      <c r="MHA324" s="273"/>
      <c r="MHB324" s="273"/>
      <c r="MHC324" s="273"/>
      <c r="MHD324" s="273"/>
      <c r="MHE324" s="273"/>
      <c r="MHF324" s="273"/>
      <c r="MHG324" s="285"/>
      <c r="MHH324" s="353"/>
      <c r="MHI324" s="355"/>
      <c r="MHJ324" s="23"/>
      <c r="MHK324" s="277"/>
      <c r="MHL324" s="300"/>
      <c r="MHM324" s="300"/>
      <c r="MHN324" s="269"/>
      <c r="MHO324" s="300"/>
      <c r="MHP324" s="300"/>
      <c r="MHQ324" s="273"/>
      <c r="MHR324" s="273"/>
      <c r="MHS324" s="273"/>
      <c r="MHT324" s="273"/>
      <c r="MHU324" s="273"/>
      <c r="MHV324" s="273"/>
      <c r="MHW324" s="285"/>
      <c r="MHX324" s="353"/>
      <c r="MHY324" s="355"/>
      <c r="MHZ324" s="23"/>
      <c r="MIA324" s="277"/>
      <c r="MIB324" s="300"/>
      <c r="MIC324" s="300"/>
      <c r="MID324" s="269"/>
      <c r="MIE324" s="300"/>
      <c r="MIF324" s="300"/>
      <c r="MIG324" s="273"/>
      <c r="MIH324" s="273"/>
      <c r="MII324" s="273"/>
      <c r="MIJ324" s="273"/>
      <c r="MIK324" s="273"/>
      <c r="MIL324" s="273"/>
      <c r="MIM324" s="285"/>
      <c r="MIN324" s="353"/>
      <c r="MIO324" s="355"/>
      <c r="MIP324" s="23"/>
      <c r="MIQ324" s="277"/>
      <c r="MIR324" s="300"/>
      <c r="MIS324" s="300"/>
      <c r="MIT324" s="269"/>
      <c r="MIU324" s="300"/>
      <c r="MIV324" s="300"/>
      <c r="MIW324" s="273"/>
      <c r="MIX324" s="273"/>
      <c r="MIY324" s="273"/>
      <c r="MIZ324" s="273"/>
      <c r="MJA324" s="273"/>
      <c r="MJB324" s="273"/>
      <c r="MJC324" s="285"/>
      <c r="MJD324" s="353"/>
      <c r="MJE324" s="355"/>
      <c r="MJF324" s="23"/>
      <c r="MJG324" s="277"/>
      <c r="MJH324" s="300"/>
      <c r="MJI324" s="300"/>
      <c r="MJJ324" s="269"/>
      <c r="MJK324" s="300"/>
      <c r="MJL324" s="300"/>
      <c r="MJM324" s="273"/>
      <c r="MJN324" s="273"/>
      <c r="MJO324" s="273"/>
      <c r="MJP324" s="273"/>
      <c r="MJQ324" s="273"/>
      <c r="MJR324" s="273"/>
      <c r="MJS324" s="285"/>
      <c r="MJT324" s="353"/>
      <c r="MJU324" s="355"/>
      <c r="MJV324" s="23"/>
      <c r="MJW324" s="277"/>
      <c r="MJX324" s="300"/>
      <c r="MJY324" s="300"/>
      <c r="MJZ324" s="269"/>
      <c r="MKA324" s="300"/>
      <c r="MKB324" s="300"/>
      <c r="MKC324" s="273"/>
      <c r="MKD324" s="273"/>
      <c r="MKE324" s="273"/>
      <c r="MKF324" s="273"/>
      <c r="MKG324" s="273"/>
      <c r="MKH324" s="273"/>
      <c r="MKI324" s="285"/>
      <c r="MKJ324" s="353"/>
      <c r="MKK324" s="355"/>
      <c r="MKL324" s="23"/>
      <c r="MKM324" s="277"/>
      <c r="MKN324" s="300"/>
      <c r="MKO324" s="300"/>
      <c r="MKP324" s="269"/>
      <c r="MKQ324" s="300"/>
      <c r="MKR324" s="300"/>
      <c r="MKS324" s="273"/>
      <c r="MKT324" s="273"/>
      <c r="MKU324" s="273"/>
      <c r="MKV324" s="273"/>
      <c r="MKW324" s="273"/>
      <c r="MKX324" s="273"/>
      <c r="MKY324" s="285"/>
      <c r="MKZ324" s="353"/>
      <c r="MLA324" s="355"/>
      <c r="MLB324" s="23"/>
      <c r="MLC324" s="277"/>
      <c r="MLD324" s="300"/>
      <c r="MLE324" s="300"/>
      <c r="MLF324" s="269"/>
      <c r="MLG324" s="300"/>
      <c r="MLH324" s="300"/>
      <c r="MLI324" s="273"/>
      <c r="MLJ324" s="273"/>
      <c r="MLK324" s="273"/>
      <c r="MLL324" s="273"/>
      <c r="MLM324" s="273"/>
      <c r="MLN324" s="273"/>
      <c r="MLO324" s="285"/>
      <c r="MLP324" s="353"/>
      <c r="MLQ324" s="355"/>
      <c r="MLR324" s="23"/>
      <c r="MLS324" s="277"/>
      <c r="MLT324" s="300"/>
      <c r="MLU324" s="300"/>
      <c r="MLV324" s="269"/>
      <c r="MLW324" s="300"/>
      <c r="MLX324" s="300"/>
      <c r="MLY324" s="273"/>
      <c r="MLZ324" s="273"/>
      <c r="MMA324" s="273"/>
      <c r="MMB324" s="273"/>
      <c r="MMC324" s="273"/>
      <c r="MMD324" s="273"/>
      <c r="MME324" s="285"/>
      <c r="MMF324" s="353"/>
      <c r="MMG324" s="355"/>
      <c r="MMH324" s="23"/>
      <c r="MMI324" s="277"/>
      <c r="MMJ324" s="300"/>
      <c r="MMK324" s="300"/>
      <c r="MML324" s="269"/>
      <c r="MMM324" s="300"/>
      <c r="MMN324" s="300"/>
      <c r="MMO324" s="273"/>
      <c r="MMP324" s="273"/>
      <c r="MMQ324" s="273"/>
      <c r="MMR324" s="273"/>
      <c r="MMS324" s="273"/>
      <c r="MMT324" s="273"/>
      <c r="MMU324" s="285"/>
      <c r="MMV324" s="353"/>
      <c r="MMW324" s="355"/>
      <c r="MMX324" s="23"/>
      <c r="MMY324" s="277"/>
      <c r="MMZ324" s="300"/>
      <c r="MNA324" s="300"/>
      <c r="MNB324" s="269"/>
      <c r="MNC324" s="300"/>
      <c r="MND324" s="300"/>
      <c r="MNE324" s="273"/>
      <c r="MNF324" s="273"/>
      <c r="MNG324" s="273"/>
      <c r="MNH324" s="273"/>
      <c r="MNI324" s="273"/>
      <c r="MNJ324" s="273"/>
      <c r="MNK324" s="285"/>
      <c r="MNL324" s="353"/>
      <c r="MNM324" s="355"/>
      <c r="MNN324" s="23"/>
      <c r="MNO324" s="277"/>
      <c r="MNP324" s="300"/>
      <c r="MNQ324" s="300"/>
      <c r="MNR324" s="269"/>
      <c r="MNS324" s="300"/>
      <c r="MNT324" s="300"/>
      <c r="MNU324" s="273"/>
      <c r="MNV324" s="273"/>
      <c r="MNW324" s="273"/>
      <c r="MNX324" s="273"/>
      <c r="MNY324" s="273"/>
      <c r="MNZ324" s="273"/>
      <c r="MOA324" s="285"/>
      <c r="MOB324" s="353"/>
      <c r="MOC324" s="355"/>
      <c r="MOD324" s="23"/>
      <c r="MOE324" s="277"/>
      <c r="MOF324" s="300"/>
      <c r="MOG324" s="300"/>
      <c r="MOH324" s="269"/>
      <c r="MOI324" s="300"/>
      <c r="MOJ324" s="300"/>
      <c r="MOK324" s="273"/>
      <c r="MOL324" s="273"/>
      <c r="MOM324" s="273"/>
      <c r="MON324" s="273"/>
      <c r="MOO324" s="273"/>
      <c r="MOP324" s="273"/>
      <c r="MOQ324" s="285"/>
      <c r="MOR324" s="353"/>
      <c r="MOS324" s="355"/>
      <c r="MOT324" s="23"/>
      <c r="MOU324" s="277"/>
      <c r="MOV324" s="300"/>
      <c r="MOW324" s="300"/>
      <c r="MOX324" s="269"/>
      <c r="MOY324" s="300"/>
      <c r="MOZ324" s="300"/>
      <c r="MPA324" s="273"/>
      <c r="MPB324" s="273"/>
      <c r="MPC324" s="273"/>
      <c r="MPD324" s="273"/>
      <c r="MPE324" s="273"/>
      <c r="MPF324" s="273"/>
      <c r="MPG324" s="285"/>
      <c r="MPH324" s="353"/>
      <c r="MPI324" s="355"/>
      <c r="MPJ324" s="23"/>
      <c r="MPK324" s="277"/>
      <c r="MPL324" s="300"/>
      <c r="MPM324" s="300"/>
      <c r="MPN324" s="269"/>
      <c r="MPO324" s="300"/>
      <c r="MPP324" s="300"/>
      <c r="MPQ324" s="273"/>
      <c r="MPR324" s="273"/>
      <c r="MPS324" s="273"/>
      <c r="MPT324" s="273"/>
      <c r="MPU324" s="273"/>
      <c r="MPV324" s="273"/>
      <c r="MPW324" s="285"/>
      <c r="MPX324" s="353"/>
      <c r="MPY324" s="355"/>
      <c r="MPZ324" s="23"/>
      <c r="MQA324" s="277"/>
      <c r="MQB324" s="300"/>
      <c r="MQC324" s="300"/>
      <c r="MQD324" s="269"/>
      <c r="MQE324" s="300"/>
      <c r="MQF324" s="300"/>
      <c r="MQG324" s="273"/>
      <c r="MQH324" s="273"/>
      <c r="MQI324" s="273"/>
      <c r="MQJ324" s="273"/>
      <c r="MQK324" s="273"/>
      <c r="MQL324" s="273"/>
      <c r="MQM324" s="285"/>
      <c r="MQN324" s="353"/>
      <c r="MQO324" s="355"/>
      <c r="MQP324" s="23"/>
      <c r="MQQ324" s="277"/>
      <c r="MQR324" s="300"/>
      <c r="MQS324" s="300"/>
      <c r="MQT324" s="269"/>
      <c r="MQU324" s="300"/>
      <c r="MQV324" s="300"/>
      <c r="MQW324" s="273"/>
      <c r="MQX324" s="273"/>
      <c r="MQY324" s="273"/>
      <c r="MQZ324" s="273"/>
      <c r="MRA324" s="273"/>
      <c r="MRB324" s="273"/>
      <c r="MRC324" s="285"/>
      <c r="MRD324" s="353"/>
      <c r="MRE324" s="355"/>
      <c r="MRF324" s="23"/>
      <c r="MRG324" s="277"/>
      <c r="MRH324" s="300"/>
      <c r="MRI324" s="300"/>
      <c r="MRJ324" s="269"/>
      <c r="MRK324" s="300"/>
      <c r="MRL324" s="300"/>
      <c r="MRM324" s="273"/>
      <c r="MRN324" s="273"/>
      <c r="MRO324" s="273"/>
      <c r="MRP324" s="273"/>
      <c r="MRQ324" s="273"/>
      <c r="MRR324" s="273"/>
      <c r="MRS324" s="285"/>
      <c r="MRT324" s="353"/>
      <c r="MRU324" s="355"/>
      <c r="MRV324" s="23"/>
      <c r="MRW324" s="277"/>
      <c r="MRX324" s="300"/>
      <c r="MRY324" s="300"/>
      <c r="MRZ324" s="269"/>
      <c r="MSA324" s="300"/>
      <c r="MSB324" s="300"/>
      <c r="MSC324" s="273"/>
      <c r="MSD324" s="273"/>
      <c r="MSE324" s="273"/>
      <c r="MSF324" s="273"/>
      <c r="MSG324" s="273"/>
      <c r="MSH324" s="273"/>
      <c r="MSI324" s="285"/>
      <c r="MSJ324" s="353"/>
      <c r="MSK324" s="355"/>
      <c r="MSL324" s="23"/>
      <c r="MSM324" s="277"/>
      <c r="MSN324" s="300"/>
      <c r="MSO324" s="300"/>
      <c r="MSP324" s="269"/>
      <c r="MSQ324" s="300"/>
      <c r="MSR324" s="300"/>
      <c r="MSS324" s="273"/>
      <c r="MST324" s="273"/>
      <c r="MSU324" s="273"/>
      <c r="MSV324" s="273"/>
      <c r="MSW324" s="273"/>
      <c r="MSX324" s="273"/>
      <c r="MSY324" s="285"/>
      <c r="MSZ324" s="353"/>
      <c r="MTA324" s="355"/>
      <c r="MTB324" s="23"/>
      <c r="MTC324" s="277"/>
      <c r="MTD324" s="300"/>
      <c r="MTE324" s="300"/>
      <c r="MTF324" s="269"/>
      <c r="MTG324" s="300"/>
      <c r="MTH324" s="300"/>
      <c r="MTI324" s="273"/>
      <c r="MTJ324" s="273"/>
      <c r="MTK324" s="273"/>
      <c r="MTL324" s="273"/>
      <c r="MTM324" s="273"/>
      <c r="MTN324" s="273"/>
      <c r="MTO324" s="285"/>
      <c r="MTP324" s="353"/>
      <c r="MTQ324" s="355"/>
      <c r="MTR324" s="23"/>
      <c r="MTS324" s="277"/>
      <c r="MTT324" s="300"/>
      <c r="MTU324" s="300"/>
      <c r="MTV324" s="269"/>
      <c r="MTW324" s="300"/>
      <c r="MTX324" s="300"/>
      <c r="MTY324" s="273"/>
      <c r="MTZ324" s="273"/>
      <c r="MUA324" s="273"/>
      <c r="MUB324" s="273"/>
      <c r="MUC324" s="273"/>
      <c r="MUD324" s="273"/>
      <c r="MUE324" s="285"/>
      <c r="MUF324" s="353"/>
      <c r="MUG324" s="355"/>
      <c r="MUH324" s="23"/>
      <c r="MUI324" s="277"/>
      <c r="MUJ324" s="300"/>
      <c r="MUK324" s="300"/>
      <c r="MUL324" s="269"/>
      <c r="MUM324" s="300"/>
      <c r="MUN324" s="300"/>
      <c r="MUO324" s="273"/>
      <c r="MUP324" s="273"/>
      <c r="MUQ324" s="273"/>
      <c r="MUR324" s="273"/>
      <c r="MUS324" s="273"/>
      <c r="MUT324" s="273"/>
      <c r="MUU324" s="285"/>
      <c r="MUV324" s="353"/>
      <c r="MUW324" s="355"/>
      <c r="MUX324" s="23"/>
      <c r="MUY324" s="277"/>
      <c r="MUZ324" s="300"/>
      <c r="MVA324" s="300"/>
      <c r="MVB324" s="269"/>
      <c r="MVC324" s="300"/>
      <c r="MVD324" s="300"/>
      <c r="MVE324" s="273"/>
      <c r="MVF324" s="273"/>
      <c r="MVG324" s="273"/>
      <c r="MVH324" s="273"/>
      <c r="MVI324" s="273"/>
      <c r="MVJ324" s="273"/>
      <c r="MVK324" s="285"/>
      <c r="MVL324" s="353"/>
      <c r="MVM324" s="355"/>
      <c r="MVN324" s="23"/>
      <c r="MVO324" s="277"/>
      <c r="MVP324" s="300"/>
      <c r="MVQ324" s="300"/>
      <c r="MVR324" s="269"/>
      <c r="MVS324" s="300"/>
      <c r="MVT324" s="300"/>
      <c r="MVU324" s="273"/>
      <c r="MVV324" s="273"/>
      <c r="MVW324" s="273"/>
      <c r="MVX324" s="273"/>
      <c r="MVY324" s="273"/>
      <c r="MVZ324" s="273"/>
      <c r="MWA324" s="285"/>
      <c r="MWB324" s="353"/>
      <c r="MWC324" s="355"/>
      <c r="MWD324" s="23"/>
      <c r="MWE324" s="277"/>
      <c r="MWF324" s="300"/>
      <c r="MWG324" s="300"/>
      <c r="MWH324" s="269"/>
      <c r="MWI324" s="300"/>
      <c r="MWJ324" s="300"/>
      <c r="MWK324" s="273"/>
      <c r="MWL324" s="273"/>
      <c r="MWM324" s="273"/>
      <c r="MWN324" s="273"/>
      <c r="MWO324" s="273"/>
      <c r="MWP324" s="273"/>
      <c r="MWQ324" s="285"/>
      <c r="MWR324" s="353"/>
      <c r="MWS324" s="355"/>
      <c r="MWT324" s="23"/>
      <c r="MWU324" s="277"/>
      <c r="MWV324" s="300"/>
      <c r="MWW324" s="300"/>
      <c r="MWX324" s="269"/>
      <c r="MWY324" s="300"/>
      <c r="MWZ324" s="300"/>
      <c r="MXA324" s="273"/>
      <c r="MXB324" s="273"/>
      <c r="MXC324" s="273"/>
      <c r="MXD324" s="273"/>
      <c r="MXE324" s="273"/>
      <c r="MXF324" s="273"/>
      <c r="MXG324" s="285"/>
      <c r="MXH324" s="353"/>
      <c r="MXI324" s="355"/>
      <c r="MXJ324" s="23"/>
      <c r="MXK324" s="277"/>
      <c r="MXL324" s="300"/>
      <c r="MXM324" s="300"/>
      <c r="MXN324" s="269"/>
      <c r="MXO324" s="300"/>
      <c r="MXP324" s="300"/>
      <c r="MXQ324" s="273"/>
      <c r="MXR324" s="273"/>
      <c r="MXS324" s="273"/>
      <c r="MXT324" s="273"/>
      <c r="MXU324" s="273"/>
      <c r="MXV324" s="273"/>
      <c r="MXW324" s="285"/>
      <c r="MXX324" s="353"/>
      <c r="MXY324" s="355"/>
      <c r="MXZ324" s="23"/>
      <c r="MYA324" s="277"/>
      <c r="MYB324" s="300"/>
      <c r="MYC324" s="300"/>
      <c r="MYD324" s="269"/>
      <c r="MYE324" s="300"/>
      <c r="MYF324" s="300"/>
      <c r="MYG324" s="273"/>
      <c r="MYH324" s="273"/>
      <c r="MYI324" s="273"/>
      <c r="MYJ324" s="273"/>
      <c r="MYK324" s="273"/>
      <c r="MYL324" s="273"/>
      <c r="MYM324" s="285"/>
      <c r="MYN324" s="353"/>
      <c r="MYO324" s="355"/>
      <c r="MYP324" s="23"/>
      <c r="MYQ324" s="277"/>
      <c r="MYR324" s="300"/>
      <c r="MYS324" s="300"/>
      <c r="MYT324" s="269"/>
      <c r="MYU324" s="300"/>
      <c r="MYV324" s="300"/>
      <c r="MYW324" s="273"/>
      <c r="MYX324" s="273"/>
      <c r="MYY324" s="273"/>
      <c r="MYZ324" s="273"/>
      <c r="MZA324" s="273"/>
      <c r="MZB324" s="273"/>
      <c r="MZC324" s="285"/>
      <c r="MZD324" s="353"/>
      <c r="MZE324" s="355"/>
      <c r="MZF324" s="23"/>
      <c r="MZG324" s="277"/>
      <c r="MZH324" s="300"/>
      <c r="MZI324" s="300"/>
      <c r="MZJ324" s="269"/>
      <c r="MZK324" s="300"/>
      <c r="MZL324" s="300"/>
      <c r="MZM324" s="273"/>
      <c r="MZN324" s="273"/>
      <c r="MZO324" s="273"/>
      <c r="MZP324" s="273"/>
      <c r="MZQ324" s="273"/>
      <c r="MZR324" s="273"/>
      <c r="MZS324" s="285"/>
      <c r="MZT324" s="353"/>
      <c r="MZU324" s="355"/>
      <c r="MZV324" s="23"/>
      <c r="MZW324" s="277"/>
      <c r="MZX324" s="300"/>
      <c r="MZY324" s="300"/>
      <c r="MZZ324" s="269"/>
      <c r="NAA324" s="300"/>
      <c r="NAB324" s="300"/>
      <c r="NAC324" s="273"/>
      <c r="NAD324" s="273"/>
      <c r="NAE324" s="273"/>
      <c r="NAF324" s="273"/>
      <c r="NAG324" s="273"/>
      <c r="NAH324" s="273"/>
      <c r="NAI324" s="285"/>
      <c r="NAJ324" s="353"/>
      <c r="NAK324" s="355"/>
      <c r="NAL324" s="23"/>
      <c r="NAM324" s="277"/>
      <c r="NAN324" s="300"/>
      <c r="NAO324" s="300"/>
      <c r="NAP324" s="269"/>
      <c r="NAQ324" s="300"/>
      <c r="NAR324" s="300"/>
      <c r="NAS324" s="273"/>
      <c r="NAT324" s="273"/>
      <c r="NAU324" s="273"/>
      <c r="NAV324" s="273"/>
      <c r="NAW324" s="273"/>
      <c r="NAX324" s="273"/>
      <c r="NAY324" s="285"/>
      <c r="NAZ324" s="353"/>
      <c r="NBA324" s="355"/>
      <c r="NBB324" s="23"/>
      <c r="NBC324" s="277"/>
      <c r="NBD324" s="300"/>
      <c r="NBE324" s="300"/>
      <c r="NBF324" s="269"/>
      <c r="NBG324" s="300"/>
      <c r="NBH324" s="300"/>
      <c r="NBI324" s="273"/>
      <c r="NBJ324" s="273"/>
      <c r="NBK324" s="273"/>
      <c r="NBL324" s="273"/>
      <c r="NBM324" s="273"/>
      <c r="NBN324" s="273"/>
      <c r="NBO324" s="285"/>
      <c r="NBP324" s="353"/>
      <c r="NBQ324" s="355"/>
      <c r="NBR324" s="23"/>
      <c r="NBS324" s="277"/>
      <c r="NBT324" s="300"/>
      <c r="NBU324" s="300"/>
      <c r="NBV324" s="269"/>
      <c r="NBW324" s="300"/>
      <c r="NBX324" s="300"/>
      <c r="NBY324" s="273"/>
      <c r="NBZ324" s="273"/>
      <c r="NCA324" s="273"/>
      <c r="NCB324" s="273"/>
      <c r="NCC324" s="273"/>
      <c r="NCD324" s="273"/>
      <c r="NCE324" s="285"/>
      <c r="NCF324" s="353"/>
      <c r="NCG324" s="355"/>
      <c r="NCH324" s="23"/>
      <c r="NCI324" s="277"/>
      <c r="NCJ324" s="300"/>
      <c r="NCK324" s="300"/>
      <c r="NCL324" s="269"/>
      <c r="NCM324" s="300"/>
      <c r="NCN324" s="300"/>
      <c r="NCO324" s="273"/>
      <c r="NCP324" s="273"/>
      <c r="NCQ324" s="273"/>
      <c r="NCR324" s="273"/>
      <c r="NCS324" s="273"/>
      <c r="NCT324" s="273"/>
      <c r="NCU324" s="285"/>
      <c r="NCV324" s="353"/>
      <c r="NCW324" s="355"/>
      <c r="NCX324" s="23"/>
      <c r="NCY324" s="277"/>
      <c r="NCZ324" s="300"/>
      <c r="NDA324" s="300"/>
      <c r="NDB324" s="269"/>
      <c r="NDC324" s="300"/>
      <c r="NDD324" s="300"/>
      <c r="NDE324" s="273"/>
      <c r="NDF324" s="273"/>
      <c r="NDG324" s="273"/>
      <c r="NDH324" s="273"/>
      <c r="NDI324" s="273"/>
      <c r="NDJ324" s="273"/>
      <c r="NDK324" s="285"/>
      <c r="NDL324" s="353"/>
      <c r="NDM324" s="355"/>
      <c r="NDN324" s="23"/>
      <c r="NDO324" s="277"/>
      <c r="NDP324" s="300"/>
      <c r="NDQ324" s="300"/>
      <c r="NDR324" s="269"/>
      <c r="NDS324" s="300"/>
      <c r="NDT324" s="300"/>
      <c r="NDU324" s="273"/>
      <c r="NDV324" s="273"/>
      <c r="NDW324" s="273"/>
      <c r="NDX324" s="273"/>
      <c r="NDY324" s="273"/>
      <c r="NDZ324" s="273"/>
      <c r="NEA324" s="285"/>
      <c r="NEB324" s="353"/>
      <c r="NEC324" s="355"/>
      <c r="NED324" s="23"/>
      <c r="NEE324" s="277"/>
      <c r="NEF324" s="300"/>
      <c r="NEG324" s="300"/>
      <c r="NEH324" s="269"/>
      <c r="NEI324" s="300"/>
      <c r="NEJ324" s="300"/>
      <c r="NEK324" s="273"/>
      <c r="NEL324" s="273"/>
      <c r="NEM324" s="273"/>
      <c r="NEN324" s="273"/>
      <c r="NEO324" s="273"/>
      <c r="NEP324" s="273"/>
      <c r="NEQ324" s="285"/>
      <c r="NER324" s="353"/>
      <c r="NES324" s="355"/>
      <c r="NET324" s="23"/>
      <c r="NEU324" s="277"/>
      <c r="NEV324" s="300"/>
      <c r="NEW324" s="300"/>
      <c r="NEX324" s="269"/>
      <c r="NEY324" s="300"/>
      <c r="NEZ324" s="300"/>
      <c r="NFA324" s="273"/>
      <c r="NFB324" s="273"/>
      <c r="NFC324" s="273"/>
      <c r="NFD324" s="273"/>
      <c r="NFE324" s="273"/>
      <c r="NFF324" s="273"/>
      <c r="NFG324" s="285"/>
      <c r="NFH324" s="353"/>
      <c r="NFI324" s="355"/>
      <c r="NFJ324" s="23"/>
      <c r="NFK324" s="277"/>
      <c r="NFL324" s="300"/>
      <c r="NFM324" s="300"/>
      <c r="NFN324" s="269"/>
      <c r="NFO324" s="300"/>
      <c r="NFP324" s="300"/>
      <c r="NFQ324" s="273"/>
      <c r="NFR324" s="273"/>
      <c r="NFS324" s="273"/>
      <c r="NFT324" s="273"/>
      <c r="NFU324" s="273"/>
      <c r="NFV324" s="273"/>
      <c r="NFW324" s="285"/>
      <c r="NFX324" s="353"/>
      <c r="NFY324" s="355"/>
      <c r="NFZ324" s="23"/>
      <c r="NGA324" s="277"/>
      <c r="NGB324" s="300"/>
      <c r="NGC324" s="300"/>
      <c r="NGD324" s="269"/>
      <c r="NGE324" s="300"/>
      <c r="NGF324" s="300"/>
      <c r="NGG324" s="273"/>
      <c r="NGH324" s="273"/>
      <c r="NGI324" s="273"/>
      <c r="NGJ324" s="273"/>
      <c r="NGK324" s="273"/>
      <c r="NGL324" s="273"/>
      <c r="NGM324" s="285"/>
      <c r="NGN324" s="353"/>
      <c r="NGO324" s="355"/>
      <c r="NGP324" s="23"/>
      <c r="NGQ324" s="277"/>
      <c r="NGR324" s="300"/>
      <c r="NGS324" s="300"/>
      <c r="NGT324" s="269"/>
      <c r="NGU324" s="300"/>
      <c r="NGV324" s="300"/>
      <c r="NGW324" s="273"/>
      <c r="NGX324" s="273"/>
      <c r="NGY324" s="273"/>
      <c r="NGZ324" s="273"/>
      <c r="NHA324" s="273"/>
      <c r="NHB324" s="273"/>
      <c r="NHC324" s="285"/>
      <c r="NHD324" s="353"/>
      <c r="NHE324" s="355"/>
      <c r="NHF324" s="23"/>
      <c r="NHG324" s="277"/>
      <c r="NHH324" s="300"/>
      <c r="NHI324" s="300"/>
      <c r="NHJ324" s="269"/>
      <c r="NHK324" s="300"/>
      <c r="NHL324" s="300"/>
      <c r="NHM324" s="273"/>
      <c r="NHN324" s="273"/>
      <c r="NHO324" s="273"/>
      <c r="NHP324" s="273"/>
      <c r="NHQ324" s="273"/>
      <c r="NHR324" s="273"/>
      <c r="NHS324" s="285"/>
      <c r="NHT324" s="353"/>
      <c r="NHU324" s="355"/>
      <c r="NHV324" s="23"/>
      <c r="NHW324" s="277"/>
      <c r="NHX324" s="300"/>
      <c r="NHY324" s="300"/>
      <c r="NHZ324" s="269"/>
      <c r="NIA324" s="300"/>
      <c r="NIB324" s="300"/>
      <c r="NIC324" s="273"/>
      <c r="NID324" s="273"/>
      <c r="NIE324" s="273"/>
      <c r="NIF324" s="273"/>
      <c r="NIG324" s="273"/>
      <c r="NIH324" s="273"/>
      <c r="NII324" s="285"/>
      <c r="NIJ324" s="353"/>
      <c r="NIK324" s="355"/>
      <c r="NIL324" s="23"/>
      <c r="NIM324" s="277"/>
      <c r="NIN324" s="300"/>
      <c r="NIO324" s="300"/>
      <c r="NIP324" s="269"/>
      <c r="NIQ324" s="300"/>
      <c r="NIR324" s="300"/>
      <c r="NIS324" s="273"/>
      <c r="NIT324" s="273"/>
      <c r="NIU324" s="273"/>
      <c r="NIV324" s="273"/>
      <c r="NIW324" s="273"/>
      <c r="NIX324" s="273"/>
      <c r="NIY324" s="285"/>
      <c r="NIZ324" s="353"/>
      <c r="NJA324" s="355"/>
      <c r="NJB324" s="23"/>
      <c r="NJC324" s="277"/>
      <c r="NJD324" s="300"/>
      <c r="NJE324" s="300"/>
      <c r="NJF324" s="269"/>
      <c r="NJG324" s="300"/>
      <c r="NJH324" s="300"/>
      <c r="NJI324" s="273"/>
      <c r="NJJ324" s="273"/>
      <c r="NJK324" s="273"/>
      <c r="NJL324" s="273"/>
      <c r="NJM324" s="273"/>
      <c r="NJN324" s="273"/>
      <c r="NJO324" s="285"/>
      <c r="NJP324" s="353"/>
      <c r="NJQ324" s="355"/>
      <c r="NJR324" s="23"/>
      <c r="NJS324" s="277"/>
      <c r="NJT324" s="300"/>
      <c r="NJU324" s="300"/>
      <c r="NJV324" s="269"/>
      <c r="NJW324" s="300"/>
      <c r="NJX324" s="300"/>
      <c r="NJY324" s="273"/>
      <c r="NJZ324" s="273"/>
      <c r="NKA324" s="273"/>
      <c r="NKB324" s="273"/>
      <c r="NKC324" s="273"/>
      <c r="NKD324" s="273"/>
      <c r="NKE324" s="285"/>
      <c r="NKF324" s="353"/>
      <c r="NKG324" s="355"/>
      <c r="NKH324" s="23"/>
      <c r="NKI324" s="277"/>
      <c r="NKJ324" s="300"/>
      <c r="NKK324" s="300"/>
      <c r="NKL324" s="269"/>
      <c r="NKM324" s="300"/>
      <c r="NKN324" s="300"/>
      <c r="NKO324" s="273"/>
      <c r="NKP324" s="273"/>
      <c r="NKQ324" s="273"/>
      <c r="NKR324" s="273"/>
      <c r="NKS324" s="273"/>
      <c r="NKT324" s="273"/>
      <c r="NKU324" s="285"/>
      <c r="NKV324" s="353"/>
      <c r="NKW324" s="355"/>
      <c r="NKX324" s="23"/>
      <c r="NKY324" s="277"/>
      <c r="NKZ324" s="300"/>
      <c r="NLA324" s="300"/>
      <c r="NLB324" s="269"/>
      <c r="NLC324" s="300"/>
      <c r="NLD324" s="300"/>
      <c r="NLE324" s="273"/>
      <c r="NLF324" s="273"/>
      <c r="NLG324" s="273"/>
      <c r="NLH324" s="273"/>
      <c r="NLI324" s="273"/>
      <c r="NLJ324" s="273"/>
      <c r="NLK324" s="285"/>
      <c r="NLL324" s="353"/>
      <c r="NLM324" s="355"/>
      <c r="NLN324" s="23"/>
      <c r="NLO324" s="277"/>
      <c r="NLP324" s="300"/>
      <c r="NLQ324" s="300"/>
      <c r="NLR324" s="269"/>
      <c r="NLS324" s="300"/>
      <c r="NLT324" s="300"/>
      <c r="NLU324" s="273"/>
      <c r="NLV324" s="273"/>
      <c r="NLW324" s="273"/>
      <c r="NLX324" s="273"/>
      <c r="NLY324" s="273"/>
      <c r="NLZ324" s="273"/>
      <c r="NMA324" s="285"/>
      <c r="NMB324" s="353"/>
      <c r="NMC324" s="355"/>
      <c r="NMD324" s="23"/>
      <c r="NME324" s="277"/>
      <c r="NMF324" s="300"/>
      <c r="NMG324" s="300"/>
      <c r="NMH324" s="269"/>
      <c r="NMI324" s="300"/>
      <c r="NMJ324" s="300"/>
      <c r="NMK324" s="273"/>
      <c r="NML324" s="273"/>
      <c r="NMM324" s="273"/>
      <c r="NMN324" s="273"/>
      <c r="NMO324" s="273"/>
      <c r="NMP324" s="273"/>
      <c r="NMQ324" s="285"/>
      <c r="NMR324" s="353"/>
      <c r="NMS324" s="355"/>
      <c r="NMT324" s="23"/>
      <c r="NMU324" s="277"/>
      <c r="NMV324" s="300"/>
      <c r="NMW324" s="300"/>
      <c r="NMX324" s="269"/>
      <c r="NMY324" s="300"/>
      <c r="NMZ324" s="300"/>
      <c r="NNA324" s="273"/>
      <c r="NNB324" s="273"/>
      <c r="NNC324" s="273"/>
      <c r="NND324" s="273"/>
      <c r="NNE324" s="273"/>
      <c r="NNF324" s="273"/>
      <c r="NNG324" s="285"/>
      <c r="NNH324" s="353"/>
      <c r="NNI324" s="355"/>
      <c r="NNJ324" s="23"/>
      <c r="NNK324" s="277"/>
      <c r="NNL324" s="300"/>
      <c r="NNM324" s="300"/>
      <c r="NNN324" s="269"/>
      <c r="NNO324" s="300"/>
      <c r="NNP324" s="300"/>
      <c r="NNQ324" s="273"/>
      <c r="NNR324" s="273"/>
      <c r="NNS324" s="273"/>
      <c r="NNT324" s="273"/>
      <c r="NNU324" s="273"/>
      <c r="NNV324" s="273"/>
      <c r="NNW324" s="285"/>
      <c r="NNX324" s="353"/>
      <c r="NNY324" s="355"/>
      <c r="NNZ324" s="23"/>
      <c r="NOA324" s="277"/>
      <c r="NOB324" s="300"/>
      <c r="NOC324" s="300"/>
      <c r="NOD324" s="269"/>
      <c r="NOE324" s="300"/>
      <c r="NOF324" s="300"/>
      <c r="NOG324" s="273"/>
      <c r="NOH324" s="273"/>
      <c r="NOI324" s="273"/>
      <c r="NOJ324" s="273"/>
      <c r="NOK324" s="273"/>
      <c r="NOL324" s="273"/>
      <c r="NOM324" s="285"/>
      <c r="NON324" s="353"/>
      <c r="NOO324" s="355"/>
      <c r="NOP324" s="23"/>
      <c r="NOQ324" s="277"/>
      <c r="NOR324" s="300"/>
      <c r="NOS324" s="300"/>
      <c r="NOT324" s="269"/>
      <c r="NOU324" s="300"/>
      <c r="NOV324" s="300"/>
      <c r="NOW324" s="273"/>
      <c r="NOX324" s="273"/>
      <c r="NOY324" s="273"/>
      <c r="NOZ324" s="273"/>
      <c r="NPA324" s="273"/>
      <c r="NPB324" s="273"/>
      <c r="NPC324" s="285"/>
      <c r="NPD324" s="353"/>
      <c r="NPE324" s="355"/>
      <c r="NPF324" s="23"/>
      <c r="NPG324" s="277"/>
      <c r="NPH324" s="300"/>
      <c r="NPI324" s="300"/>
      <c r="NPJ324" s="269"/>
      <c r="NPK324" s="300"/>
      <c r="NPL324" s="300"/>
      <c r="NPM324" s="273"/>
      <c r="NPN324" s="273"/>
      <c r="NPO324" s="273"/>
      <c r="NPP324" s="273"/>
      <c r="NPQ324" s="273"/>
      <c r="NPR324" s="273"/>
      <c r="NPS324" s="285"/>
      <c r="NPT324" s="353"/>
      <c r="NPU324" s="355"/>
      <c r="NPV324" s="23"/>
      <c r="NPW324" s="277"/>
      <c r="NPX324" s="300"/>
      <c r="NPY324" s="300"/>
      <c r="NPZ324" s="269"/>
      <c r="NQA324" s="300"/>
      <c r="NQB324" s="300"/>
      <c r="NQC324" s="273"/>
      <c r="NQD324" s="273"/>
      <c r="NQE324" s="273"/>
      <c r="NQF324" s="273"/>
      <c r="NQG324" s="273"/>
      <c r="NQH324" s="273"/>
      <c r="NQI324" s="285"/>
      <c r="NQJ324" s="353"/>
      <c r="NQK324" s="355"/>
      <c r="NQL324" s="23"/>
      <c r="NQM324" s="277"/>
      <c r="NQN324" s="300"/>
      <c r="NQO324" s="300"/>
      <c r="NQP324" s="269"/>
      <c r="NQQ324" s="300"/>
      <c r="NQR324" s="300"/>
      <c r="NQS324" s="273"/>
      <c r="NQT324" s="273"/>
      <c r="NQU324" s="273"/>
      <c r="NQV324" s="273"/>
      <c r="NQW324" s="273"/>
      <c r="NQX324" s="273"/>
      <c r="NQY324" s="285"/>
      <c r="NQZ324" s="353"/>
      <c r="NRA324" s="355"/>
      <c r="NRB324" s="23"/>
      <c r="NRC324" s="277"/>
      <c r="NRD324" s="300"/>
      <c r="NRE324" s="300"/>
      <c r="NRF324" s="269"/>
      <c r="NRG324" s="300"/>
      <c r="NRH324" s="300"/>
      <c r="NRI324" s="273"/>
      <c r="NRJ324" s="273"/>
      <c r="NRK324" s="273"/>
      <c r="NRL324" s="273"/>
      <c r="NRM324" s="273"/>
      <c r="NRN324" s="273"/>
      <c r="NRO324" s="285"/>
      <c r="NRP324" s="353"/>
      <c r="NRQ324" s="355"/>
      <c r="NRR324" s="23"/>
      <c r="NRS324" s="277"/>
      <c r="NRT324" s="300"/>
      <c r="NRU324" s="300"/>
      <c r="NRV324" s="269"/>
      <c r="NRW324" s="300"/>
      <c r="NRX324" s="300"/>
      <c r="NRY324" s="273"/>
      <c r="NRZ324" s="273"/>
      <c r="NSA324" s="273"/>
      <c r="NSB324" s="273"/>
      <c r="NSC324" s="273"/>
      <c r="NSD324" s="273"/>
      <c r="NSE324" s="285"/>
      <c r="NSF324" s="353"/>
      <c r="NSG324" s="355"/>
      <c r="NSH324" s="23"/>
      <c r="NSI324" s="277"/>
      <c r="NSJ324" s="300"/>
      <c r="NSK324" s="300"/>
      <c r="NSL324" s="269"/>
      <c r="NSM324" s="300"/>
      <c r="NSN324" s="300"/>
      <c r="NSO324" s="273"/>
      <c r="NSP324" s="273"/>
      <c r="NSQ324" s="273"/>
      <c r="NSR324" s="273"/>
      <c r="NSS324" s="273"/>
      <c r="NST324" s="273"/>
      <c r="NSU324" s="285"/>
      <c r="NSV324" s="353"/>
      <c r="NSW324" s="355"/>
      <c r="NSX324" s="23"/>
      <c r="NSY324" s="277"/>
      <c r="NSZ324" s="300"/>
      <c r="NTA324" s="300"/>
      <c r="NTB324" s="269"/>
      <c r="NTC324" s="300"/>
      <c r="NTD324" s="300"/>
      <c r="NTE324" s="273"/>
      <c r="NTF324" s="273"/>
      <c r="NTG324" s="273"/>
      <c r="NTH324" s="273"/>
      <c r="NTI324" s="273"/>
      <c r="NTJ324" s="273"/>
      <c r="NTK324" s="285"/>
      <c r="NTL324" s="353"/>
      <c r="NTM324" s="355"/>
      <c r="NTN324" s="23"/>
      <c r="NTO324" s="277"/>
      <c r="NTP324" s="300"/>
      <c r="NTQ324" s="300"/>
      <c r="NTR324" s="269"/>
      <c r="NTS324" s="300"/>
      <c r="NTT324" s="300"/>
      <c r="NTU324" s="273"/>
      <c r="NTV324" s="273"/>
      <c r="NTW324" s="273"/>
      <c r="NTX324" s="273"/>
      <c r="NTY324" s="273"/>
      <c r="NTZ324" s="273"/>
      <c r="NUA324" s="285"/>
      <c r="NUB324" s="353"/>
      <c r="NUC324" s="355"/>
      <c r="NUD324" s="23"/>
      <c r="NUE324" s="277"/>
      <c r="NUF324" s="300"/>
      <c r="NUG324" s="300"/>
      <c r="NUH324" s="269"/>
      <c r="NUI324" s="300"/>
      <c r="NUJ324" s="300"/>
      <c r="NUK324" s="273"/>
      <c r="NUL324" s="273"/>
      <c r="NUM324" s="273"/>
      <c r="NUN324" s="273"/>
      <c r="NUO324" s="273"/>
      <c r="NUP324" s="273"/>
      <c r="NUQ324" s="285"/>
      <c r="NUR324" s="353"/>
      <c r="NUS324" s="355"/>
      <c r="NUT324" s="23"/>
      <c r="NUU324" s="277"/>
      <c r="NUV324" s="300"/>
      <c r="NUW324" s="300"/>
      <c r="NUX324" s="269"/>
      <c r="NUY324" s="300"/>
      <c r="NUZ324" s="300"/>
      <c r="NVA324" s="273"/>
      <c r="NVB324" s="273"/>
      <c r="NVC324" s="273"/>
      <c r="NVD324" s="273"/>
      <c r="NVE324" s="273"/>
      <c r="NVF324" s="273"/>
      <c r="NVG324" s="285"/>
      <c r="NVH324" s="353"/>
      <c r="NVI324" s="355"/>
      <c r="NVJ324" s="23"/>
      <c r="NVK324" s="277"/>
      <c r="NVL324" s="300"/>
      <c r="NVM324" s="300"/>
      <c r="NVN324" s="269"/>
      <c r="NVO324" s="300"/>
      <c r="NVP324" s="300"/>
      <c r="NVQ324" s="273"/>
      <c r="NVR324" s="273"/>
      <c r="NVS324" s="273"/>
      <c r="NVT324" s="273"/>
      <c r="NVU324" s="273"/>
      <c r="NVV324" s="273"/>
      <c r="NVW324" s="285"/>
      <c r="NVX324" s="353"/>
      <c r="NVY324" s="355"/>
      <c r="NVZ324" s="23"/>
      <c r="NWA324" s="277"/>
      <c r="NWB324" s="300"/>
      <c r="NWC324" s="300"/>
      <c r="NWD324" s="269"/>
      <c r="NWE324" s="300"/>
      <c r="NWF324" s="300"/>
      <c r="NWG324" s="273"/>
      <c r="NWH324" s="273"/>
      <c r="NWI324" s="273"/>
      <c r="NWJ324" s="273"/>
      <c r="NWK324" s="273"/>
      <c r="NWL324" s="273"/>
      <c r="NWM324" s="285"/>
      <c r="NWN324" s="353"/>
      <c r="NWO324" s="355"/>
      <c r="NWP324" s="23"/>
      <c r="NWQ324" s="277"/>
      <c r="NWR324" s="300"/>
      <c r="NWS324" s="300"/>
      <c r="NWT324" s="269"/>
      <c r="NWU324" s="300"/>
      <c r="NWV324" s="300"/>
      <c r="NWW324" s="273"/>
      <c r="NWX324" s="273"/>
      <c r="NWY324" s="273"/>
      <c r="NWZ324" s="273"/>
      <c r="NXA324" s="273"/>
      <c r="NXB324" s="273"/>
      <c r="NXC324" s="285"/>
      <c r="NXD324" s="353"/>
      <c r="NXE324" s="355"/>
      <c r="NXF324" s="23"/>
      <c r="NXG324" s="277"/>
      <c r="NXH324" s="300"/>
      <c r="NXI324" s="300"/>
      <c r="NXJ324" s="269"/>
      <c r="NXK324" s="300"/>
      <c r="NXL324" s="300"/>
      <c r="NXM324" s="273"/>
      <c r="NXN324" s="273"/>
      <c r="NXO324" s="273"/>
      <c r="NXP324" s="273"/>
      <c r="NXQ324" s="273"/>
      <c r="NXR324" s="273"/>
      <c r="NXS324" s="285"/>
      <c r="NXT324" s="353"/>
      <c r="NXU324" s="355"/>
      <c r="NXV324" s="23"/>
      <c r="NXW324" s="277"/>
      <c r="NXX324" s="300"/>
      <c r="NXY324" s="300"/>
      <c r="NXZ324" s="269"/>
      <c r="NYA324" s="300"/>
      <c r="NYB324" s="300"/>
      <c r="NYC324" s="273"/>
      <c r="NYD324" s="273"/>
      <c r="NYE324" s="273"/>
      <c r="NYF324" s="273"/>
      <c r="NYG324" s="273"/>
      <c r="NYH324" s="273"/>
      <c r="NYI324" s="285"/>
      <c r="NYJ324" s="353"/>
      <c r="NYK324" s="355"/>
      <c r="NYL324" s="23"/>
      <c r="NYM324" s="277"/>
      <c r="NYN324" s="300"/>
      <c r="NYO324" s="300"/>
      <c r="NYP324" s="269"/>
      <c r="NYQ324" s="300"/>
      <c r="NYR324" s="300"/>
      <c r="NYS324" s="273"/>
      <c r="NYT324" s="273"/>
      <c r="NYU324" s="273"/>
      <c r="NYV324" s="273"/>
      <c r="NYW324" s="273"/>
      <c r="NYX324" s="273"/>
      <c r="NYY324" s="285"/>
      <c r="NYZ324" s="353"/>
      <c r="NZA324" s="355"/>
      <c r="NZB324" s="23"/>
      <c r="NZC324" s="277"/>
      <c r="NZD324" s="300"/>
      <c r="NZE324" s="300"/>
      <c r="NZF324" s="269"/>
      <c r="NZG324" s="300"/>
      <c r="NZH324" s="300"/>
      <c r="NZI324" s="273"/>
      <c r="NZJ324" s="273"/>
      <c r="NZK324" s="273"/>
      <c r="NZL324" s="273"/>
      <c r="NZM324" s="273"/>
      <c r="NZN324" s="273"/>
      <c r="NZO324" s="285"/>
      <c r="NZP324" s="353"/>
      <c r="NZQ324" s="355"/>
      <c r="NZR324" s="23"/>
      <c r="NZS324" s="277"/>
      <c r="NZT324" s="300"/>
      <c r="NZU324" s="300"/>
      <c r="NZV324" s="269"/>
      <c r="NZW324" s="300"/>
      <c r="NZX324" s="300"/>
      <c r="NZY324" s="273"/>
      <c r="NZZ324" s="273"/>
      <c r="OAA324" s="273"/>
      <c r="OAB324" s="273"/>
      <c r="OAC324" s="273"/>
      <c r="OAD324" s="273"/>
      <c r="OAE324" s="285"/>
      <c r="OAF324" s="353"/>
      <c r="OAG324" s="355"/>
      <c r="OAH324" s="23"/>
      <c r="OAI324" s="277"/>
      <c r="OAJ324" s="300"/>
      <c r="OAK324" s="300"/>
      <c r="OAL324" s="269"/>
      <c r="OAM324" s="300"/>
      <c r="OAN324" s="300"/>
      <c r="OAO324" s="273"/>
      <c r="OAP324" s="273"/>
      <c r="OAQ324" s="273"/>
      <c r="OAR324" s="273"/>
      <c r="OAS324" s="273"/>
      <c r="OAT324" s="273"/>
      <c r="OAU324" s="285"/>
      <c r="OAV324" s="353"/>
      <c r="OAW324" s="355"/>
      <c r="OAX324" s="23"/>
      <c r="OAY324" s="277"/>
      <c r="OAZ324" s="300"/>
      <c r="OBA324" s="300"/>
      <c r="OBB324" s="269"/>
      <c r="OBC324" s="300"/>
      <c r="OBD324" s="300"/>
      <c r="OBE324" s="273"/>
      <c r="OBF324" s="273"/>
      <c r="OBG324" s="273"/>
      <c r="OBH324" s="273"/>
      <c r="OBI324" s="273"/>
      <c r="OBJ324" s="273"/>
      <c r="OBK324" s="285"/>
      <c r="OBL324" s="353"/>
      <c r="OBM324" s="355"/>
      <c r="OBN324" s="23"/>
      <c r="OBO324" s="277"/>
      <c r="OBP324" s="300"/>
      <c r="OBQ324" s="300"/>
      <c r="OBR324" s="269"/>
      <c r="OBS324" s="300"/>
      <c r="OBT324" s="300"/>
      <c r="OBU324" s="273"/>
      <c r="OBV324" s="273"/>
      <c r="OBW324" s="273"/>
      <c r="OBX324" s="273"/>
      <c r="OBY324" s="273"/>
      <c r="OBZ324" s="273"/>
      <c r="OCA324" s="285"/>
      <c r="OCB324" s="353"/>
      <c r="OCC324" s="355"/>
      <c r="OCD324" s="23"/>
      <c r="OCE324" s="277"/>
      <c r="OCF324" s="300"/>
      <c r="OCG324" s="300"/>
      <c r="OCH324" s="269"/>
      <c r="OCI324" s="300"/>
      <c r="OCJ324" s="300"/>
      <c r="OCK324" s="273"/>
      <c r="OCL324" s="273"/>
      <c r="OCM324" s="273"/>
      <c r="OCN324" s="273"/>
      <c r="OCO324" s="273"/>
      <c r="OCP324" s="273"/>
      <c r="OCQ324" s="285"/>
      <c r="OCR324" s="353"/>
      <c r="OCS324" s="355"/>
      <c r="OCT324" s="23"/>
      <c r="OCU324" s="277"/>
      <c r="OCV324" s="300"/>
      <c r="OCW324" s="300"/>
      <c r="OCX324" s="269"/>
      <c r="OCY324" s="300"/>
      <c r="OCZ324" s="300"/>
      <c r="ODA324" s="273"/>
      <c r="ODB324" s="273"/>
      <c r="ODC324" s="273"/>
      <c r="ODD324" s="273"/>
      <c r="ODE324" s="273"/>
      <c r="ODF324" s="273"/>
      <c r="ODG324" s="285"/>
      <c r="ODH324" s="353"/>
      <c r="ODI324" s="355"/>
      <c r="ODJ324" s="23"/>
      <c r="ODK324" s="277"/>
      <c r="ODL324" s="300"/>
      <c r="ODM324" s="300"/>
      <c r="ODN324" s="269"/>
      <c r="ODO324" s="300"/>
      <c r="ODP324" s="300"/>
      <c r="ODQ324" s="273"/>
      <c r="ODR324" s="273"/>
      <c r="ODS324" s="273"/>
      <c r="ODT324" s="273"/>
      <c r="ODU324" s="273"/>
      <c r="ODV324" s="273"/>
      <c r="ODW324" s="285"/>
      <c r="ODX324" s="353"/>
      <c r="ODY324" s="355"/>
      <c r="ODZ324" s="23"/>
      <c r="OEA324" s="277"/>
      <c r="OEB324" s="300"/>
      <c r="OEC324" s="300"/>
      <c r="OED324" s="269"/>
      <c r="OEE324" s="300"/>
      <c r="OEF324" s="300"/>
      <c r="OEG324" s="273"/>
      <c r="OEH324" s="273"/>
      <c r="OEI324" s="273"/>
      <c r="OEJ324" s="273"/>
      <c r="OEK324" s="273"/>
      <c r="OEL324" s="273"/>
      <c r="OEM324" s="285"/>
      <c r="OEN324" s="353"/>
      <c r="OEO324" s="355"/>
      <c r="OEP324" s="23"/>
      <c r="OEQ324" s="277"/>
      <c r="OER324" s="300"/>
      <c r="OES324" s="300"/>
      <c r="OET324" s="269"/>
      <c r="OEU324" s="300"/>
      <c r="OEV324" s="300"/>
      <c r="OEW324" s="273"/>
      <c r="OEX324" s="273"/>
      <c r="OEY324" s="273"/>
      <c r="OEZ324" s="273"/>
      <c r="OFA324" s="273"/>
      <c r="OFB324" s="273"/>
      <c r="OFC324" s="285"/>
      <c r="OFD324" s="353"/>
      <c r="OFE324" s="355"/>
      <c r="OFF324" s="23"/>
      <c r="OFG324" s="277"/>
      <c r="OFH324" s="300"/>
      <c r="OFI324" s="300"/>
      <c r="OFJ324" s="269"/>
      <c r="OFK324" s="300"/>
      <c r="OFL324" s="300"/>
      <c r="OFM324" s="273"/>
      <c r="OFN324" s="273"/>
      <c r="OFO324" s="273"/>
      <c r="OFP324" s="273"/>
      <c r="OFQ324" s="273"/>
      <c r="OFR324" s="273"/>
      <c r="OFS324" s="285"/>
      <c r="OFT324" s="353"/>
      <c r="OFU324" s="355"/>
      <c r="OFV324" s="23"/>
      <c r="OFW324" s="277"/>
      <c r="OFX324" s="300"/>
      <c r="OFY324" s="300"/>
      <c r="OFZ324" s="269"/>
      <c r="OGA324" s="300"/>
      <c r="OGB324" s="300"/>
      <c r="OGC324" s="273"/>
      <c r="OGD324" s="273"/>
      <c r="OGE324" s="273"/>
      <c r="OGF324" s="273"/>
      <c r="OGG324" s="273"/>
      <c r="OGH324" s="273"/>
      <c r="OGI324" s="285"/>
      <c r="OGJ324" s="353"/>
      <c r="OGK324" s="355"/>
      <c r="OGL324" s="23"/>
      <c r="OGM324" s="277"/>
      <c r="OGN324" s="300"/>
      <c r="OGO324" s="300"/>
      <c r="OGP324" s="269"/>
      <c r="OGQ324" s="300"/>
      <c r="OGR324" s="300"/>
      <c r="OGS324" s="273"/>
      <c r="OGT324" s="273"/>
      <c r="OGU324" s="273"/>
      <c r="OGV324" s="273"/>
      <c r="OGW324" s="273"/>
      <c r="OGX324" s="273"/>
      <c r="OGY324" s="285"/>
      <c r="OGZ324" s="353"/>
      <c r="OHA324" s="355"/>
      <c r="OHB324" s="23"/>
      <c r="OHC324" s="277"/>
      <c r="OHD324" s="300"/>
      <c r="OHE324" s="300"/>
      <c r="OHF324" s="269"/>
      <c r="OHG324" s="300"/>
      <c r="OHH324" s="300"/>
      <c r="OHI324" s="273"/>
      <c r="OHJ324" s="273"/>
      <c r="OHK324" s="273"/>
      <c r="OHL324" s="273"/>
      <c r="OHM324" s="273"/>
      <c r="OHN324" s="273"/>
      <c r="OHO324" s="285"/>
      <c r="OHP324" s="353"/>
      <c r="OHQ324" s="355"/>
      <c r="OHR324" s="23"/>
      <c r="OHS324" s="277"/>
      <c r="OHT324" s="300"/>
      <c r="OHU324" s="300"/>
      <c r="OHV324" s="269"/>
      <c r="OHW324" s="300"/>
      <c r="OHX324" s="300"/>
      <c r="OHY324" s="273"/>
      <c r="OHZ324" s="273"/>
      <c r="OIA324" s="273"/>
      <c r="OIB324" s="273"/>
      <c r="OIC324" s="273"/>
      <c r="OID324" s="273"/>
      <c r="OIE324" s="285"/>
      <c r="OIF324" s="353"/>
      <c r="OIG324" s="355"/>
      <c r="OIH324" s="23"/>
      <c r="OII324" s="277"/>
      <c r="OIJ324" s="300"/>
      <c r="OIK324" s="300"/>
      <c r="OIL324" s="269"/>
      <c r="OIM324" s="300"/>
      <c r="OIN324" s="300"/>
      <c r="OIO324" s="273"/>
      <c r="OIP324" s="273"/>
      <c r="OIQ324" s="273"/>
      <c r="OIR324" s="273"/>
      <c r="OIS324" s="273"/>
      <c r="OIT324" s="273"/>
      <c r="OIU324" s="285"/>
      <c r="OIV324" s="353"/>
      <c r="OIW324" s="355"/>
      <c r="OIX324" s="23"/>
      <c r="OIY324" s="277"/>
      <c r="OIZ324" s="300"/>
      <c r="OJA324" s="300"/>
      <c r="OJB324" s="269"/>
      <c r="OJC324" s="300"/>
      <c r="OJD324" s="300"/>
      <c r="OJE324" s="273"/>
      <c r="OJF324" s="273"/>
      <c r="OJG324" s="273"/>
      <c r="OJH324" s="273"/>
      <c r="OJI324" s="273"/>
      <c r="OJJ324" s="273"/>
      <c r="OJK324" s="285"/>
      <c r="OJL324" s="353"/>
      <c r="OJM324" s="355"/>
      <c r="OJN324" s="23"/>
      <c r="OJO324" s="277"/>
      <c r="OJP324" s="300"/>
      <c r="OJQ324" s="300"/>
      <c r="OJR324" s="269"/>
      <c r="OJS324" s="300"/>
      <c r="OJT324" s="300"/>
      <c r="OJU324" s="273"/>
      <c r="OJV324" s="273"/>
      <c r="OJW324" s="273"/>
      <c r="OJX324" s="273"/>
      <c r="OJY324" s="273"/>
      <c r="OJZ324" s="273"/>
      <c r="OKA324" s="285"/>
      <c r="OKB324" s="353"/>
      <c r="OKC324" s="355"/>
      <c r="OKD324" s="23"/>
      <c r="OKE324" s="277"/>
      <c r="OKF324" s="300"/>
      <c r="OKG324" s="300"/>
      <c r="OKH324" s="269"/>
      <c r="OKI324" s="300"/>
      <c r="OKJ324" s="300"/>
      <c r="OKK324" s="273"/>
      <c r="OKL324" s="273"/>
      <c r="OKM324" s="273"/>
      <c r="OKN324" s="273"/>
      <c r="OKO324" s="273"/>
      <c r="OKP324" s="273"/>
      <c r="OKQ324" s="285"/>
      <c r="OKR324" s="353"/>
      <c r="OKS324" s="355"/>
      <c r="OKT324" s="23"/>
      <c r="OKU324" s="277"/>
      <c r="OKV324" s="300"/>
      <c r="OKW324" s="300"/>
      <c r="OKX324" s="269"/>
      <c r="OKY324" s="300"/>
      <c r="OKZ324" s="300"/>
      <c r="OLA324" s="273"/>
      <c r="OLB324" s="273"/>
      <c r="OLC324" s="273"/>
      <c r="OLD324" s="273"/>
      <c r="OLE324" s="273"/>
      <c r="OLF324" s="273"/>
      <c r="OLG324" s="285"/>
      <c r="OLH324" s="353"/>
      <c r="OLI324" s="355"/>
      <c r="OLJ324" s="23"/>
      <c r="OLK324" s="277"/>
      <c r="OLL324" s="300"/>
      <c r="OLM324" s="300"/>
      <c r="OLN324" s="269"/>
      <c r="OLO324" s="300"/>
      <c r="OLP324" s="300"/>
      <c r="OLQ324" s="273"/>
      <c r="OLR324" s="273"/>
      <c r="OLS324" s="273"/>
      <c r="OLT324" s="273"/>
      <c r="OLU324" s="273"/>
      <c r="OLV324" s="273"/>
      <c r="OLW324" s="285"/>
      <c r="OLX324" s="353"/>
      <c r="OLY324" s="355"/>
      <c r="OLZ324" s="23"/>
      <c r="OMA324" s="277"/>
      <c r="OMB324" s="300"/>
      <c r="OMC324" s="300"/>
      <c r="OMD324" s="269"/>
      <c r="OME324" s="300"/>
      <c r="OMF324" s="300"/>
      <c r="OMG324" s="273"/>
      <c r="OMH324" s="273"/>
      <c r="OMI324" s="273"/>
      <c r="OMJ324" s="273"/>
      <c r="OMK324" s="273"/>
      <c r="OML324" s="273"/>
      <c r="OMM324" s="285"/>
      <c r="OMN324" s="353"/>
      <c r="OMO324" s="355"/>
      <c r="OMP324" s="23"/>
      <c r="OMQ324" s="277"/>
      <c r="OMR324" s="300"/>
      <c r="OMS324" s="300"/>
      <c r="OMT324" s="269"/>
      <c r="OMU324" s="300"/>
      <c r="OMV324" s="300"/>
      <c r="OMW324" s="273"/>
      <c r="OMX324" s="273"/>
      <c r="OMY324" s="273"/>
      <c r="OMZ324" s="273"/>
      <c r="ONA324" s="273"/>
      <c r="ONB324" s="273"/>
      <c r="ONC324" s="285"/>
      <c r="OND324" s="353"/>
      <c r="ONE324" s="355"/>
      <c r="ONF324" s="23"/>
      <c r="ONG324" s="277"/>
      <c r="ONH324" s="300"/>
      <c r="ONI324" s="300"/>
      <c r="ONJ324" s="269"/>
      <c r="ONK324" s="300"/>
      <c r="ONL324" s="300"/>
      <c r="ONM324" s="273"/>
      <c r="ONN324" s="273"/>
      <c r="ONO324" s="273"/>
      <c r="ONP324" s="273"/>
      <c r="ONQ324" s="273"/>
      <c r="ONR324" s="273"/>
      <c r="ONS324" s="285"/>
      <c r="ONT324" s="353"/>
      <c r="ONU324" s="355"/>
      <c r="ONV324" s="23"/>
      <c r="ONW324" s="277"/>
      <c r="ONX324" s="300"/>
      <c r="ONY324" s="300"/>
      <c r="ONZ324" s="269"/>
      <c r="OOA324" s="300"/>
      <c r="OOB324" s="300"/>
      <c r="OOC324" s="273"/>
      <c r="OOD324" s="273"/>
      <c r="OOE324" s="273"/>
      <c r="OOF324" s="273"/>
      <c r="OOG324" s="273"/>
      <c r="OOH324" s="273"/>
      <c r="OOI324" s="285"/>
      <c r="OOJ324" s="353"/>
      <c r="OOK324" s="355"/>
      <c r="OOL324" s="23"/>
      <c r="OOM324" s="277"/>
      <c r="OON324" s="300"/>
      <c r="OOO324" s="300"/>
      <c r="OOP324" s="269"/>
      <c r="OOQ324" s="300"/>
      <c r="OOR324" s="300"/>
      <c r="OOS324" s="273"/>
      <c r="OOT324" s="273"/>
      <c r="OOU324" s="273"/>
      <c r="OOV324" s="273"/>
      <c r="OOW324" s="273"/>
      <c r="OOX324" s="273"/>
      <c r="OOY324" s="285"/>
      <c r="OOZ324" s="353"/>
      <c r="OPA324" s="355"/>
      <c r="OPB324" s="23"/>
      <c r="OPC324" s="277"/>
      <c r="OPD324" s="300"/>
      <c r="OPE324" s="300"/>
      <c r="OPF324" s="269"/>
      <c r="OPG324" s="300"/>
      <c r="OPH324" s="300"/>
      <c r="OPI324" s="273"/>
      <c r="OPJ324" s="273"/>
      <c r="OPK324" s="273"/>
      <c r="OPL324" s="273"/>
      <c r="OPM324" s="273"/>
      <c r="OPN324" s="273"/>
      <c r="OPO324" s="285"/>
      <c r="OPP324" s="353"/>
      <c r="OPQ324" s="355"/>
      <c r="OPR324" s="23"/>
      <c r="OPS324" s="277"/>
      <c r="OPT324" s="300"/>
      <c r="OPU324" s="300"/>
      <c r="OPV324" s="269"/>
      <c r="OPW324" s="300"/>
      <c r="OPX324" s="300"/>
      <c r="OPY324" s="273"/>
      <c r="OPZ324" s="273"/>
      <c r="OQA324" s="273"/>
      <c r="OQB324" s="273"/>
      <c r="OQC324" s="273"/>
      <c r="OQD324" s="273"/>
      <c r="OQE324" s="285"/>
      <c r="OQF324" s="353"/>
      <c r="OQG324" s="355"/>
      <c r="OQH324" s="23"/>
      <c r="OQI324" s="277"/>
      <c r="OQJ324" s="300"/>
      <c r="OQK324" s="300"/>
      <c r="OQL324" s="269"/>
      <c r="OQM324" s="300"/>
      <c r="OQN324" s="300"/>
      <c r="OQO324" s="273"/>
      <c r="OQP324" s="273"/>
      <c r="OQQ324" s="273"/>
      <c r="OQR324" s="273"/>
      <c r="OQS324" s="273"/>
      <c r="OQT324" s="273"/>
      <c r="OQU324" s="285"/>
      <c r="OQV324" s="353"/>
      <c r="OQW324" s="355"/>
      <c r="OQX324" s="23"/>
      <c r="OQY324" s="277"/>
      <c r="OQZ324" s="300"/>
      <c r="ORA324" s="300"/>
      <c r="ORB324" s="269"/>
      <c r="ORC324" s="300"/>
      <c r="ORD324" s="300"/>
      <c r="ORE324" s="273"/>
      <c r="ORF324" s="273"/>
      <c r="ORG324" s="273"/>
      <c r="ORH324" s="273"/>
      <c r="ORI324" s="273"/>
      <c r="ORJ324" s="273"/>
      <c r="ORK324" s="285"/>
      <c r="ORL324" s="353"/>
      <c r="ORM324" s="355"/>
      <c r="ORN324" s="23"/>
      <c r="ORO324" s="277"/>
      <c r="ORP324" s="300"/>
      <c r="ORQ324" s="300"/>
      <c r="ORR324" s="269"/>
      <c r="ORS324" s="300"/>
      <c r="ORT324" s="300"/>
      <c r="ORU324" s="273"/>
      <c r="ORV324" s="273"/>
      <c r="ORW324" s="273"/>
      <c r="ORX324" s="273"/>
      <c r="ORY324" s="273"/>
      <c r="ORZ324" s="273"/>
      <c r="OSA324" s="285"/>
      <c r="OSB324" s="353"/>
      <c r="OSC324" s="355"/>
      <c r="OSD324" s="23"/>
      <c r="OSE324" s="277"/>
      <c r="OSF324" s="300"/>
      <c r="OSG324" s="300"/>
      <c r="OSH324" s="269"/>
      <c r="OSI324" s="300"/>
      <c r="OSJ324" s="300"/>
      <c r="OSK324" s="273"/>
      <c r="OSL324" s="273"/>
      <c r="OSM324" s="273"/>
      <c r="OSN324" s="273"/>
      <c r="OSO324" s="273"/>
      <c r="OSP324" s="273"/>
      <c r="OSQ324" s="285"/>
      <c r="OSR324" s="353"/>
      <c r="OSS324" s="355"/>
      <c r="OST324" s="23"/>
      <c r="OSU324" s="277"/>
      <c r="OSV324" s="300"/>
      <c r="OSW324" s="300"/>
      <c r="OSX324" s="269"/>
      <c r="OSY324" s="300"/>
      <c r="OSZ324" s="300"/>
      <c r="OTA324" s="273"/>
      <c r="OTB324" s="273"/>
      <c r="OTC324" s="273"/>
      <c r="OTD324" s="273"/>
      <c r="OTE324" s="273"/>
      <c r="OTF324" s="273"/>
      <c r="OTG324" s="285"/>
      <c r="OTH324" s="353"/>
      <c r="OTI324" s="355"/>
      <c r="OTJ324" s="23"/>
      <c r="OTK324" s="277"/>
      <c r="OTL324" s="300"/>
      <c r="OTM324" s="300"/>
      <c r="OTN324" s="269"/>
      <c r="OTO324" s="300"/>
      <c r="OTP324" s="300"/>
      <c r="OTQ324" s="273"/>
      <c r="OTR324" s="273"/>
      <c r="OTS324" s="273"/>
      <c r="OTT324" s="273"/>
      <c r="OTU324" s="273"/>
      <c r="OTV324" s="273"/>
      <c r="OTW324" s="285"/>
      <c r="OTX324" s="353"/>
      <c r="OTY324" s="355"/>
      <c r="OTZ324" s="23"/>
      <c r="OUA324" s="277"/>
      <c r="OUB324" s="300"/>
      <c r="OUC324" s="300"/>
      <c r="OUD324" s="269"/>
      <c r="OUE324" s="300"/>
      <c r="OUF324" s="300"/>
      <c r="OUG324" s="273"/>
      <c r="OUH324" s="273"/>
      <c r="OUI324" s="273"/>
      <c r="OUJ324" s="273"/>
      <c r="OUK324" s="273"/>
      <c r="OUL324" s="273"/>
      <c r="OUM324" s="285"/>
      <c r="OUN324" s="353"/>
      <c r="OUO324" s="355"/>
      <c r="OUP324" s="23"/>
      <c r="OUQ324" s="277"/>
      <c r="OUR324" s="300"/>
      <c r="OUS324" s="300"/>
      <c r="OUT324" s="269"/>
      <c r="OUU324" s="300"/>
      <c r="OUV324" s="300"/>
      <c r="OUW324" s="273"/>
      <c r="OUX324" s="273"/>
      <c r="OUY324" s="273"/>
      <c r="OUZ324" s="273"/>
      <c r="OVA324" s="273"/>
      <c r="OVB324" s="273"/>
      <c r="OVC324" s="285"/>
      <c r="OVD324" s="353"/>
      <c r="OVE324" s="355"/>
      <c r="OVF324" s="23"/>
      <c r="OVG324" s="277"/>
      <c r="OVH324" s="300"/>
      <c r="OVI324" s="300"/>
      <c r="OVJ324" s="269"/>
      <c r="OVK324" s="300"/>
      <c r="OVL324" s="300"/>
      <c r="OVM324" s="273"/>
      <c r="OVN324" s="273"/>
      <c r="OVO324" s="273"/>
      <c r="OVP324" s="273"/>
      <c r="OVQ324" s="273"/>
      <c r="OVR324" s="273"/>
      <c r="OVS324" s="285"/>
      <c r="OVT324" s="353"/>
      <c r="OVU324" s="355"/>
      <c r="OVV324" s="23"/>
      <c r="OVW324" s="277"/>
      <c r="OVX324" s="300"/>
      <c r="OVY324" s="300"/>
      <c r="OVZ324" s="269"/>
      <c r="OWA324" s="300"/>
      <c r="OWB324" s="300"/>
      <c r="OWC324" s="273"/>
      <c r="OWD324" s="273"/>
      <c r="OWE324" s="273"/>
      <c r="OWF324" s="273"/>
      <c r="OWG324" s="273"/>
      <c r="OWH324" s="273"/>
      <c r="OWI324" s="285"/>
      <c r="OWJ324" s="353"/>
      <c r="OWK324" s="355"/>
      <c r="OWL324" s="23"/>
      <c r="OWM324" s="277"/>
      <c r="OWN324" s="300"/>
      <c r="OWO324" s="300"/>
      <c r="OWP324" s="269"/>
      <c r="OWQ324" s="300"/>
      <c r="OWR324" s="300"/>
      <c r="OWS324" s="273"/>
      <c r="OWT324" s="273"/>
      <c r="OWU324" s="273"/>
      <c r="OWV324" s="273"/>
      <c r="OWW324" s="273"/>
      <c r="OWX324" s="273"/>
      <c r="OWY324" s="285"/>
      <c r="OWZ324" s="353"/>
      <c r="OXA324" s="355"/>
      <c r="OXB324" s="23"/>
      <c r="OXC324" s="277"/>
      <c r="OXD324" s="300"/>
      <c r="OXE324" s="300"/>
      <c r="OXF324" s="269"/>
      <c r="OXG324" s="300"/>
      <c r="OXH324" s="300"/>
      <c r="OXI324" s="273"/>
      <c r="OXJ324" s="273"/>
      <c r="OXK324" s="273"/>
      <c r="OXL324" s="273"/>
      <c r="OXM324" s="273"/>
      <c r="OXN324" s="273"/>
      <c r="OXO324" s="285"/>
      <c r="OXP324" s="353"/>
      <c r="OXQ324" s="355"/>
      <c r="OXR324" s="23"/>
      <c r="OXS324" s="277"/>
      <c r="OXT324" s="300"/>
      <c r="OXU324" s="300"/>
      <c r="OXV324" s="269"/>
      <c r="OXW324" s="300"/>
      <c r="OXX324" s="300"/>
      <c r="OXY324" s="273"/>
      <c r="OXZ324" s="273"/>
      <c r="OYA324" s="273"/>
      <c r="OYB324" s="273"/>
      <c r="OYC324" s="273"/>
      <c r="OYD324" s="273"/>
      <c r="OYE324" s="285"/>
      <c r="OYF324" s="353"/>
      <c r="OYG324" s="355"/>
      <c r="OYH324" s="23"/>
      <c r="OYI324" s="277"/>
      <c r="OYJ324" s="300"/>
      <c r="OYK324" s="300"/>
      <c r="OYL324" s="269"/>
      <c r="OYM324" s="300"/>
      <c r="OYN324" s="300"/>
      <c r="OYO324" s="273"/>
      <c r="OYP324" s="273"/>
      <c r="OYQ324" s="273"/>
      <c r="OYR324" s="273"/>
      <c r="OYS324" s="273"/>
      <c r="OYT324" s="273"/>
      <c r="OYU324" s="285"/>
      <c r="OYV324" s="353"/>
      <c r="OYW324" s="355"/>
      <c r="OYX324" s="23"/>
      <c r="OYY324" s="277"/>
      <c r="OYZ324" s="300"/>
      <c r="OZA324" s="300"/>
      <c r="OZB324" s="269"/>
      <c r="OZC324" s="300"/>
      <c r="OZD324" s="300"/>
      <c r="OZE324" s="273"/>
      <c r="OZF324" s="273"/>
      <c r="OZG324" s="273"/>
      <c r="OZH324" s="273"/>
      <c r="OZI324" s="273"/>
      <c r="OZJ324" s="273"/>
      <c r="OZK324" s="285"/>
      <c r="OZL324" s="353"/>
      <c r="OZM324" s="355"/>
      <c r="OZN324" s="23"/>
      <c r="OZO324" s="277"/>
      <c r="OZP324" s="300"/>
      <c r="OZQ324" s="300"/>
      <c r="OZR324" s="269"/>
      <c r="OZS324" s="300"/>
      <c r="OZT324" s="300"/>
      <c r="OZU324" s="273"/>
      <c r="OZV324" s="273"/>
      <c r="OZW324" s="273"/>
      <c r="OZX324" s="273"/>
      <c r="OZY324" s="273"/>
      <c r="OZZ324" s="273"/>
      <c r="PAA324" s="285"/>
      <c r="PAB324" s="353"/>
      <c r="PAC324" s="355"/>
      <c r="PAD324" s="23"/>
      <c r="PAE324" s="277"/>
      <c r="PAF324" s="300"/>
      <c r="PAG324" s="300"/>
      <c r="PAH324" s="269"/>
      <c r="PAI324" s="300"/>
      <c r="PAJ324" s="300"/>
      <c r="PAK324" s="273"/>
      <c r="PAL324" s="273"/>
      <c r="PAM324" s="273"/>
      <c r="PAN324" s="273"/>
      <c r="PAO324" s="273"/>
      <c r="PAP324" s="273"/>
      <c r="PAQ324" s="285"/>
      <c r="PAR324" s="353"/>
      <c r="PAS324" s="355"/>
      <c r="PAT324" s="23"/>
      <c r="PAU324" s="277"/>
      <c r="PAV324" s="300"/>
      <c r="PAW324" s="300"/>
      <c r="PAX324" s="269"/>
      <c r="PAY324" s="300"/>
      <c r="PAZ324" s="300"/>
      <c r="PBA324" s="273"/>
      <c r="PBB324" s="273"/>
      <c r="PBC324" s="273"/>
      <c r="PBD324" s="273"/>
      <c r="PBE324" s="273"/>
      <c r="PBF324" s="273"/>
      <c r="PBG324" s="285"/>
      <c r="PBH324" s="353"/>
      <c r="PBI324" s="355"/>
      <c r="PBJ324" s="23"/>
      <c r="PBK324" s="277"/>
      <c r="PBL324" s="300"/>
      <c r="PBM324" s="300"/>
      <c r="PBN324" s="269"/>
      <c r="PBO324" s="300"/>
      <c r="PBP324" s="300"/>
      <c r="PBQ324" s="273"/>
      <c r="PBR324" s="273"/>
      <c r="PBS324" s="273"/>
      <c r="PBT324" s="273"/>
      <c r="PBU324" s="273"/>
      <c r="PBV324" s="273"/>
      <c r="PBW324" s="285"/>
      <c r="PBX324" s="353"/>
      <c r="PBY324" s="355"/>
      <c r="PBZ324" s="23"/>
      <c r="PCA324" s="277"/>
      <c r="PCB324" s="300"/>
      <c r="PCC324" s="300"/>
      <c r="PCD324" s="269"/>
      <c r="PCE324" s="300"/>
      <c r="PCF324" s="300"/>
      <c r="PCG324" s="273"/>
      <c r="PCH324" s="273"/>
      <c r="PCI324" s="273"/>
      <c r="PCJ324" s="273"/>
      <c r="PCK324" s="273"/>
      <c r="PCL324" s="273"/>
      <c r="PCM324" s="285"/>
      <c r="PCN324" s="353"/>
      <c r="PCO324" s="355"/>
      <c r="PCP324" s="23"/>
      <c r="PCQ324" s="277"/>
      <c r="PCR324" s="300"/>
      <c r="PCS324" s="300"/>
      <c r="PCT324" s="269"/>
      <c r="PCU324" s="300"/>
      <c r="PCV324" s="300"/>
      <c r="PCW324" s="273"/>
      <c r="PCX324" s="273"/>
      <c r="PCY324" s="273"/>
      <c r="PCZ324" s="273"/>
      <c r="PDA324" s="273"/>
      <c r="PDB324" s="273"/>
      <c r="PDC324" s="285"/>
      <c r="PDD324" s="353"/>
      <c r="PDE324" s="355"/>
      <c r="PDF324" s="23"/>
      <c r="PDG324" s="277"/>
      <c r="PDH324" s="300"/>
      <c r="PDI324" s="300"/>
      <c r="PDJ324" s="269"/>
      <c r="PDK324" s="300"/>
      <c r="PDL324" s="300"/>
      <c r="PDM324" s="273"/>
      <c r="PDN324" s="273"/>
      <c r="PDO324" s="273"/>
      <c r="PDP324" s="273"/>
      <c r="PDQ324" s="273"/>
      <c r="PDR324" s="273"/>
      <c r="PDS324" s="285"/>
      <c r="PDT324" s="353"/>
      <c r="PDU324" s="355"/>
      <c r="PDV324" s="23"/>
      <c r="PDW324" s="277"/>
      <c r="PDX324" s="300"/>
      <c r="PDY324" s="300"/>
      <c r="PDZ324" s="269"/>
      <c r="PEA324" s="300"/>
      <c r="PEB324" s="300"/>
      <c r="PEC324" s="273"/>
      <c r="PED324" s="273"/>
      <c r="PEE324" s="273"/>
      <c r="PEF324" s="273"/>
      <c r="PEG324" s="273"/>
      <c r="PEH324" s="273"/>
      <c r="PEI324" s="285"/>
      <c r="PEJ324" s="353"/>
      <c r="PEK324" s="355"/>
      <c r="PEL324" s="23"/>
      <c r="PEM324" s="277"/>
      <c r="PEN324" s="300"/>
      <c r="PEO324" s="300"/>
      <c r="PEP324" s="269"/>
      <c r="PEQ324" s="300"/>
      <c r="PER324" s="300"/>
      <c r="PES324" s="273"/>
      <c r="PET324" s="273"/>
      <c r="PEU324" s="273"/>
      <c r="PEV324" s="273"/>
      <c r="PEW324" s="273"/>
      <c r="PEX324" s="273"/>
      <c r="PEY324" s="285"/>
      <c r="PEZ324" s="353"/>
      <c r="PFA324" s="355"/>
      <c r="PFB324" s="23"/>
      <c r="PFC324" s="277"/>
      <c r="PFD324" s="300"/>
      <c r="PFE324" s="300"/>
      <c r="PFF324" s="269"/>
      <c r="PFG324" s="300"/>
      <c r="PFH324" s="300"/>
      <c r="PFI324" s="273"/>
      <c r="PFJ324" s="273"/>
      <c r="PFK324" s="273"/>
      <c r="PFL324" s="273"/>
      <c r="PFM324" s="273"/>
      <c r="PFN324" s="273"/>
      <c r="PFO324" s="285"/>
      <c r="PFP324" s="353"/>
      <c r="PFQ324" s="355"/>
      <c r="PFR324" s="23"/>
      <c r="PFS324" s="277"/>
      <c r="PFT324" s="300"/>
      <c r="PFU324" s="300"/>
      <c r="PFV324" s="269"/>
      <c r="PFW324" s="300"/>
      <c r="PFX324" s="300"/>
      <c r="PFY324" s="273"/>
      <c r="PFZ324" s="273"/>
      <c r="PGA324" s="273"/>
      <c r="PGB324" s="273"/>
      <c r="PGC324" s="273"/>
      <c r="PGD324" s="273"/>
      <c r="PGE324" s="285"/>
      <c r="PGF324" s="353"/>
      <c r="PGG324" s="355"/>
      <c r="PGH324" s="23"/>
      <c r="PGI324" s="277"/>
      <c r="PGJ324" s="300"/>
      <c r="PGK324" s="300"/>
      <c r="PGL324" s="269"/>
      <c r="PGM324" s="300"/>
      <c r="PGN324" s="300"/>
      <c r="PGO324" s="273"/>
      <c r="PGP324" s="273"/>
      <c r="PGQ324" s="273"/>
      <c r="PGR324" s="273"/>
      <c r="PGS324" s="273"/>
      <c r="PGT324" s="273"/>
      <c r="PGU324" s="285"/>
      <c r="PGV324" s="353"/>
      <c r="PGW324" s="355"/>
      <c r="PGX324" s="23"/>
      <c r="PGY324" s="277"/>
      <c r="PGZ324" s="300"/>
      <c r="PHA324" s="300"/>
      <c r="PHB324" s="269"/>
      <c r="PHC324" s="300"/>
      <c r="PHD324" s="300"/>
      <c r="PHE324" s="273"/>
      <c r="PHF324" s="273"/>
      <c r="PHG324" s="273"/>
      <c r="PHH324" s="273"/>
      <c r="PHI324" s="273"/>
      <c r="PHJ324" s="273"/>
      <c r="PHK324" s="285"/>
      <c r="PHL324" s="353"/>
      <c r="PHM324" s="355"/>
      <c r="PHN324" s="23"/>
      <c r="PHO324" s="277"/>
      <c r="PHP324" s="300"/>
      <c r="PHQ324" s="300"/>
      <c r="PHR324" s="269"/>
      <c r="PHS324" s="300"/>
      <c r="PHT324" s="300"/>
      <c r="PHU324" s="273"/>
      <c r="PHV324" s="273"/>
      <c r="PHW324" s="273"/>
      <c r="PHX324" s="273"/>
      <c r="PHY324" s="273"/>
      <c r="PHZ324" s="273"/>
      <c r="PIA324" s="285"/>
      <c r="PIB324" s="353"/>
      <c r="PIC324" s="355"/>
      <c r="PID324" s="23"/>
      <c r="PIE324" s="277"/>
      <c r="PIF324" s="300"/>
      <c r="PIG324" s="300"/>
      <c r="PIH324" s="269"/>
      <c r="PII324" s="300"/>
      <c r="PIJ324" s="300"/>
      <c r="PIK324" s="273"/>
      <c r="PIL324" s="273"/>
      <c r="PIM324" s="273"/>
      <c r="PIN324" s="273"/>
      <c r="PIO324" s="273"/>
      <c r="PIP324" s="273"/>
      <c r="PIQ324" s="285"/>
      <c r="PIR324" s="353"/>
      <c r="PIS324" s="355"/>
      <c r="PIT324" s="23"/>
      <c r="PIU324" s="277"/>
      <c r="PIV324" s="300"/>
      <c r="PIW324" s="300"/>
      <c r="PIX324" s="269"/>
      <c r="PIY324" s="300"/>
      <c r="PIZ324" s="300"/>
      <c r="PJA324" s="273"/>
      <c r="PJB324" s="273"/>
      <c r="PJC324" s="273"/>
      <c r="PJD324" s="273"/>
      <c r="PJE324" s="273"/>
      <c r="PJF324" s="273"/>
      <c r="PJG324" s="285"/>
      <c r="PJH324" s="353"/>
      <c r="PJI324" s="355"/>
      <c r="PJJ324" s="23"/>
      <c r="PJK324" s="277"/>
      <c r="PJL324" s="300"/>
      <c r="PJM324" s="300"/>
      <c r="PJN324" s="269"/>
      <c r="PJO324" s="300"/>
      <c r="PJP324" s="300"/>
      <c r="PJQ324" s="273"/>
      <c r="PJR324" s="273"/>
      <c r="PJS324" s="273"/>
      <c r="PJT324" s="273"/>
      <c r="PJU324" s="273"/>
      <c r="PJV324" s="273"/>
      <c r="PJW324" s="285"/>
      <c r="PJX324" s="353"/>
      <c r="PJY324" s="355"/>
      <c r="PJZ324" s="23"/>
      <c r="PKA324" s="277"/>
      <c r="PKB324" s="300"/>
      <c r="PKC324" s="300"/>
      <c r="PKD324" s="269"/>
      <c r="PKE324" s="300"/>
      <c r="PKF324" s="300"/>
      <c r="PKG324" s="273"/>
      <c r="PKH324" s="273"/>
      <c r="PKI324" s="273"/>
      <c r="PKJ324" s="273"/>
      <c r="PKK324" s="273"/>
      <c r="PKL324" s="273"/>
      <c r="PKM324" s="285"/>
      <c r="PKN324" s="353"/>
      <c r="PKO324" s="355"/>
      <c r="PKP324" s="23"/>
      <c r="PKQ324" s="277"/>
      <c r="PKR324" s="300"/>
      <c r="PKS324" s="300"/>
      <c r="PKT324" s="269"/>
      <c r="PKU324" s="300"/>
      <c r="PKV324" s="300"/>
      <c r="PKW324" s="273"/>
      <c r="PKX324" s="273"/>
      <c r="PKY324" s="273"/>
      <c r="PKZ324" s="273"/>
      <c r="PLA324" s="273"/>
      <c r="PLB324" s="273"/>
      <c r="PLC324" s="285"/>
      <c r="PLD324" s="353"/>
      <c r="PLE324" s="355"/>
      <c r="PLF324" s="23"/>
      <c r="PLG324" s="277"/>
      <c r="PLH324" s="300"/>
      <c r="PLI324" s="300"/>
      <c r="PLJ324" s="269"/>
      <c r="PLK324" s="300"/>
      <c r="PLL324" s="300"/>
      <c r="PLM324" s="273"/>
      <c r="PLN324" s="273"/>
      <c r="PLO324" s="273"/>
      <c r="PLP324" s="273"/>
      <c r="PLQ324" s="273"/>
      <c r="PLR324" s="273"/>
      <c r="PLS324" s="285"/>
      <c r="PLT324" s="353"/>
      <c r="PLU324" s="355"/>
      <c r="PLV324" s="23"/>
      <c r="PLW324" s="277"/>
      <c r="PLX324" s="300"/>
      <c r="PLY324" s="300"/>
      <c r="PLZ324" s="269"/>
      <c r="PMA324" s="300"/>
      <c r="PMB324" s="300"/>
      <c r="PMC324" s="273"/>
      <c r="PMD324" s="273"/>
      <c r="PME324" s="273"/>
      <c r="PMF324" s="273"/>
      <c r="PMG324" s="273"/>
      <c r="PMH324" s="273"/>
      <c r="PMI324" s="285"/>
      <c r="PMJ324" s="353"/>
      <c r="PMK324" s="355"/>
      <c r="PML324" s="23"/>
      <c r="PMM324" s="277"/>
      <c r="PMN324" s="300"/>
      <c r="PMO324" s="300"/>
      <c r="PMP324" s="269"/>
      <c r="PMQ324" s="300"/>
      <c r="PMR324" s="300"/>
      <c r="PMS324" s="273"/>
      <c r="PMT324" s="273"/>
      <c r="PMU324" s="273"/>
      <c r="PMV324" s="273"/>
      <c r="PMW324" s="273"/>
      <c r="PMX324" s="273"/>
      <c r="PMY324" s="285"/>
      <c r="PMZ324" s="353"/>
      <c r="PNA324" s="355"/>
      <c r="PNB324" s="23"/>
      <c r="PNC324" s="277"/>
      <c r="PND324" s="300"/>
      <c r="PNE324" s="300"/>
      <c r="PNF324" s="269"/>
      <c r="PNG324" s="300"/>
      <c r="PNH324" s="300"/>
      <c r="PNI324" s="273"/>
      <c r="PNJ324" s="273"/>
      <c r="PNK324" s="273"/>
      <c r="PNL324" s="273"/>
      <c r="PNM324" s="273"/>
      <c r="PNN324" s="273"/>
      <c r="PNO324" s="285"/>
      <c r="PNP324" s="353"/>
      <c r="PNQ324" s="355"/>
      <c r="PNR324" s="23"/>
      <c r="PNS324" s="277"/>
      <c r="PNT324" s="300"/>
      <c r="PNU324" s="300"/>
      <c r="PNV324" s="269"/>
      <c r="PNW324" s="300"/>
      <c r="PNX324" s="300"/>
      <c r="PNY324" s="273"/>
      <c r="PNZ324" s="273"/>
      <c r="POA324" s="273"/>
      <c r="POB324" s="273"/>
      <c r="POC324" s="273"/>
      <c r="POD324" s="273"/>
      <c r="POE324" s="285"/>
      <c r="POF324" s="353"/>
      <c r="POG324" s="355"/>
      <c r="POH324" s="23"/>
      <c r="POI324" s="277"/>
      <c r="POJ324" s="300"/>
      <c r="POK324" s="300"/>
      <c r="POL324" s="269"/>
      <c r="POM324" s="300"/>
      <c r="PON324" s="300"/>
      <c r="POO324" s="273"/>
      <c r="POP324" s="273"/>
      <c r="POQ324" s="273"/>
      <c r="POR324" s="273"/>
      <c r="POS324" s="273"/>
      <c r="POT324" s="273"/>
      <c r="POU324" s="285"/>
      <c r="POV324" s="353"/>
      <c r="POW324" s="355"/>
      <c r="POX324" s="23"/>
      <c r="POY324" s="277"/>
      <c r="POZ324" s="300"/>
      <c r="PPA324" s="300"/>
      <c r="PPB324" s="269"/>
      <c r="PPC324" s="300"/>
      <c r="PPD324" s="300"/>
      <c r="PPE324" s="273"/>
      <c r="PPF324" s="273"/>
      <c r="PPG324" s="273"/>
      <c r="PPH324" s="273"/>
      <c r="PPI324" s="273"/>
      <c r="PPJ324" s="273"/>
      <c r="PPK324" s="285"/>
      <c r="PPL324" s="353"/>
      <c r="PPM324" s="355"/>
      <c r="PPN324" s="23"/>
      <c r="PPO324" s="277"/>
      <c r="PPP324" s="300"/>
      <c r="PPQ324" s="300"/>
      <c r="PPR324" s="269"/>
      <c r="PPS324" s="300"/>
      <c r="PPT324" s="300"/>
      <c r="PPU324" s="273"/>
      <c r="PPV324" s="273"/>
      <c r="PPW324" s="273"/>
      <c r="PPX324" s="273"/>
      <c r="PPY324" s="273"/>
      <c r="PPZ324" s="273"/>
      <c r="PQA324" s="285"/>
      <c r="PQB324" s="353"/>
      <c r="PQC324" s="355"/>
      <c r="PQD324" s="23"/>
      <c r="PQE324" s="277"/>
      <c r="PQF324" s="300"/>
      <c r="PQG324" s="300"/>
      <c r="PQH324" s="269"/>
      <c r="PQI324" s="300"/>
      <c r="PQJ324" s="300"/>
      <c r="PQK324" s="273"/>
      <c r="PQL324" s="273"/>
      <c r="PQM324" s="273"/>
      <c r="PQN324" s="273"/>
      <c r="PQO324" s="273"/>
      <c r="PQP324" s="273"/>
      <c r="PQQ324" s="285"/>
      <c r="PQR324" s="353"/>
      <c r="PQS324" s="355"/>
      <c r="PQT324" s="23"/>
      <c r="PQU324" s="277"/>
      <c r="PQV324" s="300"/>
      <c r="PQW324" s="300"/>
      <c r="PQX324" s="269"/>
      <c r="PQY324" s="300"/>
      <c r="PQZ324" s="300"/>
      <c r="PRA324" s="273"/>
      <c r="PRB324" s="273"/>
      <c r="PRC324" s="273"/>
      <c r="PRD324" s="273"/>
      <c r="PRE324" s="273"/>
      <c r="PRF324" s="273"/>
      <c r="PRG324" s="285"/>
      <c r="PRH324" s="353"/>
      <c r="PRI324" s="355"/>
      <c r="PRJ324" s="23"/>
      <c r="PRK324" s="277"/>
      <c r="PRL324" s="300"/>
      <c r="PRM324" s="300"/>
      <c r="PRN324" s="269"/>
      <c r="PRO324" s="300"/>
      <c r="PRP324" s="300"/>
      <c r="PRQ324" s="273"/>
      <c r="PRR324" s="273"/>
      <c r="PRS324" s="273"/>
      <c r="PRT324" s="273"/>
      <c r="PRU324" s="273"/>
      <c r="PRV324" s="273"/>
      <c r="PRW324" s="285"/>
      <c r="PRX324" s="353"/>
      <c r="PRY324" s="355"/>
      <c r="PRZ324" s="23"/>
      <c r="PSA324" s="277"/>
      <c r="PSB324" s="300"/>
      <c r="PSC324" s="300"/>
      <c r="PSD324" s="269"/>
      <c r="PSE324" s="300"/>
      <c r="PSF324" s="300"/>
      <c r="PSG324" s="273"/>
      <c r="PSH324" s="273"/>
      <c r="PSI324" s="273"/>
      <c r="PSJ324" s="273"/>
      <c r="PSK324" s="273"/>
      <c r="PSL324" s="273"/>
      <c r="PSM324" s="285"/>
      <c r="PSN324" s="353"/>
      <c r="PSO324" s="355"/>
      <c r="PSP324" s="23"/>
      <c r="PSQ324" s="277"/>
      <c r="PSR324" s="300"/>
      <c r="PSS324" s="300"/>
      <c r="PST324" s="269"/>
      <c r="PSU324" s="300"/>
      <c r="PSV324" s="300"/>
      <c r="PSW324" s="273"/>
      <c r="PSX324" s="273"/>
      <c r="PSY324" s="273"/>
      <c r="PSZ324" s="273"/>
      <c r="PTA324" s="273"/>
      <c r="PTB324" s="273"/>
      <c r="PTC324" s="285"/>
      <c r="PTD324" s="353"/>
      <c r="PTE324" s="355"/>
      <c r="PTF324" s="23"/>
      <c r="PTG324" s="277"/>
      <c r="PTH324" s="300"/>
      <c r="PTI324" s="300"/>
      <c r="PTJ324" s="269"/>
      <c r="PTK324" s="300"/>
      <c r="PTL324" s="300"/>
      <c r="PTM324" s="273"/>
      <c r="PTN324" s="273"/>
      <c r="PTO324" s="273"/>
      <c r="PTP324" s="273"/>
      <c r="PTQ324" s="273"/>
      <c r="PTR324" s="273"/>
      <c r="PTS324" s="285"/>
      <c r="PTT324" s="353"/>
      <c r="PTU324" s="355"/>
      <c r="PTV324" s="23"/>
      <c r="PTW324" s="277"/>
      <c r="PTX324" s="300"/>
      <c r="PTY324" s="300"/>
      <c r="PTZ324" s="269"/>
      <c r="PUA324" s="300"/>
      <c r="PUB324" s="300"/>
      <c r="PUC324" s="273"/>
      <c r="PUD324" s="273"/>
      <c r="PUE324" s="273"/>
      <c r="PUF324" s="273"/>
      <c r="PUG324" s="273"/>
      <c r="PUH324" s="273"/>
      <c r="PUI324" s="285"/>
      <c r="PUJ324" s="353"/>
      <c r="PUK324" s="355"/>
      <c r="PUL324" s="23"/>
      <c r="PUM324" s="277"/>
      <c r="PUN324" s="300"/>
      <c r="PUO324" s="300"/>
      <c r="PUP324" s="269"/>
      <c r="PUQ324" s="300"/>
      <c r="PUR324" s="300"/>
      <c r="PUS324" s="273"/>
      <c r="PUT324" s="273"/>
      <c r="PUU324" s="273"/>
      <c r="PUV324" s="273"/>
      <c r="PUW324" s="273"/>
      <c r="PUX324" s="273"/>
      <c r="PUY324" s="285"/>
      <c r="PUZ324" s="353"/>
      <c r="PVA324" s="355"/>
      <c r="PVB324" s="23"/>
      <c r="PVC324" s="277"/>
      <c r="PVD324" s="300"/>
      <c r="PVE324" s="300"/>
      <c r="PVF324" s="269"/>
      <c r="PVG324" s="300"/>
      <c r="PVH324" s="300"/>
      <c r="PVI324" s="273"/>
      <c r="PVJ324" s="273"/>
      <c r="PVK324" s="273"/>
      <c r="PVL324" s="273"/>
      <c r="PVM324" s="273"/>
      <c r="PVN324" s="273"/>
      <c r="PVO324" s="285"/>
      <c r="PVP324" s="353"/>
      <c r="PVQ324" s="355"/>
      <c r="PVR324" s="23"/>
      <c r="PVS324" s="277"/>
      <c r="PVT324" s="300"/>
      <c r="PVU324" s="300"/>
      <c r="PVV324" s="269"/>
      <c r="PVW324" s="300"/>
      <c r="PVX324" s="300"/>
      <c r="PVY324" s="273"/>
      <c r="PVZ324" s="273"/>
      <c r="PWA324" s="273"/>
      <c r="PWB324" s="273"/>
      <c r="PWC324" s="273"/>
      <c r="PWD324" s="273"/>
      <c r="PWE324" s="285"/>
      <c r="PWF324" s="353"/>
      <c r="PWG324" s="355"/>
      <c r="PWH324" s="23"/>
      <c r="PWI324" s="277"/>
      <c r="PWJ324" s="300"/>
      <c r="PWK324" s="300"/>
      <c r="PWL324" s="269"/>
      <c r="PWM324" s="300"/>
      <c r="PWN324" s="300"/>
      <c r="PWO324" s="273"/>
      <c r="PWP324" s="273"/>
      <c r="PWQ324" s="273"/>
      <c r="PWR324" s="273"/>
      <c r="PWS324" s="273"/>
      <c r="PWT324" s="273"/>
      <c r="PWU324" s="285"/>
      <c r="PWV324" s="353"/>
      <c r="PWW324" s="355"/>
      <c r="PWX324" s="23"/>
      <c r="PWY324" s="277"/>
      <c r="PWZ324" s="300"/>
      <c r="PXA324" s="300"/>
      <c r="PXB324" s="269"/>
      <c r="PXC324" s="300"/>
      <c r="PXD324" s="300"/>
      <c r="PXE324" s="273"/>
      <c r="PXF324" s="273"/>
      <c r="PXG324" s="273"/>
      <c r="PXH324" s="273"/>
      <c r="PXI324" s="273"/>
      <c r="PXJ324" s="273"/>
      <c r="PXK324" s="285"/>
      <c r="PXL324" s="353"/>
      <c r="PXM324" s="355"/>
      <c r="PXN324" s="23"/>
      <c r="PXO324" s="277"/>
      <c r="PXP324" s="300"/>
      <c r="PXQ324" s="300"/>
      <c r="PXR324" s="269"/>
      <c r="PXS324" s="300"/>
      <c r="PXT324" s="300"/>
      <c r="PXU324" s="273"/>
      <c r="PXV324" s="273"/>
      <c r="PXW324" s="273"/>
      <c r="PXX324" s="273"/>
      <c r="PXY324" s="273"/>
      <c r="PXZ324" s="273"/>
      <c r="PYA324" s="285"/>
      <c r="PYB324" s="353"/>
      <c r="PYC324" s="355"/>
      <c r="PYD324" s="23"/>
      <c r="PYE324" s="277"/>
      <c r="PYF324" s="300"/>
      <c r="PYG324" s="300"/>
      <c r="PYH324" s="269"/>
      <c r="PYI324" s="300"/>
      <c r="PYJ324" s="300"/>
      <c r="PYK324" s="273"/>
      <c r="PYL324" s="273"/>
      <c r="PYM324" s="273"/>
      <c r="PYN324" s="273"/>
      <c r="PYO324" s="273"/>
      <c r="PYP324" s="273"/>
      <c r="PYQ324" s="285"/>
      <c r="PYR324" s="353"/>
      <c r="PYS324" s="355"/>
      <c r="PYT324" s="23"/>
      <c r="PYU324" s="277"/>
      <c r="PYV324" s="300"/>
      <c r="PYW324" s="300"/>
      <c r="PYX324" s="269"/>
      <c r="PYY324" s="300"/>
      <c r="PYZ324" s="300"/>
      <c r="PZA324" s="273"/>
      <c r="PZB324" s="273"/>
      <c r="PZC324" s="273"/>
      <c r="PZD324" s="273"/>
      <c r="PZE324" s="273"/>
      <c r="PZF324" s="273"/>
      <c r="PZG324" s="285"/>
      <c r="PZH324" s="353"/>
      <c r="PZI324" s="355"/>
      <c r="PZJ324" s="23"/>
      <c r="PZK324" s="277"/>
      <c r="PZL324" s="300"/>
      <c r="PZM324" s="300"/>
      <c r="PZN324" s="269"/>
      <c r="PZO324" s="300"/>
      <c r="PZP324" s="300"/>
      <c r="PZQ324" s="273"/>
      <c r="PZR324" s="273"/>
      <c r="PZS324" s="273"/>
      <c r="PZT324" s="273"/>
      <c r="PZU324" s="273"/>
      <c r="PZV324" s="273"/>
      <c r="PZW324" s="285"/>
      <c r="PZX324" s="353"/>
      <c r="PZY324" s="355"/>
      <c r="PZZ324" s="23"/>
      <c r="QAA324" s="277"/>
      <c r="QAB324" s="300"/>
      <c r="QAC324" s="300"/>
      <c r="QAD324" s="269"/>
      <c r="QAE324" s="300"/>
      <c r="QAF324" s="300"/>
      <c r="QAG324" s="273"/>
      <c r="QAH324" s="273"/>
      <c r="QAI324" s="273"/>
      <c r="QAJ324" s="273"/>
      <c r="QAK324" s="273"/>
      <c r="QAL324" s="273"/>
      <c r="QAM324" s="285"/>
      <c r="QAN324" s="353"/>
      <c r="QAO324" s="355"/>
      <c r="QAP324" s="23"/>
      <c r="QAQ324" s="277"/>
      <c r="QAR324" s="300"/>
      <c r="QAS324" s="300"/>
      <c r="QAT324" s="269"/>
      <c r="QAU324" s="300"/>
      <c r="QAV324" s="300"/>
      <c r="QAW324" s="273"/>
      <c r="QAX324" s="273"/>
      <c r="QAY324" s="273"/>
      <c r="QAZ324" s="273"/>
      <c r="QBA324" s="273"/>
      <c r="QBB324" s="273"/>
      <c r="QBC324" s="285"/>
      <c r="QBD324" s="353"/>
      <c r="QBE324" s="355"/>
      <c r="QBF324" s="23"/>
      <c r="QBG324" s="277"/>
      <c r="QBH324" s="300"/>
      <c r="QBI324" s="300"/>
      <c r="QBJ324" s="269"/>
      <c r="QBK324" s="300"/>
      <c r="QBL324" s="300"/>
      <c r="QBM324" s="273"/>
      <c r="QBN324" s="273"/>
      <c r="QBO324" s="273"/>
      <c r="QBP324" s="273"/>
      <c r="QBQ324" s="273"/>
      <c r="QBR324" s="273"/>
      <c r="QBS324" s="285"/>
      <c r="QBT324" s="353"/>
      <c r="QBU324" s="355"/>
      <c r="QBV324" s="23"/>
      <c r="QBW324" s="277"/>
      <c r="QBX324" s="300"/>
      <c r="QBY324" s="300"/>
      <c r="QBZ324" s="269"/>
      <c r="QCA324" s="300"/>
      <c r="QCB324" s="300"/>
      <c r="QCC324" s="273"/>
      <c r="QCD324" s="273"/>
      <c r="QCE324" s="273"/>
      <c r="QCF324" s="273"/>
      <c r="QCG324" s="273"/>
      <c r="QCH324" s="273"/>
      <c r="QCI324" s="285"/>
      <c r="QCJ324" s="353"/>
      <c r="QCK324" s="355"/>
      <c r="QCL324" s="23"/>
      <c r="QCM324" s="277"/>
      <c r="QCN324" s="300"/>
      <c r="QCO324" s="300"/>
      <c r="QCP324" s="269"/>
      <c r="QCQ324" s="300"/>
      <c r="QCR324" s="300"/>
      <c r="QCS324" s="273"/>
      <c r="QCT324" s="273"/>
      <c r="QCU324" s="273"/>
      <c r="QCV324" s="273"/>
      <c r="QCW324" s="273"/>
      <c r="QCX324" s="273"/>
      <c r="QCY324" s="285"/>
      <c r="QCZ324" s="353"/>
      <c r="QDA324" s="355"/>
      <c r="QDB324" s="23"/>
      <c r="QDC324" s="277"/>
      <c r="QDD324" s="300"/>
      <c r="QDE324" s="300"/>
      <c r="QDF324" s="269"/>
      <c r="QDG324" s="300"/>
      <c r="QDH324" s="300"/>
      <c r="QDI324" s="273"/>
      <c r="QDJ324" s="273"/>
      <c r="QDK324" s="273"/>
      <c r="QDL324" s="273"/>
      <c r="QDM324" s="273"/>
      <c r="QDN324" s="273"/>
      <c r="QDO324" s="285"/>
      <c r="QDP324" s="353"/>
      <c r="QDQ324" s="355"/>
      <c r="QDR324" s="23"/>
      <c r="QDS324" s="277"/>
      <c r="QDT324" s="300"/>
      <c r="QDU324" s="300"/>
      <c r="QDV324" s="269"/>
      <c r="QDW324" s="300"/>
      <c r="QDX324" s="300"/>
      <c r="QDY324" s="273"/>
      <c r="QDZ324" s="273"/>
      <c r="QEA324" s="273"/>
      <c r="QEB324" s="273"/>
      <c r="QEC324" s="273"/>
      <c r="QED324" s="273"/>
      <c r="QEE324" s="285"/>
      <c r="QEF324" s="353"/>
      <c r="QEG324" s="355"/>
      <c r="QEH324" s="23"/>
      <c r="QEI324" s="277"/>
      <c r="QEJ324" s="300"/>
      <c r="QEK324" s="300"/>
      <c r="QEL324" s="269"/>
      <c r="QEM324" s="300"/>
      <c r="QEN324" s="300"/>
      <c r="QEO324" s="273"/>
      <c r="QEP324" s="273"/>
      <c r="QEQ324" s="273"/>
      <c r="QER324" s="273"/>
      <c r="QES324" s="273"/>
      <c r="QET324" s="273"/>
      <c r="QEU324" s="285"/>
      <c r="QEV324" s="353"/>
      <c r="QEW324" s="355"/>
      <c r="QEX324" s="23"/>
      <c r="QEY324" s="277"/>
      <c r="QEZ324" s="300"/>
      <c r="QFA324" s="300"/>
      <c r="QFB324" s="269"/>
      <c r="QFC324" s="300"/>
      <c r="QFD324" s="300"/>
      <c r="QFE324" s="273"/>
      <c r="QFF324" s="273"/>
      <c r="QFG324" s="273"/>
      <c r="QFH324" s="273"/>
      <c r="QFI324" s="273"/>
      <c r="QFJ324" s="273"/>
      <c r="QFK324" s="285"/>
      <c r="QFL324" s="353"/>
      <c r="QFM324" s="355"/>
      <c r="QFN324" s="23"/>
      <c r="QFO324" s="277"/>
      <c r="QFP324" s="300"/>
      <c r="QFQ324" s="300"/>
      <c r="QFR324" s="269"/>
      <c r="QFS324" s="300"/>
      <c r="QFT324" s="300"/>
      <c r="QFU324" s="273"/>
      <c r="QFV324" s="273"/>
      <c r="QFW324" s="273"/>
      <c r="QFX324" s="273"/>
      <c r="QFY324" s="273"/>
      <c r="QFZ324" s="273"/>
      <c r="QGA324" s="285"/>
      <c r="QGB324" s="353"/>
      <c r="QGC324" s="355"/>
      <c r="QGD324" s="23"/>
      <c r="QGE324" s="277"/>
      <c r="QGF324" s="300"/>
      <c r="QGG324" s="300"/>
      <c r="QGH324" s="269"/>
      <c r="QGI324" s="300"/>
      <c r="QGJ324" s="300"/>
      <c r="QGK324" s="273"/>
      <c r="QGL324" s="273"/>
      <c r="QGM324" s="273"/>
      <c r="QGN324" s="273"/>
      <c r="QGO324" s="273"/>
      <c r="QGP324" s="273"/>
      <c r="QGQ324" s="285"/>
      <c r="QGR324" s="353"/>
      <c r="QGS324" s="355"/>
      <c r="QGT324" s="23"/>
      <c r="QGU324" s="277"/>
      <c r="QGV324" s="300"/>
      <c r="QGW324" s="300"/>
      <c r="QGX324" s="269"/>
      <c r="QGY324" s="300"/>
      <c r="QGZ324" s="300"/>
      <c r="QHA324" s="273"/>
      <c r="QHB324" s="273"/>
      <c r="QHC324" s="273"/>
      <c r="QHD324" s="273"/>
      <c r="QHE324" s="273"/>
      <c r="QHF324" s="273"/>
      <c r="QHG324" s="285"/>
      <c r="QHH324" s="353"/>
      <c r="QHI324" s="355"/>
      <c r="QHJ324" s="23"/>
      <c r="QHK324" s="277"/>
      <c r="QHL324" s="300"/>
      <c r="QHM324" s="300"/>
      <c r="QHN324" s="269"/>
      <c r="QHO324" s="300"/>
      <c r="QHP324" s="300"/>
      <c r="QHQ324" s="273"/>
      <c r="QHR324" s="273"/>
      <c r="QHS324" s="273"/>
      <c r="QHT324" s="273"/>
      <c r="QHU324" s="273"/>
      <c r="QHV324" s="273"/>
      <c r="QHW324" s="285"/>
      <c r="QHX324" s="353"/>
      <c r="QHY324" s="355"/>
      <c r="QHZ324" s="23"/>
      <c r="QIA324" s="277"/>
      <c r="QIB324" s="300"/>
      <c r="QIC324" s="300"/>
      <c r="QID324" s="269"/>
      <c r="QIE324" s="300"/>
      <c r="QIF324" s="300"/>
      <c r="QIG324" s="273"/>
      <c r="QIH324" s="273"/>
      <c r="QII324" s="273"/>
      <c r="QIJ324" s="273"/>
      <c r="QIK324" s="273"/>
      <c r="QIL324" s="273"/>
      <c r="QIM324" s="285"/>
      <c r="QIN324" s="353"/>
      <c r="QIO324" s="355"/>
      <c r="QIP324" s="23"/>
      <c r="QIQ324" s="277"/>
      <c r="QIR324" s="300"/>
      <c r="QIS324" s="300"/>
      <c r="QIT324" s="269"/>
      <c r="QIU324" s="300"/>
      <c r="QIV324" s="300"/>
      <c r="QIW324" s="273"/>
      <c r="QIX324" s="273"/>
      <c r="QIY324" s="273"/>
      <c r="QIZ324" s="273"/>
      <c r="QJA324" s="273"/>
      <c r="QJB324" s="273"/>
      <c r="QJC324" s="285"/>
      <c r="QJD324" s="353"/>
      <c r="QJE324" s="355"/>
      <c r="QJF324" s="23"/>
      <c r="QJG324" s="277"/>
      <c r="QJH324" s="300"/>
      <c r="QJI324" s="300"/>
      <c r="QJJ324" s="269"/>
      <c r="QJK324" s="300"/>
      <c r="QJL324" s="300"/>
      <c r="QJM324" s="273"/>
      <c r="QJN324" s="273"/>
      <c r="QJO324" s="273"/>
      <c r="QJP324" s="273"/>
      <c r="QJQ324" s="273"/>
      <c r="QJR324" s="273"/>
      <c r="QJS324" s="285"/>
      <c r="QJT324" s="353"/>
      <c r="QJU324" s="355"/>
      <c r="QJV324" s="23"/>
      <c r="QJW324" s="277"/>
      <c r="QJX324" s="300"/>
      <c r="QJY324" s="300"/>
      <c r="QJZ324" s="269"/>
      <c r="QKA324" s="300"/>
      <c r="QKB324" s="300"/>
      <c r="QKC324" s="273"/>
      <c r="QKD324" s="273"/>
      <c r="QKE324" s="273"/>
      <c r="QKF324" s="273"/>
      <c r="QKG324" s="273"/>
      <c r="QKH324" s="273"/>
      <c r="QKI324" s="285"/>
      <c r="QKJ324" s="353"/>
      <c r="QKK324" s="355"/>
      <c r="QKL324" s="23"/>
      <c r="QKM324" s="277"/>
      <c r="QKN324" s="300"/>
      <c r="QKO324" s="300"/>
      <c r="QKP324" s="269"/>
      <c r="QKQ324" s="300"/>
      <c r="QKR324" s="300"/>
      <c r="QKS324" s="273"/>
      <c r="QKT324" s="273"/>
      <c r="QKU324" s="273"/>
      <c r="QKV324" s="273"/>
      <c r="QKW324" s="273"/>
      <c r="QKX324" s="273"/>
      <c r="QKY324" s="285"/>
      <c r="QKZ324" s="353"/>
      <c r="QLA324" s="355"/>
      <c r="QLB324" s="23"/>
      <c r="QLC324" s="277"/>
      <c r="QLD324" s="300"/>
      <c r="QLE324" s="300"/>
      <c r="QLF324" s="269"/>
      <c r="QLG324" s="300"/>
      <c r="QLH324" s="300"/>
      <c r="QLI324" s="273"/>
      <c r="QLJ324" s="273"/>
      <c r="QLK324" s="273"/>
      <c r="QLL324" s="273"/>
      <c r="QLM324" s="273"/>
      <c r="QLN324" s="273"/>
      <c r="QLO324" s="285"/>
      <c r="QLP324" s="353"/>
      <c r="QLQ324" s="355"/>
      <c r="QLR324" s="23"/>
      <c r="QLS324" s="277"/>
      <c r="QLT324" s="300"/>
      <c r="QLU324" s="300"/>
      <c r="QLV324" s="269"/>
      <c r="QLW324" s="300"/>
      <c r="QLX324" s="300"/>
      <c r="QLY324" s="273"/>
      <c r="QLZ324" s="273"/>
      <c r="QMA324" s="273"/>
      <c r="QMB324" s="273"/>
      <c r="QMC324" s="273"/>
      <c r="QMD324" s="273"/>
      <c r="QME324" s="285"/>
      <c r="QMF324" s="353"/>
      <c r="QMG324" s="355"/>
      <c r="QMH324" s="23"/>
      <c r="QMI324" s="277"/>
      <c r="QMJ324" s="300"/>
      <c r="QMK324" s="300"/>
      <c r="QML324" s="269"/>
      <c r="QMM324" s="300"/>
      <c r="QMN324" s="300"/>
      <c r="QMO324" s="273"/>
      <c r="QMP324" s="273"/>
      <c r="QMQ324" s="273"/>
      <c r="QMR324" s="273"/>
      <c r="QMS324" s="273"/>
      <c r="QMT324" s="273"/>
      <c r="QMU324" s="285"/>
      <c r="QMV324" s="353"/>
      <c r="QMW324" s="355"/>
      <c r="QMX324" s="23"/>
      <c r="QMY324" s="277"/>
      <c r="QMZ324" s="300"/>
      <c r="QNA324" s="300"/>
      <c r="QNB324" s="269"/>
      <c r="QNC324" s="300"/>
      <c r="QND324" s="300"/>
      <c r="QNE324" s="273"/>
      <c r="QNF324" s="273"/>
      <c r="QNG324" s="273"/>
      <c r="QNH324" s="273"/>
      <c r="QNI324" s="273"/>
      <c r="QNJ324" s="273"/>
      <c r="QNK324" s="285"/>
      <c r="QNL324" s="353"/>
      <c r="QNM324" s="355"/>
      <c r="QNN324" s="23"/>
      <c r="QNO324" s="277"/>
      <c r="QNP324" s="300"/>
      <c r="QNQ324" s="300"/>
      <c r="QNR324" s="269"/>
      <c r="QNS324" s="300"/>
      <c r="QNT324" s="300"/>
      <c r="QNU324" s="273"/>
      <c r="QNV324" s="273"/>
      <c r="QNW324" s="273"/>
      <c r="QNX324" s="273"/>
      <c r="QNY324" s="273"/>
      <c r="QNZ324" s="273"/>
      <c r="QOA324" s="285"/>
      <c r="QOB324" s="353"/>
      <c r="QOC324" s="355"/>
      <c r="QOD324" s="23"/>
      <c r="QOE324" s="277"/>
      <c r="QOF324" s="300"/>
      <c r="QOG324" s="300"/>
      <c r="QOH324" s="269"/>
      <c r="QOI324" s="300"/>
      <c r="QOJ324" s="300"/>
      <c r="QOK324" s="273"/>
      <c r="QOL324" s="273"/>
      <c r="QOM324" s="273"/>
      <c r="QON324" s="273"/>
      <c r="QOO324" s="273"/>
      <c r="QOP324" s="273"/>
      <c r="QOQ324" s="285"/>
      <c r="QOR324" s="353"/>
      <c r="QOS324" s="355"/>
      <c r="QOT324" s="23"/>
      <c r="QOU324" s="277"/>
      <c r="QOV324" s="300"/>
      <c r="QOW324" s="300"/>
      <c r="QOX324" s="269"/>
      <c r="QOY324" s="300"/>
      <c r="QOZ324" s="300"/>
      <c r="QPA324" s="273"/>
      <c r="QPB324" s="273"/>
      <c r="QPC324" s="273"/>
      <c r="QPD324" s="273"/>
      <c r="QPE324" s="273"/>
      <c r="QPF324" s="273"/>
      <c r="QPG324" s="285"/>
      <c r="QPH324" s="353"/>
      <c r="QPI324" s="355"/>
      <c r="QPJ324" s="23"/>
      <c r="QPK324" s="277"/>
      <c r="QPL324" s="300"/>
      <c r="QPM324" s="300"/>
      <c r="QPN324" s="269"/>
      <c r="QPO324" s="300"/>
      <c r="QPP324" s="300"/>
      <c r="QPQ324" s="273"/>
      <c r="QPR324" s="273"/>
      <c r="QPS324" s="273"/>
      <c r="QPT324" s="273"/>
      <c r="QPU324" s="273"/>
      <c r="QPV324" s="273"/>
      <c r="QPW324" s="285"/>
      <c r="QPX324" s="353"/>
      <c r="QPY324" s="355"/>
      <c r="QPZ324" s="23"/>
      <c r="QQA324" s="277"/>
      <c r="QQB324" s="300"/>
      <c r="QQC324" s="300"/>
      <c r="QQD324" s="269"/>
      <c r="QQE324" s="300"/>
      <c r="QQF324" s="300"/>
      <c r="QQG324" s="273"/>
      <c r="QQH324" s="273"/>
      <c r="QQI324" s="273"/>
      <c r="QQJ324" s="273"/>
      <c r="QQK324" s="273"/>
      <c r="QQL324" s="273"/>
      <c r="QQM324" s="285"/>
      <c r="QQN324" s="353"/>
      <c r="QQO324" s="355"/>
      <c r="QQP324" s="23"/>
      <c r="QQQ324" s="277"/>
      <c r="QQR324" s="300"/>
      <c r="QQS324" s="300"/>
      <c r="QQT324" s="269"/>
      <c r="QQU324" s="300"/>
      <c r="QQV324" s="300"/>
      <c r="QQW324" s="273"/>
      <c r="QQX324" s="273"/>
      <c r="QQY324" s="273"/>
      <c r="QQZ324" s="273"/>
      <c r="QRA324" s="273"/>
      <c r="QRB324" s="273"/>
      <c r="QRC324" s="285"/>
      <c r="QRD324" s="353"/>
      <c r="QRE324" s="355"/>
      <c r="QRF324" s="23"/>
      <c r="QRG324" s="277"/>
      <c r="QRH324" s="300"/>
      <c r="QRI324" s="300"/>
      <c r="QRJ324" s="269"/>
      <c r="QRK324" s="300"/>
      <c r="QRL324" s="300"/>
      <c r="QRM324" s="273"/>
      <c r="QRN324" s="273"/>
      <c r="QRO324" s="273"/>
      <c r="QRP324" s="273"/>
      <c r="QRQ324" s="273"/>
      <c r="QRR324" s="273"/>
      <c r="QRS324" s="285"/>
      <c r="QRT324" s="353"/>
      <c r="QRU324" s="355"/>
      <c r="QRV324" s="23"/>
      <c r="QRW324" s="277"/>
      <c r="QRX324" s="300"/>
      <c r="QRY324" s="300"/>
      <c r="QRZ324" s="269"/>
      <c r="QSA324" s="300"/>
      <c r="QSB324" s="300"/>
      <c r="QSC324" s="273"/>
      <c r="QSD324" s="273"/>
      <c r="QSE324" s="273"/>
      <c r="QSF324" s="273"/>
      <c r="QSG324" s="273"/>
      <c r="QSH324" s="273"/>
      <c r="QSI324" s="285"/>
      <c r="QSJ324" s="353"/>
      <c r="QSK324" s="355"/>
      <c r="QSL324" s="23"/>
      <c r="QSM324" s="277"/>
      <c r="QSN324" s="300"/>
      <c r="QSO324" s="300"/>
      <c r="QSP324" s="269"/>
      <c r="QSQ324" s="300"/>
      <c r="QSR324" s="300"/>
      <c r="QSS324" s="273"/>
      <c r="QST324" s="273"/>
      <c r="QSU324" s="273"/>
      <c r="QSV324" s="273"/>
      <c r="QSW324" s="273"/>
      <c r="QSX324" s="273"/>
      <c r="QSY324" s="285"/>
      <c r="QSZ324" s="353"/>
      <c r="QTA324" s="355"/>
      <c r="QTB324" s="23"/>
      <c r="QTC324" s="277"/>
      <c r="QTD324" s="300"/>
      <c r="QTE324" s="300"/>
      <c r="QTF324" s="269"/>
      <c r="QTG324" s="300"/>
      <c r="QTH324" s="300"/>
      <c r="QTI324" s="273"/>
      <c r="QTJ324" s="273"/>
      <c r="QTK324" s="273"/>
      <c r="QTL324" s="273"/>
      <c r="QTM324" s="273"/>
      <c r="QTN324" s="273"/>
      <c r="QTO324" s="285"/>
      <c r="QTP324" s="353"/>
      <c r="QTQ324" s="355"/>
      <c r="QTR324" s="23"/>
      <c r="QTS324" s="277"/>
      <c r="QTT324" s="300"/>
      <c r="QTU324" s="300"/>
      <c r="QTV324" s="269"/>
      <c r="QTW324" s="300"/>
      <c r="QTX324" s="300"/>
      <c r="QTY324" s="273"/>
      <c r="QTZ324" s="273"/>
      <c r="QUA324" s="273"/>
      <c r="QUB324" s="273"/>
      <c r="QUC324" s="273"/>
      <c r="QUD324" s="273"/>
      <c r="QUE324" s="285"/>
      <c r="QUF324" s="353"/>
      <c r="QUG324" s="355"/>
      <c r="QUH324" s="23"/>
      <c r="QUI324" s="277"/>
      <c r="QUJ324" s="300"/>
      <c r="QUK324" s="300"/>
      <c r="QUL324" s="269"/>
      <c r="QUM324" s="300"/>
      <c r="QUN324" s="300"/>
      <c r="QUO324" s="273"/>
      <c r="QUP324" s="273"/>
      <c r="QUQ324" s="273"/>
      <c r="QUR324" s="273"/>
      <c r="QUS324" s="273"/>
      <c r="QUT324" s="273"/>
      <c r="QUU324" s="285"/>
      <c r="QUV324" s="353"/>
      <c r="QUW324" s="355"/>
      <c r="QUX324" s="23"/>
      <c r="QUY324" s="277"/>
      <c r="QUZ324" s="300"/>
      <c r="QVA324" s="300"/>
      <c r="QVB324" s="269"/>
      <c r="QVC324" s="300"/>
      <c r="QVD324" s="300"/>
      <c r="QVE324" s="273"/>
      <c r="QVF324" s="273"/>
      <c r="QVG324" s="273"/>
      <c r="QVH324" s="273"/>
      <c r="QVI324" s="273"/>
      <c r="QVJ324" s="273"/>
      <c r="QVK324" s="285"/>
      <c r="QVL324" s="353"/>
      <c r="QVM324" s="355"/>
      <c r="QVN324" s="23"/>
      <c r="QVO324" s="277"/>
      <c r="QVP324" s="300"/>
      <c r="QVQ324" s="300"/>
      <c r="QVR324" s="269"/>
      <c r="QVS324" s="300"/>
      <c r="QVT324" s="300"/>
      <c r="QVU324" s="273"/>
      <c r="QVV324" s="273"/>
      <c r="QVW324" s="273"/>
      <c r="QVX324" s="273"/>
      <c r="QVY324" s="273"/>
      <c r="QVZ324" s="273"/>
      <c r="QWA324" s="285"/>
      <c r="QWB324" s="353"/>
      <c r="QWC324" s="355"/>
      <c r="QWD324" s="23"/>
      <c r="QWE324" s="277"/>
      <c r="QWF324" s="300"/>
      <c r="QWG324" s="300"/>
      <c r="QWH324" s="269"/>
      <c r="QWI324" s="300"/>
      <c r="QWJ324" s="300"/>
      <c r="QWK324" s="273"/>
      <c r="QWL324" s="273"/>
      <c r="QWM324" s="273"/>
      <c r="QWN324" s="273"/>
      <c r="QWO324" s="273"/>
      <c r="QWP324" s="273"/>
      <c r="QWQ324" s="285"/>
      <c r="QWR324" s="353"/>
      <c r="QWS324" s="355"/>
      <c r="QWT324" s="23"/>
      <c r="QWU324" s="277"/>
      <c r="QWV324" s="300"/>
      <c r="QWW324" s="300"/>
      <c r="QWX324" s="269"/>
      <c r="QWY324" s="300"/>
      <c r="QWZ324" s="300"/>
      <c r="QXA324" s="273"/>
      <c r="QXB324" s="273"/>
      <c r="QXC324" s="273"/>
      <c r="QXD324" s="273"/>
      <c r="QXE324" s="273"/>
      <c r="QXF324" s="273"/>
      <c r="QXG324" s="285"/>
      <c r="QXH324" s="353"/>
      <c r="QXI324" s="355"/>
      <c r="QXJ324" s="23"/>
      <c r="QXK324" s="277"/>
      <c r="QXL324" s="300"/>
      <c r="QXM324" s="300"/>
      <c r="QXN324" s="269"/>
      <c r="QXO324" s="300"/>
      <c r="QXP324" s="300"/>
      <c r="QXQ324" s="273"/>
      <c r="QXR324" s="273"/>
      <c r="QXS324" s="273"/>
      <c r="QXT324" s="273"/>
      <c r="QXU324" s="273"/>
      <c r="QXV324" s="273"/>
      <c r="QXW324" s="285"/>
      <c r="QXX324" s="353"/>
      <c r="QXY324" s="355"/>
      <c r="QXZ324" s="23"/>
      <c r="QYA324" s="277"/>
      <c r="QYB324" s="300"/>
      <c r="QYC324" s="300"/>
      <c r="QYD324" s="269"/>
      <c r="QYE324" s="300"/>
      <c r="QYF324" s="300"/>
      <c r="QYG324" s="273"/>
      <c r="QYH324" s="273"/>
      <c r="QYI324" s="273"/>
      <c r="QYJ324" s="273"/>
      <c r="QYK324" s="273"/>
      <c r="QYL324" s="273"/>
      <c r="QYM324" s="285"/>
      <c r="QYN324" s="353"/>
      <c r="QYO324" s="355"/>
      <c r="QYP324" s="23"/>
      <c r="QYQ324" s="277"/>
      <c r="QYR324" s="300"/>
      <c r="QYS324" s="300"/>
      <c r="QYT324" s="269"/>
      <c r="QYU324" s="300"/>
      <c r="QYV324" s="300"/>
      <c r="QYW324" s="273"/>
      <c r="QYX324" s="273"/>
      <c r="QYY324" s="273"/>
      <c r="QYZ324" s="273"/>
      <c r="QZA324" s="273"/>
      <c r="QZB324" s="273"/>
      <c r="QZC324" s="285"/>
      <c r="QZD324" s="353"/>
      <c r="QZE324" s="355"/>
      <c r="QZF324" s="23"/>
      <c r="QZG324" s="277"/>
      <c r="QZH324" s="300"/>
      <c r="QZI324" s="300"/>
      <c r="QZJ324" s="269"/>
      <c r="QZK324" s="300"/>
      <c r="QZL324" s="300"/>
      <c r="QZM324" s="273"/>
      <c r="QZN324" s="273"/>
      <c r="QZO324" s="273"/>
      <c r="QZP324" s="273"/>
      <c r="QZQ324" s="273"/>
      <c r="QZR324" s="273"/>
      <c r="QZS324" s="285"/>
      <c r="QZT324" s="353"/>
      <c r="QZU324" s="355"/>
      <c r="QZV324" s="23"/>
      <c r="QZW324" s="277"/>
      <c r="QZX324" s="300"/>
      <c r="QZY324" s="300"/>
      <c r="QZZ324" s="269"/>
      <c r="RAA324" s="300"/>
      <c r="RAB324" s="300"/>
      <c r="RAC324" s="273"/>
      <c r="RAD324" s="273"/>
      <c r="RAE324" s="273"/>
      <c r="RAF324" s="273"/>
      <c r="RAG324" s="273"/>
      <c r="RAH324" s="273"/>
      <c r="RAI324" s="285"/>
      <c r="RAJ324" s="353"/>
      <c r="RAK324" s="355"/>
      <c r="RAL324" s="23"/>
      <c r="RAM324" s="277"/>
      <c r="RAN324" s="300"/>
      <c r="RAO324" s="300"/>
      <c r="RAP324" s="269"/>
      <c r="RAQ324" s="300"/>
      <c r="RAR324" s="300"/>
      <c r="RAS324" s="273"/>
      <c r="RAT324" s="273"/>
      <c r="RAU324" s="273"/>
      <c r="RAV324" s="273"/>
      <c r="RAW324" s="273"/>
      <c r="RAX324" s="273"/>
      <c r="RAY324" s="285"/>
      <c r="RAZ324" s="353"/>
      <c r="RBA324" s="355"/>
      <c r="RBB324" s="23"/>
      <c r="RBC324" s="277"/>
      <c r="RBD324" s="300"/>
      <c r="RBE324" s="300"/>
      <c r="RBF324" s="269"/>
      <c r="RBG324" s="300"/>
      <c r="RBH324" s="300"/>
      <c r="RBI324" s="273"/>
      <c r="RBJ324" s="273"/>
      <c r="RBK324" s="273"/>
      <c r="RBL324" s="273"/>
      <c r="RBM324" s="273"/>
      <c r="RBN324" s="273"/>
      <c r="RBO324" s="285"/>
      <c r="RBP324" s="353"/>
      <c r="RBQ324" s="355"/>
      <c r="RBR324" s="23"/>
      <c r="RBS324" s="277"/>
      <c r="RBT324" s="300"/>
      <c r="RBU324" s="300"/>
      <c r="RBV324" s="269"/>
      <c r="RBW324" s="300"/>
      <c r="RBX324" s="300"/>
      <c r="RBY324" s="273"/>
      <c r="RBZ324" s="273"/>
      <c r="RCA324" s="273"/>
      <c r="RCB324" s="273"/>
      <c r="RCC324" s="273"/>
      <c r="RCD324" s="273"/>
      <c r="RCE324" s="285"/>
      <c r="RCF324" s="353"/>
      <c r="RCG324" s="355"/>
      <c r="RCH324" s="23"/>
      <c r="RCI324" s="277"/>
      <c r="RCJ324" s="300"/>
      <c r="RCK324" s="300"/>
      <c r="RCL324" s="269"/>
      <c r="RCM324" s="300"/>
      <c r="RCN324" s="300"/>
      <c r="RCO324" s="273"/>
      <c r="RCP324" s="273"/>
      <c r="RCQ324" s="273"/>
      <c r="RCR324" s="273"/>
      <c r="RCS324" s="273"/>
      <c r="RCT324" s="273"/>
      <c r="RCU324" s="285"/>
      <c r="RCV324" s="353"/>
      <c r="RCW324" s="355"/>
      <c r="RCX324" s="23"/>
      <c r="RCY324" s="277"/>
      <c r="RCZ324" s="300"/>
      <c r="RDA324" s="300"/>
      <c r="RDB324" s="269"/>
      <c r="RDC324" s="300"/>
      <c r="RDD324" s="300"/>
      <c r="RDE324" s="273"/>
      <c r="RDF324" s="273"/>
      <c r="RDG324" s="273"/>
      <c r="RDH324" s="273"/>
      <c r="RDI324" s="273"/>
      <c r="RDJ324" s="273"/>
      <c r="RDK324" s="285"/>
      <c r="RDL324" s="353"/>
      <c r="RDM324" s="355"/>
      <c r="RDN324" s="23"/>
      <c r="RDO324" s="277"/>
      <c r="RDP324" s="300"/>
      <c r="RDQ324" s="300"/>
      <c r="RDR324" s="269"/>
      <c r="RDS324" s="300"/>
      <c r="RDT324" s="300"/>
      <c r="RDU324" s="273"/>
      <c r="RDV324" s="273"/>
      <c r="RDW324" s="273"/>
      <c r="RDX324" s="273"/>
      <c r="RDY324" s="273"/>
      <c r="RDZ324" s="273"/>
      <c r="REA324" s="285"/>
      <c r="REB324" s="353"/>
      <c r="REC324" s="355"/>
      <c r="RED324" s="23"/>
      <c r="REE324" s="277"/>
      <c r="REF324" s="300"/>
      <c r="REG324" s="300"/>
      <c r="REH324" s="269"/>
      <c r="REI324" s="300"/>
      <c r="REJ324" s="300"/>
      <c r="REK324" s="273"/>
      <c r="REL324" s="273"/>
      <c r="REM324" s="273"/>
      <c r="REN324" s="273"/>
      <c r="REO324" s="273"/>
      <c r="REP324" s="273"/>
      <c r="REQ324" s="285"/>
      <c r="RER324" s="353"/>
      <c r="RES324" s="355"/>
      <c r="RET324" s="23"/>
      <c r="REU324" s="277"/>
      <c r="REV324" s="300"/>
      <c r="REW324" s="300"/>
      <c r="REX324" s="269"/>
      <c r="REY324" s="300"/>
      <c r="REZ324" s="300"/>
      <c r="RFA324" s="273"/>
      <c r="RFB324" s="273"/>
      <c r="RFC324" s="273"/>
      <c r="RFD324" s="273"/>
      <c r="RFE324" s="273"/>
      <c r="RFF324" s="273"/>
      <c r="RFG324" s="285"/>
      <c r="RFH324" s="353"/>
      <c r="RFI324" s="355"/>
      <c r="RFJ324" s="23"/>
      <c r="RFK324" s="277"/>
      <c r="RFL324" s="300"/>
      <c r="RFM324" s="300"/>
      <c r="RFN324" s="269"/>
      <c r="RFO324" s="300"/>
      <c r="RFP324" s="300"/>
      <c r="RFQ324" s="273"/>
      <c r="RFR324" s="273"/>
      <c r="RFS324" s="273"/>
      <c r="RFT324" s="273"/>
      <c r="RFU324" s="273"/>
      <c r="RFV324" s="273"/>
      <c r="RFW324" s="285"/>
      <c r="RFX324" s="353"/>
      <c r="RFY324" s="355"/>
      <c r="RFZ324" s="23"/>
      <c r="RGA324" s="277"/>
      <c r="RGB324" s="300"/>
      <c r="RGC324" s="300"/>
      <c r="RGD324" s="269"/>
      <c r="RGE324" s="300"/>
      <c r="RGF324" s="300"/>
      <c r="RGG324" s="273"/>
      <c r="RGH324" s="273"/>
      <c r="RGI324" s="273"/>
      <c r="RGJ324" s="273"/>
      <c r="RGK324" s="273"/>
      <c r="RGL324" s="273"/>
      <c r="RGM324" s="285"/>
      <c r="RGN324" s="353"/>
      <c r="RGO324" s="355"/>
      <c r="RGP324" s="23"/>
      <c r="RGQ324" s="277"/>
      <c r="RGR324" s="300"/>
      <c r="RGS324" s="300"/>
      <c r="RGT324" s="269"/>
      <c r="RGU324" s="300"/>
      <c r="RGV324" s="300"/>
      <c r="RGW324" s="273"/>
      <c r="RGX324" s="273"/>
      <c r="RGY324" s="273"/>
      <c r="RGZ324" s="273"/>
      <c r="RHA324" s="273"/>
      <c r="RHB324" s="273"/>
      <c r="RHC324" s="285"/>
      <c r="RHD324" s="353"/>
      <c r="RHE324" s="355"/>
      <c r="RHF324" s="23"/>
      <c r="RHG324" s="277"/>
      <c r="RHH324" s="300"/>
      <c r="RHI324" s="300"/>
      <c r="RHJ324" s="269"/>
      <c r="RHK324" s="300"/>
      <c r="RHL324" s="300"/>
      <c r="RHM324" s="273"/>
      <c r="RHN324" s="273"/>
      <c r="RHO324" s="273"/>
      <c r="RHP324" s="273"/>
      <c r="RHQ324" s="273"/>
      <c r="RHR324" s="273"/>
      <c r="RHS324" s="285"/>
      <c r="RHT324" s="353"/>
      <c r="RHU324" s="355"/>
      <c r="RHV324" s="23"/>
      <c r="RHW324" s="277"/>
      <c r="RHX324" s="300"/>
      <c r="RHY324" s="300"/>
      <c r="RHZ324" s="269"/>
      <c r="RIA324" s="300"/>
      <c r="RIB324" s="300"/>
      <c r="RIC324" s="273"/>
      <c r="RID324" s="273"/>
      <c r="RIE324" s="273"/>
      <c r="RIF324" s="273"/>
      <c r="RIG324" s="273"/>
      <c r="RIH324" s="273"/>
      <c r="RII324" s="285"/>
      <c r="RIJ324" s="353"/>
      <c r="RIK324" s="355"/>
      <c r="RIL324" s="23"/>
      <c r="RIM324" s="277"/>
      <c r="RIN324" s="300"/>
      <c r="RIO324" s="300"/>
      <c r="RIP324" s="269"/>
      <c r="RIQ324" s="300"/>
      <c r="RIR324" s="300"/>
      <c r="RIS324" s="273"/>
      <c r="RIT324" s="273"/>
      <c r="RIU324" s="273"/>
      <c r="RIV324" s="273"/>
      <c r="RIW324" s="273"/>
      <c r="RIX324" s="273"/>
      <c r="RIY324" s="285"/>
      <c r="RIZ324" s="353"/>
      <c r="RJA324" s="355"/>
      <c r="RJB324" s="23"/>
      <c r="RJC324" s="277"/>
      <c r="RJD324" s="300"/>
      <c r="RJE324" s="300"/>
      <c r="RJF324" s="269"/>
      <c r="RJG324" s="300"/>
      <c r="RJH324" s="300"/>
      <c r="RJI324" s="273"/>
      <c r="RJJ324" s="273"/>
      <c r="RJK324" s="273"/>
      <c r="RJL324" s="273"/>
      <c r="RJM324" s="273"/>
      <c r="RJN324" s="273"/>
      <c r="RJO324" s="285"/>
      <c r="RJP324" s="353"/>
      <c r="RJQ324" s="355"/>
      <c r="RJR324" s="23"/>
      <c r="RJS324" s="277"/>
      <c r="RJT324" s="300"/>
      <c r="RJU324" s="300"/>
      <c r="RJV324" s="269"/>
      <c r="RJW324" s="300"/>
      <c r="RJX324" s="300"/>
      <c r="RJY324" s="273"/>
      <c r="RJZ324" s="273"/>
      <c r="RKA324" s="273"/>
      <c r="RKB324" s="273"/>
      <c r="RKC324" s="273"/>
      <c r="RKD324" s="273"/>
      <c r="RKE324" s="285"/>
      <c r="RKF324" s="353"/>
      <c r="RKG324" s="355"/>
      <c r="RKH324" s="23"/>
      <c r="RKI324" s="277"/>
      <c r="RKJ324" s="300"/>
      <c r="RKK324" s="300"/>
      <c r="RKL324" s="269"/>
      <c r="RKM324" s="300"/>
      <c r="RKN324" s="300"/>
      <c r="RKO324" s="273"/>
      <c r="RKP324" s="273"/>
      <c r="RKQ324" s="273"/>
      <c r="RKR324" s="273"/>
      <c r="RKS324" s="273"/>
      <c r="RKT324" s="273"/>
      <c r="RKU324" s="285"/>
      <c r="RKV324" s="353"/>
      <c r="RKW324" s="355"/>
      <c r="RKX324" s="23"/>
      <c r="RKY324" s="277"/>
      <c r="RKZ324" s="300"/>
      <c r="RLA324" s="300"/>
      <c r="RLB324" s="269"/>
      <c r="RLC324" s="300"/>
      <c r="RLD324" s="300"/>
      <c r="RLE324" s="273"/>
      <c r="RLF324" s="273"/>
      <c r="RLG324" s="273"/>
      <c r="RLH324" s="273"/>
      <c r="RLI324" s="273"/>
      <c r="RLJ324" s="273"/>
      <c r="RLK324" s="285"/>
      <c r="RLL324" s="353"/>
      <c r="RLM324" s="355"/>
      <c r="RLN324" s="23"/>
      <c r="RLO324" s="277"/>
      <c r="RLP324" s="300"/>
      <c r="RLQ324" s="300"/>
      <c r="RLR324" s="269"/>
      <c r="RLS324" s="300"/>
      <c r="RLT324" s="300"/>
      <c r="RLU324" s="273"/>
      <c r="RLV324" s="273"/>
      <c r="RLW324" s="273"/>
      <c r="RLX324" s="273"/>
      <c r="RLY324" s="273"/>
      <c r="RLZ324" s="273"/>
      <c r="RMA324" s="285"/>
      <c r="RMB324" s="353"/>
      <c r="RMC324" s="355"/>
      <c r="RMD324" s="23"/>
      <c r="RME324" s="277"/>
      <c r="RMF324" s="300"/>
      <c r="RMG324" s="300"/>
      <c r="RMH324" s="269"/>
      <c r="RMI324" s="300"/>
      <c r="RMJ324" s="300"/>
      <c r="RMK324" s="273"/>
      <c r="RML324" s="273"/>
      <c r="RMM324" s="273"/>
      <c r="RMN324" s="273"/>
      <c r="RMO324" s="273"/>
      <c r="RMP324" s="273"/>
      <c r="RMQ324" s="285"/>
      <c r="RMR324" s="353"/>
      <c r="RMS324" s="355"/>
      <c r="RMT324" s="23"/>
      <c r="RMU324" s="277"/>
      <c r="RMV324" s="300"/>
      <c r="RMW324" s="300"/>
      <c r="RMX324" s="269"/>
      <c r="RMY324" s="300"/>
      <c r="RMZ324" s="300"/>
      <c r="RNA324" s="273"/>
      <c r="RNB324" s="273"/>
      <c r="RNC324" s="273"/>
      <c r="RND324" s="273"/>
      <c r="RNE324" s="273"/>
      <c r="RNF324" s="273"/>
      <c r="RNG324" s="285"/>
      <c r="RNH324" s="353"/>
      <c r="RNI324" s="355"/>
      <c r="RNJ324" s="23"/>
      <c r="RNK324" s="277"/>
      <c r="RNL324" s="300"/>
      <c r="RNM324" s="300"/>
      <c r="RNN324" s="269"/>
      <c r="RNO324" s="300"/>
      <c r="RNP324" s="300"/>
      <c r="RNQ324" s="273"/>
      <c r="RNR324" s="273"/>
      <c r="RNS324" s="273"/>
      <c r="RNT324" s="273"/>
      <c r="RNU324" s="273"/>
      <c r="RNV324" s="273"/>
      <c r="RNW324" s="285"/>
      <c r="RNX324" s="353"/>
      <c r="RNY324" s="355"/>
      <c r="RNZ324" s="23"/>
      <c r="ROA324" s="277"/>
      <c r="ROB324" s="300"/>
      <c r="ROC324" s="300"/>
      <c r="ROD324" s="269"/>
      <c r="ROE324" s="300"/>
      <c r="ROF324" s="300"/>
      <c r="ROG324" s="273"/>
      <c r="ROH324" s="273"/>
      <c r="ROI324" s="273"/>
      <c r="ROJ324" s="273"/>
      <c r="ROK324" s="273"/>
      <c r="ROL324" s="273"/>
      <c r="ROM324" s="285"/>
      <c r="RON324" s="353"/>
      <c r="ROO324" s="355"/>
      <c r="ROP324" s="23"/>
      <c r="ROQ324" s="277"/>
      <c r="ROR324" s="300"/>
      <c r="ROS324" s="300"/>
      <c r="ROT324" s="269"/>
      <c r="ROU324" s="300"/>
      <c r="ROV324" s="300"/>
      <c r="ROW324" s="273"/>
      <c r="ROX324" s="273"/>
      <c r="ROY324" s="273"/>
      <c r="ROZ324" s="273"/>
      <c r="RPA324" s="273"/>
      <c r="RPB324" s="273"/>
      <c r="RPC324" s="285"/>
      <c r="RPD324" s="353"/>
      <c r="RPE324" s="355"/>
      <c r="RPF324" s="23"/>
      <c r="RPG324" s="277"/>
      <c r="RPH324" s="300"/>
      <c r="RPI324" s="300"/>
      <c r="RPJ324" s="269"/>
      <c r="RPK324" s="300"/>
      <c r="RPL324" s="300"/>
      <c r="RPM324" s="273"/>
      <c r="RPN324" s="273"/>
      <c r="RPO324" s="273"/>
      <c r="RPP324" s="273"/>
      <c r="RPQ324" s="273"/>
      <c r="RPR324" s="273"/>
      <c r="RPS324" s="285"/>
      <c r="RPT324" s="353"/>
      <c r="RPU324" s="355"/>
      <c r="RPV324" s="23"/>
      <c r="RPW324" s="277"/>
      <c r="RPX324" s="300"/>
      <c r="RPY324" s="300"/>
      <c r="RPZ324" s="269"/>
      <c r="RQA324" s="300"/>
      <c r="RQB324" s="300"/>
      <c r="RQC324" s="273"/>
      <c r="RQD324" s="273"/>
      <c r="RQE324" s="273"/>
      <c r="RQF324" s="273"/>
      <c r="RQG324" s="273"/>
      <c r="RQH324" s="273"/>
      <c r="RQI324" s="285"/>
      <c r="RQJ324" s="353"/>
      <c r="RQK324" s="355"/>
      <c r="RQL324" s="23"/>
      <c r="RQM324" s="277"/>
      <c r="RQN324" s="300"/>
      <c r="RQO324" s="300"/>
      <c r="RQP324" s="269"/>
      <c r="RQQ324" s="300"/>
      <c r="RQR324" s="300"/>
      <c r="RQS324" s="273"/>
      <c r="RQT324" s="273"/>
      <c r="RQU324" s="273"/>
      <c r="RQV324" s="273"/>
      <c r="RQW324" s="273"/>
      <c r="RQX324" s="273"/>
      <c r="RQY324" s="285"/>
      <c r="RQZ324" s="353"/>
      <c r="RRA324" s="355"/>
      <c r="RRB324" s="23"/>
      <c r="RRC324" s="277"/>
      <c r="RRD324" s="300"/>
      <c r="RRE324" s="300"/>
      <c r="RRF324" s="269"/>
      <c r="RRG324" s="300"/>
      <c r="RRH324" s="300"/>
      <c r="RRI324" s="273"/>
      <c r="RRJ324" s="273"/>
      <c r="RRK324" s="273"/>
      <c r="RRL324" s="273"/>
      <c r="RRM324" s="273"/>
      <c r="RRN324" s="273"/>
      <c r="RRO324" s="285"/>
      <c r="RRP324" s="353"/>
      <c r="RRQ324" s="355"/>
      <c r="RRR324" s="23"/>
      <c r="RRS324" s="277"/>
      <c r="RRT324" s="300"/>
      <c r="RRU324" s="300"/>
      <c r="RRV324" s="269"/>
      <c r="RRW324" s="300"/>
      <c r="RRX324" s="300"/>
      <c r="RRY324" s="273"/>
      <c r="RRZ324" s="273"/>
      <c r="RSA324" s="273"/>
      <c r="RSB324" s="273"/>
      <c r="RSC324" s="273"/>
      <c r="RSD324" s="273"/>
      <c r="RSE324" s="285"/>
      <c r="RSF324" s="353"/>
      <c r="RSG324" s="355"/>
      <c r="RSH324" s="23"/>
      <c r="RSI324" s="277"/>
      <c r="RSJ324" s="300"/>
      <c r="RSK324" s="300"/>
      <c r="RSL324" s="269"/>
      <c r="RSM324" s="300"/>
      <c r="RSN324" s="300"/>
      <c r="RSO324" s="273"/>
      <c r="RSP324" s="273"/>
      <c r="RSQ324" s="273"/>
      <c r="RSR324" s="273"/>
      <c r="RSS324" s="273"/>
      <c r="RST324" s="273"/>
      <c r="RSU324" s="285"/>
      <c r="RSV324" s="353"/>
      <c r="RSW324" s="355"/>
      <c r="RSX324" s="23"/>
      <c r="RSY324" s="277"/>
      <c r="RSZ324" s="300"/>
      <c r="RTA324" s="300"/>
      <c r="RTB324" s="269"/>
      <c r="RTC324" s="300"/>
      <c r="RTD324" s="300"/>
      <c r="RTE324" s="273"/>
      <c r="RTF324" s="273"/>
      <c r="RTG324" s="273"/>
      <c r="RTH324" s="273"/>
      <c r="RTI324" s="273"/>
      <c r="RTJ324" s="273"/>
      <c r="RTK324" s="285"/>
      <c r="RTL324" s="353"/>
      <c r="RTM324" s="355"/>
      <c r="RTN324" s="23"/>
      <c r="RTO324" s="277"/>
      <c r="RTP324" s="300"/>
      <c r="RTQ324" s="300"/>
      <c r="RTR324" s="269"/>
      <c r="RTS324" s="300"/>
      <c r="RTT324" s="300"/>
      <c r="RTU324" s="273"/>
      <c r="RTV324" s="273"/>
      <c r="RTW324" s="273"/>
      <c r="RTX324" s="273"/>
      <c r="RTY324" s="273"/>
      <c r="RTZ324" s="273"/>
      <c r="RUA324" s="285"/>
      <c r="RUB324" s="353"/>
      <c r="RUC324" s="355"/>
      <c r="RUD324" s="23"/>
      <c r="RUE324" s="277"/>
      <c r="RUF324" s="300"/>
      <c r="RUG324" s="300"/>
      <c r="RUH324" s="269"/>
      <c r="RUI324" s="300"/>
      <c r="RUJ324" s="300"/>
      <c r="RUK324" s="273"/>
      <c r="RUL324" s="273"/>
      <c r="RUM324" s="273"/>
      <c r="RUN324" s="273"/>
      <c r="RUO324" s="273"/>
      <c r="RUP324" s="273"/>
      <c r="RUQ324" s="285"/>
      <c r="RUR324" s="353"/>
      <c r="RUS324" s="355"/>
      <c r="RUT324" s="23"/>
      <c r="RUU324" s="277"/>
      <c r="RUV324" s="300"/>
      <c r="RUW324" s="300"/>
      <c r="RUX324" s="269"/>
      <c r="RUY324" s="300"/>
      <c r="RUZ324" s="300"/>
      <c r="RVA324" s="273"/>
      <c r="RVB324" s="273"/>
      <c r="RVC324" s="273"/>
      <c r="RVD324" s="273"/>
      <c r="RVE324" s="273"/>
      <c r="RVF324" s="273"/>
      <c r="RVG324" s="285"/>
      <c r="RVH324" s="353"/>
      <c r="RVI324" s="355"/>
      <c r="RVJ324" s="23"/>
      <c r="RVK324" s="277"/>
      <c r="RVL324" s="300"/>
      <c r="RVM324" s="300"/>
      <c r="RVN324" s="269"/>
      <c r="RVO324" s="300"/>
      <c r="RVP324" s="300"/>
      <c r="RVQ324" s="273"/>
      <c r="RVR324" s="273"/>
      <c r="RVS324" s="273"/>
      <c r="RVT324" s="273"/>
      <c r="RVU324" s="273"/>
      <c r="RVV324" s="273"/>
      <c r="RVW324" s="285"/>
      <c r="RVX324" s="353"/>
      <c r="RVY324" s="355"/>
      <c r="RVZ324" s="23"/>
      <c r="RWA324" s="277"/>
      <c r="RWB324" s="300"/>
      <c r="RWC324" s="300"/>
      <c r="RWD324" s="269"/>
      <c r="RWE324" s="300"/>
      <c r="RWF324" s="300"/>
      <c r="RWG324" s="273"/>
      <c r="RWH324" s="273"/>
      <c r="RWI324" s="273"/>
      <c r="RWJ324" s="273"/>
      <c r="RWK324" s="273"/>
      <c r="RWL324" s="273"/>
      <c r="RWM324" s="285"/>
      <c r="RWN324" s="353"/>
      <c r="RWO324" s="355"/>
      <c r="RWP324" s="23"/>
      <c r="RWQ324" s="277"/>
      <c r="RWR324" s="300"/>
      <c r="RWS324" s="300"/>
      <c r="RWT324" s="269"/>
      <c r="RWU324" s="300"/>
      <c r="RWV324" s="300"/>
      <c r="RWW324" s="273"/>
      <c r="RWX324" s="273"/>
      <c r="RWY324" s="273"/>
      <c r="RWZ324" s="273"/>
      <c r="RXA324" s="273"/>
      <c r="RXB324" s="273"/>
      <c r="RXC324" s="285"/>
      <c r="RXD324" s="353"/>
      <c r="RXE324" s="355"/>
      <c r="RXF324" s="23"/>
      <c r="RXG324" s="277"/>
      <c r="RXH324" s="300"/>
      <c r="RXI324" s="300"/>
      <c r="RXJ324" s="269"/>
      <c r="RXK324" s="300"/>
      <c r="RXL324" s="300"/>
      <c r="RXM324" s="273"/>
      <c r="RXN324" s="273"/>
      <c r="RXO324" s="273"/>
      <c r="RXP324" s="273"/>
      <c r="RXQ324" s="273"/>
      <c r="RXR324" s="273"/>
      <c r="RXS324" s="285"/>
      <c r="RXT324" s="353"/>
      <c r="RXU324" s="355"/>
      <c r="RXV324" s="23"/>
      <c r="RXW324" s="277"/>
      <c r="RXX324" s="300"/>
      <c r="RXY324" s="300"/>
      <c r="RXZ324" s="269"/>
      <c r="RYA324" s="300"/>
      <c r="RYB324" s="300"/>
      <c r="RYC324" s="273"/>
      <c r="RYD324" s="273"/>
      <c r="RYE324" s="273"/>
      <c r="RYF324" s="273"/>
      <c r="RYG324" s="273"/>
      <c r="RYH324" s="273"/>
      <c r="RYI324" s="285"/>
      <c r="RYJ324" s="353"/>
      <c r="RYK324" s="355"/>
      <c r="RYL324" s="23"/>
      <c r="RYM324" s="277"/>
      <c r="RYN324" s="300"/>
      <c r="RYO324" s="300"/>
      <c r="RYP324" s="269"/>
      <c r="RYQ324" s="300"/>
      <c r="RYR324" s="300"/>
      <c r="RYS324" s="273"/>
      <c r="RYT324" s="273"/>
      <c r="RYU324" s="273"/>
      <c r="RYV324" s="273"/>
      <c r="RYW324" s="273"/>
      <c r="RYX324" s="273"/>
      <c r="RYY324" s="285"/>
      <c r="RYZ324" s="353"/>
      <c r="RZA324" s="355"/>
      <c r="RZB324" s="23"/>
      <c r="RZC324" s="277"/>
      <c r="RZD324" s="300"/>
      <c r="RZE324" s="300"/>
      <c r="RZF324" s="269"/>
      <c r="RZG324" s="300"/>
      <c r="RZH324" s="300"/>
      <c r="RZI324" s="273"/>
      <c r="RZJ324" s="273"/>
      <c r="RZK324" s="273"/>
      <c r="RZL324" s="273"/>
      <c r="RZM324" s="273"/>
      <c r="RZN324" s="273"/>
      <c r="RZO324" s="285"/>
      <c r="RZP324" s="353"/>
      <c r="RZQ324" s="355"/>
      <c r="RZR324" s="23"/>
      <c r="RZS324" s="277"/>
      <c r="RZT324" s="300"/>
      <c r="RZU324" s="300"/>
      <c r="RZV324" s="269"/>
      <c r="RZW324" s="300"/>
      <c r="RZX324" s="300"/>
      <c r="RZY324" s="273"/>
      <c r="RZZ324" s="273"/>
      <c r="SAA324" s="273"/>
      <c r="SAB324" s="273"/>
      <c r="SAC324" s="273"/>
      <c r="SAD324" s="273"/>
      <c r="SAE324" s="285"/>
      <c r="SAF324" s="353"/>
      <c r="SAG324" s="355"/>
      <c r="SAH324" s="23"/>
      <c r="SAI324" s="277"/>
      <c r="SAJ324" s="300"/>
      <c r="SAK324" s="300"/>
      <c r="SAL324" s="269"/>
      <c r="SAM324" s="300"/>
      <c r="SAN324" s="300"/>
      <c r="SAO324" s="273"/>
      <c r="SAP324" s="273"/>
      <c r="SAQ324" s="273"/>
      <c r="SAR324" s="273"/>
      <c r="SAS324" s="273"/>
      <c r="SAT324" s="273"/>
      <c r="SAU324" s="285"/>
      <c r="SAV324" s="353"/>
      <c r="SAW324" s="355"/>
      <c r="SAX324" s="23"/>
      <c r="SAY324" s="277"/>
      <c r="SAZ324" s="300"/>
      <c r="SBA324" s="300"/>
      <c r="SBB324" s="269"/>
      <c r="SBC324" s="300"/>
      <c r="SBD324" s="300"/>
      <c r="SBE324" s="273"/>
      <c r="SBF324" s="273"/>
      <c r="SBG324" s="273"/>
      <c r="SBH324" s="273"/>
      <c r="SBI324" s="273"/>
      <c r="SBJ324" s="273"/>
      <c r="SBK324" s="285"/>
      <c r="SBL324" s="353"/>
      <c r="SBM324" s="355"/>
      <c r="SBN324" s="23"/>
      <c r="SBO324" s="277"/>
      <c r="SBP324" s="300"/>
      <c r="SBQ324" s="300"/>
      <c r="SBR324" s="269"/>
      <c r="SBS324" s="300"/>
      <c r="SBT324" s="300"/>
      <c r="SBU324" s="273"/>
      <c r="SBV324" s="273"/>
      <c r="SBW324" s="273"/>
      <c r="SBX324" s="273"/>
      <c r="SBY324" s="273"/>
      <c r="SBZ324" s="273"/>
      <c r="SCA324" s="285"/>
      <c r="SCB324" s="353"/>
      <c r="SCC324" s="355"/>
      <c r="SCD324" s="23"/>
      <c r="SCE324" s="277"/>
      <c r="SCF324" s="300"/>
      <c r="SCG324" s="300"/>
      <c r="SCH324" s="269"/>
      <c r="SCI324" s="300"/>
      <c r="SCJ324" s="300"/>
      <c r="SCK324" s="273"/>
      <c r="SCL324" s="273"/>
      <c r="SCM324" s="273"/>
      <c r="SCN324" s="273"/>
      <c r="SCO324" s="273"/>
      <c r="SCP324" s="273"/>
      <c r="SCQ324" s="285"/>
      <c r="SCR324" s="353"/>
      <c r="SCS324" s="355"/>
      <c r="SCT324" s="23"/>
      <c r="SCU324" s="277"/>
      <c r="SCV324" s="300"/>
      <c r="SCW324" s="300"/>
      <c r="SCX324" s="269"/>
      <c r="SCY324" s="300"/>
      <c r="SCZ324" s="300"/>
      <c r="SDA324" s="273"/>
      <c r="SDB324" s="273"/>
      <c r="SDC324" s="273"/>
      <c r="SDD324" s="273"/>
      <c r="SDE324" s="273"/>
      <c r="SDF324" s="273"/>
      <c r="SDG324" s="285"/>
      <c r="SDH324" s="353"/>
      <c r="SDI324" s="355"/>
      <c r="SDJ324" s="23"/>
      <c r="SDK324" s="277"/>
      <c r="SDL324" s="300"/>
      <c r="SDM324" s="300"/>
      <c r="SDN324" s="269"/>
      <c r="SDO324" s="300"/>
      <c r="SDP324" s="300"/>
      <c r="SDQ324" s="273"/>
      <c r="SDR324" s="273"/>
      <c r="SDS324" s="273"/>
      <c r="SDT324" s="273"/>
      <c r="SDU324" s="273"/>
      <c r="SDV324" s="273"/>
      <c r="SDW324" s="285"/>
      <c r="SDX324" s="353"/>
      <c r="SDY324" s="355"/>
      <c r="SDZ324" s="23"/>
      <c r="SEA324" s="277"/>
      <c r="SEB324" s="300"/>
      <c r="SEC324" s="300"/>
      <c r="SED324" s="269"/>
      <c r="SEE324" s="300"/>
      <c r="SEF324" s="300"/>
      <c r="SEG324" s="273"/>
      <c r="SEH324" s="273"/>
      <c r="SEI324" s="273"/>
      <c r="SEJ324" s="273"/>
      <c r="SEK324" s="273"/>
      <c r="SEL324" s="273"/>
      <c r="SEM324" s="285"/>
      <c r="SEN324" s="353"/>
      <c r="SEO324" s="355"/>
      <c r="SEP324" s="23"/>
      <c r="SEQ324" s="277"/>
      <c r="SER324" s="300"/>
      <c r="SES324" s="300"/>
      <c r="SET324" s="269"/>
      <c r="SEU324" s="300"/>
      <c r="SEV324" s="300"/>
      <c r="SEW324" s="273"/>
      <c r="SEX324" s="273"/>
      <c r="SEY324" s="273"/>
      <c r="SEZ324" s="273"/>
      <c r="SFA324" s="273"/>
      <c r="SFB324" s="273"/>
      <c r="SFC324" s="285"/>
      <c r="SFD324" s="353"/>
      <c r="SFE324" s="355"/>
      <c r="SFF324" s="23"/>
      <c r="SFG324" s="277"/>
      <c r="SFH324" s="300"/>
      <c r="SFI324" s="300"/>
      <c r="SFJ324" s="269"/>
      <c r="SFK324" s="300"/>
      <c r="SFL324" s="300"/>
      <c r="SFM324" s="273"/>
      <c r="SFN324" s="273"/>
      <c r="SFO324" s="273"/>
      <c r="SFP324" s="273"/>
      <c r="SFQ324" s="273"/>
      <c r="SFR324" s="273"/>
      <c r="SFS324" s="285"/>
      <c r="SFT324" s="353"/>
      <c r="SFU324" s="355"/>
      <c r="SFV324" s="23"/>
      <c r="SFW324" s="277"/>
      <c r="SFX324" s="300"/>
      <c r="SFY324" s="300"/>
      <c r="SFZ324" s="269"/>
      <c r="SGA324" s="300"/>
      <c r="SGB324" s="300"/>
      <c r="SGC324" s="273"/>
      <c r="SGD324" s="273"/>
      <c r="SGE324" s="273"/>
      <c r="SGF324" s="273"/>
      <c r="SGG324" s="273"/>
      <c r="SGH324" s="273"/>
      <c r="SGI324" s="285"/>
      <c r="SGJ324" s="353"/>
      <c r="SGK324" s="355"/>
      <c r="SGL324" s="23"/>
      <c r="SGM324" s="277"/>
      <c r="SGN324" s="300"/>
      <c r="SGO324" s="300"/>
      <c r="SGP324" s="269"/>
      <c r="SGQ324" s="300"/>
      <c r="SGR324" s="300"/>
      <c r="SGS324" s="273"/>
      <c r="SGT324" s="273"/>
      <c r="SGU324" s="273"/>
      <c r="SGV324" s="273"/>
      <c r="SGW324" s="273"/>
      <c r="SGX324" s="273"/>
      <c r="SGY324" s="285"/>
      <c r="SGZ324" s="353"/>
      <c r="SHA324" s="355"/>
      <c r="SHB324" s="23"/>
      <c r="SHC324" s="277"/>
      <c r="SHD324" s="300"/>
      <c r="SHE324" s="300"/>
      <c r="SHF324" s="269"/>
      <c r="SHG324" s="300"/>
      <c r="SHH324" s="300"/>
      <c r="SHI324" s="273"/>
      <c r="SHJ324" s="273"/>
      <c r="SHK324" s="273"/>
      <c r="SHL324" s="273"/>
      <c r="SHM324" s="273"/>
      <c r="SHN324" s="273"/>
      <c r="SHO324" s="285"/>
      <c r="SHP324" s="353"/>
      <c r="SHQ324" s="355"/>
      <c r="SHR324" s="23"/>
      <c r="SHS324" s="277"/>
      <c r="SHT324" s="300"/>
      <c r="SHU324" s="300"/>
      <c r="SHV324" s="269"/>
      <c r="SHW324" s="300"/>
      <c r="SHX324" s="300"/>
      <c r="SHY324" s="273"/>
      <c r="SHZ324" s="273"/>
      <c r="SIA324" s="273"/>
      <c r="SIB324" s="273"/>
      <c r="SIC324" s="273"/>
      <c r="SID324" s="273"/>
      <c r="SIE324" s="285"/>
      <c r="SIF324" s="353"/>
      <c r="SIG324" s="355"/>
      <c r="SIH324" s="23"/>
      <c r="SII324" s="277"/>
      <c r="SIJ324" s="300"/>
      <c r="SIK324" s="300"/>
      <c r="SIL324" s="269"/>
      <c r="SIM324" s="300"/>
      <c r="SIN324" s="300"/>
      <c r="SIO324" s="273"/>
      <c r="SIP324" s="273"/>
      <c r="SIQ324" s="273"/>
      <c r="SIR324" s="273"/>
      <c r="SIS324" s="273"/>
      <c r="SIT324" s="273"/>
      <c r="SIU324" s="285"/>
      <c r="SIV324" s="353"/>
      <c r="SIW324" s="355"/>
      <c r="SIX324" s="23"/>
      <c r="SIY324" s="277"/>
      <c r="SIZ324" s="300"/>
      <c r="SJA324" s="300"/>
      <c r="SJB324" s="269"/>
      <c r="SJC324" s="300"/>
      <c r="SJD324" s="300"/>
      <c r="SJE324" s="273"/>
      <c r="SJF324" s="273"/>
      <c r="SJG324" s="273"/>
      <c r="SJH324" s="273"/>
      <c r="SJI324" s="273"/>
      <c r="SJJ324" s="273"/>
      <c r="SJK324" s="285"/>
      <c r="SJL324" s="353"/>
      <c r="SJM324" s="355"/>
      <c r="SJN324" s="23"/>
      <c r="SJO324" s="277"/>
      <c r="SJP324" s="300"/>
      <c r="SJQ324" s="300"/>
      <c r="SJR324" s="269"/>
      <c r="SJS324" s="300"/>
      <c r="SJT324" s="300"/>
      <c r="SJU324" s="273"/>
      <c r="SJV324" s="273"/>
      <c r="SJW324" s="273"/>
      <c r="SJX324" s="273"/>
      <c r="SJY324" s="273"/>
      <c r="SJZ324" s="273"/>
      <c r="SKA324" s="285"/>
      <c r="SKB324" s="353"/>
      <c r="SKC324" s="355"/>
      <c r="SKD324" s="23"/>
      <c r="SKE324" s="277"/>
      <c r="SKF324" s="300"/>
      <c r="SKG324" s="300"/>
      <c r="SKH324" s="269"/>
      <c r="SKI324" s="300"/>
      <c r="SKJ324" s="300"/>
      <c r="SKK324" s="273"/>
      <c r="SKL324" s="273"/>
      <c r="SKM324" s="273"/>
      <c r="SKN324" s="273"/>
      <c r="SKO324" s="273"/>
      <c r="SKP324" s="273"/>
      <c r="SKQ324" s="285"/>
      <c r="SKR324" s="353"/>
      <c r="SKS324" s="355"/>
      <c r="SKT324" s="23"/>
      <c r="SKU324" s="277"/>
      <c r="SKV324" s="300"/>
      <c r="SKW324" s="300"/>
      <c r="SKX324" s="269"/>
      <c r="SKY324" s="300"/>
      <c r="SKZ324" s="300"/>
      <c r="SLA324" s="273"/>
      <c r="SLB324" s="273"/>
      <c r="SLC324" s="273"/>
      <c r="SLD324" s="273"/>
      <c r="SLE324" s="273"/>
      <c r="SLF324" s="273"/>
      <c r="SLG324" s="285"/>
      <c r="SLH324" s="353"/>
      <c r="SLI324" s="355"/>
      <c r="SLJ324" s="23"/>
      <c r="SLK324" s="277"/>
      <c r="SLL324" s="300"/>
      <c r="SLM324" s="300"/>
      <c r="SLN324" s="269"/>
      <c r="SLO324" s="300"/>
      <c r="SLP324" s="300"/>
      <c r="SLQ324" s="273"/>
      <c r="SLR324" s="273"/>
      <c r="SLS324" s="273"/>
      <c r="SLT324" s="273"/>
      <c r="SLU324" s="273"/>
      <c r="SLV324" s="273"/>
      <c r="SLW324" s="285"/>
      <c r="SLX324" s="353"/>
      <c r="SLY324" s="355"/>
      <c r="SLZ324" s="23"/>
      <c r="SMA324" s="277"/>
      <c r="SMB324" s="300"/>
      <c r="SMC324" s="300"/>
      <c r="SMD324" s="269"/>
      <c r="SME324" s="300"/>
      <c r="SMF324" s="300"/>
      <c r="SMG324" s="273"/>
      <c r="SMH324" s="273"/>
      <c r="SMI324" s="273"/>
      <c r="SMJ324" s="273"/>
      <c r="SMK324" s="273"/>
      <c r="SML324" s="273"/>
      <c r="SMM324" s="285"/>
      <c r="SMN324" s="353"/>
      <c r="SMO324" s="355"/>
      <c r="SMP324" s="23"/>
      <c r="SMQ324" s="277"/>
      <c r="SMR324" s="300"/>
      <c r="SMS324" s="300"/>
      <c r="SMT324" s="269"/>
      <c r="SMU324" s="300"/>
      <c r="SMV324" s="300"/>
      <c r="SMW324" s="273"/>
      <c r="SMX324" s="273"/>
      <c r="SMY324" s="273"/>
      <c r="SMZ324" s="273"/>
      <c r="SNA324" s="273"/>
      <c r="SNB324" s="273"/>
      <c r="SNC324" s="285"/>
      <c r="SND324" s="353"/>
      <c r="SNE324" s="355"/>
      <c r="SNF324" s="23"/>
      <c r="SNG324" s="277"/>
      <c r="SNH324" s="300"/>
      <c r="SNI324" s="300"/>
      <c r="SNJ324" s="269"/>
      <c r="SNK324" s="300"/>
      <c r="SNL324" s="300"/>
      <c r="SNM324" s="273"/>
      <c r="SNN324" s="273"/>
      <c r="SNO324" s="273"/>
      <c r="SNP324" s="273"/>
      <c r="SNQ324" s="273"/>
      <c r="SNR324" s="273"/>
      <c r="SNS324" s="285"/>
      <c r="SNT324" s="353"/>
      <c r="SNU324" s="355"/>
      <c r="SNV324" s="23"/>
      <c r="SNW324" s="277"/>
      <c r="SNX324" s="300"/>
      <c r="SNY324" s="300"/>
      <c r="SNZ324" s="269"/>
      <c r="SOA324" s="300"/>
      <c r="SOB324" s="300"/>
      <c r="SOC324" s="273"/>
      <c r="SOD324" s="273"/>
      <c r="SOE324" s="273"/>
      <c r="SOF324" s="273"/>
      <c r="SOG324" s="273"/>
      <c r="SOH324" s="273"/>
      <c r="SOI324" s="285"/>
      <c r="SOJ324" s="353"/>
      <c r="SOK324" s="355"/>
      <c r="SOL324" s="23"/>
      <c r="SOM324" s="277"/>
      <c r="SON324" s="300"/>
      <c r="SOO324" s="300"/>
      <c r="SOP324" s="269"/>
      <c r="SOQ324" s="300"/>
      <c r="SOR324" s="300"/>
      <c r="SOS324" s="273"/>
      <c r="SOT324" s="273"/>
      <c r="SOU324" s="273"/>
      <c r="SOV324" s="273"/>
      <c r="SOW324" s="273"/>
      <c r="SOX324" s="273"/>
      <c r="SOY324" s="285"/>
      <c r="SOZ324" s="353"/>
      <c r="SPA324" s="355"/>
      <c r="SPB324" s="23"/>
      <c r="SPC324" s="277"/>
      <c r="SPD324" s="300"/>
      <c r="SPE324" s="300"/>
      <c r="SPF324" s="269"/>
      <c r="SPG324" s="300"/>
      <c r="SPH324" s="300"/>
      <c r="SPI324" s="273"/>
      <c r="SPJ324" s="273"/>
      <c r="SPK324" s="273"/>
      <c r="SPL324" s="273"/>
      <c r="SPM324" s="273"/>
      <c r="SPN324" s="273"/>
      <c r="SPO324" s="285"/>
      <c r="SPP324" s="353"/>
      <c r="SPQ324" s="355"/>
      <c r="SPR324" s="23"/>
      <c r="SPS324" s="277"/>
      <c r="SPT324" s="300"/>
      <c r="SPU324" s="300"/>
      <c r="SPV324" s="269"/>
      <c r="SPW324" s="300"/>
      <c r="SPX324" s="300"/>
      <c r="SPY324" s="273"/>
      <c r="SPZ324" s="273"/>
      <c r="SQA324" s="273"/>
      <c r="SQB324" s="273"/>
      <c r="SQC324" s="273"/>
      <c r="SQD324" s="273"/>
      <c r="SQE324" s="285"/>
      <c r="SQF324" s="353"/>
      <c r="SQG324" s="355"/>
      <c r="SQH324" s="23"/>
      <c r="SQI324" s="277"/>
      <c r="SQJ324" s="300"/>
      <c r="SQK324" s="300"/>
      <c r="SQL324" s="269"/>
      <c r="SQM324" s="300"/>
      <c r="SQN324" s="300"/>
      <c r="SQO324" s="273"/>
      <c r="SQP324" s="273"/>
      <c r="SQQ324" s="273"/>
      <c r="SQR324" s="273"/>
      <c r="SQS324" s="273"/>
      <c r="SQT324" s="273"/>
      <c r="SQU324" s="285"/>
      <c r="SQV324" s="353"/>
      <c r="SQW324" s="355"/>
      <c r="SQX324" s="23"/>
      <c r="SQY324" s="277"/>
      <c r="SQZ324" s="300"/>
      <c r="SRA324" s="300"/>
      <c r="SRB324" s="269"/>
      <c r="SRC324" s="300"/>
      <c r="SRD324" s="300"/>
      <c r="SRE324" s="273"/>
      <c r="SRF324" s="273"/>
      <c r="SRG324" s="273"/>
      <c r="SRH324" s="273"/>
      <c r="SRI324" s="273"/>
      <c r="SRJ324" s="273"/>
      <c r="SRK324" s="285"/>
      <c r="SRL324" s="353"/>
      <c r="SRM324" s="355"/>
      <c r="SRN324" s="23"/>
      <c r="SRO324" s="277"/>
      <c r="SRP324" s="300"/>
      <c r="SRQ324" s="300"/>
      <c r="SRR324" s="269"/>
      <c r="SRS324" s="300"/>
      <c r="SRT324" s="300"/>
      <c r="SRU324" s="273"/>
      <c r="SRV324" s="273"/>
      <c r="SRW324" s="273"/>
      <c r="SRX324" s="273"/>
      <c r="SRY324" s="273"/>
      <c r="SRZ324" s="273"/>
      <c r="SSA324" s="285"/>
      <c r="SSB324" s="353"/>
      <c r="SSC324" s="355"/>
      <c r="SSD324" s="23"/>
      <c r="SSE324" s="277"/>
      <c r="SSF324" s="300"/>
      <c r="SSG324" s="300"/>
      <c r="SSH324" s="269"/>
      <c r="SSI324" s="300"/>
      <c r="SSJ324" s="300"/>
      <c r="SSK324" s="273"/>
      <c r="SSL324" s="273"/>
      <c r="SSM324" s="273"/>
      <c r="SSN324" s="273"/>
      <c r="SSO324" s="273"/>
      <c r="SSP324" s="273"/>
      <c r="SSQ324" s="285"/>
      <c r="SSR324" s="353"/>
      <c r="SSS324" s="355"/>
      <c r="SST324" s="23"/>
      <c r="SSU324" s="277"/>
      <c r="SSV324" s="300"/>
      <c r="SSW324" s="300"/>
      <c r="SSX324" s="269"/>
      <c r="SSY324" s="300"/>
      <c r="SSZ324" s="300"/>
      <c r="STA324" s="273"/>
      <c r="STB324" s="273"/>
      <c r="STC324" s="273"/>
      <c r="STD324" s="273"/>
      <c r="STE324" s="273"/>
      <c r="STF324" s="273"/>
      <c r="STG324" s="285"/>
      <c r="STH324" s="353"/>
      <c r="STI324" s="355"/>
      <c r="STJ324" s="23"/>
      <c r="STK324" s="277"/>
      <c r="STL324" s="300"/>
      <c r="STM324" s="300"/>
      <c r="STN324" s="269"/>
      <c r="STO324" s="300"/>
      <c r="STP324" s="300"/>
      <c r="STQ324" s="273"/>
      <c r="STR324" s="273"/>
      <c r="STS324" s="273"/>
      <c r="STT324" s="273"/>
      <c r="STU324" s="273"/>
      <c r="STV324" s="273"/>
      <c r="STW324" s="285"/>
      <c r="STX324" s="353"/>
      <c r="STY324" s="355"/>
      <c r="STZ324" s="23"/>
      <c r="SUA324" s="277"/>
      <c r="SUB324" s="300"/>
      <c r="SUC324" s="300"/>
      <c r="SUD324" s="269"/>
      <c r="SUE324" s="300"/>
      <c r="SUF324" s="300"/>
      <c r="SUG324" s="273"/>
      <c r="SUH324" s="273"/>
      <c r="SUI324" s="273"/>
      <c r="SUJ324" s="273"/>
      <c r="SUK324" s="273"/>
      <c r="SUL324" s="273"/>
      <c r="SUM324" s="285"/>
      <c r="SUN324" s="353"/>
      <c r="SUO324" s="355"/>
      <c r="SUP324" s="23"/>
      <c r="SUQ324" s="277"/>
      <c r="SUR324" s="300"/>
      <c r="SUS324" s="300"/>
      <c r="SUT324" s="269"/>
      <c r="SUU324" s="300"/>
      <c r="SUV324" s="300"/>
      <c r="SUW324" s="273"/>
      <c r="SUX324" s="273"/>
      <c r="SUY324" s="273"/>
      <c r="SUZ324" s="273"/>
      <c r="SVA324" s="273"/>
      <c r="SVB324" s="273"/>
      <c r="SVC324" s="285"/>
      <c r="SVD324" s="353"/>
      <c r="SVE324" s="355"/>
      <c r="SVF324" s="23"/>
      <c r="SVG324" s="277"/>
      <c r="SVH324" s="300"/>
      <c r="SVI324" s="300"/>
      <c r="SVJ324" s="269"/>
      <c r="SVK324" s="300"/>
      <c r="SVL324" s="300"/>
      <c r="SVM324" s="273"/>
      <c r="SVN324" s="273"/>
      <c r="SVO324" s="273"/>
      <c r="SVP324" s="273"/>
      <c r="SVQ324" s="273"/>
      <c r="SVR324" s="273"/>
      <c r="SVS324" s="285"/>
      <c r="SVT324" s="353"/>
      <c r="SVU324" s="355"/>
      <c r="SVV324" s="23"/>
      <c r="SVW324" s="277"/>
      <c r="SVX324" s="300"/>
      <c r="SVY324" s="300"/>
      <c r="SVZ324" s="269"/>
      <c r="SWA324" s="300"/>
      <c r="SWB324" s="300"/>
      <c r="SWC324" s="273"/>
      <c r="SWD324" s="273"/>
      <c r="SWE324" s="273"/>
      <c r="SWF324" s="273"/>
      <c r="SWG324" s="273"/>
      <c r="SWH324" s="273"/>
      <c r="SWI324" s="285"/>
      <c r="SWJ324" s="353"/>
      <c r="SWK324" s="355"/>
      <c r="SWL324" s="23"/>
      <c r="SWM324" s="277"/>
      <c r="SWN324" s="300"/>
      <c r="SWO324" s="300"/>
      <c r="SWP324" s="269"/>
      <c r="SWQ324" s="300"/>
      <c r="SWR324" s="300"/>
      <c r="SWS324" s="273"/>
      <c r="SWT324" s="273"/>
      <c r="SWU324" s="273"/>
      <c r="SWV324" s="273"/>
      <c r="SWW324" s="273"/>
      <c r="SWX324" s="273"/>
      <c r="SWY324" s="285"/>
      <c r="SWZ324" s="353"/>
      <c r="SXA324" s="355"/>
      <c r="SXB324" s="23"/>
      <c r="SXC324" s="277"/>
      <c r="SXD324" s="300"/>
      <c r="SXE324" s="300"/>
      <c r="SXF324" s="269"/>
      <c r="SXG324" s="300"/>
      <c r="SXH324" s="300"/>
      <c r="SXI324" s="273"/>
      <c r="SXJ324" s="273"/>
      <c r="SXK324" s="273"/>
      <c r="SXL324" s="273"/>
      <c r="SXM324" s="273"/>
      <c r="SXN324" s="273"/>
      <c r="SXO324" s="285"/>
      <c r="SXP324" s="353"/>
      <c r="SXQ324" s="355"/>
      <c r="SXR324" s="23"/>
      <c r="SXS324" s="277"/>
      <c r="SXT324" s="300"/>
      <c r="SXU324" s="300"/>
      <c r="SXV324" s="269"/>
      <c r="SXW324" s="300"/>
      <c r="SXX324" s="300"/>
      <c r="SXY324" s="273"/>
      <c r="SXZ324" s="273"/>
      <c r="SYA324" s="273"/>
      <c r="SYB324" s="273"/>
      <c r="SYC324" s="273"/>
      <c r="SYD324" s="273"/>
      <c r="SYE324" s="285"/>
      <c r="SYF324" s="353"/>
      <c r="SYG324" s="355"/>
      <c r="SYH324" s="23"/>
      <c r="SYI324" s="277"/>
      <c r="SYJ324" s="300"/>
      <c r="SYK324" s="300"/>
      <c r="SYL324" s="269"/>
      <c r="SYM324" s="300"/>
      <c r="SYN324" s="300"/>
      <c r="SYO324" s="273"/>
      <c r="SYP324" s="273"/>
      <c r="SYQ324" s="273"/>
      <c r="SYR324" s="273"/>
      <c r="SYS324" s="273"/>
      <c r="SYT324" s="273"/>
      <c r="SYU324" s="285"/>
      <c r="SYV324" s="353"/>
      <c r="SYW324" s="355"/>
      <c r="SYX324" s="23"/>
      <c r="SYY324" s="277"/>
      <c r="SYZ324" s="300"/>
      <c r="SZA324" s="300"/>
      <c r="SZB324" s="269"/>
      <c r="SZC324" s="300"/>
      <c r="SZD324" s="300"/>
      <c r="SZE324" s="273"/>
      <c r="SZF324" s="273"/>
      <c r="SZG324" s="273"/>
      <c r="SZH324" s="273"/>
      <c r="SZI324" s="273"/>
      <c r="SZJ324" s="273"/>
      <c r="SZK324" s="285"/>
      <c r="SZL324" s="353"/>
      <c r="SZM324" s="355"/>
      <c r="SZN324" s="23"/>
      <c r="SZO324" s="277"/>
      <c r="SZP324" s="300"/>
      <c r="SZQ324" s="300"/>
      <c r="SZR324" s="269"/>
      <c r="SZS324" s="300"/>
      <c r="SZT324" s="300"/>
      <c r="SZU324" s="273"/>
      <c r="SZV324" s="273"/>
      <c r="SZW324" s="273"/>
      <c r="SZX324" s="273"/>
      <c r="SZY324" s="273"/>
      <c r="SZZ324" s="273"/>
      <c r="TAA324" s="285"/>
      <c r="TAB324" s="353"/>
      <c r="TAC324" s="355"/>
      <c r="TAD324" s="23"/>
      <c r="TAE324" s="277"/>
      <c r="TAF324" s="300"/>
      <c r="TAG324" s="300"/>
      <c r="TAH324" s="269"/>
      <c r="TAI324" s="300"/>
      <c r="TAJ324" s="300"/>
      <c r="TAK324" s="273"/>
      <c r="TAL324" s="273"/>
      <c r="TAM324" s="273"/>
      <c r="TAN324" s="273"/>
      <c r="TAO324" s="273"/>
      <c r="TAP324" s="273"/>
      <c r="TAQ324" s="285"/>
      <c r="TAR324" s="353"/>
      <c r="TAS324" s="355"/>
      <c r="TAT324" s="23"/>
      <c r="TAU324" s="277"/>
      <c r="TAV324" s="300"/>
      <c r="TAW324" s="300"/>
      <c r="TAX324" s="269"/>
      <c r="TAY324" s="300"/>
      <c r="TAZ324" s="300"/>
      <c r="TBA324" s="273"/>
      <c r="TBB324" s="273"/>
      <c r="TBC324" s="273"/>
      <c r="TBD324" s="273"/>
      <c r="TBE324" s="273"/>
      <c r="TBF324" s="273"/>
      <c r="TBG324" s="285"/>
      <c r="TBH324" s="353"/>
      <c r="TBI324" s="355"/>
      <c r="TBJ324" s="23"/>
      <c r="TBK324" s="277"/>
      <c r="TBL324" s="300"/>
      <c r="TBM324" s="300"/>
      <c r="TBN324" s="269"/>
      <c r="TBO324" s="300"/>
      <c r="TBP324" s="300"/>
      <c r="TBQ324" s="273"/>
      <c r="TBR324" s="273"/>
      <c r="TBS324" s="273"/>
      <c r="TBT324" s="273"/>
      <c r="TBU324" s="273"/>
      <c r="TBV324" s="273"/>
      <c r="TBW324" s="285"/>
      <c r="TBX324" s="353"/>
      <c r="TBY324" s="355"/>
      <c r="TBZ324" s="23"/>
      <c r="TCA324" s="277"/>
      <c r="TCB324" s="300"/>
      <c r="TCC324" s="300"/>
      <c r="TCD324" s="269"/>
      <c r="TCE324" s="300"/>
      <c r="TCF324" s="300"/>
      <c r="TCG324" s="273"/>
      <c r="TCH324" s="273"/>
      <c r="TCI324" s="273"/>
      <c r="TCJ324" s="273"/>
      <c r="TCK324" s="273"/>
      <c r="TCL324" s="273"/>
      <c r="TCM324" s="285"/>
      <c r="TCN324" s="353"/>
      <c r="TCO324" s="355"/>
      <c r="TCP324" s="23"/>
      <c r="TCQ324" s="277"/>
      <c r="TCR324" s="300"/>
      <c r="TCS324" s="300"/>
      <c r="TCT324" s="269"/>
      <c r="TCU324" s="300"/>
      <c r="TCV324" s="300"/>
      <c r="TCW324" s="273"/>
      <c r="TCX324" s="273"/>
      <c r="TCY324" s="273"/>
      <c r="TCZ324" s="273"/>
      <c r="TDA324" s="273"/>
      <c r="TDB324" s="273"/>
      <c r="TDC324" s="285"/>
      <c r="TDD324" s="353"/>
      <c r="TDE324" s="355"/>
      <c r="TDF324" s="23"/>
      <c r="TDG324" s="277"/>
      <c r="TDH324" s="300"/>
      <c r="TDI324" s="300"/>
      <c r="TDJ324" s="269"/>
      <c r="TDK324" s="300"/>
      <c r="TDL324" s="300"/>
      <c r="TDM324" s="273"/>
      <c r="TDN324" s="273"/>
      <c r="TDO324" s="273"/>
      <c r="TDP324" s="273"/>
      <c r="TDQ324" s="273"/>
      <c r="TDR324" s="273"/>
      <c r="TDS324" s="285"/>
      <c r="TDT324" s="353"/>
      <c r="TDU324" s="355"/>
      <c r="TDV324" s="23"/>
      <c r="TDW324" s="277"/>
      <c r="TDX324" s="300"/>
      <c r="TDY324" s="300"/>
      <c r="TDZ324" s="269"/>
      <c r="TEA324" s="300"/>
      <c r="TEB324" s="300"/>
      <c r="TEC324" s="273"/>
      <c r="TED324" s="273"/>
      <c r="TEE324" s="273"/>
      <c r="TEF324" s="273"/>
      <c r="TEG324" s="273"/>
      <c r="TEH324" s="273"/>
      <c r="TEI324" s="285"/>
      <c r="TEJ324" s="353"/>
      <c r="TEK324" s="355"/>
      <c r="TEL324" s="23"/>
      <c r="TEM324" s="277"/>
      <c r="TEN324" s="300"/>
      <c r="TEO324" s="300"/>
      <c r="TEP324" s="269"/>
      <c r="TEQ324" s="300"/>
      <c r="TER324" s="300"/>
      <c r="TES324" s="273"/>
      <c r="TET324" s="273"/>
      <c r="TEU324" s="273"/>
      <c r="TEV324" s="273"/>
      <c r="TEW324" s="273"/>
      <c r="TEX324" s="273"/>
      <c r="TEY324" s="285"/>
      <c r="TEZ324" s="353"/>
      <c r="TFA324" s="355"/>
      <c r="TFB324" s="23"/>
      <c r="TFC324" s="277"/>
      <c r="TFD324" s="300"/>
      <c r="TFE324" s="300"/>
      <c r="TFF324" s="269"/>
      <c r="TFG324" s="300"/>
      <c r="TFH324" s="300"/>
      <c r="TFI324" s="273"/>
      <c r="TFJ324" s="273"/>
      <c r="TFK324" s="273"/>
      <c r="TFL324" s="273"/>
      <c r="TFM324" s="273"/>
      <c r="TFN324" s="273"/>
      <c r="TFO324" s="285"/>
      <c r="TFP324" s="353"/>
      <c r="TFQ324" s="355"/>
      <c r="TFR324" s="23"/>
      <c r="TFS324" s="277"/>
      <c r="TFT324" s="300"/>
      <c r="TFU324" s="300"/>
      <c r="TFV324" s="269"/>
      <c r="TFW324" s="300"/>
      <c r="TFX324" s="300"/>
      <c r="TFY324" s="273"/>
      <c r="TFZ324" s="273"/>
      <c r="TGA324" s="273"/>
      <c r="TGB324" s="273"/>
      <c r="TGC324" s="273"/>
      <c r="TGD324" s="273"/>
      <c r="TGE324" s="285"/>
      <c r="TGF324" s="353"/>
      <c r="TGG324" s="355"/>
      <c r="TGH324" s="23"/>
      <c r="TGI324" s="277"/>
      <c r="TGJ324" s="300"/>
      <c r="TGK324" s="300"/>
      <c r="TGL324" s="269"/>
      <c r="TGM324" s="300"/>
      <c r="TGN324" s="300"/>
      <c r="TGO324" s="273"/>
      <c r="TGP324" s="273"/>
      <c r="TGQ324" s="273"/>
      <c r="TGR324" s="273"/>
      <c r="TGS324" s="273"/>
      <c r="TGT324" s="273"/>
      <c r="TGU324" s="285"/>
      <c r="TGV324" s="353"/>
      <c r="TGW324" s="355"/>
      <c r="TGX324" s="23"/>
      <c r="TGY324" s="277"/>
      <c r="TGZ324" s="300"/>
      <c r="THA324" s="300"/>
      <c r="THB324" s="269"/>
      <c r="THC324" s="300"/>
      <c r="THD324" s="300"/>
      <c r="THE324" s="273"/>
      <c r="THF324" s="273"/>
      <c r="THG324" s="273"/>
      <c r="THH324" s="273"/>
      <c r="THI324" s="273"/>
      <c r="THJ324" s="273"/>
      <c r="THK324" s="285"/>
      <c r="THL324" s="353"/>
      <c r="THM324" s="355"/>
      <c r="THN324" s="23"/>
      <c r="THO324" s="277"/>
      <c r="THP324" s="300"/>
      <c r="THQ324" s="300"/>
      <c r="THR324" s="269"/>
      <c r="THS324" s="300"/>
      <c r="THT324" s="300"/>
      <c r="THU324" s="273"/>
      <c r="THV324" s="273"/>
      <c r="THW324" s="273"/>
      <c r="THX324" s="273"/>
      <c r="THY324" s="273"/>
      <c r="THZ324" s="273"/>
      <c r="TIA324" s="285"/>
      <c r="TIB324" s="353"/>
      <c r="TIC324" s="355"/>
      <c r="TID324" s="23"/>
      <c r="TIE324" s="277"/>
      <c r="TIF324" s="300"/>
      <c r="TIG324" s="300"/>
      <c r="TIH324" s="269"/>
      <c r="TII324" s="300"/>
      <c r="TIJ324" s="300"/>
      <c r="TIK324" s="273"/>
      <c r="TIL324" s="273"/>
      <c r="TIM324" s="273"/>
      <c r="TIN324" s="273"/>
      <c r="TIO324" s="273"/>
      <c r="TIP324" s="273"/>
      <c r="TIQ324" s="285"/>
      <c r="TIR324" s="353"/>
      <c r="TIS324" s="355"/>
      <c r="TIT324" s="23"/>
      <c r="TIU324" s="277"/>
      <c r="TIV324" s="300"/>
      <c r="TIW324" s="300"/>
      <c r="TIX324" s="269"/>
      <c r="TIY324" s="300"/>
      <c r="TIZ324" s="300"/>
      <c r="TJA324" s="273"/>
      <c r="TJB324" s="273"/>
      <c r="TJC324" s="273"/>
      <c r="TJD324" s="273"/>
      <c r="TJE324" s="273"/>
      <c r="TJF324" s="273"/>
      <c r="TJG324" s="285"/>
      <c r="TJH324" s="353"/>
      <c r="TJI324" s="355"/>
      <c r="TJJ324" s="23"/>
      <c r="TJK324" s="277"/>
      <c r="TJL324" s="300"/>
      <c r="TJM324" s="300"/>
      <c r="TJN324" s="269"/>
      <c r="TJO324" s="300"/>
      <c r="TJP324" s="300"/>
      <c r="TJQ324" s="273"/>
      <c r="TJR324" s="273"/>
      <c r="TJS324" s="273"/>
      <c r="TJT324" s="273"/>
      <c r="TJU324" s="273"/>
      <c r="TJV324" s="273"/>
      <c r="TJW324" s="285"/>
      <c r="TJX324" s="353"/>
      <c r="TJY324" s="355"/>
      <c r="TJZ324" s="23"/>
      <c r="TKA324" s="277"/>
      <c r="TKB324" s="300"/>
      <c r="TKC324" s="300"/>
      <c r="TKD324" s="269"/>
      <c r="TKE324" s="300"/>
      <c r="TKF324" s="300"/>
      <c r="TKG324" s="273"/>
      <c r="TKH324" s="273"/>
      <c r="TKI324" s="273"/>
      <c r="TKJ324" s="273"/>
      <c r="TKK324" s="273"/>
      <c r="TKL324" s="273"/>
      <c r="TKM324" s="285"/>
      <c r="TKN324" s="353"/>
      <c r="TKO324" s="355"/>
      <c r="TKP324" s="23"/>
      <c r="TKQ324" s="277"/>
      <c r="TKR324" s="300"/>
      <c r="TKS324" s="300"/>
      <c r="TKT324" s="269"/>
      <c r="TKU324" s="300"/>
      <c r="TKV324" s="300"/>
      <c r="TKW324" s="273"/>
      <c r="TKX324" s="273"/>
      <c r="TKY324" s="273"/>
      <c r="TKZ324" s="273"/>
      <c r="TLA324" s="273"/>
      <c r="TLB324" s="273"/>
      <c r="TLC324" s="285"/>
      <c r="TLD324" s="353"/>
      <c r="TLE324" s="355"/>
      <c r="TLF324" s="23"/>
      <c r="TLG324" s="277"/>
      <c r="TLH324" s="300"/>
      <c r="TLI324" s="300"/>
      <c r="TLJ324" s="269"/>
      <c r="TLK324" s="300"/>
      <c r="TLL324" s="300"/>
      <c r="TLM324" s="273"/>
      <c r="TLN324" s="273"/>
      <c r="TLO324" s="273"/>
      <c r="TLP324" s="273"/>
      <c r="TLQ324" s="273"/>
      <c r="TLR324" s="273"/>
      <c r="TLS324" s="285"/>
      <c r="TLT324" s="353"/>
      <c r="TLU324" s="355"/>
      <c r="TLV324" s="23"/>
      <c r="TLW324" s="277"/>
      <c r="TLX324" s="300"/>
      <c r="TLY324" s="300"/>
      <c r="TLZ324" s="269"/>
      <c r="TMA324" s="300"/>
      <c r="TMB324" s="300"/>
      <c r="TMC324" s="273"/>
      <c r="TMD324" s="273"/>
      <c r="TME324" s="273"/>
      <c r="TMF324" s="273"/>
      <c r="TMG324" s="273"/>
      <c r="TMH324" s="273"/>
      <c r="TMI324" s="285"/>
      <c r="TMJ324" s="353"/>
      <c r="TMK324" s="355"/>
      <c r="TML324" s="23"/>
      <c r="TMM324" s="277"/>
      <c r="TMN324" s="300"/>
      <c r="TMO324" s="300"/>
      <c r="TMP324" s="269"/>
      <c r="TMQ324" s="300"/>
      <c r="TMR324" s="300"/>
      <c r="TMS324" s="273"/>
      <c r="TMT324" s="273"/>
      <c r="TMU324" s="273"/>
      <c r="TMV324" s="273"/>
      <c r="TMW324" s="273"/>
      <c r="TMX324" s="273"/>
      <c r="TMY324" s="285"/>
      <c r="TMZ324" s="353"/>
      <c r="TNA324" s="355"/>
      <c r="TNB324" s="23"/>
      <c r="TNC324" s="277"/>
      <c r="TND324" s="300"/>
      <c r="TNE324" s="300"/>
      <c r="TNF324" s="269"/>
      <c r="TNG324" s="300"/>
      <c r="TNH324" s="300"/>
      <c r="TNI324" s="273"/>
      <c r="TNJ324" s="273"/>
      <c r="TNK324" s="273"/>
      <c r="TNL324" s="273"/>
      <c r="TNM324" s="273"/>
      <c r="TNN324" s="273"/>
      <c r="TNO324" s="285"/>
      <c r="TNP324" s="353"/>
      <c r="TNQ324" s="355"/>
      <c r="TNR324" s="23"/>
      <c r="TNS324" s="277"/>
      <c r="TNT324" s="300"/>
      <c r="TNU324" s="300"/>
      <c r="TNV324" s="269"/>
      <c r="TNW324" s="300"/>
      <c r="TNX324" s="300"/>
      <c r="TNY324" s="273"/>
      <c r="TNZ324" s="273"/>
      <c r="TOA324" s="273"/>
      <c r="TOB324" s="273"/>
      <c r="TOC324" s="273"/>
      <c r="TOD324" s="273"/>
      <c r="TOE324" s="285"/>
      <c r="TOF324" s="353"/>
      <c r="TOG324" s="355"/>
      <c r="TOH324" s="23"/>
      <c r="TOI324" s="277"/>
      <c r="TOJ324" s="300"/>
      <c r="TOK324" s="300"/>
      <c r="TOL324" s="269"/>
      <c r="TOM324" s="300"/>
      <c r="TON324" s="300"/>
      <c r="TOO324" s="273"/>
      <c r="TOP324" s="273"/>
      <c r="TOQ324" s="273"/>
      <c r="TOR324" s="273"/>
      <c r="TOS324" s="273"/>
      <c r="TOT324" s="273"/>
      <c r="TOU324" s="285"/>
      <c r="TOV324" s="353"/>
      <c r="TOW324" s="355"/>
      <c r="TOX324" s="23"/>
      <c r="TOY324" s="277"/>
      <c r="TOZ324" s="300"/>
      <c r="TPA324" s="300"/>
      <c r="TPB324" s="269"/>
      <c r="TPC324" s="300"/>
      <c r="TPD324" s="300"/>
      <c r="TPE324" s="273"/>
      <c r="TPF324" s="273"/>
      <c r="TPG324" s="273"/>
      <c r="TPH324" s="273"/>
      <c r="TPI324" s="273"/>
      <c r="TPJ324" s="273"/>
      <c r="TPK324" s="285"/>
      <c r="TPL324" s="353"/>
      <c r="TPM324" s="355"/>
      <c r="TPN324" s="23"/>
      <c r="TPO324" s="277"/>
      <c r="TPP324" s="300"/>
      <c r="TPQ324" s="300"/>
      <c r="TPR324" s="269"/>
      <c r="TPS324" s="300"/>
      <c r="TPT324" s="300"/>
      <c r="TPU324" s="273"/>
      <c r="TPV324" s="273"/>
      <c r="TPW324" s="273"/>
      <c r="TPX324" s="273"/>
      <c r="TPY324" s="273"/>
      <c r="TPZ324" s="273"/>
      <c r="TQA324" s="285"/>
      <c r="TQB324" s="353"/>
      <c r="TQC324" s="355"/>
      <c r="TQD324" s="23"/>
      <c r="TQE324" s="277"/>
      <c r="TQF324" s="300"/>
      <c r="TQG324" s="300"/>
      <c r="TQH324" s="269"/>
      <c r="TQI324" s="300"/>
      <c r="TQJ324" s="300"/>
      <c r="TQK324" s="273"/>
      <c r="TQL324" s="273"/>
      <c r="TQM324" s="273"/>
      <c r="TQN324" s="273"/>
      <c r="TQO324" s="273"/>
      <c r="TQP324" s="273"/>
      <c r="TQQ324" s="285"/>
      <c r="TQR324" s="353"/>
      <c r="TQS324" s="355"/>
      <c r="TQT324" s="23"/>
      <c r="TQU324" s="277"/>
      <c r="TQV324" s="300"/>
      <c r="TQW324" s="300"/>
      <c r="TQX324" s="269"/>
      <c r="TQY324" s="300"/>
      <c r="TQZ324" s="300"/>
      <c r="TRA324" s="273"/>
      <c r="TRB324" s="273"/>
      <c r="TRC324" s="273"/>
      <c r="TRD324" s="273"/>
      <c r="TRE324" s="273"/>
      <c r="TRF324" s="273"/>
      <c r="TRG324" s="285"/>
      <c r="TRH324" s="353"/>
      <c r="TRI324" s="355"/>
      <c r="TRJ324" s="23"/>
      <c r="TRK324" s="277"/>
      <c r="TRL324" s="300"/>
      <c r="TRM324" s="300"/>
      <c r="TRN324" s="269"/>
      <c r="TRO324" s="300"/>
      <c r="TRP324" s="300"/>
      <c r="TRQ324" s="273"/>
      <c r="TRR324" s="273"/>
      <c r="TRS324" s="273"/>
      <c r="TRT324" s="273"/>
      <c r="TRU324" s="273"/>
      <c r="TRV324" s="273"/>
      <c r="TRW324" s="285"/>
      <c r="TRX324" s="353"/>
      <c r="TRY324" s="355"/>
      <c r="TRZ324" s="23"/>
      <c r="TSA324" s="277"/>
      <c r="TSB324" s="300"/>
      <c r="TSC324" s="300"/>
      <c r="TSD324" s="269"/>
      <c r="TSE324" s="300"/>
      <c r="TSF324" s="300"/>
      <c r="TSG324" s="273"/>
      <c r="TSH324" s="273"/>
      <c r="TSI324" s="273"/>
      <c r="TSJ324" s="273"/>
      <c r="TSK324" s="273"/>
      <c r="TSL324" s="273"/>
      <c r="TSM324" s="285"/>
      <c r="TSN324" s="353"/>
      <c r="TSO324" s="355"/>
      <c r="TSP324" s="23"/>
      <c r="TSQ324" s="277"/>
      <c r="TSR324" s="300"/>
      <c r="TSS324" s="300"/>
      <c r="TST324" s="269"/>
      <c r="TSU324" s="300"/>
      <c r="TSV324" s="300"/>
      <c r="TSW324" s="273"/>
      <c r="TSX324" s="273"/>
      <c r="TSY324" s="273"/>
      <c r="TSZ324" s="273"/>
      <c r="TTA324" s="273"/>
      <c r="TTB324" s="273"/>
      <c r="TTC324" s="285"/>
      <c r="TTD324" s="353"/>
      <c r="TTE324" s="355"/>
      <c r="TTF324" s="23"/>
      <c r="TTG324" s="277"/>
      <c r="TTH324" s="300"/>
      <c r="TTI324" s="300"/>
      <c r="TTJ324" s="269"/>
      <c r="TTK324" s="300"/>
      <c r="TTL324" s="300"/>
      <c r="TTM324" s="273"/>
      <c r="TTN324" s="273"/>
      <c r="TTO324" s="273"/>
      <c r="TTP324" s="273"/>
      <c r="TTQ324" s="273"/>
      <c r="TTR324" s="273"/>
      <c r="TTS324" s="285"/>
      <c r="TTT324" s="353"/>
      <c r="TTU324" s="355"/>
      <c r="TTV324" s="23"/>
      <c r="TTW324" s="277"/>
      <c r="TTX324" s="300"/>
      <c r="TTY324" s="300"/>
      <c r="TTZ324" s="269"/>
      <c r="TUA324" s="300"/>
      <c r="TUB324" s="300"/>
      <c r="TUC324" s="273"/>
      <c r="TUD324" s="273"/>
      <c r="TUE324" s="273"/>
      <c r="TUF324" s="273"/>
      <c r="TUG324" s="273"/>
      <c r="TUH324" s="273"/>
      <c r="TUI324" s="285"/>
      <c r="TUJ324" s="353"/>
      <c r="TUK324" s="355"/>
      <c r="TUL324" s="23"/>
      <c r="TUM324" s="277"/>
      <c r="TUN324" s="300"/>
      <c r="TUO324" s="300"/>
      <c r="TUP324" s="269"/>
      <c r="TUQ324" s="300"/>
      <c r="TUR324" s="300"/>
      <c r="TUS324" s="273"/>
      <c r="TUT324" s="273"/>
      <c r="TUU324" s="273"/>
      <c r="TUV324" s="273"/>
      <c r="TUW324" s="273"/>
      <c r="TUX324" s="273"/>
      <c r="TUY324" s="285"/>
      <c r="TUZ324" s="353"/>
      <c r="TVA324" s="355"/>
      <c r="TVB324" s="23"/>
      <c r="TVC324" s="277"/>
      <c r="TVD324" s="300"/>
      <c r="TVE324" s="300"/>
      <c r="TVF324" s="269"/>
      <c r="TVG324" s="300"/>
      <c r="TVH324" s="300"/>
      <c r="TVI324" s="273"/>
      <c r="TVJ324" s="273"/>
      <c r="TVK324" s="273"/>
      <c r="TVL324" s="273"/>
      <c r="TVM324" s="273"/>
      <c r="TVN324" s="273"/>
      <c r="TVO324" s="285"/>
      <c r="TVP324" s="353"/>
      <c r="TVQ324" s="355"/>
      <c r="TVR324" s="23"/>
      <c r="TVS324" s="277"/>
      <c r="TVT324" s="300"/>
      <c r="TVU324" s="300"/>
      <c r="TVV324" s="269"/>
      <c r="TVW324" s="300"/>
      <c r="TVX324" s="300"/>
      <c r="TVY324" s="273"/>
      <c r="TVZ324" s="273"/>
      <c r="TWA324" s="273"/>
      <c r="TWB324" s="273"/>
      <c r="TWC324" s="273"/>
      <c r="TWD324" s="273"/>
      <c r="TWE324" s="285"/>
      <c r="TWF324" s="353"/>
      <c r="TWG324" s="355"/>
      <c r="TWH324" s="23"/>
      <c r="TWI324" s="277"/>
      <c r="TWJ324" s="300"/>
      <c r="TWK324" s="300"/>
      <c r="TWL324" s="269"/>
      <c r="TWM324" s="300"/>
      <c r="TWN324" s="300"/>
      <c r="TWO324" s="273"/>
      <c r="TWP324" s="273"/>
      <c r="TWQ324" s="273"/>
      <c r="TWR324" s="273"/>
      <c r="TWS324" s="273"/>
      <c r="TWT324" s="273"/>
      <c r="TWU324" s="285"/>
      <c r="TWV324" s="353"/>
      <c r="TWW324" s="355"/>
      <c r="TWX324" s="23"/>
      <c r="TWY324" s="277"/>
      <c r="TWZ324" s="300"/>
      <c r="TXA324" s="300"/>
      <c r="TXB324" s="269"/>
      <c r="TXC324" s="300"/>
      <c r="TXD324" s="300"/>
      <c r="TXE324" s="273"/>
      <c r="TXF324" s="273"/>
      <c r="TXG324" s="273"/>
      <c r="TXH324" s="273"/>
      <c r="TXI324" s="273"/>
      <c r="TXJ324" s="273"/>
      <c r="TXK324" s="285"/>
      <c r="TXL324" s="353"/>
      <c r="TXM324" s="355"/>
      <c r="TXN324" s="23"/>
      <c r="TXO324" s="277"/>
      <c r="TXP324" s="300"/>
      <c r="TXQ324" s="300"/>
      <c r="TXR324" s="269"/>
      <c r="TXS324" s="300"/>
      <c r="TXT324" s="300"/>
      <c r="TXU324" s="273"/>
      <c r="TXV324" s="273"/>
      <c r="TXW324" s="273"/>
      <c r="TXX324" s="273"/>
      <c r="TXY324" s="273"/>
      <c r="TXZ324" s="273"/>
      <c r="TYA324" s="285"/>
      <c r="TYB324" s="353"/>
      <c r="TYC324" s="355"/>
      <c r="TYD324" s="23"/>
      <c r="TYE324" s="277"/>
      <c r="TYF324" s="300"/>
      <c r="TYG324" s="300"/>
      <c r="TYH324" s="269"/>
      <c r="TYI324" s="300"/>
      <c r="TYJ324" s="300"/>
      <c r="TYK324" s="273"/>
      <c r="TYL324" s="273"/>
      <c r="TYM324" s="273"/>
      <c r="TYN324" s="273"/>
      <c r="TYO324" s="273"/>
      <c r="TYP324" s="273"/>
      <c r="TYQ324" s="285"/>
      <c r="TYR324" s="353"/>
      <c r="TYS324" s="355"/>
      <c r="TYT324" s="23"/>
      <c r="TYU324" s="277"/>
      <c r="TYV324" s="300"/>
      <c r="TYW324" s="300"/>
      <c r="TYX324" s="269"/>
      <c r="TYY324" s="300"/>
      <c r="TYZ324" s="300"/>
      <c r="TZA324" s="273"/>
      <c r="TZB324" s="273"/>
      <c r="TZC324" s="273"/>
      <c r="TZD324" s="273"/>
      <c r="TZE324" s="273"/>
      <c r="TZF324" s="273"/>
      <c r="TZG324" s="285"/>
      <c r="TZH324" s="353"/>
      <c r="TZI324" s="355"/>
      <c r="TZJ324" s="23"/>
      <c r="TZK324" s="277"/>
      <c r="TZL324" s="300"/>
      <c r="TZM324" s="300"/>
      <c r="TZN324" s="269"/>
      <c r="TZO324" s="300"/>
      <c r="TZP324" s="300"/>
      <c r="TZQ324" s="273"/>
      <c r="TZR324" s="273"/>
      <c r="TZS324" s="273"/>
      <c r="TZT324" s="273"/>
      <c r="TZU324" s="273"/>
      <c r="TZV324" s="273"/>
      <c r="TZW324" s="285"/>
      <c r="TZX324" s="353"/>
      <c r="TZY324" s="355"/>
      <c r="TZZ324" s="23"/>
      <c r="UAA324" s="277"/>
      <c r="UAB324" s="300"/>
      <c r="UAC324" s="300"/>
      <c r="UAD324" s="269"/>
      <c r="UAE324" s="300"/>
      <c r="UAF324" s="300"/>
      <c r="UAG324" s="273"/>
      <c r="UAH324" s="273"/>
      <c r="UAI324" s="273"/>
      <c r="UAJ324" s="273"/>
      <c r="UAK324" s="273"/>
      <c r="UAL324" s="273"/>
      <c r="UAM324" s="285"/>
      <c r="UAN324" s="353"/>
      <c r="UAO324" s="355"/>
      <c r="UAP324" s="23"/>
      <c r="UAQ324" s="277"/>
      <c r="UAR324" s="300"/>
      <c r="UAS324" s="300"/>
      <c r="UAT324" s="269"/>
      <c r="UAU324" s="300"/>
      <c r="UAV324" s="300"/>
      <c r="UAW324" s="273"/>
      <c r="UAX324" s="273"/>
      <c r="UAY324" s="273"/>
      <c r="UAZ324" s="273"/>
      <c r="UBA324" s="273"/>
      <c r="UBB324" s="273"/>
      <c r="UBC324" s="285"/>
      <c r="UBD324" s="353"/>
      <c r="UBE324" s="355"/>
      <c r="UBF324" s="23"/>
      <c r="UBG324" s="277"/>
      <c r="UBH324" s="300"/>
      <c r="UBI324" s="300"/>
      <c r="UBJ324" s="269"/>
      <c r="UBK324" s="300"/>
      <c r="UBL324" s="300"/>
      <c r="UBM324" s="273"/>
      <c r="UBN324" s="273"/>
      <c r="UBO324" s="273"/>
      <c r="UBP324" s="273"/>
      <c r="UBQ324" s="273"/>
      <c r="UBR324" s="273"/>
      <c r="UBS324" s="285"/>
      <c r="UBT324" s="353"/>
      <c r="UBU324" s="355"/>
      <c r="UBV324" s="23"/>
      <c r="UBW324" s="277"/>
      <c r="UBX324" s="300"/>
      <c r="UBY324" s="300"/>
      <c r="UBZ324" s="269"/>
      <c r="UCA324" s="300"/>
      <c r="UCB324" s="300"/>
      <c r="UCC324" s="273"/>
      <c r="UCD324" s="273"/>
      <c r="UCE324" s="273"/>
      <c r="UCF324" s="273"/>
      <c r="UCG324" s="273"/>
      <c r="UCH324" s="273"/>
      <c r="UCI324" s="285"/>
      <c r="UCJ324" s="353"/>
      <c r="UCK324" s="355"/>
      <c r="UCL324" s="23"/>
      <c r="UCM324" s="277"/>
      <c r="UCN324" s="300"/>
      <c r="UCO324" s="300"/>
      <c r="UCP324" s="269"/>
      <c r="UCQ324" s="300"/>
      <c r="UCR324" s="300"/>
      <c r="UCS324" s="273"/>
      <c r="UCT324" s="273"/>
      <c r="UCU324" s="273"/>
      <c r="UCV324" s="273"/>
      <c r="UCW324" s="273"/>
      <c r="UCX324" s="273"/>
      <c r="UCY324" s="285"/>
      <c r="UCZ324" s="353"/>
      <c r="UDA324" s="355"/>
      <c r="UDB324" s="23"/>
      <c r="UDC324" s="277"/>
      <c r="UDD324" s="300"/>
      <c r="UDE324" s="300"/>
      <c r="UDF324" s="269"/>
      <c r="UDG324" s="300"/>
      <c r="UDH324" s="300"/>
      <c r="UDI324" s="273"/>
      <c r="UDJ324" s="273"/>
      <c r="UDK324" s="273"/>
      <c r="UDL324" s="273"/>
      <c r="UDM324" s="273"/>
      <c r="UDN324" s="273"/>
      <c r="UDO324" s="285"/>
      <c r="UDP324" s="353"/>
      <c r="UDQ324" s="355"/>
      <c r="UDR324" s="23"/>
      <c r="UDS324" s="277"/>
      <c r="UDT324" s="300"/>
      <c r="UDU324" s="300"/>
      <c r="UDV324" s="269"/>
      <c r="UDW324" s="300"/>
      <c r="UDX324" s="300"/>
      <c r="UDY324" s="273"/>
      <c r="UDZ324" s="273"/>
      <c r="UEA324" s="273"/>
      <c r="UEB324" s="273"/>
      <c r="UEC324" s="273"/>
      <c r="UED324" s="273"/>
      <c r="UEE324" s="285"/>
      <c r="UEF324" s="353"/>
      <c r="UEG324" s="355"/>
      <c r="UEH324" s="23"/>
      <c r="UEI324" s="277"/>
      <c r="UEJ324" s="300"/>
      <c r="UEK324" s="300"/>
      <c r="UEL324" s="269"/>
      <c r="UEM324" s="300"/>
      <c r="UEN324" s="300"/>
      <c r="UEO324" s="273"/>
      <c r="UEP324" s="273"/>
      <c r="UEQ324" s="273"/>
      <c r="UER324" s="273"/>
      <c r="UES324" s="273"/>
      <c r="UET324" s="273"/>
      <c r="UEU324" s="285"/>
      <c r="UEV324" s="353"/>
      <c r="UEW324" s="355"/>
      <c r="UEX324" s="23"/>
      <c r="UEY324" s="277"/>
      <c r="UEZ324" s="300"/>
      <c r="UFA324" s="300"/>
      <c r="UFB324" s="269"/>
      <c r="UFC324" s="300"/>
      <c r="UFD324" s="300"/>
      <c r="UFE324" s="273"/>
      <c r="UFF324" s="273"/>
      <c r="UFG324" s="273"/>
      <c r="UFH324" s="273"/>
      <c r="UFI324" s="273"/>
      <c r="UFJ324" s="273"/>
      <c r="UFK324" s="285"/>
      <c r="UFL324" s="353"/>
      <c r="UFM324" s="355"/>
      <c r="UFN324" s="23"/>
      <c r="UFO324" s="277"/>
      <c r="UFP324" s="300"/>
      <c r="UFQ324" s="300"/>
      <c r="UFR324" s="269"/>
      <c r="UFS324" s="300"/>
      <c r="UFT324" s="300"/>
      <c r="UFU324" s="273"/>
      <c r="UFV324" s="273"/>
      <c r="UFW324" s="273"/>
      <c r="UFX324" s="273"/>
      <c r="UFY324" s="273"/>
      <c r="UFZ324" s="273"/>
      <c r="UGA324" s="285"/>
      <c r="UGB324" s="353"/>
      <c r="UGC324" s="355"/>
      <c r="UGD324" s="23"/>
      <c r="UGE324" s="277"/>
      <c r="UGF324" s="300"/>
      <c r="UGG324" s="300"/>
      <c r="UGH324" s="269"/>
      <c r="UGI324" s="300"/>
      <c r="UGJ324" s="300"/>
      <c r="UGK324" s="273"/>
      <c r="UGL324" s="273"/>
      <c r="UGM324" s="273"/>
      <c r="UGN324" s="273"/>
      <c r="UGO324" s="273"/>
      <c r="UGP324" s="273"/>
      <c r="UGQ324" s="285"/>
      <c r="UGR324" s="353"/>
      <c r="UGS324" s="355"/>
      <c r="UGT324" s="23"/>
      <c r="UGU324" s="277"/>
      <c r="UGV324" s="300"/>
      <c r="UGW324" s="300"/>
      <c r="UGX324" s="269"/>
      <c r="UGY324" s="300"/>
      <c r="UGZ324" s="300"/>
      <c r="UHA324" s="273"/>
      <c r="UHB324" s="273"/>
      <c r="UHC324" s="273"/>
      <c r="UHD324" s="273"/>
      <c r="UHE324" s="273"/>
      <c r="UHF324" s="273"/>
      <c r="UHG324" s="285"/>
      <c r="UHH324" s="353"/>
      <c r="UHI324" s="355"/>
      <c r="UHJ324" s="23"/>
      <c r="UHK324" s="277"/>
      <c r="UHL324" s="300"/>
      <c r="UHM324" s="300"/>
      <c r="UHN324" s="269"/>
      <c r="UHO324" s="300"/>
      <c r="UHP324" s="300"/>
      <c r="UHQ324" s="273"/>
      <c r="UHR324" s="273"/>
      <c r="UHS324" s="273"/>
      <c r="UHT324" s="273"/>
      <c r="UHU324" s="273"/>
      <c r="UHV324" s="273"/>
      <c r="UHW324" s="285"/>
      <c r="UHX324" s="353"/>
      <c r="UHY324" s="355"/>
      <c r="UHZ324" s="23"/>
      <c r="UIA324" s="277"/>
      <c r="UIB324" s="300"/>
      <c r="UIC324" s="300"/>
      <c r="UID324" s="269"/>
      <c r="UIE324" s="300"/>
      <c r="UIF324" s="300"/>
      <c r="UIG324" s="273"/>
      <c r="UIH324" s="273"/>
      <c r="UII324" s="273"/>
      <c r="UIJ324" s="273"/>
      <c r="UIK324" s="273"/>
      <c r="UIL324" s="273"/>
      <c r="UIM324" s="285"/>
      <c r="UIN324" s="353"/>
      <c r="UIO324" s="355"/>
      <c r="UIP324" s="23"/>
      <c r="UIQ324" s="277"/>
      <c r="UIR324" s="300"/>
      <c r="UIS324" s="300"/>
      <c r="UIT324" s="269"/>
      <c r="UIU324" s="300"/>
      <c r="UIV324" s="300"/>
      <c r="UIW324" s="273"/>
      <c r="UIX324" s="273"/>
      <c r="UIY324" s="273"/>
      <c r="UIZ324" s="273"/>
      <c r="UJA324" s="273"/>
      <c r="UJB324" s="273"/>
      <c r="UJC324" s="285"/>
      <c r="UJD324" s="353"/>
      <c r="UJE324" s="355"/>
      <c r="UJF324" s="23"/>
      <c r="UJG324" s="277"/>
      <c r="UJH324" s="300"/>
      <c r="UJI324" s="300"/>
      <c r="UJJ324" s="269"/>
      <c r="UJK324" s="300"/>
      <c r="UJL324" s="300"/>
      <c r="UJM324" s="273"/>
      <c r="UJN324" s="273"/>
      <c r="UJO324" s="273"/>
      <c r="UJP324" s="273"/>
      <c r="UJQ324" s="273"/>
      <c r="UJR324" s="273"/>
      <c r="UJS324" s="285"/>
      <c r="UJT324" s="353"/>
      <c r="UJU324" s="355"/>
      <c r="UJV324" s="23"/>
      <c r="UJW324" s="277"/>
      <c r="UJX324" s="300"/>
      <c r="UJY324" s="300"/>
      <c r="UJZ324" s="269"/>
      <c r="UKA324" s="300"/>
      <c r="UKB324" s="300"/>
      <c r="UKC324" s="273"/>
      <c r="UKD324" s="273"/>
      <c r="UKE324" s="273"/>
      <c r="UKF324" s="273"/>
      <c r="UKG324" s="273"/>
      <c r="UKH324" s="273"/>
      <c r="UKI324" s="285"/>
      <c r="UKJ324" s="353"/>
      <c r="UKK324" s="355"/>
      <c r="UKL324" s="23"/>
      <c r="UKM324" s="277"/>
      <c r="UKN324" s="300"/>
      <c r="UKO324" s="300"/>
      <c r="UKP324" s="269"/>
      <c r="UKQ324" s="300"/>
      <c r="UKR324" s="300"/>
      <c r="UKS324" s="273"/>
      <c r="UKT324" s="273"/>
      <c r="UKU324" s="273"/>
      <c r="UKV324" s="273"/>
      <c r="UKW324" s="273"/>
      <c r="UKX324" s="273"/>
      <c r="UKY324" s="285"/>
      <c r="UKZ324" s="353"/>
      <c r="ULA324" s="355"/>
      <c r="ULB324" s="23"/>
      <c r="ULC324" s="277"/>
      <c r="ULD324" s="300"/>
      <c r="ULE324" s="300"/>
      <c r="ULF324" s="269"/>
      <c r="ULG324" s="300"/>
      <c r="ULH324" s="300"/>
      <c r="ULI324" s="273"/>
      <c r="ULJ324" s="273"/>
      <c r="ULK324" s="273"/>
      <c r="ULL324" s="273"/>
      <c r="ULM324" s="273"/>
      <c r="ULN324" s="273"/>
      <c r="ULO324" s="285"/>
      <c r="ULP324" s="353"/>
      <c r="ULQ324" s="355"/>
      <c r="ULR324" s="23"/>
      <c r="ULS324" s="277"/>
      <c r="ULT324" s="300"/>
      <c r="ULU324" s="300"/>
      <c r="ULV324" s="269"/>
      <c r="ULW324" s="300"/>
      <c r="ULX324" s="300"/>
      <c r="ULY324" s="273"/>
      <c r="ULZ324" s="273"/>
      <c r="UMA324" s="273"/>
      <c r="UMB324" s="273"/>
      <c r="UMC324" s="273"/>
      <c r="UMD324" s="273"/>
      <c r="UME324" s="285"/>
      <c r="UMF324" s="353"/>
      <c r="UMG324" s="355"/>
      <c r="UMH324" s="23"/>
      <c r="UMI324" s="277"/>
      <c r="UMJ324" s="300"/>
      <c r="UMK324" s="300"/>
      <c r="UML324" s="269"/>
      <c r="UMM324" s="300"/>
      <c r="UMN324" s="300"/>
      <c r="UMO324" s="273"/>
      <c r="UMP324" s="273"/>
      <c r="UMQ324" s="273"/>
      <c r="UMR324" s="273"/>
      <c r="UMS324" s="273"/>
      <c r="UMT324" s="273"/>
      <c r="UMU324" s="285"/>
      <c r="UMV324" s="353"/>
      <c r="UMW324" s="355"/>
      <c r="UMX324" s="23"/>
      <c r="UMY324" s="277"/>
      <c r="UMZ324" s="300"/>
      <c r="UNA324" s="300"/>
      <c r="UNB324" s="269"/>
      <c r="UNC324" s="300"/>
      <c r="UND324" s="300"/>
      <c r="UNE324" s="273"/>
      <c r="UNF324" s="273"/>
      <c r="UNG324" s="273"/>
      <c r="UNH324" s="273"/>
      <c r="UNI324" s="273"/>
      <c r="UNJ324" s="273"/>
      <c r="UNK324" s="285"/>
      <c r="UNL324" s="353"/>
      <c r="UNM324" s="355"/>
      <c r="UNN324" s="23"/>
      <c r="UNO324" s="277"/>
      <c r="UNP324" s="300"/>
      <c r="UNQ324" s="300"/>
      <c r="UNR324" s="269"/>
      <c r="UNS324" s="300"/>
      <c r="UNT324" s="300"/>
      <c r="UNU324" s="273"/>
      <c r="UNV324" s="273"/>
      <c r="UNW324" s="273"/>
      <c r="UNX324" s="273"/>
      <c r="UNY324" s="273"/>
      <c r="UNZ324" s="273"/>
      <c r="UOA324" s="285"/>
      <c r="UOB324" s="353"/>
      <c r="UOC324" s="355"/>
      <c r="UOD324" s="23"/>
      <c r="UOE324" s="277"/>
      <c r="UOF324" s="300"/>
      <c r="UOG324" s="300"/>
      <c r="UOH324" s="269"/>
      <c r="UOI324" s="300"/>
      <c r="UOJ324" s="300"/>
      <c r="UOK324" s="273"/>
      <c r="UOL324" s="273"/>
      <c r="UOM324" s="273"/>
      <c r="UON324" s="273"/>
      <c r="UOO324" s="273"/>
      <c r="UOP324" s="273"/>
      <c r="UOQ324" s="285"/>
      <c r="UOR324" s="353"/>
      <c r="UOS324" s="355"/>
      <c r="UOT324" s="23"/>
      <c r="UOU324" s="277"/>
      <c r="UOV324" s="300"/>
      <c r="UOW324" s="300"/>
      <c r="UOX324" s="269"/>
      <c r="UOY324" s="300"/>
      <c r="UOZ324" s="300"/>
      <c r="UPA324" s="273"/>
      <c r="UPB324" s="273"/>
      <c r="UPC324" s="273"/>
      <c r="UPD324" s="273"/>
      <c r="UPE324" s="273"/>
      <c r="UPF324" s="273"/>
      <c r="UPG324" s="285"/>
      <c r="UPH324" s="353"/>
      <c r="UPI324" s="355"/>
      <c r="UPJ324" s="23"/>
      <c r="UPK324" s="277"/>
      <c r="UPL324" s="300"/>
      <c r="UPM324" s="300"/>
      <c r="UPN324" s="269"/>
      <c r="UPO324" s="300"/>
      <c r="UPP324" s="300"/>
      <c r="UPQ324" s="273"/>
      <c r="UPR324" s="273"/>
      <c r="UPS324" s="273"/>
      <c r="UPT324" s="273"/>
      <c r="UPU324" s="273"/>
      <c r="UPV324" s="273"/>
      <c r="UPW324" s="285"/>
      <c r="UPX324" s="353"/>
      <c r="UPY324" s="355"/>
      <c r="UPZ324" s="23"/>
      <c r="UQA324" s="277"/>
      <c r="UQB324" s="300"/>
      <c r="UQC324" s="300"/>
      <c r="UQD324" s="269"/>
      <c r="UQE324" s="300"/>
      <c r="UQF324" s="300"/>
      <c r="UQG324" s="273"/>
      <c r="UQH324" s="273"/>
      <c r="UQI324" s="273"/>
      <c r="UQJ324" s="273"/>
      <c r="UQK324" s="273"/>
      <c r="UQL324" s="273"/>
      <c r="UQM324" s="285"/>
      <c r="UQN324" s="353"/>
      <c r="UQO324" s="355"/>
      <c r="UQP324" s="23"/>
      <c r="UQQ324" s="277"/>
      <c r="UQR324" s="300"/>
      <c r="UQS324" s="300"/>
      <c r="UQT324" s="269"/>
      <c r="UQU324" s="300"/>
      <c r="UQV324" s="300"/>
      <c r="UQW324" s="273"/>
      <c r="UQX324" s="273"/>
      <c r="UQY324" s="273"/>
      <c r="UQZ324" s="273"/>
      <c r="URA324" s="273"/>
      <c r="URB324" s="273"/>
      <c r="URC324" s="285"/>
      <c r="URD324" s="353"/>
      <c r="URE324" s="355"/>
      <c r="URF324" s="23"/>
      <c r="URG324" s="277"/>
      <c r="URH324" s="300"/>
      <c r="URI324" s="300"/>
      <c r="URJ324" s="269"/>
      <c r="URK324" s="300"/>
      <c r="URL324" s="300"/>
      <c r="URM324" s="273"/>
      <c r="URN324" s="273"/>
      <c r="URO324" s="273"/>
      <c r="URP324" s="273"/>
      <c r="URQ324" s="273"/>
      <c r="URR324" s="273"/>
      <c r="URS324" s="285"/>
      <c r="URT324" s="353"/>
      <c r="URU324" s="355"/>
      <c r="URV324" s="23"/>
      <c r="URW324" s="277"/>
      <c r="URX324" s="300"/>
      <c r="URY324" s="300"/>
      <c r="URZ324" s="269"/>
      <c r="USA324" s="300"/>
      <c r="USB324" s="300"/>
      <c r="USC324" s="273"/>
      <c r="USD324" s="273"/>
      <c r="USE324" s="273"/>
      <c r="USF324" s="273"/>
      <c r="USG324" s="273"/>
      <c r="USH324" s="273"/>
      <c r="USI324" s="285"/>
      <c r="USJ324" s="353"/>
      <c r="USK324" s="355"/>
      <c r="USL324" s="23"/>
      <c r="USM324" s="277"/>
      <c r="USN324" s="300"/>
      <c r="USO324" s="300"/>
      <c r="USP324" s="269"/>
      <c r="USQ324" s="300"/>
      <c r="USR324" s="300"/>
      <c r="USS324" s="273"/>
      <c r="UST324" s="273"/>
      <c r="USU324" s="273"/>
      <c r="USV324" s="273"/>
      <c r="USW324" s="273"/>
      <c r="USX324" s="273"/>
      <c r="USY324" s="285"/>
      <c r="USZ324" s="353"/>
      <c r="UTA324" s="355"/>
      <c r="UTB324" s="23"/>
      <c r="UTC324" s="277"/>
      <c r="UTD324" s="300"/>
      <c r="UTE324" s="300"/>
      <c r="UTF324" s="269"/>
      <c r="UTG324" s="300"/>
      <c r="UTH324" s="300"/>
      <c r="UTI324" s="273"/>
      <c r="UTJ324" s="273"/>
      <c r="UTK324" s="273"/>
      <c r="UTL324" s="273"/>
      <c r="UTM324" s="273"/>
      <c r="UTN324" s="273"/>
      <c r="UTO324" s="285"/>
      <c r="UTP324" s="353"/>
      <c r="UTQ324" s="355"/>
      <c r="UTR324" s="23"/>
      <c r="UTS324" s="277"/>
      <c r="UTT324" s="300"/>
      <c r="UTU324" s="300"/>
      <c r="UTV324" s="269"/>
      <c r="UTW324" s="300"/>
      <c r="UTX324" s="300"/>
      <c r="UTY324" s="273"/>
      <c r="UTZ324" s="273"/>
      <c r="UUA324" s="273"/>
      <c r="UUB324" s="273"/>
      <c r="UUC324" s="273"/>
      <c r="UUD324" s="273"/>
      <c r="UUE324" s="285"/>
      <c r="UUF324" s="353"/>
      <c r="UUG324" s="355"/>
      <c r="UUH324" s="23"/>
      <c r="UUI324" s="277"/>
      <c r="UUJ324" s="300"/>
      <c r="UUK324" s="300"/>
      <c r="UUL324" s="269"/>
      <c r="UUM324" s="300"/>
      <c r="UUN324" s="300"/>
      <c r="UUO324" s="273"/>
      <c r="UUP324" s="273"/>
      <c r="UUQ324" s="273"/>
      <c r="UUR324" s="273"/>
      <c r="UUS324" s="273"/>
      <c r="UUT324" s="273"/>
      <c r="UUU324" s="285"/>
      <c r="UUV324" s="353"/>
      <c r="UUW324" s="355"/>
      <c r="UUX324" s="23"/>
      <c r="UUY324" s="277"/>
      <c r="UUZ324" s="300"/>
      <c r="UVA324" s="300"/>
      <c r="UVB324" s="269"/>
      <c r="UVC324" s="300"/>
      <c r="UVD324" s="300"/>
      <c r="UVE324" s="273"/>
      <c r="UVF324" s="273"/>
      <c r="UVG324" s="273"/>
      <c r="UVH324" s="273"/>
      <c r="UVI324" s="273"/>
      <c r="UVJ324" s="273"/>
      <c r="UVK324" s="285"/>
      <c r="UVL324" s="353"/>
      <c r="UVM324" s="355"/>
      <c r="UVN324" s="23"/>
      <c r="UVO324" s="277"/>
      <c r="UVP324" s="300"/>
      <c r="UVQ324" s="300"/>
      <c r="UVR324" s="269"/>
      <c r="UVS324" s="300"/>
      <c r="UVT324" s="300"/>
      <c r="UVU324" s="273"/>
      <c r="UVV324" s="273"/>
      <c r="UVW324" s="273"/>
      <c r="UVX324" s="273"/>
      <c r="UVY324" s="273"/>
      <c r="UVZ324" s="273"/>
      <c r="UWA324" s="285"/>
      <c r="UWB324" s="353"/>
      <c r="UWC324" s="355"/>
      <c r="UWD324" s="23"/>
      <c r="UWE324" s="277"/>
      <c r="UWF324" s="300"/>
      <c r="UWG324" s="300"/>
      <c r="UWH324" s="269"/>
      <c r="UWI324" s="300"/>
      <c r="UWJ324" s="300"/>
      <c r="UWK324" s="273"/>
      <c r="UWL324" s="273"/>
      <c r="UWM324" s="273"/>
      <c r="UWN324" s="273"/>
      <c r="UWO324" s="273"/>
      <c r="UWP324" s="273"/>
      <c r="UWQ324" s="285"/>
      <c r="UWR324" s="353"/>
      <c r="UWS324" s="355"/>
      <c r="UWT324" s="23"/>
      <c r="UWU324" s="277"/>
      <c r="UWV324" s="300"/>
      <c r="UWW324" s="300"/>
      <c r="UWX324" s="269"/>
      <c r="UWY324" s="300"/>
      <c r="UWZ324" s="300"/>
      <c r="UXA324" s="273"/>
      <c r="UXB324" s="273"/>
      <c r="UXC324" s="273"/>
      <c r="UXD324" s="273"/>
      <c r="UXE324" s="273"/>
      <c r="UXF324" s="273"/>
      <c r="UXG324" s="285"/>
      <c r="UXH324" s="353"/>
      <c r="UXI324" s="355"/>
      <c r="UXJ324" s="23"/>
      <c r="UXK324" s="277"/>
      <c r="UXL324" s="300"/>
      <c r="UXM324" s="300"/>
      <c r="UXN324" s="269"/>
      <c r="UXO324" s="300"/>
      <c r="UXP324" s="300"/>
      <c r="UXQ324" s="273"/>
      <c r="UXR324" s="273"/>
      <c r="UXS324" s="273"/>
      <c r="UXT324" s="273"/>
      <c r="UXU324" s="273"/>
      <c r="UXV324" s="273"/>
      <c r="UXW324" s="285"/>
      <c r="UXX324" s="353"/>
      <c r="UXY324" s="355"/>
      <c r="UXZ324" s="23"/>
      <c r="UYA324" s="277"/>
      <c r="UYB324" s="300"/>
      <c r="UYC324" s="300"/>
      <c r="UYD324" s="269"/>
      <c r="UYE324" s="300"/>
      <c r="UYF324" s="300"/>
      <c r="UYG324" s="273"/>
      <c r="UYH324" s="273"/>
      <c r="UYI324" s="273"/>
      <c r="UYJ324" s="273"/>
      <c r="UYK324" s="273"/>
      <c r="UYL324" s="273"/>
      <c r="UYM324" s="285"/>
      <c r="UYN324" s="353"/>
      <c r="UYO324" s="355"/>
      <c r="UYP324" s="23"/>
      <c r="UYQ324" s="277"/>
      <c r="UYR324" s="300"/>
      <c r="UYS324" s="300"/>
      <c r="UYT324" s="269"/>
      <c r="UYU324" s="300"/>
      <c r="UYV324" s="300"/>
      <c r="UYW324" s="273"/>
      <c r="UYX324" s="273"/>
      <c r="UYY324" s="273"/>
      <c r="UYZ324" s="273"/>
      <c r="UZA324" s="273"/>
      <c r="UZB324" s="273"/>
      <c r="UZC324" s="285"/>
      <c r="UZD324" s="353"/>
      <c r="UZE324" s="355"/>
      <c r="UZF324" s="23"/>
      <c r="UZG324" s="277"/>
      <c r="UZH324" s="300"/>
      <c r="UZI324" s="300"/>
      <c r="UZJ324" s="269"/>
      <c r="UZK324" s="300"/>
      <c r="UZL324" s="300"/>
      <c r="UZM324" s="273"/>
      <c r="UZN324" s="273"/>
      <c r="UZO324" s="273"/>
      <c r="UZP324" s="273"/>
      <c r="UZQ324" s="273"/>
      <c r="UZR324" s="273"/>
      <c r="UZS324" s="285"/>
      <c r="UZT324" s="353"/>
      <c r="UZU324" s="355"/>
      <c r="UZV324" s="23"/>
      <c r="UZW324" s="277"/>
      <c r="UZX324" s="300"/>
      <c r="UZY324" s="300"/>
      <c r="UZZ324" s="269"/>
      <c r="VAA324" s="300"/>
      <c r="VAB324" s="300"/>
      <c r="VAC324" s="273"/>
      <c r="VAD324" s="273"/>
      <c r="VAE324" s="273"/>
      <c r="VAF324" s="273"/>
      <c r="VAG324" s="273"/>
      <c r="VAH324" s="273"/>
      <c r="VAI324" s="285"/>
      <c r="VAJ324" s="353"/>
      <c r="VAK324" s="355"/>
      <c r="VAL324" s="23"/>
      <c r="VAM324" s="277"/>
      <c r="VAN324" s="300"/>
      <c r="VAO324" s="300"/>
      <c r="VAP324" s="269"/>
      <c r="VAQ324" s="300"/>
      <c r="VAR324" s="300"/>
      <c r="VAS324" s="273"/>
      <c r="VAT324" s="273"/>
      <c r="VAU324" s="273"/>
      <c r="VAV324" s="273"/>
      <c r="VAW324" s="273"/>
      <c r="VAX324" s="273"/>
      <c r="VAY324" s="285"/>
      <c r="VAZ324" s="353"/>
      <c r="VBA324" s="355"/>
      <c r="VBB324" s="23"/>
      <c r="VBC324" s="277"/>
      <c r="VBD324" s="300"/>
      <c r="VBE324" s="300"/>
      <c r="VBF324" s="269"/>
      <c r="VBG324" s="300"/>
      <c r="VBH324" s="300"/>
      <c r="VBI324" s="273"/>
      <c r="VBJ324" s="273"/>
      <c r="VBK324" s="273"/>
      <c r="VBL324" s="273"/>
      <c r="VBM324" s="273"/>
      <c r="VBN324" s="273"/>
      <c r="VBO324" s="285"/>
      <c r="VBP324" s="353"/>
      <c r="VBQ324" s="355"/>
      <c r="VBR324" s="23"/>
      <c r="VBS324" s="277"/>
      <c r="VBT324" s="300"/>
      <c r="VBU324" s="300"/>
      <c r="VBV324" s="269"/>
      <c r="VBW324" s="300"/>
      <c r="VBX324" s="300"/>
      <c r="VBY324" s="273"/>
      <c r="VBZ324" s="273"/>
      <c r="VCA324" s="273"/>
      <c r="VCB324" s="273"/>
      <c r="VCC324" s="273"/>
      <c r="VCD324" s="273"/>
      <c r="VCE324" s="285"/>
      <c r="VCF324" s="353"/>
      <c r="VCG324" s="355"/>
      <c r="VCH324" s="23"/>
      <c r="VCI324" s="277"/>
      <c r="VCJ324" s="300"/>
      <c r="VCK324" s="300"/>
      <c r="VCL324" s="269"/>
      <c r="VCM324" s="300"/>
      <c r="VCN324" s="300"/>
      <c r="VCO324" s="273"/>
      <c r="VCP324" s="273"/>
      <c r="VCQ324" s="273"/>
      <c r="VCR324" s="273"/>
      <c r="VCS324" s="273"/>
      <c r="VCT324" s="273"/>
      <c r="VCU324" s="285"/>
      <c r="VCV324" s="353"/>
      <c r="VCW324" s="355"/>
      <c r="VCX324" s="23"/>
      <c r="VCY324" s="277"/>
      <c r="VCZ324" s="300"/>
      <c r="VDA324" s="300"/>
      <c r="VDB324" s="269"/>
      <c r="VDC324" s="300"/>
      <c r="VDD324" s="300"/>
      <c r="VDE324" s="273"/>
      <c r="VDF324" s="273"/>
      <c r="VDG324" s="273"/>
      <c r="VDH324" s="273"/>
      <c r="VDI324" s="273"/>
      <c r="VDJ324" s="273"/>
      <c r="VDK324" s="285"/>
      <c r="VDL324" s="353"/>
      <c r="VDM324" s="355"/>
      <c r="VDN324" s="23"/>
      <c r="VDO324" s="277"/>
      <c r="VDP324" s="300"/>
      <c r="VDQ324" s="300"/>
      <c r="VDR324" s="269"/>
      <c r="VDS324" s="300"/>
      <c r="VDT324" s="300"/>
      <c r="VDU324" s="273"/>
      <c r="VDV324" s="273"/>
      <c r="VDW324" s="273"/>
      <c r="VDX324" s="273"/>
      <c r="VDY324" s="273"/>
      <c r="VDZ324" s="273"/>
      <c r="VEA324" s="285"/>
      <c r="VEB324" s="353"/>
      <c r="VEC324" s="355"/>
      <c r="VED324" s="23"/>
      <c r="VEE324" s="277"/>
      <c r="VEF324" s="300"/>
      <c r="VEG324" s="300"/>
      <c r="VEH324" s="269"/>
      <c r="VEI324" s="300"/>
      <c r="VEJ324" s="300"/>
      <c r="VEK324" s="273"/>
      <c r="VEL324" s="273"/>
      <c r="VEM324" s="273"/>
      <c r="VEN324" s="273"/>
      <c r="VEO324" s="273"/>
      <c r="VEP324" s="273"/>
      <c r="VEQ324" s="285"/>
      <c r="VER324" s="353"/>
      <c r="VES324" s="355"/>
      <c r="VET324" s="23"/>
      <c r="VEU324" s="277"/>
      <c r="VEV324" s="300"/>
      <c r="VEW324" s="300"/>
      <c r="VEX324" s="269"/>
      <c r="VEY324" s="300"/>
      <c r="VEZ324" s="300"/>
      <c r="VFA324" s="273"/>
      <c r="VFB324" s="273"/>
      <c r="VFC324" s="273"/>
      <c r="VFD324" s="273"/>
      <c r="VFE324" s="273"/>
      <c r="VFF324" s="273"/>
      <c r="VFG324" s="285"/>
      <c r="VFH324" s="353"/>
      <c r="VFI324" s="355"/>
      <c r="VFJ324" s="23"/>
      <c r="VFK324" s="277"/>
      <c r="VFL324" s="300"/>
      <c r="VFM324" s="300"/>
      <c r="VFN324" s="269"/>
      <c r="VFO324" s="300"/>
      <c r="VFP324" s="300"/>
      <c r="VFQ324" s="273"/>
      <c r="VFR324" s="273"/>
      <c r="VFS324" s="273"/>
      <c r="VFT324" s="273"/>
      <c r="VFU324" s="273"/>
      <c r="VFV324" s="273"/>
      <c r="VFW324" s="285"/>
      <c r="VFX324" s="353"/>
      <c r="VFY324" s="355"/>
      <c r="VFZ324" s="23"/>
      <c r="VGA324" s="277"/>
      <c r="VGB324" s="300"/>
      <c r="VGC324" s="300"/>
      <c r="VGD324" s="269"/>
      <c r="VGE324" s="300"/>
      <c r="VGF324" s="300"/>
      <c r="VGG324" s="273"/>
      <c r="VGH324" s="273"/>
      <c r="VGI324" s="273"/>
      <c r="VGJ324" s="273"/>
      <c r="VGK324" s="273"/>
      <c r="VGL324" s="273"/>
      <c r="VGM324" s="285"/>
      <c r="VGN324" s="353"/>
      <c r="VGO324" s="355"/>
      <c r="VGP324" s="23"/>
      <c r="VGQ324" s="277"/>
      <c r="VGR324" s="300"/>
      <c r="VGS324" s="300"/>
      <c r="VGT324" s="269"/>
      <c r="VGU324" s="300"/>
      <c r="VGV324" s="300"/>
      <c r="VGW324" s="273"/>
      <c r="VGX324" s="273"/>
      <c r="VGY324" s="273"/>
      <c r="VGZ324" s="273"/>
      <c r="VHA324" s="273"/>
      <c r="VHB324" s="273"/>
      <c r="VHC324" s="285"/>
      <c r="VHD324" s="353"/>
      <c r="VHE324" s="355"/>
      <c r="VHF324" s="23"/>
      <c r="VHG324" s="277"/>
      <c r="VHH324" s="300"/>
      <c r="VHI324" s="300"/>
      <c r="VHJ324" s="269"/>
      <c r="VHK324" s="300"/>
      <c r="VHL324" s="300"/>
      <c r="VHM324" s="273"/>
      <c r="VHN324" s="273"/>
      <c r="VHO324" s="273"/>
      <c r="VHP324" s="273"/>
      <c r="VHQ324" s="273"/>
      <c r="VHR324" s="273"/>
      <c r="VHS324" s="285"/>
      <c r="VHT324" s="353"/>
      <c r="VHU324" s="355"/>
      <c r="VHV324" s="23"/>
      <c r="VHW324" s="277"/>
      <c r="VHX324" s="300"/>
      <c r="VHY324" s="300"/>
      <c r="VHZ324" s="269"/>
      <c r="VIA324" s="300"/>
      <c r="VIB324" s="300"/>
      <c r="VIC324" s="273"/>
      <c r="VID324" s="273"/>
      <c r="VIE324" s="273"/>
      <c r="VIF324" s="273"/>
      <c r="VIG324" s="273"/>
      <c r="VIH324" s="273"/>
      <c r="VII324" s="285"/>
      <c r="VIJ324" s="353"/>
      <c r="VIK324" s="355"/>
      <c r="VIL324" s="23"/>
      <c r="VIM324" s="277"/>
      <c r="VIN324" s="300"/>
      <c r="VIO324" s="300"/>
      <c r="VIP324" s="269"/>
      <c r="VIQ324" s="300"/>
      <c r="VIR324" s="300"/>
      <c r="VIS324" s="273"/>
      <c r="VIT324" s="273"/>
      <c r="VIU324" s="273"/>
      <c r="VIV324" s="273"/>
      <c r="VIW324" s="273"/>
      <c r="VIX324" s="273"/>
      <c r="VIY324" s="285"/>
      <c r="VIZ324" s="353"/>
      <c r="VJA324" s="355"/>
      <c r="VJB324" s="23"/>
      <c r="VJC324" s="277"/>
      <c r="VJD324" s="300"/>
      <c r="VJE324" s="300"/>
      <c r="VJF324" s="269"/>
      <c r="VJG324" s="300"/>
      <c r="VJH324" s="300"/>
      <c r="VJI324" s="273"/>
      <c r="VJJ324" s="273"/>
      <c r="VJK324" s="273"/>
      <c r="VJL324" s="273"/>
      <c r="VJM324" s="273"/>
      <c r="VJN324" s="273"/>
      <c r="VJO324" s="285"/>
      <c r="VJP324" s="353"/>
      <c r="VJQ324" s="355"/>
      <c r="VJR324" s="23"/>
      <c r="VJS324" s="277"/>
      <c r="VJT324" s="300"/>
      <c r="VJU324" s="300"/>
      <c r="VJV324" s="269"/>
      <c r="VJW324" s="300"/>
      <c r="VJX324" s="300"/>
      <c r="VJY324" s="273"/>
      <c r="VJZ324" s="273"/>
      <c r="VKA324" s="273"/>
      <c r="VKB324" s="273"/>
      <c r="VKC324" s="273"/>
      <c r="VKD324" s="273"/>
      <c r="VKE324" s="285"/>
      <c r="VKF324" s="353"/>
      <c r="VKG324" s="355"/>
      <c r="VKH324" s="23"/>
      <c r="VKI324" s="277"/>
      <c r="VKJ324" s="300"/>
      <c r="VKK324" s="300"/>
      <c r="VKL324" s="269"/>
      <c r="VKM324" s="300"/>
      <c r="VKN324" s="300"/>
      <c r="VKO324" s="273"/>
      <c r="VKP324" s="273"/>
      <c r="VKQ324" s="273"/>
      <c r="VKR324" s="273"/>
      <c r="VKS324" s="273"/>
      <c r="VKT324" s="273"/>
      <c r="VKU324" s="285"/>
      <c r="VKV324" s="353"/>
      <c r="VKW324" s="355"/>
      <c r="VKX324" s="23"/>
      <c r="VKY324" s="277"/>
      <c r="VKZ324" s="300"/>
      <c r="VLA324" s="300"/>
      <c r="VLB324" s="269"/>
      <c r="VLC324" s="300"/>
      <c r="VLD324" s="300"/>
      <c r="VLE324" s="273"/>
      <c r="VLF324" s="273"/>
      <c r="VLG324" s="273"/>
      <c r="VLH324" s="273"/>
      <c r="VLI324" s="273"/>
      <c r="VLJ324" s="273"/>
      <c r="VLK324" s="285"/>
      <c r="VLL324" s="353"/>
      <c r="VLM324" s="355"/>
      <c r="VLN324" s="23"/>
      <c r="VLO324" s="277"/>
      <c r="VLP324" s="300"/>
      <c r="VLQ324" s="300"/>
      <c r="VLR324" s="269"/>
      <c r="VLS324" s="300"/>
      <c r="VLT324" s="300"/>
      <c r="VLU324" s="273"/>
      <c r="VLV324" s="273"/>
      <c r="VLW324" s="273"/>
      <c r="VLX324" s="273"/>
      <c r="VLY324" s="273"/>
      <c r="VLZ324" s="273"/>
      <c r="VMA324" s="285"/>
      <c r="VMB324" s="353"/>
      <c r="VMC324" s="355"/>
      <c r="VMD324" s="23"/>
      <c r="VME324" s="277"/>
      <c r="VMF324" s="300"/>
      <c r="VMG324" s="300"/>
      <c r="VMH324" s="269"/>
      <c r="VMI324" s="300"/>
      <c r="VMJ324" s="300"/>
      <c r="VMK324" s="273"/>
      <c r="VML324" s="273"/>
      <c r="VMM324" s="273"/>
      <c r="VMN324" s="273"/>
      <c r="VMO324" s="273"/>
      <c r="VMP324" s="273"/>
      <c r="VMQ324" s="285"/>
      <c r="VMR324" s="353"/>
      <c r="VMS324" s="355"/>
      <c r="VMT324" s="23"/>
      <c r="VMU324" s="277"/>
      <c r="VMV324" s="300"/>
      <c r="VMW324" s="300"/>
      <c r="VMX324" s="269"/>
      <c r="VMY324" s="300"/>
      <c r="VMZ324" s="300"/>
      <c r="VNA324" s="273"/>
      <c r="VNB324" s="273"/>
      <c r="VNC324" s="273"/>
      <c r="VND324" s="273"/>
      <c r="VNE324" s="273"/>
      <c r="VNF324" s="273"/>
      <c r="VNG324" s="285"/>
      <c r="VNH324" s="353"/>
      <c r="VNI324" s="355"/>
      <c r="VNJ324" s="23"/>
      <c r="VNK324" s="277"/>
      <c r="VNL324" s="300"/>
      <c r="VNM324" s="300"/>
      <c r="VNN324" s="269"/>
      <c r="VNO324" s="300"/>
      <c r="VNP324" s="300"/>
      <c r="VNQ324" s="273"/>
      <c r="VNR324" s="273"/>
      <c r="VNS324" s="273"/>
      <c r="VNT324" s="273"/>
      <c r="VNU324" s="273"/>
      <c r="VNV324" s="273"/>
      <c r="VNW324" s="285"/>
      <c r="VNX324" s="353"/>
      <c r="VNY324" s="355"/>
      <c r="VNZ324" s="23"/>
      <c r="VOA324" s="277"/>
      <c r="VOB324" s="300"/>
      <c r="VOC324" s="300"/>
      <c r="VOD324" s="269"/>
      <c r="VOE324" s="300"/>
      <c r="VOF324" s="300"/>
      <c r="VOG324" s="273"/>
      <c r="VOH324" s="273"/>
      <c r="VOI324" s="273"/>
      <c r="VOJ324" s="273"/>
      <c r="VOK324" s="273"/>
      <c r="VOL324" s="273"/>
      <c r="VOM324" s="285"/>
      <c r="VON324" s="353"/>
      <c r="VOO324" s="355"/>
      <c r="VOP324" s="23"/>
      <c r="VOQ324" s="277"/>
      <c r="VOR324" s="300"/>
      <c r="VOS324" s="300"/>
      <c r="VOT324" s="269"/>
      <c r="VOU324" s="300"/>
      <c r="VOV324" s="300"/>
      <c r="VOW324" s="273"/>
      <c r="VOX324" s="273"/>
      <c r="VOY324" s="273"/>
      <c r="VOZ324" s="273"/>
      <c r="VPA324" s="273"/>
      <c r="VPB324" s="273"/>
      <c r="VPC324" s="285"/>
      <c r="VPD324" s="353"/>
      <c r="VPE324" s="355"/>
      <c r="VPF324" s="23"/>
      <c r="VPG324" s="277"/>
      <c r="VPH324" s="300"/>
      <c r="VPI324" s="300"/>
      <c r="VPJ324" s="269"/>
      <c r="VPK324" s="300"/>
      <c r="VPL324" s="300"/>
      <c r="VPM324" s="273"/>
      <c r="VPN324" s="273"/>
      <c r="VPO324" s="273"/>
      <c r="VPP324" s="273"/>
      <c r="VPQ324" s="273"/>
      <c r="VPR324" s="273"/>
      <c r="VPS324" s="285"/>
      <c r="VPT324" s="353"/>
      <c r="VPU324" s="355"/>
      <c r="VPV324" s="23"/>
      <c r="VPW324" s="277"/>
      <c r="VPX324" s="300"/>
      <c r="VPY324" s="300"/>
      <c r="VPZ324" s="269"/>
      <c r="VQA324" s="300"/>
      <c r="VQB324" s="300"/>
      <c r="VQC324" s="273"/>
      <c r="VQD324" s="273"/>
      <c r="VQE324" s="273"/>
      <c r="VQF324" s="273"/>
      <c r="VQG324" s="273"/>
      <c r="VQH324" s="273"/>
      <c r="VQI324" s="285"/>
      <c r="VQJ324" s="353"/>
      <c r="VQK324" s="355"/>
      <c r="VQL324" s="23"/>
      <c r="VQM324" s="277"/>
      <c r="VQN324" s="300"/>
      <c r="VQO324" s="300"/>
      <c r="VQP324" s="269"/>
      <c r="VQQ324" s="300"/>
      <c r="VQR324" s="300"/>
      <c r="VQS324" s="273"/>
      <c r="VQT324" s="273"/>
      <c r="VQU324" s="273"/>
      <c r="VQV324" s="273"/>
      <c r="VQW324" s="273"/>
      <c r="VQX324" s="273"/>
      <c r="VQY324" s="285"/>
      <c r="VQZ324" s="353"/>
      <c r="VRA324" s="355"/>
      <c r="VRB324" s="23"/>
      <c r="VRC324" s="277"/>
      <c r="VRD324" s="300"/>
      <c r="VRE324" s="300"/>
      <c r="VRF324" s="269"/>
      <c r="VRG324" s="300"/>
      <c r="VRH324" s="300"/>
      <c r="VRI324" s="273"/>
      <c r="VRJ324" s="273"/>
      <c r="VRK324" s="273"/>
      <c r="VRL324" s="273"/>
      <c r="VRM324" s="273"/>
      <c r="VRN324" s="273"/>
      <c r="VRO324" s="285"/>
      <c r="VRP324" s="353"/>
      <c r="VRQ324" s="355"/>
      <c r="VRR324" s="23"/>
      <c r="VRS324" s="277"/>
      <c r="VRT324" s="300"/>
      <c r="VRU324" s="300"/>
      <c r="VRV324" s="269"/>
      <c r="VRW324" s="300"/>
      <c r="VRX324" s="300"/>
      <c r="VRY324" s="273"/>
      <c r="VRZ324" s="273"/>
      <c r="VSA324" s="273"/>
      <c r="VSB324" s="273"/>
      <c r="VSC324" s="273"/>
      <c r="VSD324" s="273"/>
      <c r="VSE324" s="285"/>
      <c r="VSF324" s="353"/>
      <c r="VSG324" s="355"/>
      <c r="VSH324" s="23"/>
      <c r="VSI324" s="277"/>
      <c r="VSJ324" s="300"/>
      <c r="VSK324" s="300"/>
      <c r="VSL324" s="269"/>
      <c r="VSM324" s="300"/>
      <c r="VSN324" s="300"/>
      <c r="VSO324" s="273"/>
      <c r="VSP324" s="273"/>
      <c r="VSQ324" s="273"/>
      <c r="VSR324" s="273"/>
      <c r="VSS324" s="273"/>
      <c r="VST324" s="273"/>
      <c r="VSU324" s="285"/>
      <c r="VSV324" s="353"/>
      <c r="VSW324" s="355"/>
      <c r="VSX324" s="23"/>
      <c r="VSY324" s="277"/>
      <c r="VSZ324" s="300"/>
      <c r="VTA324" s="300"/>
      <c r="VTB324" s="269"/>
      <c r="VTC324" s="300"/>
      <c r="VTD324" s="300"/>
      <c r="VTE324" s="273"/>
      <c r="VTF324" s="273"/>
      <c r="VTG324" s="273"/>
      <c r="VTH324" s="273"/>
      <c r="VTI324" s="273"/>
      <c r="VTJ324" s="273"/>
      <c r="VTK324" s="285"/>
      <c r="VTL324" s="353"/>
      <c r="VTM324" s="355"/>
      <c r="VTN324" s="23"/>
      <c r="VTO324" s="277"/>
      <c r="VTP324" s="300"/>
      <c r="VTQ324" s="300"/>
      <c r="VTR324" s="269"/>
      <c r="VTS324" s="300"/>
      <c r="VTT324" s="300"/>
      <c r="VTU324" s="273"/>
      <c r="VTV324" s="273"/>
      <c r="VTW324" s="273"/>
      <c r="VTX324" s="273"/>
      <c r="VTY324" s="273"/>
      <c r="VTZ324" s="273"/>
      <c r="VUA324" s="285"/>
      <c r="VUB324" s="353"/>
      <c r="VUC324" s="355"/>
      <c r="VUD324" s="23"/>
      <c r="VUE324" s="277"/>
      <c r="VUF324" s="300"/>
      <c r="VUG324" s="300"/>
      <c r="VUH324" s="269"/>
      <c r="VUI324" s="300"/>
      <c r="VUJ324" s="300"/>
      <c r="VUK324" s="273"/>
      <c r="VUL324" s="273"/>
      <c r="VUM324" s="273"/>
      <c r="VUN324" s="273"/>
      <c r="VUO324" s="273"/>
      <c r="VUP324" s="273"/>
      <c r="VUQ324" s="285"/>
      <c r="VUR324" s="353"/>
      <c r="VUS324" s="355"/>
      <c r="VUT324" s="23"/>
      <c r="VUU324" s="277"/>
      <c r="VUV324" s="300"/>
      <c r="VUW324" s="300"/>
      <c r="VUX324" s="269"/>
      <c r="VUY324" s="300"/>
      <c r="VUZ324" s="300"/>
      <c r="VVA324" s="273"/>
      <c r="VVB324" s="273"/>
      <c r="VVC324" s="273"/>
      <c r="VVD324" s="273"/>
      <c r="VVE324" s="273"/>
      <c r="VVF324" s="273"/>
      <c r="VVG324" s="285"/>
      <c r="VVH324" s="353"/>
      <c r="VVI324" s="355"/>
      <c r="VVJ324" s="23"/>
      <c r="VVK324" s="277"/>
      <c r="VVL324" s="300"/>
      <c r="VVM324" s="300"/>
      <c r="VVN324" s="269"/>
      <c r="VVO324" s="300"/>
      <c r="VVP324" s="300"/>
      <c r="VVQ324" s="273"/>
      <c r="VVR324" s="273"/>
      <c r="VVS324" s="273"/>
      <c r="VVT324" s="273"/>
      <c r="VVU324" s="273"/>
      <c r="VVV324" s="273"/>
      <c r="VVW324" s="285"/>
      <c r="VVX324" s="353"/>
      <c r="VVY324" s="355"/>
      <c r="VVZ324" s="23"/>
      <c r="VWA324" s="277"/>
      <c r="VWB324" s="300"/>
      <c r="VWC324" s="300"/>
      <c r="VWD324" s="269"/>
      <c r="VWE324" s="300"/>
      <c r="VWF324" s="300"/>
      <c r="VWG324" s="273"/>
      <c r="VWH324" s="273"/>
      <c r="VWI324" s="273"/>
      <c r="VWJ324" s="273"/>
      <c r="VWK324" s="273"/>
      <c r="VWL324" s="273"/>
      <c r="VWM324" s="285"/>
      <c r="VWN324" s="353"/>
      <c r="VWO324" s="355"/>
      <c r="VWP324" s="23"/>
      <c r="VWQ324" s="277"/>
      <c r="VWR324" s="300"/>
      <c r="VWS324" s="300"/>
      <c r="VWT324" s="269"/>
      <c r="VWU324" s="300"/>
      <c r="VWV324" s="300"/>
      <c r="VWW324" s="273"/>
      <c r="VWX324" s="273"/>
      <c r="VWY324" s="273"/>
      <c r="VWZ324" s="273"/>
      <c r="VXA324" s="273"/>
      <c r="VXB324" s="273"/>
      <c r="VXC324" s="285"/>
      <c r="VXD324" s="353"/>
      <c r="VXE324" s="355"/>
      <c r="VXF324" s="23"/>
      <c r="VXG324" s="277"/>
      <c r="VXH324" s="300"/>
      <c r="VXI324" s="300"/>
      <c r="VXJ324" s="269"/>
      <c r="VXK324" s="300"/>
      <c r="VXL324" s="300"/>
      <c r="VXM324" s="273"/>
      <c r="VXN324" s="273"/>
      <c r="VXO324" s="273"/>
      <c r="VXP324" s="273"/>
      <c r="VXQ324" s="273"/>
      <c r="VXR324" s="273"/>
      <c r="VXS324" s="285"/>
      <c r="VXT324" s="353"/>
      <c r="VXU324" s="355"/>
      <c r="VXV324" s="23"/>
      <c r="VXW324" s="277"/>
      <c r="VXX324" s="300"/>
      <c r="VXY324" s="300"/>
      <c r="VXZ324" s="269"/>
      <c r="VYA324" s="300"/>
      <c r="VYB324" s="300"/>
      <c r="VYC324" s="273"/>
      <c r="VYD324" s="273"/>
      <c r="VYE324" s="273"/>
      <c r="VYF324" s="273"/>
      <c r="VYG324" s="273"/>
      <c r="VYH324" s="273"/>
      <c r="VYI324" s="285"/>
      <c r="VYJ324" s="353"/>
      <c r="VYK324" s="355"/>
      <c r="VYL324" s="23"/>
      <c r="VYM324" s="277"/>
      <c r="VYN324" s="300"/>
      <c r="VYO324" s="300"/>
      <c r="VYP324" s="269"/>
      <c r="VYQ324" s="300"/>
      <c r="VYR324" s="300"/>
      <c r="VYS324" s="273"/>
      <c r="VYT324" s="273"/>
      <c r="VYU324" s="273"/>
      <c r="VYV324" s="273"/>
      <c r="VYW324" s="273"/>
      <c r="VYX324" s="273"/>
      <c r="VYY324" s="285"/>
      <c r="VYZ324" s="353"/>
      <c r="VZA324" s="355"/>
      <c r="VZB324" s="23"/>
      <c r="VZC324" s="277"/>
      <c r="VZD324" s="300"/>
      <c r="VZE324" s="300"/>
      <c r="VZF324" s="269"/>
      <c r="VZG324" s="300"/>
      <c r="VZH324" s="300"/>
      <c r="VZI324" s="273"/>
      <c r="VZJ324" s="273"/>
      <c r="VZK324" s="273"/>
      <c r="VZL324" s="273"/>
      <c r="VZM324" s="273"/>
      <c r="VZN324" s="273"/>
      <c r="VZO324" s="285"/>
      <c r="VZP324" s="353"/>
      <c r="VZQ324" s="355"/>
      <c r="VZR324" s="23"/>
      <c r="VZS324" s="277"/>
      <c r="VZT324" s="300"/>
      <c r="VZU324" s="300"/>
      <c r="VZV324" s="269"/>
      <c r="VZW324" s="300"/>
      <c r="VZX324" s="300"/>
      <c r="VZY324" s="273"/>
      <c r="VZZ324" s="273"/>
      <c r="WAA324" s="273"/>
      <c r="WAB324" s="273"/>
      <c r="WAC324" s="273"/>
      <c r="WAD324" s="273"/>
      <c r="WAE324" s="285"/>
      <c r="WAF324" s="353"/>
      <c r="WAG324" s="355"/>
      <c r="WAH324" s="23"/>
      <c r="WAI324" s="277"/>
      <c r="WAJ324" s="300"/>
      <c r="WAK324" s="300"/>
      <c r="WAL324" s="269"/>
      <c r="WAM324" s="300"/>
      <c r="WAN324" s="300"/>
      <c r="WAO324" s="273"/>
      <c r="WAP324" s="273"/>
      <c r="WAQ324" s="273"/>
      <c r="WAR324" s="273"/>
      <c r="WAS324" s="273"/>
      <c r="WAT324" s="273"/>
      <c r="WAU324" s="285"/>
      <c r="WAV324" s="353"/>
      <c r="WAW324" s="355"/>
      <c r="WAX324" s="23"/>
      <c r="WAY324" s="277"/>
      <c r="WAZ324" s="300"/>
      <c r="WBA324" s="300"/>
      <c r="WBB324" s="269"/>
      <c r="WBC324" s="300"/>
      <c r="WBD324" s="300"/>
      <c r="WBE324" s="273"/>
      <c r="WBF324" s="273"/>
      <c r="WBG324" s="273"/>
      <c r="WBH324" s="273"/>
      <c r="WBI324" s="273"/>
      <c r="WBJ324" s="273"/>
      <c r="WBK324" s="285"/>
      <c r="WBL324" s="353"/>
      <c r="WBM324" s="355"/>
      <c r="WBN324" s="23"/>
      <c r="WBO324" s="277"/>
      <c r="WBP324" s="300"/>
      <c r="WBQ324" s="300"/>
      <c r="WBR324" s="269"/>
      <c r="WBS324" s="300"/>
      <c r="WBT324" s="300"/>
      <c r="WBU324" s="273"/>
      <c r="WBV324" s="273"/>
      <c r="WBW324" s="273"/>
      <c r="WBX324" s="273"/>
      <c r="WBY324" s="273"/>
      <c r="WBZ324" s="273"/>
      <c r="WCA324" s="285"/>
      <c r="WCB324" s="353"/>
      <c r="WCC324" s="355"/>
      <c r="WCD324" s="23"/>
      <c r="WCE324" s="277"/>
      <c r="WCF324" s="300"/>
      <c r="WCG324" s="300"/>
      <c r="WCH324" s="269"/>
      <c r="WCI324" s="300"/>
      <c r="WCJ324" s="300"/>
      <c r="WCK324" s="273"/>
      <c r="WCL324" s="273"/>
      <c r="WCM324" s="273"/>
      <c r="WCN324" s="273"/>
      <c r="WCO324" s="273"/>
      <c r="WCP324" s="273"/>
      <c r="WCQ324" s="285"/>
      <c r="WCR324" s="353"/>
      <c r="WCS324" s="355"/>
      <c r="WCT324" s="23"/>
      <c r="WCU324" s="277"/>
      <c r="WCV324" s="300"/>
      <c r="WCW324" s="300"/>
      <c r="WCX324" s="269"/>
      <c r="WCY324" s="300"/>
      <c r="WCZ324" s="300"/>
      <c r="WDA324" s="273"/>
      <c r="WDB324" s="273"/>
      <c r="WDC324" s="273"/>
      <c r="WDD324" s="273"/>
      <c r="WDE324" s="273"/>
      <c r="WDF324" s="273"/>
      <c r="WDG324" s="285"/>
      <c r="WDH324" s="353"/>
      <c r="WDI324" s="355"/>
      <c r="WDJ324" s="23"/>
      <c r="WDK324" s="277"/>
      <c r="WDL324" s="300"/>
      <c r="WDM324" s="300"/>
      <c r="WDN324" s="269"/>
      <c r="WDO324" s="300"/>
      <c r="WDP324" s="300"/>
      <c r="WDQ324" s="273"/>
      <c r="WDR324" s="273"/>
      <c r="WDS324" s="273"/>
      <c r="WDT324" s="273"/>
      <c r="WDU324" s="273"/>
      <c r="WDV324" s="273"/>
      <c r="WDW324" s="285"/>
      <c r="WDX324" s="353"/>
      <c r="WDY324" s="355"/>
      <c r="WDZ324" s="23"/>
      <c r="WEA324" s="277"/>
      <c r="WEB324" s="300"/>
      <c r="WEC324" s="300"/>
      <c r="WED324" s="269"/>
      <c r="WEE324" s="300"/>
      <c r="WEF324" s="300"/>
      <c r="WEG324" s="273"/>
      <c r="WEH324" s="273"/>
      <c r="WEI324" s="273"/>
      <c r="WEJ324" s="273"/>
      <c r="WEK324" s="273"/>
      <c r="WEL324" s="273"/>
      <c r="WEM324" s="285"/>
      <c r="WEN324" s="353"/>
      <c r="WEO324" s="355"/>
      <c r="WEP324" s="23"/>
      <c r="WEQ324" s="277"/>
      <c r="WER324" s="300"/>
      <c r="WES324" s="300"/>
      <c r="WET324" s="269"/>
      <c r="WEU324" s="300"/>
      <c r="WEV324" s="300"/>
      <c r="WEW324" s="273"/>
      <c r="WEX324" s="273"/>
      <c r="WEY324" s="273"/>
      <c r="WEZ324" s="273"/>
      <c r="WFA324" s="273"/>
      <c r="WFB324" s="273"/>
      <c r="WFC324" s="285"/>
      <c r="WFD324" s="353"/>
      <c r="WFE324" s="355"/>
      <c r="WFF324" s="23"/>
      <c r="WFG324" s="277"/>
      <c r="WFH324" s="300"/>
      <c r="WFI324" s="300"/>
      <c r="WFJ324" s="269"/>
      <c r="WFK324" s="300"/>
      <c r="WFL324" s="300"/>
      <c r="WFM324" s="273"/>
      <c r="WFN324" s="273"/>
      <c r="WFO324" s="273"/>
      <c r="WFP324" s="273"/>
      <c r="WFQ324" s="273"/>
      <c r="WFR324" s="273"/>
      <c r="WFS324" s="285"/>
      <c r="WFT324" s="353"/>
      <c r="WFU324" s="355"/>
      <c r="WFV324" s="23"/>
      <c r="WFW324" s="277"/>
      <c r="WFX324" s="300"/>
      <c r="WFY324" s="300"/>
      <c r="WFZ324" s="269"/>
      <c r="WGA324" s="300"/>
      <c r="WGB324" s="300"/>
      <c r="WGC324" s="273"/>
      <c r="WGD324" s="273"/>
      <c r="WGE324" s="273"/>
      <c r="WGF324" s="273"/>
      <c r="WGG324" s="273"/>
      <c r="WGH324" s="273"/>
      <c r="WGI324" s="285"/>
      <c r="WGJ324" s="353"/>
      <c r="WGK324" s="355"/>
      <c r="WGL324" s="23"/>
      <c r="WGM324" s="277"/>
      <c r="WGN324" s="300"/>
      <c r="WGO324" s="300"/>
      <c r="WGP324" s="269"/>
      <c r="WGQ324" s="300"/>
      <c r="WGR324" s="300"/>
      <c r="WGS324" s="273"/>
      <c r="WGT324" s="273"/>
      <c r="WGU324" s="273"/>
      <c r="WGV324" s="273"/>
      <c r="WGW324" s="273"/>
      <c r="WGX324" s="273"/>
      <c r="WGY324" s="285"/>
      <c r="WGZ324" s="353"/>
      <c r="WHA324" s="355"/>
      <c r="WHB324" s="23"/>
      <c r="WHC324" s="277"/>
      <c r="WHD324" s="300"/>
      <c r="WHE324" s="300"/>
      <c r="WHF324" s="269"/>
      <c r="WHG324" s="300"/>
      <c r="WHH324" s="300"/>
      <c r="WHI324" s="273"/>
      <c r="WHJ324" s="273"/>
      <c r="WHK324" s="273"/>
      <c r="WHL324" s="273"/>
      <c r="WHM324" s="273"/>
      <c r="WHN324" s="273"/>
      <c r="WHO324" s="285"/>
      <c r="WHP324" s="353"/>
      <c r="WHQ324" s="355"/>
      <c r="WHR324" s="23"/>
      <c r="WHS324" s="277"/>
      <c r="WHT324" s="300"/>
      <c r="WHU324" s="300"/>
      <c r="WHV324" s="269"/>
      <c r="WHW324" s="300"/>
      <c r="WHX324" s="300"/>
      <c r="WHY324" s="273"/>
      <c r="WHZ324" s="273"/>
      <c r="WIA324" s="273"/>
      <c r="WIB324" s="273"/>
      <c r="WIC324" s="273"/>
      <c r="WID324" s="273"/>
      <c r="WIE324" s="285"/>
      <c r="WIF324" s="353"/>
      <c r="WIG324" s="355"/>
      <c r="WIH324" s="23"/>
      <c r="WII324" s="277"/>
      <c r="WIJ324" s="300"/>
      <c r="WIK324" s="300"/>
      <c r="WIL324" s="269"/>
      <c r="WIM324" s="300"/>
      <c r="WIN324" s="300"/>
      <c r="WIO324" s="273"/>
      <c r="WIP324" s="273"/>
      <c r="WIQ324" s="273"/>
      <c r="WIR324" s="273"/>
      <c r="WIS324" s="273"/>
      <c r="WIT324" s="273"/>
      <c r="WIU324" s="285"/>
      <c r="WIV324" s="353"/>
      <c r="WIW324" s="355"/>
      <c r="WIX324" s="23"/>
      <c r="WIY324" s="277"/>
      <c r="WIZ324" s="300"/>
      <c r="WJA324" s="300"/>
      <c r="WJB324" s="269"/>
      <c r="WJC324" s="300"/>
      <c r="WJD324" s="300"/>
      <c r="WJE324" s="273"/>
      <c r="WJF324" s="273"/>
      <c r="WJG324" s="273"/>
      <c r="WJH324" s="273"/>
      <c r="WJI324" s="273"/>
      <c r="WJJ324" s="273"/>
      <c r="WJK324" s="285"/>
      <c r="WJL324" s="353"/>
      <c r="WJM324" s="355"/>
      <c r="WJN324" s="23"/>
      <c r="WJO324" s="277"/>
      <c r="WJP324" s="300"/>
      <c r="WJQ324" s="300"/>
      <c r="WJR324" s="269"/>
      <c r="WJS324" s="300"/>
      <c r="WJT324" s="300"/>
      <c r="WJU324" s="273"/>
      <c r="WJV324" s="273"/>
      <c r="WJW324" s="273"/>
      <c r="WJX324" s="273"/>
      <c r="WJY324" s="273"/>
      <c r="WJZ324" s="273"/>
      <c r="WKA324" s="285"/>
      <c r="WKB324" s="353"/>
      <c r="WKC324" s="355"/>
      <c r="WKD324" s="23"/>
      <c r="WKE324" s="277"/>
      <c r="WKF324" s="300"/>
      <c r="WKG324" s="300"/>
      <c r="WKH324" s="269"/>
      <c r="WKI324" s="300"/>
      <c r="WKJ324" s="300"/>
      <c r="WKK324" s="273"/>
      <c r="WKL324" s="273"/>
      <c r="WKM324" s="273"/>
      <c r="WKN324" s="273"/>
      <c r="WKO324" s="273"/>
      <c r="WKP324" s="273"/>
      <c r="WKQ324" s="285"/>
      <c r="WKR324" s="353"/>
      <c r="WKS324" s="355"/>
      <c r="WKT324" s="23"/>
      <c r="WKU324" s="277"/>
      <c r="WKV324" s="300"/>
      <c r="WKW324" s="300"/>
      <c r="WKX324" s="269"/>
      <c r="WKY324" s="300"/>
      <c r="WKZ324" s="300"/>
      <c r="WLA324" s="273"/>
      <c r="WLB324" s="273"/>
      <c r="WLC324" s="273"/>
      <c r="WLD324" s="273"/>
      <c r="WLE324" s="273"/>
      <c r="WLF324" s="273"/>
      <c r="WLG324" s="285"/>
      <c r="WLH324" s="353"/>
      <c r="WLI324" s="355"/>
      <c r="WLJ324" s="23"/>
      <c r="WLK324" s="277"/>
      <c r="WLL324" s="300"/>
      <c r="WLM324" s="300"/>
      <c r="WLN324" s="269"/>
      <c r="WLO324" s="300"/>
      <c r="WLP324" s="300"/>
      <c r="WLQ324" s="273"/>
      <c r="WLR324" s="273"/>
      <c r="WLS324" s="273"/>
      <c r="WLT324" s="273"/>
      <c r="WLU324" s="273"/>
      <c r="WLV324" s="273"/>
      <c r="WLW324" s="285"/>
      <c r="WLX324" s="353"/>
      <c r="WLY324" s="355"/>
      <c r="WLZ324" s="23"/>
      <c r="WMA324" s="277"/>
      <c r="WMB324" s="300"/>
      <c r="WMC324" s="300"/>
      <c r="WMD324" s="269"/>
      <c r="WME324" s="300"/>
      <c r="WMF324" s="300"/>
      <c r="WMG324" s="273"/>
      <c r="WMH324" s="273"/>
      <c r="WMI324" s="273"/>
      <c r="WMJ324" s="273"/>
      <c r="WMK324" s="273"/>
      <c r="WML324" s="273"/>
      <c r="WMM324" s="285"/>
      <c r="WMN324" s="353"/>
      <c r="WMO324" s="355"/>
      <c r="WMP324" s="23"/>
      <c r="WMQ324" s="277"/>
      <c r="WMR324" s="300"/>
      <c r="WMS324" s="300"/>
      <c r="WMT324" s="269"/>
      <c r="WMU324" s="300"/>
      <c r="WMV324" s="300"/>
      <c r="WMW324" s="273"/>
      <c r="WMX324" s="273"/>
      <c r="WMY324" s="273"/>
      <c r="WMZ324" s="273"/>
      <c r="WNA324" s="273"/>
      <c r="WNB324" s="273"/>
      <c r="WNC324" s="285"/>
      <c r="WND324" s="353"/>
      <c r="WNE324" s="355"/>
      <c r="WNF324" s="23"/>
      <c r="WNG324" s="277"/>
      <c r="WNH324" s="300"/>
      <c r="WNI324" s="300"/>
      <c r="WNJ324" s="269"/>
      <c r="WNK324" s="300"/>
      <c r="WNL324" s="300"/>
      <c r="WNM324" s="273"/>
      <c r="WNN324" s="273"/>
      <c r="WNO324" s="273"/>
      <c r="WNP324" s="273"/>
      <c r="WNQ324" s="273"/>
      <c r="WNR324" s="273"/>
      <c r="WNS324" s="285"/>
      <c r="WNT324" s="353"/>
      <c r="WNU324" s="355"/>
      <c r="WNV324" s="23"/>
      <c r="WNW324" s="277"/>
      <c r="WNX324" s="300"/>
      <c r="WNY324" s="300"/>
      <c r="WNZ324" s="269"/>
      <c r="WOA324" s="300"/>
      <c r="WOB324" s="300"/>
      <c r="WOC324" s="273"/>
      <c r="WOD324" s="273"/>
      <c r="WOE324" s="273"/>
      <c r="WOF324" s="273"/>
      <c r="WOG324" s="273"/>
      <c r="WOH324" s="273"/>
      <c r="WOI324" s="285"/>
      <c r="WOJ324" s="353"/>
      <c r="WOK324" s="355"/>
      <c r="WOL324" s="23"/>
      <c r="WOM324" s="277"/>
      <c r="WON324" s="300"/>
      <c r="WOO324" s="300"/>
      <c r="WOP324" s="269"/>
      <c r="WOQ324" s="300"/>
      <c r="WOR324" s="300"/>
      <c r="WOS324" s="273"/>
      <c r="WOT324" s="273"/>
      <c r="WOU324" s="273"/>
      <c r="WOV324" s="273"/>
      <c r="WOW324" s="273"/>
      <c r="WOX324" s="273"/>
      <c r="WOY324" s="285"/>
      <c r="WOZ324" s="353"/>
      <c r="WPA324" s="355"/>
      <c r="WPB324" s="23"/>
      <c r="WPC324" s="277"/>
      <c r="WPD324" s="300"/>
      <c r="WPE324" s="300"/>
      <c r="WPF324" s="269"/>
      <c r="WPG324" s="300"/>
      <c r="WPH324" s="300"/>
      <c r="WPI324" s="273"/>
      <c r="WPJ324" s="273"/>
      <c r="WPK324" s="273"/>
      <c r="WPL324" s="273"/>
      <c r="WPM324" s="273"/>
      <c r="WPN324" s="273"/>
      <c r="WPO324" s="285"/>
      <c r="WPP324" s="353"/>
      <c r="WPQ324" s="355"/>
      <c r="WPR324" s="23"/>
      <c r="WPS324" s="277"/>
      <c r="WPT324" s="300"/>
      <c r="WPU324" s="300"/>
      <c r="WPV324" s="269"/>
      <c r="WPW324" s="300"/>
      <c r="WPX324" s="300"/>
      <c r="WPY324" s="273"/>
      <c r="WPZ324" s="273"/>
      <c r="WQA324" s="273"/>
      <c r="WQB324" s="273"/>
      <c r="WQC324" s="273"/>
      <c r="WQD324" s="273"/>
      <c r="WQE324" s="285"/>
      <c r="WQF324" s="353"/>
      <c r="WQG324" s="355"/>
      <c r="WQH324" s="23"/>
      <c r="WQI324" s="277"/>
      <c r="WQJ324" s="300"/>
      <c r="WQK324" s="300"/>
      <c r="WQL324" s="269"/>
      <c r="WQM324" s="300"/>
      <c r="WQN324" s="300"/>
      <c r="WQO324" s="273"/>
      <c r="WQP324" s="273"/>
      <c r="WQQ324" s="273"/>
      <c r="WQR324" s="273"/>
      <c r="WQS324" s="273"/>
      <c r="WQT324" s="273"/>
      <c r="WQU324" s="285"/>
      <c r="WQV324" s="353"/>
      <c r="WQW324" s="355"/>
      <c r="WQX324" s="23"/>
      <c r="WQY324" s="277"/>
      <c r="WQZ324" s="300"/>
      <c r="WRA324" s="300"/>
      <c r="WRB324" s="269"/>
      <c r="WRC324" s="300"/>
      <c r="WRD324" s="300"/>
      <c r="WRE324" s="273"/>
      <c r="WRF324" s="273"/>
      <c r="WRG324" s="273"/>
      <c r="WRH324" s="273"/>
      <c r="WRI324" s="273"/>
      <c r="WRJ324" s="273"/>
      <c r="WRK324" s="285"/>
      <c r="WRL324" s="353"/>
      <c r="WRM324" s="355"/>
      <c r="WRN324" s="23"/>
      <c r="WRO324" s="277"/>
      <c r="WRP324" s="300"/>
      <c r="WRQ324" s="300"/>
      <c r="WRR324" s="269"/>
      <c r="WRS324" s="300"/>
      <c r="WRT324" s="300"/>
      <c r="WRU324" s="273"/>
      <c r="WRV324" s="273"/>
      <c r="WRW324" s="273"/>
      <c r="WRX324" s="273"/>
      <c r="WRY324" s="273"/>
      <c r="WRZ324" s="273"/>
      <c r="WSA324" s="285"/>
      <c r="WSB324" s="353"/>
      <c r="WSC324" s="355"/>
      <c r="WSD324" s="23"/>
      <c r="WSE324" s="277"/>
      <c r="WSF324" s="300"/>
      <c r="WSG324" s="300"/>
      <c r="WSH324" s="269"/>
      <c r="WSI324" s="300"/>
      <c r="WSJ324" s="300"/>
      <c r="WSK324" s="273"/>
      <c r="WSL324" s="273"/>
      <c r="WSM324" s="273"/>
      <c r="WSN324" s="273"/>
      <c r="WSO324" s="273"/>
      <c r="WSP324" s="273"/>
      <c r="WSQ324" s="285"/>
      <c r="WSR324" s="353"/>
      <c r="WSS324" s="355"/>
      <c r="WST324" s="23"/>
      <c r="WSU324" s="277"/>
      <c r="WSV324" s="300"/>
      <c r="WSW324" s="300"/>
      <c r="WSX324" s="269"/>
      <c r="WSY324" s="300"/>
      <c r="WSZ324" s="300"/>
      <c r="WTA324" s="273"/>
      <c r="WTB324" s="273"/>
      <c r="WTC324" s="273"/>
      <c r="WTD324" s="273"/>
      <c r="WTE324" s="273"/>
      <c r="WTF324" s="273"/>
      <c r="WTG324" s="285"/>
      <c r="WTH324" s="353"/>
      <c r="WTI324" s="355"/>
      <c r="WTJ324" s="23"/>
      <c r="WTK324" s="277"/>
      <c r="WTL324" s="300"/>
      <c r="WTM324" s="300"/>
      <c r="WTN324" s="269"/>
      <c r="WTO324" s="300"/>
      <c r="WTP324" s="300"/>
      <c r="WTQ324" s="273"/>
      <c r="WTR324" s="273"/>
      <c r="WTS324" s="273"/>
      <c r="WTT324" s="273"/>
      <c r="WTU324" s="273"/>
      <c r="WTV324" s="273"/>
      <c r="WTW324" s="285"/>
      <c r="WTX324" s="353"/>
      <c r="WTY324" s="355"/>
      <c r="WTZ324" s="23"/>
      <c r="WUA324" s="277"/>
      <c r="WUB324" s="300"/>
      <c r="WUC324" s="300"/>
      <c r="WUD324" s="269"/>
      <c r="WUE324" s="300"/>
      <c r="WUF324" s="300"/>
      <c r="WUG324" s="273"/>
      <c r="WUH324" s="273"/>
      <c r="WUI324" s="273"/>
      <c r="WUJ324" s="273"/>
      <c r="WUK324" s="273"/>
      <c r="WUL324" s="273"/>
      <c r="WUM324" s="285"/>
      <c r="WUN324" s="353"/>
      <c r="WUO324" s="355"/>
      <c r="WUP324" s="23"/>
      <c r="WUQ324" s="277"/>
      <c r="WUR324" s="300"/>
      <c r="WUS324" s="300"/>
      <c r="WUT324" s="269"/>
      <c r="WUU324" s="300"/>
      <c r="WUV324" s="300"/>
      <c r="WUW324" s="273"/>
      <c r="WUX324" s="273"/>
      <c r="WUY324" s="273"/>
      <c r="WUZ324" s="273"/>
      <c r="WVA324" s="273"/>
      <c r="WVB324" s="273"/>
      <c r="WVC324" s="285"/>
      <c r="WVD324" s="353"/>
      <c r="WVE324" s="355"/>
      <c r="WVF324" s="23"/>
      <c r="WVG324" s="277"/>
      <c r="WVH324" s="300"/>
      <c r="WVI324" s="300"/>
      <c r="WVJ324" s="269"/>
      <c r="WVK324" s="300"/>
      <c r="WVL324" s="300"/>
      <c r="WVM324" s="273"/>
      <c r="WVN324" s="273"/>
      <c r="WVO324" s="273"/>
      <c r="WVP324" s="273"/>
      <c r="WVQ324" s="273"/>
      <c r="WVR324" s="273"/>
      <c r="WVS324" s="285"/>
      <c r="WVT324" s="353"/>
      <c r="WVU324" s="355"/>
      <c r="WVV324" s="23"/>
      <c r="WVW324" s="277"/>
      <c r="WVX324" s="300"/>
      <c r="WVY324" s="300"/>
      <c r="WVZ324" s="269"/>
      <c r="WWA324" s="300"/>
      <c r="WWB324" s="300"/>
      <c r="WWC324" s="273"/>
      <c r="WWD324" s="273"/>
      <c r="WWE324" s="273"/>
      <c r="WWF324" s="273"/>
      <c r="WWG324" s="273"/>
      <c r="WWH324" s="273"/>
      <c r="WWI324" s="285"/>
      <c r="WWJ324" s="353"/>
      <c r="WWK324" s="355"/>
      <c r="WWL324" s="23"/>
      <c r="WWM324" s="277"/>
      <c r="WWN324" s="300"/>
      <c r="WWO324" s="300"/>
      <c r="WWP324" s="269"/>
      <c r="WWQ324" s="300"/>
      <c r="WWR324" s="300"/>
      <c r="WWS324" s="273"/>
      <c r="WWT324" s="273"/>
      <c r="WWU324" s="273"/>
      <c r="WWV324" s="273"/>
      <c r="WWW324" s="273"/>
      <c r="WWX324" s="273"/>
      <c r="WWY324" s="285"/>
      <c r="WWZ324" s="353"/>
      <c r="WXA324" s="355"/>
      <c r="WXB324" s="23"/>
      <c r="WXC324" s="277"/>
      <c r="WXD324" s="300"/>
      <c r="WXE324" s="300"/>
      <c r="WXF324" s="269"/>
      <c r="WXG324" s="300"/>
      <c r="WXH324" s="300"/>
      <c r="WXI324" s="273"/>
      <c r="WXJ324" s="273"/>
      <c r="WXK324" s="273"/>
      <c r="WXL324" s="273"/>
      <c r="WXM324" s="273"/>
      <c r="WXN324" s="273"/>
      <c r="WXO324" s="285"/>
      <c r="WXP324" s="353"/>
      <c r="WXQ324" s="355"/>
      <c r="WXR324" s="23"/>
      <c r="WXS324" s="277"/>
      <c r="WXT324" s="300"/>
      <c r="WXU324" s="300"/>
      <c r="WXV324" s="269"/>
      <c r="WXW324" s="300"/>
      <c r="WXX324" s="300"/>
      <c r="WXY324" s="273"/>
      <c r="WXZ324" s="273"/>
      <c r="WYA324" s="273"/>
      <c r="WYB324" s="273"/>
      <c r="WYC324" s="273"/>
      <c r="WYD324" s="273"/>
      <c r="WYE324" s="285"/>
      <c r="WYF324" s="353"/>
      <c r="WYG324" s="355"/>
      <c r="WYH324" s="23"/>
      <c r="WYI324" s="277"/>
      <c r="WYJ324" s="300"/>
      <c r="WYK324" s="300"/>
      <c r="WYL324" s="269"/>
      <c r="WYM324" s="300"/>
      <c r="WYN324" s="300"/>
      <c r="WYO324" s="273"/>
      <c r="WYP324" s="273"/>
      <c r="WYQ324" s="273"/>
      <c r="WYR324" s="273"/>
      <c r="WYS324" s="273"/>
      <c r="WYT324" s="273"/>
      <c r="WYU324" s="285"/>
      <c r="WYV324" s="353"/>
      <c r="WYW324" s="355"/>
      <c r="WYX324" s="23"/>
      <c r="WYY324" s="277"/>
      <c r="WYZ324" s="300"/>
      <c r="WZA324" s="300"/>
      <c r="WZB324" s="269"/>
      <c r="WZC324" s="300"/>
      <c r="WZD324" s="300"/>
      <c r="WZE324" s="273"/>
      <c r="WZF324" s="273"/>
      <c r="WZG324" s="273"/>
      <c r="WZH324" s="273"/>
      <c r="WZI324" s="273"/>
      <c r="WZJ324" s="273"/>
      <c r="WZK324" s="285"/>
      <c r="WZL324" s="353"/>
      <c r="WZM324" s="355"/>
      <c r="WZN324" s="23"/>
      <c r="WZO324" s="277"/>
      <c r="WZP324" s="300"/>
      <c r="WZQ324" s="300"/>
      <c r="WZR324" s="269"/>
      <c r="WZS324" s="300"/>
      <c r="WZT324" s="300"/>
      <c r="WZU324" s="273"/>
      <c r="WZV324" s="273"/>
      <c r="WZW324" s="273"/>
      <c r="WZX324" s="273"/>
      <c r="WZY324" s="273"/>
      <c r="WZZ324" s="273"/>
      <c r="XAA324" s="285"/>
      <c r="XAB324" s="353"/>
      <c r="XAC324" s="355"/>
      <c r="XAD324" s="23"/>
      <c r="XAE324" s="277"/>
      <c r="XAF324" s="300"/>
      <c r="XAG324" s="300"/>
      <c r="XAH324" s="269"/>
      <c r="XAI324" s="300"/>
      <c r="XAJ324" s="300"/>
      <c r="XAK324" s="273"/>
      <c r="XAL324" s="273"/>
      <c r="XAM324" s="273"/>
      <c r="XAN324" s="273"/>
      <c r="XAO324" s="273"/>
      <c r="XAP324" s="273"/>
      <c r="XAQ324" s="285"/>
      <c r="XAR324" s="353"/>
      <c r="XAS324" s="355"/>
      <c r="XAT324" s="23"/>
      <c r="XAU324" s="277"/>
      <c r="XAV324" s="300"/>
      <c r="XAW324" s="300"/>
      <c r="XAX324" s="269"/>
      <c r="XAY324" s="300"/>
      <c r="XAZ324" s="300"/>
      <c r="XBA324" s="273"/>
      <c r="XBB324" s="273"/>
      <c r="XBC324" s="273"/>
      <c r="XBD324" s="273"/>
      <c r="XBE324" s="273"/>
      <c r="XBF324" s="273"/>
      <c r="XBG324" s="285"/>
      <c r="XBH324" s="353"/>
      <c r="XBI324" s="355"/>
      <c r="XBJ324" s="23"/>
      <c r="XBK324" s="277"/>
      <c r="XBL324" s="300"/>
      <c r="XBM324" s="300"/>
      <c r="XBN324" s="269"/>
      <c r="XBO324" s="300"/>
      <c r="XBP324" s="300"/>
      <c r="XBQ324" s="273"/>
      <c r="XBR324" s="273"/>
      <c r="XBS324" s="273"/>
      <c r="XBT324" s="273"/>
      <c r="XBU324" s="273"/>
      <c r="XBV324" s="273"/>
      <c r="XBW324" s="285"/>
      <c r="XBX324" s="353"/>
      <c r="XBY324" s="355"/>
      <c r="XBZ324" s="23"/>
      <c r="XCA324" s="277"/>
      <c r="XCB324" s="300"/>
      <c r="XCC324" s="300"/>
      <c r="XCD324" s="269"/>
      <c r="XCE324" s="300"/>
      <c r="XCF324" s="300"/>
      <c r="XCG324" s="273"/>
      <c r="XCH324" s="273"/>
      <c r="XCI324" s="273"/>
      <c r="XCJ324" s="273"/>
      <c r="XCK324" s="273"/>
      <c r="XCL324" s="273"/>
      <c r="XCM324" s="285"/>
      <c r="XCN324" s="353"/>
      <c r="XCO324" s="355"/>
      <c r="XCP324" s="23"/>
      <c r="XCQ324" s="277"/>
      <c r="XCR324" s="300"/>
      <c r="XCS324" s="300"/>
      <c r="XCT324" s="269"/>
      <c r="XCU324" s="300"/>
      <c r="XCV324" s="300"/>
      <c r="XCW324" s="273"/>
      <c r="XCX324" s="273"/>
      <c r="XCY324" s="273"/>
      <c r="XCZ324" s="273"/>
      <c r="XDA324" s="273"/>
      <c r="XDB324" s="273"/>
      <c r="XDC324" s="285"/>
      <c r="XDD324" s="353"/>
      <c r="XDE324" s="355"/>
      <c r="XDF324" s="23"/>
      <c r="XDG324" s="277"/>
      <c r="XDH324" s="300"/>
      <c r="XDI324" s="300"/>
      <c r="XDJ324" s="269"/>
      <c r="XDK324" s="300"/>
      <c r="XDL324" s="300"/>
      <c r="XDM324" s="273"/>
      <c r="XDN324" s="273"/>
      <c r="XDO324" s="273"/>
      <c r="XDP324" s="273"/>
      <c r="XDQ324" s="273"/>
      <c r="XDR324" s="273"/>
      <c r="XDS324" s="285"/>
      <c r="XDT324" s="353"/>
      <c r="XDU324" s="355"/>
      <c r="XDV324" s="23"/>
      <c r="XDW324" s="277"/>
      <c r="XDX324" s="300"/>
      <c r="XDY324" s="300"/>
      <c r="XDZ324" s="269"/>
      <c r="XEA324" s="300"/>
      <c r="XEB324" s="300"/>
      <c r="XEC324" s="273"/>
      <c r="XED324" s="273"/>
      <c r="XEE324" s="273"/>
      <c r="XEF324" s="273"/>
      <c r="XEG324" s="273"/>
      <c r="XEH324" s="273"/>
      <c r="XEI324" s="285"/>
      <c r="XEJ324" s="353"/>
    </row>
    <row r="325" spans="1:16364" ht="19.5" customHeight="1" thickBot="1" x14ac:dyDescent="0.3">
      <c r="A325" s="346" t="s">
        <v>294</v>
      </c>
      <c r="B325" s="358"/>
      <c r="C325" s="108"/>
      <c r="D325" s="13"/>
      <c r="E325" s="14"/>
      <c r="F325" s="13">
        <f>SUM(F261:F324)</f>
        <v>92058.180000000008</v>
      </c>
      <c r="G325" s="13">
        <f t="shared" ref="G325:O325" si="384">SUM(G261:G324)</f>
        <v>4007.2499999999991</v>
      </c>
      <c r="H325" s="13">
        <f t="shared" si="384"/>
        <v>96065.430000000008</v>
      </c>
      <c r="I325" s="13">
        <f t="shared" si="384"/>
        <v>7452.1100000000006</v>
      </c>
      <c r="J325" s="13">
        <f t="shared" si="384"/>
        <v>0</v>
      </c>
      <c r="K325" s="13">
        <f t="shared" si="384"/>
        <v>0</v>
      </c>
      <c r="L325" s="13">
        <f t="shared" si="384"/>
        <v>0</v>
      </c>
      <c r="M325" s="13">
        <f t="shared" si="384"/>
        <v>4602.9899999999989</v>
      </c>
      <c r="N325" s="13">
        <f t="shared" si="384"/>
        <v>4470</v>
      </c>
      <c r="O325" s="177">
        <f t="shared" si="384"/>
        <v>79540.330000000016</v>
      </c>
      <c r="P325" s="58"/>
      <c r="U325" s="59">
        <f>V325+W325</f>
        <v>76660.874800000005</v>
      </c>
      <c r="V325" s="59">
        <f>SUM(V273:V324)</f>
        <v>4339.2947999999997</v>
      </c>
      <c r="W325" s="59">
        <f>SUM(W273:W324)</f>
        <v>72321.58</v>
      </c>
      <c r="X325" s="59">
        <f>SUM(X273:X324)</f>
        <v>76660.874800000005</v>
      </c>
    </row>
    <row r="326" spans="1:16364" ht="31.5" customHeight="1" x14ac:dyDescent="0.25">
      <c r="A326" s="158"/>
      <c r="B326" s="161"/>
      <c r="C326" s="109"/>
      <c r="D326" s="31"/>
      <c r="E326" s="30"/>
      <c r="F326" s="31"/>
      <c r="G326" s="31"/>
      <c r="H326" s="32"/>
      <c r="I326" s="36"/>
      <c r="J326" s="32"/>
      <c r="K326" s="32"/>
      <c r="L326" s="32"/>
      <c r="M326" s="32"/>
      <c r="N326" s="36"/>
      <c r="O326" s="176"/>
    </row>
    <row r="327" spans="1:16364" ht="31.5" customHeight="1" x14ac:dyDescent="0.25">
      <c r="A327" s="243"/>
      <c r="B327" s="161"/>
      <c r="C327" s="109"/>
      <c r="D327" s="31"/>
      <c r="E327" s="30"/>
      <c r="F327" s="31"/>
      <c r="G327" s="31"/>
      <c r="H327" s="32"/>
      <c r="I327" s="36"/>
      <c r="J327" s="32"/>
      <c r="K327" s="32"/>
      <c r="L327" s="32"/>
      <c r="M327" s="32"/>
      <c r="N327" s="36"/>
      <c r="O327" s="176"/>
    </row>
    <row r="328" spans="1:16364" s="7" customFormat="1" ht="27.75" customHeight="1" thickBot="1" x14ac:dyDescent="0.3">
      <c r="A328" s="319" t="s">
        <v>329</v>
      </c>
      <c r="B328" s="319"/>
      <c r="C328" s="5"/>
      <c r="D328" s="5"/>
      <c r="E328" s="8"/>
      <c r="F328" s="5"/>
      <c r="G328" s="5"/>
      <c r="H328" s="6"/>
      <c r="I328" s="6"/>
      <c r="J328" s="5"/>
      <c r="K328" s="5"/>
      <c r="L328" s="5"/>
      <c r="M328" s="6"/>
      <c r="N328" s="6"/>
      <c r="O328" s="174"/>
      <c r="P328" s="5"/>
      <c r="S328" s="18"/>
      <c r="T328" s="18"/>
    </row>
    <row r="329" spans="1:16364" ht="24.95" customHeight="1" x14ac:dyDescent="0.25">
      <c r="A329" s="275" t="s">
        <v>3</v>
      </c>
      <c r="B329" s="165" t="s">
        <v>203</v>
      </c>
      <c r="C329" s="165" t="s">
        <v>406</v>
      </c>
      <c r="D329" s="296">
        <f>F329/E329</f>
        <v>233.73</v>
      </c>
      <c r="E329" s="293" t="s">
        <v>125</v>
      </c>
      <c r="F329" s="271">
        <v>3505.95</v>
      </c>
      <c r="G329" s="314">
        <v>125.1</v>
      </c>
      <c r="H329" s="315">
        <f>F329+G329</f>
        <v>3631.0499999999997</v>
      </c>
      <c r="I329" s="33">
        <v>277.36</v>
      </c>
      <c r="J329" s="16">
        <v>0</v>
      </c>
      <c r="K329" s="230">
        <v>0</v>
      </c>
      <c r="L329" s="230">
        <v>0</v>
      </c>
      <c r="M329" s="230">
        <v>175.3</v>
      </c>
      <c r="N329" s="33">
        <v>450</v>
      </c>
      <c r="O329" s="297">
        <f>F329+G329-I329-J329-K329-L329-M329-N329</f>
        <v>2728.3899999999994</v>
      </c>
      <c r="P329" s="302"/>
      <c r="S329" s="2">
        <v>3000</v>
      </c>
      <c r="T329" s="2">
        <f>S329*1.05</f>
        <v>3150</v>
      </c>
      <c r="V329" s="59">
        <f t="shared" ref="V329:V330" si="385">SUM(W329*0.06)</f>
        <v>189</v>
      </c>
      <c r="W329" s="271">
        <v>3150</v>
      </c>
      <c r="X329" s="269">
        <f t="shared" ref="X329" si="386">V329+W329</f>
        <v>3339</v>
      </c>
      <c r="Y329" s="59">
        <f t="shared" ref="Y329:Y330" si="387">SUM(X329*0.03)</f>
        <v>100.17</v>
      </c>
      <c r="AA329" s="1" t="s">
        <v>15</v>
      </c>
      <c r="AB329" s="2">
        <v>3339</v>
      </c>
      <c r="AC329" s="2">
        <v>2226</v>
      </c>
    </row>
    <row r="330" spans="1:16364" ht="16.5" customHeight="1" thickBot="1" x14ac:dyDescent="0.3">
      <c r="A330" s="274"/>
      <c r="B330" s="168"/>
      <c r="C330" s="164"/>
      <c r="D330" s="290"/>
      <c r="E330" s="284"/>
      <c r="F330" s="269"/>
      <c r="G330" s="280"/>
      <c r="H330" s="285"/>
      <c r="I330" s="273" t="s">
        <v>29</v>
      </c>
      <c r="J330" s="273"/>
      <c r="K330" s="273"/>
      <c r="L330" s="273"/>
      <c r="M330" s="273"/>
      <c r="N330" s="273"/>
      <c r="O330" s="286"/>
      <c r="P330" s="303"/>
      <c r="V330" s="59">
        <f t="shared" si="385"/>
        <v>0</v>
      </c>
      <c r="W330" s="300"/>
      <c r="X330" s="269"/>
      <c r="Y330" s="59">
        <f t="shared" si="387"/>
        <v>0</v>
      </c>
      <c r="AA330" s="94" t="s">
        <v>141</v>
      </c>
      <c r="AB330" s="95">
        <v>2077.5100000000002</v>
      </c>
      <c r="AC330" s="95">
        <v>2077.5100000000002</v>
      </c>
    </row>
    <row r="331" spans="1:16364" ht="24.95" customHeight="1" x14ac:dyDescent="0.25">
      <c r="A331" s="274" t="s">
        <v>3</v>
      </c>
      <c r="B331" s="168" t="s">
        <v>421</v>
      </c>
      <c r="C331" s="168" t="s">
        <v>422</v>
      </c>
      <c r="D331" s="290">
        <f>F331/E331</f>
        <v>133.33000000000001</v>
      </c>
      <c r="E331" s="284">
        <v>15</v>
      </c>
      <c r="F331" s="269">
        <v>1999.95</v>
      </c>
      <c r="G331" s="280">
        <v>188.7</v>
      </c>
      <c r="H331" s="285">
        <f>F331+G331</f>
        <v>2188.65</v>
      </c>
      <c r="I331" s="34">
        <v>116.97</v>
      </c>
      <c r="J331" s="17">
        <v>0</v>
      </c>
      <c r="K331" s="226">
        <v>0</v>
      </c>
      <c r="L331" s="226">
        <v>0</v>
      </c>
      <c r="M331" s="226">
        <v>100</v>
      </c>
      <c r="N331" s="34">
        <v>200</v>
      </c>
      <c r="O331" s="286">
        <f>F331+G331-I331-J331-K331-L331-M331-N331</f>
        <v>1771.6800000000003</v>
      </c>
      <c r="P331" s="302"/>
      <c r="S331" s="2">
        <v>3000</v>
      </c>
      <c r="T331" s="2">
        <f>S331*1.05</f>
        <v>3150</v>
      </c>
      <c r="V331" s="59">
        <f t="shared" ref="V331:V332" si="388">SUM(W331*0.06)</f>
        <v>189</v>
      </c>
      <c r="W331" s="271">
        <v>3150</v>
      </c>
      <c r="X331" s="269">
        <f t="shared" ref="X331" si="389">V331+W331</f>
        <v>3339</v>
      </c>
      <c r="Y331" s="59">
        <f t="shared" ref="Y331:Y332" si="390">SUM(X331*0.03)</f>
        <v>100.17</v>
      </c>
      <c r="AA331" s="1" t="s">
        <v>15</v>
      </c>
      <c r="AB331" s="2">
        <v>3339</v>
      </c>
      <c r="AC331" s="2">
        <v>2226</v>
      </c>
    </row>
    <row r="332" spans="1:16364" ht="16.5" customHeight="1" thickBot="1" x14ac:dyDescent="0.3">
      <c r="A332" s="289"/>
      <c r="B332" s="169"/>
      <c r="C332" s="170"/>
      <c r="D332" s="291"/>
      <c r="E332" s="312"/>
      <c r="F332" s="301"/>
      <c r="G332" s="281"/>
      <c r="H332" s="313"/>
      <c r="I332" s="299" t="s">
        <v>29</v>
      </c>
      <c r="J332" s="299"/>
      <c r="K332" s="299"/>
      <c r="L332" s="299"/>
      <c r="M332" s="299"/>
      <c r="N332" s="299"/>
      <c r="O332" s="298"/>
      <c r="P332" s="303"/>
      <c r="V332" s="59">
        <f t="shared" si="388"/>
        <v>0</v>
      </c>
      <c r="W332" s="300"/>
      <c r="X332" s="269"/>
      <c r="Y332" s="59">
        <f t="shared" si="390"/>
        <v>0</v>
      </c>
      <c r="AA332" s="94" t="s">
        <v>141</v>
      </c>
      <c r="AB332" s="95">
        <v>2077.5100000000002</v>
      </c>
      <c r="AC332" s="95">
        <v>2077.5100000000002</v>
      </c>
    </row>
    <row r="333" spans="1:16364" ht="25.5" customHeight="1" thickBot="1" x14ac:dyDescent="0.3">
      <c r="A333" s="282" t="s">
        <v>330</v>
      </c>
      <c r="B333" s="283"/>
      <c r="C333" s="142"/>
      <c r="D333" s="20"/>
      <c r="E333" s="21"/>
      <c r="F333" s="20">
        <f>SUM(F329:F332)</f>
        <v>5505.9</v>
      </c>
      <c r="G333" s="20">
        <f>SUM(G329:G332)</f>
        <v>313.79999999999995</v>
      </c>
      <c r="H333" s="22">
        <f>SUM(H329:H332)</f>
        <v>5819.7</v>
      </c>
      <c r="I333" s="20">
        <f>SUM(I329:I332)</f>
        <v>394.33000000000004</v>
      </c>
      <c r="J333" s="20">
        <f t="shared" ref="J333:L333" si="391">SUM(J331:J332)</f>
        <v>0</v>
      </c>
      <c r="K333" s="20">
        <f t="shared" si="391"/>
        <v>0</v>
      </c>
      <c r="L333" s="20">
        <f t="shared" si="391"/>
        <v>0</v>
      </c>
      <c r="M333" s="20">
        <f>SUM(M329:M332)</f>
        <v>275.3</v>
      </c>
      <c r="N333" s="20">
        <f>SUM(N329:N332)</f>
        <v>650</v>
      </c>
      <c r="O333" s="237">
        <f>SUM(O329:O332)</f>
        <v>4500.07</v>
      </c>
      <c r="P333" s="58"/>
      <c r="U333" s="59">
        <f>V333+W333</f>
        <v>3339</v>
      </c>
      <c r="V333" s="59">
        <f>SUM(V331:V332)</f>
        <v>189</v>
      </c>
      <c r="W333" s="59">
        <f>SUM(W331:W332)</f>
        <v>3150</v>
      </c>
      <c r="X333" s="59">
        <f>SUM(X331:X332)</f>
        <v>3339</v>
      </c>
      <c r="AA333" t="s">
        <v>144</v>
      </c>
      <c r="AB333" t="e">
        <f>#REF!*#REF!</f>
        <v>#REF!</v>
      </c>
      <c r="AC333" t="e">
        <f>#REF!*#REF!</f>
        <v>#REF!</v>
      </c>
    </row>
    <row r="334" spans="1:16364" ht="25.5" customHeight="1" x14ac:dyDescent="0.25">
      <c r="A334" s="242"/>
      <c r="B334" s="242"/>
      <c r="C334" s="109"/>
      <c r="D334" s="31"/>
      <c r="E334" s="30"/>
      <c r="F334" s="31"/>
      <c r="G334" s="31"/>
      <c r="H334" s="32"/>
      <c r="I334" s="31"/>
      <c r="J334" s="31"/>
      <c r="K334" s="31"/>
      <c r="L334" s="31"/>
      <c r="M334" s="31"/>
      <c r="N334" s="31"/>
      <c r="O334" s="176"/>
      <c r="P334" s="58"/>
      <c r="U334" s="59"/>
      <c r="V334" s="59"/>
      <c r="W334" s="59"/>
      <c r="X334" s="59"/>
    </row>
    <row r="335" spans="1:16364" ht="12.75" customHeight="1" x14ac:dyDescent="0.25">
      <c r="A335" s="158"/>
      <c r="B335" s="161"/>
      <c r="C335" s="109"/>
      <c r="D335" s="31"/>
      <c r="E335" s="30"/>
      <c r="F335" s="31"/>
      <c r="G335" s="31"/>
      <c r="H335" s="32"/>
      <c r="I335" s="36"/>
      <c r="J335" s="32"/>
      <c r="K335" s="32"/>
      <c r="L335" s="32"/>
      <c r="M335" s="32"/>
      <c r="N335" s="36"/>
      <c r="O335" s="176"/>
      <c r="P335" s="58"/>
      <c r="AA335" s="96" t="s">
        <v>145</v>
      </c>
      <c r="AB335" s="96">
        <v>121.95</v>
      </c>
      <c r="AC335" s="96">
        <v>121.95</v>
      </c>
    </row>
    <row r="336" spans="1:16364" s="7" customFormat="1" ht="21.75" customHeight="1" thickBot="1" x14ac:dyDescent="0.3">
      <c r="A336" s="279" t="s">
        <v>327</v>
      </c>
      <c r="B336" s="279"/>
      <c r="C336" s="279"/>
      <c r="D336" s="5"/>
      <c r="E336" s="8"/>
      <c r="F336" s="5"/>
      <c r="G336" s="5"/>
      <c r="H336" s="6"/>
      <c r="I336" s="6"/>
      <c r="J336" s="5"/>
      <c r="K336" s="5"/>
      <c r="L336" s="5"/>
      <c r="M336" s="6"/>
      <c r="N336" s="6"/>
      <c r="O336" s="174"/>
      <c r="P336" s="5"/>
      <c r="S336" s="18"/>
      <c r="T336" s="18"/>
      <c r="AA336" s="96" t="s">
        <v>147</v>
      </c>
      <c r="AB336" s="96">
        <v>0</v>
      </c>
      <c r="AC336" s="96">
        <v>0</v>
      </c>
    </row>
    <row r="337" spans="1:32" ht="24.95" customHeight="1" x14ac:dyDescent="0.25">
      <c r="A337" s="275" t="s">
        <v>3</v>
      </c>
      <c r="B337" s="165" t="s">
        <v>217</v>
      </c>
      <c r="C337" s="205" t="s">
        <v>344</v>
      </c>
      <c r="D337" s="296">
        <f>F337/E337</f>
        <v>333.33333333333331</v>
      </c>
      <c r="E337" s="293">
        <v>15</v>
      </c>
      <c r="F337" s="276">
        <v>5000</v>
      </c>
      <c r="G337" s="314">
        <v>0</v>
      </c>
      <c r="H337" s="315">
        <f>F337+G337</f>
        <v>5000</v>
      </c>
      <c r="I337" s="33">
        <v>523.51</v>
      </c>
      <c r="J337" s="16">
        <v>0</v>
      </c>
      <c r="K337" s="159">
        <v>0</v>
      </c>
      <c r="L337" s="159">
        <v>0</v>
      </c>
      <c r="M337" s="159">
        <v>250</v>
      </c>
      <c r="N337" s="33">
        <v>0</v>
      </c>
      <c r="O337" s="297">
        <f>F337+G337-I337-J337-K337-L337-M337-N337</f>
        <v>4226.49</v>
      </c>
      <c r="P337" s="287"/>
      <c r="T337" s="2">
        <f>S337*1.05</f>
        <v>0</v>
      </c>
      <c r="V337" s="59">
        <f t="shared" ref="V337:V352" si="392">SUM(W337*0.06)</f>
        <v>300</v>
      </c>
      <c r="W337" s="271">
        <v>5000</v>
      </c>
      <c r="X337" s="269">
        <f t="shared" ref="X337" si="393">V337+W337</f>
        <v>5300</v>
      </c>
      <c r="Y337" s="59">
        <f t="shared" ref="Y337:Y352" si="394">SUM(X337*0.03)</f>
        <v>159</v>
      </c>
    </row>
    <row r="338" spans="1:32" ht="15" customHeight="1" thickBot="1" x14ac:dyDescent="0.3">
      <c r="A338" s="274"/>
      <c r="B338" s="168"/>
      <c r="C338" s="164"/>
      <c r="D338" s="290"/>
      <c r="E338" s="284"/>
      <c r="F338" s="292"/>
      <c r="G338" s="280"/>
      <c r="H338" s="285"/>
      <c r="I338" s="273" t="s">
        <v>29</v>
      </c>
      <c r="J338" s="273"/>
      <c r="K338" s="273"/>
      <c r="L338" s="273"/>
      <c r="M338" s="273"/>
      <c r="N338" s="273"/>
      <c r="O338" s="286"/>
      <c r="P338" s="288"/>
      <c r="V338" s="59">
        <f t="shared" si="392"/>
        <v>0</v>
      </c>
      <c r="W338" s="300"/>
      <c r="X338" s="269"/>
      <c r="Y338" s="59">
        <f t="shared" si="394"/>
        <v>0</v>
      </c>
      <c r="AA338" s="1" t="s">
        <v>15</v>
      </c>
      <c r="AB338" s="2">
        <v>5300</v>
      </c>
      <c r="AC338" s="2">
        <v>2620.04</v>
      </c>
      <c r="AD338" s="2">
        <v>3180.95</v>
      </c>
      <c r="AE338" s="2">
        <v>2089.1</v>
      </c>
      <c r="AF338" s="2">
        <v>2944.73</v>
      </c>
    </row>
    <row r="339" spans="1:32" ht="24.95" customHeight="1" x14ac:dyDescent="0.25">
      <c r="A339" s="274" t="s">
        <v>3</v>
      </c>
      <c r="B339" s="168" t="s">
        <v>205</v>
      </c>
      <c r="C339" s="168" t="s">
        <v>388</v>
      </c>
      <c r="D339" s="290">
        <f>F339/E339</f>
        <v>183.40266666666668</v>
      </c>
      <c r="E339" s="284">
        <v>15</v>
      </c>
      <c r="F339" s="269">
        <v>2751.04</v>
      </c>
      <c r="G339" s="280">
        <v>145.35</v>
      </c>
      <c r="H339" s="285">
        <f t="shared" ref="H339" si="395">F339+G339</f>
        <v>2896.39</v>
      </c>
      <c r="I339" s="34">
        <v>195.23</v>
      </c>
      <c r="J339" s="17">
        <v>0</v>
      </c>
      <c r="K339" s="157">
        <v>0</v>
      </c>
      <c r="L339" s="157">
        <v>0</v>
      </c>
      <c r="M339" s="157">
        <v>137.56</v>
      </c>
      <c r="N339" s="34">
        <v>0</v>
      </c>
      <c r="O339" s="286">
        <f t="shared" ref="O339" si="396">F339+G339-I339-J339-K339-L339-M339-N339</f>
        <v>2563.6</v>
      </c>
      <c r="P339" s="287"/>
      <c r="S339" s="2">
        <v>2354.04</v>
      </c>
      <c r="T339" s="2">
        <f>S339*1.05</f>
        <v>2471.7420000000002</v>
      </c>
      <c r="V339" s="59">
        <f t="shared" si="392"/>
        <v>148.30439999999999</v>
      </c>
      <c r="W339" s="269">
        <v>2471.7399999999998</v>
      </c>
      <c r="X339" s="269">
        <f t="shared" ref="X339" si="397">V339+W339</f>
        <v>2620.0443999999998</v>
      </c>
      <c r="Y339" s="59">
        <f t="shared" si="394"/>
        <v>78.601331999999985</v>
      </c>
      <c r="AA339" s="96" t="s">
        <v>143</v>
      </c>
      <c r="AB339" s="97">
        <v>0.21360000000000001</v>
      </c>
      <c r="AC339" s="97">
        <v>0.10879999999999999</v>
      </c>
      <c r="AD339" s="97">
        <v>0.10879999999999999</v>
      </c>
      <c r="AE339" s="97">
        <v>0.10879999999999999</v>
      </c>
      <c r="AF339" s="97">
        <v>0.10879999999999999</v>
      </c>
    </row>
    <row r="340" spans="1:32" ht="15" customHeight="1" thickBot="1" x14ac:dyDescent="0.3">
      <c r="A340" s="274"/>
      <c r="B340" s="168"/>
      <c r="C340" s="164"/>
      <c r="D340" s="290"/>
      <c r="E340" s="284"/>
      <c r="F340" s="269"/>
      <c r="G340" s="280"/>
      <c r="H340" s="285"/>
      <c r="I340" s="273" t="s">
        <v>29</v>
      </c>
      <c r="J340" s="273"/>
      <c r="K340" s="273"/>
      <c r="L340" s="273"/>
      <c r="M340" s="273"/>
      <c r="N340" s="273"/>
      <c r="O340" s="286"/>
      <c r="P340" s="288"/>
      <c r="V340" s="59">
        <f t="shared" si="392"/>
        <v>0</v>
      </c>
      <c r="W340" s="269"/>
      <c r="X340" s="269"/>
      <c r="Y340" s="59">
        <f t="shared" si="394"/>
        <v>0</v>
      </c>
      <c r="AA340" t="s">
        <v>144</v>
      </c>
      <c r="AB340" t="e">
        <f>#REF!*AB339</f>
        <v>#REF!</v>
      </c>
      <c r="AC340" t="e">
        <f>#REF!*AC339</f>
        <v>#REF!</v>
      </c>
      <c r="AD340" t="e">
        <f>#REF!*AD339</f>
        <v>#REF!</v>
      </c>
      <c r="AE340" t="e">
        <f>#REF!*AE339</f>
        <v>#REF!</v>
      </c>
      <c r="AF340" t="e">
        <f>#REF!*AF339</f>
        <v>#REF!</v>
      </c>
    </row>
    <row r="341" spans="1:32" ht="24.95" customHeight="1" x14ac:dyDescent="0.25">
      <c r="A341" s="274" t="s">
        <v>3</v>
      </c>
      <c r="B341" s="168" t="s">
        <v>246</v>
      </c>
      <c r="C341" s="168" t="s">
        <v>407</v>
      </c>
      <c r="D341" s="290">
        <f>F341/E341</f>
        <v>183.40266666666668</v>
      </c>
      <c r="E341" s="284">
        <v>15</v>
      </c>
      <c r="F341" s="269">
        <v>2751.04</v>
      </c>
      <c r="G341" s="280">
        <v>145.35</v>
      </c>
      <c r="H341" s="285">
        <f t="shared" ref="H341" si="398">F341+G341</f>
        <v>2896.39</v>
      </c>
      <c r="I341" s="34">
        <v>195.23</v>
      </c>
      <c r="J341" s="17">
        <v>0</v>
      </c>
      <c r="K341" s="157">
        <v>0</v>
      </c>
      <c r="L341" s="157">
        <v>0</v>
      </c>
      <c r="M341" s="157">
        <v>137.56</v>
      </c>
      <c r="N341" s="34">
        <v>0</v>
      </c>
      <c r="O341" s="286">
        <f t="shared" ref="O341" si="399">F341+G341-I341-J341-K341-L341-M341-N341</f>
        <v>2563.6</v>
      </c>
      <c r="P341" s="287"/>
      <c r="S341" s="2">
        <v>2354.04</v>
      </c>
      <c r="T341" s="2">
        <f>S341*1.05</f>
        <v>2471.7420000000002</v>
      </c>
      <c r="V341" s="59">
        <f t="shared" ref="V341:V342" si="400">SUM(W341*0.06)</f>
        <v>148.30439999999999</v>
      </c>
      <c r="W341" s="269">
        <v>2471.7399999999998</v>
      </c>
      <c r="X341" s="269">
        <f t="shared" ref="X341" si="401">V341+W341</f>
        <v>2620.0443999999998</v>
      </c>
      <c r="Y341" s="59">
        <f t="shared" ref="Y341:Y342" si="402">SUM(X341*0.03)</f>
        <v>78.601331999999985</v>
      </c>
      <c r="AA341" s="96" t="s">
        <v>143</v>
      </c>
      <c r="AB341" s="97">
        <v>0.21360000000000001</v>
      </c>
      <c r="AC341" s="97">
        <v>0.10879999999999999</v>
      </c>
      <c r="AD341" s="97">
        <v>0.10879999999999999</v>
      </c>
      <c r="AE341" s="97">
        <v>0.10879999999999999</v>
      </c>
      <c r="AF341" s="97">
        <v>0.10879999999999999</v>
      </c>
    </row>
    <row r="342" spans="1:32" ht="15" customHeight="1" thickBot="1" x14ac:dyDescent="0.3">
      <c r="A342" s="274"/>
      <c r="B342" s="168"/>
      <c r="C342" s="164"/>
      <c r="D342" s="290"/>
      <c r="E342" s="284"/>
      <c r="F342" s="269"/>
      <c r="G342" s="280"/>
      <c r="H342" s="285"/>
      <c r="I342" s="273" t="s">
        <v>29</v>
      </c>
      <c r="J342" s="273"/>
      <c r="K342" s="273"/>
      <c r="L342" s="273"/>
      <c r="M342" s="273"/>
      <c r="N342" s="273"/>
      <c r="O342" s="286"/>
      <c r="P342" s="288"/>
      <c r="V342" s="59">
        <f t="shared" si="400"/>
        <v>0</v>
      </c>
      <c r="W342" s="269"/>
      <c r="X342" s="269"/>
      <c r="Y342" s="59">
        <f t="shared" si="402"/>
        <v>0</v>
      </c>
      <c r="AA342" t="s">
        <v>144</v>
      </c>
      <c r="AB342" t="e">
        <f>AB340*AB341</f>
        <v>#REF!</v>
      </c>
      <c r="AC342" t="e">
        <f>AC340*AC341</f>
        <v>#REF!</v>
      </c>
      <c r="AD342" t="e">
        <f>AD340*AD341</f>
        <v>#REF!</v>
      </c>
      <c r="AE342" t="e">
        <f>AE340*AE341</f>
        <v>#REF!</v>
      </c>
      <c r="AF342" t="e">
        <f>AF340*AF341</f>
        <v>#REF!</v>
      </c>
    </row>
    <row r="343" spans="1:32" ht="24.95" customHeight="1" x14ac:dyDescent="0.25">
      <c r="A343" s="274" t="s">
        <v>3</v>
      </c>
      <c r="B343" s="168" t="s">
        <v>206</v>
      </c>
      <c r="C343" s="168" t="s">
        <v>389</v>
      </c>
      <c r="D343" s="290">
        <f>F343/E343</f>
        <v>222.66666666666666</v>
      </c>
      <c r="E343" s="284">
        <v>15</v>
      </c>
      <c r="F343" s="292">
        <v>3340</v>
      </c>
      <c r="G343" s="280">
        <v>125.1</v>
      </c>
      <c r="H343" s="285">
        <f t="shared" ref="H343" si="403">F343+G343</f>
        <v>3465.1</v>
      </c>
      <c r="I343" s="34">
        <v>259.3</v>
      </c>
      <c r="J343" s="17">
        <v>0</v>
      </c>
      <c r="K343" s="157">
        <v>0</v>
      </c>
      <c r="L343" s="157">
        <v>0</v>
      </c>
      <c r="M343" s="157">
        <v>167</v>
      </c>
      <c r="N343" s="34">
        <v>0</v>
      </c>
      <c r="O343" s="286">
        <f t="shared" ref="O343" si="404">F343+G343-I343-J343-K343-L343-M343-N343</f>
        <v>3038.7999999999997</v>
      </c>
      <c r="P343" s="287"/>
      <c r="S343" s="2">
        <v>2858</v>
      </c>
      <c r="T343" s="2">
        <f>S343*1.05</f>
        <v>3000.9</v>
      </c>
      <c r="V343" s="59">
        <f t="shared" ref="V343:V350" si="405">SUM(W343*0.06)</f>
        <v>180.054</v>
      </c>
      <c r="W343" s="269">
        <v>3000.9</v>
      </c>
      <c r="X343" s="269">
        <f t="shared" ref="X343" si="406">V343+W343</f>
        <v>3180.9540000000002</v>
      </c>
      <c r="Y343" s="59">
        <f t="shared" ref="Y343:Y350" si="407">SUM(X343*0.03)</f>
        <v>95.428619999999995</v>
      </c>
      <c r="AA343" s="96" t="s">
        <v>147</v>
      </c>
      <c r="AB343" s="96">
        <v>0</v>
      </c>
      <c r="AC343" s="96">
        <v>0</v>
      </c>
      <c r="AD343" s="96">
        <v>0</v>
      </c>
      <c r="AE343" s="96">
        <v>0</v>
      </c>
      <c r="AF343" s="96">
        <v>0</v>
      </c>
    </row>
    <row r="344" spans="1:32" ht="15" customHeight="1" thickBot="1" x14ac:dyDescent="0.3">
      <c r="A344" s="274"/>
      <c r="B344" s="168"/>
      <c r="C344" s="164"/>
      <c r="D344" s="290"/>
      <c r="E344" s="284"/>
      <c r="F344" s="292"/>
      <c r="G344" s="280"/>
      <c r="H344" s="285"/>
      <c r="I344" s="273" t="s">
        <v>29</v>
      </c>
      <c r="J344" s="273"/>
      <c r="K344" s="273"/>
      <c r="L344" s="273"/>
      <c r="M344" s="273"/>
      <c r="N344" s="273"/>
      <c r="O344" s="286"/>
      <c r="P344" s="288"/>
      <c r="V344" s="59">
        <f t="shared" si="405"/>
        <v>0</v>
      </c>
      <c r="W344" s="269"/>
      <c r="X344" s="269"/>
      <c r="Y344" s="59">
        <f t="shared" si="407"/>
        <v>0</v>
      </c>
    </row>
    <row r="345" spans="1:32" ht="24.95" customHeight="1" x14ac:dyDescent="0.25">
      <c r="A345" s="339" t="s">
        <v>117</v>
      </c>
      <c r="B345" s="168" t="s">
        <v>295</v>
      </c>
      <c r="C345" s="168" t="s">
        <v>408</v>
      </c>
      <c r="D345" s="318">
        <f t="shared" ref="D345" si="408">F345/E345</f>
        <v>185.50333333333336</v>
      </c>
      <c r="E345" s="352">
        <v>15</v>
      </c>
      <c r="F345" s="318">
        <v>2782.55</v>
      </c>
      <c r="G345" s="280">
        <v>145.35</v>
      </c>
      <c r="H345" s="285">
        <f t="shared" ref="H345" si="409">F345+G345</f>
        <v>2927.9</v>
      </c>
      <c r="I345" s="34">
        <v>198.65</v>
      </c>
      <c r="J345" s="17">
        <v>0</v>
      </c>
      <c r="K345" s="157">
        <v>0</v>
      </c>
      <c r="L345" s="157">
        <v>0</v>
      </c>
      <c r="M345" s="157">
        <v>139.13</v>
      </c>
      <c r="N345" s="34">
        <v>0</v>
      </c>
      <c r="O345" s="286">
        <f t="shared" ref="O345" si="410">F345+G345-I345-J345-K345-L345-M345-N345</f>
        <v>2590.12</v>
      </c>
      <c r="P345" s="287"/>
      <c r="S345" s="2">
        <v>2858</v>
      </c>
      <c r="T345" s="2">
        <f>S345*1.05</f>
        <v>3000.9</v>
      </c>
      <c r="V345" s="59">
        <f t="shared" ref="V345:V346" si="411">SUM(W345*0.06)</f>
        <v>180.054</v>
      </c>
      <c r="W345" s="269">
        <v>3000.9</v>
      </c>
      <c r="X345" s="269">
        <f t="shared" ref="X345" si="412">V345+W345</f>
        <v>3180.9540000000002</v>
      </c>
      <c r="Y345" s="59">
        <f t="shared" ref="Y345:Y346" si="413">SUM(X345*0.03)</f>
        <v>95.428619999999995</v>
      </c>
      <c r="AA345" s="96" t="s">
        <v>147</v>
      </c>
      <c r="AB345" s="96">
        <v>0</v>
      </c>
      <c r="AC345" s="96">
        <v>0</v>
      </c>
      <c r="AD345" s="96">
        <v>0</v>
      </c>
      <c r="AE345" s="96">
        <v>0</v>
      </c>
      <c r="AF345" s="96">
        <v>0</v>
      </c>
    </row>
    <row r="346" spans="1:32" ht="15" customHeight="1" thickBot="1" x14ac:dyDescent="0.3">
      <c r="A346" s="339"/>
      <c r="B346" s="168"/>
      <c r="C346" s="164"/>
      <c r="D346" s="318"/>
      <c r="E346" s="352"/>
      <c r="F346" s="318"/>
      <c r="G346" s="280"/>
      <c r="H346" s="285"/>
      <c r="I346" s="273" t="s">
        <v>29</v>
      </c>
      <c r="J346" s="273"/>
      <c r="K346" s="273"/>
      <c r="L346" s="273"/>
      <c r="M346" s="273"/>
      <c r="N346" s="273"/>
      <c r="O346" s="286"/>
      <c r="P346" s="288"/>
      <c r="V346" s="59">
        <f t="shared" si="411"/>
        <v>0</v>
      </c>
      <c r="W346" s="269"/>
      <c r="X346" s="269"/>
      <c r="Y346" s="59">
        <f t="shared" si="413"/>
        <v>0</v>
      </c>
    </row>
    <row r="347" spans="1:32" ht="24.95" customHeight="1" x14ac:dyDescent="0.25">
      <c r="A347" s="339" t="s">
        <v>117</v>
      </c>
      <c r="B347" s="171" t="s">
        <v>225</v>
      </c>
      <c r="C347" s="171" t="s">
        <v>409</v>
      </c>
      <c r="D347" s="290">
        <f>F347/E347</f>
        <v>298</v>
      </c>
      <c r="E347" s="284">
        <v>15</v>
      </c>
      <c r="F347" s="292">
        <v>4470</v>
      </c>
      <c r="G347" s="280">
        <v>0</v>
      </c>
      <c r="H347" s="285">
        <f t="shared" ref="H347" si="414">F347+G347</f>
        <v>4470</v>
      </c>
      <c r="I347" s="34">
        <v>428.53</v>
      </c>
      <c r="J347" s="17">
        <v>0</v>
      </c>
      <c r="K347" s="157">
        <v>0</v>
      </c>
      <c r="L347" s="157">
        <v>0</v>
      </c>
      <c r="M347" s="157">
        <v>223.5</v>
      </c>
      <c r="N347" s="34">
        <v>0</v>
      </c>
      <c r="O347" s="286">
        <f t="shared" ref="O347" si="415">F347+G347-I347-J347-K347-L347-M347-N347</f>
        <v>3817.9700000000003</v>
      </c>
      <c r="P347" s="287"/>
      <c r="S347" s="2">
        <v>2858</v>
      </c>
      <c r="T347" s="2">
        <f>S347*1.05</f>
        <v>3000.9</v>
      </c>
      <c r="V347" s="59">
        <f t="shared" si="405"/>
        <v>180.054</v>
      </c>
      <c r="W347" s="269">
        <v>3000.9</v>
      </c>
      <c r="X347" s="269">
        <f t="shared" ref="X347" si="416">V347+W347</f>
        <v>3180.9540000000002</v>
      </c>
      <c r="Y347" s="59">
        <f t="shared" si="407"/>
        <v>95.428619999999995</v>
      </c>
      <c r="AA347" s="96" t="s">
        <v>147</v>
      </c>
      <c r="AB347" s="96">
        <v>0</v>
      </c>
      <c r="AC347" s="96">
        <v>0</v>
      </c>
      <c r="AD347" s="96">
        <v>0</v>
      </c>
      <c r="AE347" s="96">
        <v>0</v>
      </c>
      <c r="AF347" s="96">
        <v>0</v>
      </c>
    </row>
    <row r="348" spans="1:32" ht="15" customHeight="1" thickBot="1" x14ac:dyDescent="0.3">
      <c r="A348" s="339"/>
      <c r="B348" s="171"/>
      <c r="C348" s="172"/>
      <c r="D348" s="290"/>
      <c r="E348" s="284"/>
      <c r="F348" s="292"/>
      <c r="G348" s="280"/>
      <c r="H348" s="285"/>
      <c r="I348" s="273" t="s">
        <v>29</v>
      </c>
      <c r="J348" s="273"/>
      <c r="K348" s="273"/>
      <c r="L348" s="273"/>
      <c r="M348" s="273"/>
      <c r="N348" s="273"/>
      <c r="O348" s="286"/>
      <c r="P348" s="288"/>
      <c r="V348" s="59">
        <f t="shared" si="405"/>
        <v>0</v>
      </c>
      <c r="W348" s="269"/>
      <c r="X348" s="269"/>
      <c r="Y348" s="59">
        <f t="shared" si="407"/>
        <v>0</v>
      </c>
    </row>
    <row r="349" spans="1:32" ht="24.95" customHeight="1" x14ac:dyDescent="0.25">
      <c r="A349" s="339" t="s">
        <v>117</v>
      </c>
      <c r="B349" s="171" t="s">
        <v>226</v>
      </c>
      <c r="C349" s="171" t="s">
        <v>410</v>
      </c>
      <c r="D349" s="290">
        <f>F349/E349</f>
        <v>171.77599999999998</v>
      </c>
      <c r="E349" s="284">
        <v>15</v>
      </c>
      <c r="F349" s="292">
        <v>2576.64</v>
      </c>
      <c r="G349" s="280">
        <v>160.35</v>
      </c>
      <c r="H349" s="285">
        <f t="shared" ref="H349" si="417">F349+G349</f>
        <v>2736.99</v>
      </c>
      <c r="I349" s="34">
        <v>176.25</v>
      </c>
      <c r="J349" s="17">
        <v>0</v>
      </c>
      <c r="K349" s="157">
        <v>0</v>
      </c>
      <c r="L349" s="157">
        <v>0</v>
      </c>
      <c r="M349" s="157">
        <v>128.84</v>
      </c>
      <c r="N349" s="34">
        <v>0</v>
      </c>
      <c r="O349" s="286">
        <f t="shared" ref="O349" si="418">F349+G349-I349-J349-K349-L349-M349-N349</f>
        <v>2431.8999999999996</v>
      </c>
      <c r="P349" s="287"/>
      <c r="S349" s="2">
        <v>2858</v>
      </c>
      <c r="T349" s="2">
        <f>S349*1.05</f>
        <v>3000.9</v>
      </c>
      <c r="V349" s="59">
        <f t="shared" si="405"/>
        <v>180.054</v>
      </c>
      <c r="W349" s="269">
        <v>3000.9</v>
      </c>
      <c r="X349" s="269">
        <f t="shared" ref="X349" si="419">V349+W349</f>
        <v>3180.9540000000002</v>
      </c>
      <c r="Y349" s="59">
        <f t="shared" si="407"/>
        <v>95.428619999999995</v>
      </c>
      <c r="AA349" s="96" t="s">
        <v>147</v>
      </c>
      <c r="AB349" s="96">
        <v>0</v>
      </c>
      <c r="AC349" s="96">
        <v>0</v>
      </c>
      <c r="AD349" s="96">
        <v>0</v>
      </c>
      <c r="AE349" s="96">
        <v>0</v>
      </c>
      <c r="AF349" s="96">
        <v>0</v>
      </c>
    </row>
    <row r="350" spans="1:32" ht="15" customHeight="1" thickBot="1" x14ac:dyDescent="0.3">
      <c r="A350" s="339"/>
      <c r="B350" s="171"/>
      <c r="C350" s="172"/>
      <c r="D350" s="290"/>
      <c r="E350" s="284"/>
      <c r="F350" s="292"/>
      <c r="G350" s="280"/>
      <c r="H350" s="285"/>
      <c r="I350" s="273" t="s">
        <v>29</v>
      </c>
      <c r="J350" s="273"/>
      <c r="K350" s="273"/>
      <c r="L350" s="273"/>
      <c r="M350" s="273"/>
      <c r="N350" s="273"/>
      <c r="O350" s="286"/>
      <c r="P350" s="288"/>
      <c r="V350" s="59">
        <f t="shared" si="405"/>
        <v>0</v>
      </c>
      <c r="W350" s="269"/>
      <c r="X350" s="269"/>
      <c r="Y350" s="59">
        <f t="shared" si="407"/>
        <v>0</v>
      </c>
    </row>
    <row r="351" spans="1:32" ht="24.95" customHeight="1" x14ac:dyDescent="0.25">
      <c r="A351" s="274" t="s">
        <v>3</v>
      </c>
      <c r="B351" s="168" t="s">
        <v>207</v>
      </c>
      <c r="C351" s="168" t="s">
        <v>387</v>
      </c>
      <c r="D351" s="290">
        <f>F351/E351</f>
        <v>222.66666666666666</v>
      </c>
      <c r="E351" s="284">
        <v>15</v>
      </c>
      <c r="F351" s="292">
        <v>3340</v>
      </c>
      <c r="G351" s="280">
        <v>125.1</v>
      </c>
      <c r="H351" s="285">
        <f t="shared" ref="H351" si="420">F351+G351</f>
        <v>3465.1</v>
      </c>
      <c r="I351" s="34">
        <v>259.3</v>
      </c>
      <c r="J351" s="17">
        <v>0</v>
      </c>
      <c r="K351" s="157">
        <v>0</v>
      </c>
      <c r="L351" s="157">
        <v>0</v>
      </c>
      <c r="M351" s="157">
        <v>167</v>
      </c>
      <c r="N351" s="34">
        <v>0</v>
      </c>
      <c r="O351" s="286">
        <f t="shared" ref="O351" si="421">F351+G351-I351-J351-K351-L351-M351-N351</f>
        <v>3038.7999999999997</v>
      </c>
      <c r="P351" s="287"/>
      <c r="S351" s="2">
        <v>2858</v>
      </c>
      <c r="T351" s="2">
        <f>S351*1.05</f>
        <v>3000.9</v>
      </c>
      <c r="V351" s="59">
        <f t="shared" si="392"/>
        <v>180.054</v>
      </c>
      <c r="W351" s="269">
        <v>3000.9</v>
      </c>
      <c r="X351" s="269">
        <f t="shared" ref="X351" si="422">V351+W351</f>
        <v>3180.9540000000002</v>
      </c>
      <c r="Y351" s="59">
        <f t="shared" si="394"/>
        <v>95.428619999999995</v>
      </c>
    </row>
    <row r="352" spans="1:32" ht="15" customHeight="1" thickBot="1" x14ac:dyDescent="0.3">
      <c r="A352" s="289"/>
      <c r="B352" s="169"/>
      <c r="C352" s="170"/>
      <c r="D352" s="291"/>
      <c r="E352" s="312"/>
      <c r="F352" s="321"/>
      <c r="G352" s="281"/>
      <c r="H352" s="313"/>
      <c r="I352" s="299" t="s">
        <v>29</v>
      </c>
      <c r="J352" s="299"/>
      <c r="K352" s="299"/>
      <c r="L352" s="299"/>
      <c r="M352" s="299"/>
      <c r="N352" s="299"/>
      <c r="O352" s="298"/>
      <c r="P352" s="288"/>
      <c r="V352" s="59">
        <f t="shared" si="392"/>
        <v>0</v>
      </c>
      <c r="W352" s="269"/>
      <c r="X352" s="269"/>
      <c r="Y352" s="59">
        <f t="shared" si="394"/>
        <v>0</v>
      </c>
    </row>
    <row r="353" spans="1:31" ht="21" customHeight="1" thickBot="1" x14ac:dyDescent="0.3">
      <c r="A353" s="282" t="s">
        <v>328</v>
      </c>
      <c r="B353" s="283"/>
      <c r="C353" s="108"/>
      <c r="D353" s="13"/>
      <c r="E353" s="14"/>
      <c r="F353" s="13">
        <f>SUM(F337:F352)</f>
        <v>27011.27</v>
      </c>
      <c r="G353" s="13">
        <f t="shared" ref="G353:O353" si="423">SUM(G337:G352)</f>
        <v>846.6</v>
      </c>
      <c r="H353" s="13">
        <f t="shared" si="423"/>
        <v>27857.869999999995</v>
      </c>
      <c r="I353" s="13">
        <f t="shared" si="423"/>
        <v>2236</v>
      </c>
      <c r="J353" s="13">
        <f t="shared" si="423"/>
        <v>0</v>
      </c>
      <c r="K353" s="13">
        <f t="shared" si="423"/>
        <v>0</v>
      </c>
      <c r="L353" s="13">
        <f t="shared" si="423"/>
        <v>0</v>
      </c>
      <c r="M353" s="13">
        <f t="shared" si="423"/>
        <v>1350.59</v>
      </c>
      <c r="N353" s="13">
        <f t="shared" si="423"/>
        <v>0</v>
      </c>
      <c r="O353" s="177">
        <f t="shared" si="423"/>
        <v>24271.280000000002</v>
      </c>
      <c r="P353" s="58"/>
      <c r="U353" s="59">
        <f>V353+W353</f>
        <v>26444.858800000002</v>
      </c>
      <c r="V353" s="59">
        <f>SUM(V337:V352)</f>
        <v>1496.8788000000002</v>
      </c>
      <c r="W353" s="59">
        <f>SUM(W337:W352)</f>
        <v>24947.980000000003</v>
      </c>
      <c r="X353" s="59">
        <f>SUM(X337:X352)</f>
        <v>26444.858800000005</v>
      </c>
    </row>
    <row r="354" spans="1:31" x14ac:dyDescent="0.25">
      <c r="A354" s="110"/>
      <c r="B354" s="162"/>
      <c r="C354" s="111"/>
      <c r="D354" s="4"/>
      <c r="E354" s="9"/>
      <c r="F354" s="4"/>
      <c r="G354" s="4"/>
      <c r="H354" s="4"/>
      <c r="I354" s="35"/>
      <c r="J354" s="4"/>
      <c r="K354" s="4"/>
      <c r="L354" s="4"/>
      <c r="M354" s="4"/>
      <c r="N354" s="35"/>
      <c r="O354" s="180"/>
      <c r="P354" s="4"/>
    </row>
    <row r="355" spans="1:31" s="7" customFormat="1" ht="27.75" customHeight="1" thickBot="1" x14ac:dyDescent="0.3">
      <c r="A355" s="279" t="s">
        <v>297</v>
      </c>
      <c r="B355" s="279"/>
      <c r="C355" s="279"/>
      <c r="D355" s="5"/>
      <c r="E355" s="8"/>
      <c r="F355" s="5"/>
      <c r="G355" s="5"/>
      <c r="H355" s="6"/>
      <c r="I355" s="6"/>
      <c r="J355" s="5"/>
      <c r="K355" s="5"/>
      <c r="L355" s="5"/>
      <c r="M355" s="6"/>
      <c r="N355" s="64"/>
      <c r="O355" s="174"/>
      <c r="P355" s="5"/>
      <c r="S355" s="18"/>
      <c r="T355" s="18"/>
    </row>
    <row r="356" spans="1:31" ht="24.95" customHeight="1" x14ac:dyDescent="0.25">
      <c r="A356" s="275" t="s">
        <v>3</v>
      </c>
      <c r="B356" s="184" t="s">
        <v>324</v>
      </c>
      <c r="C356" s="184" t="s">
        <v>296</v>
      </c>
      <c r="D356" s="296">
        <f>F356/E356</f>
        <v>153.70666666666665</v>
      </c>
      <c r="E356" s="293">
        <v>15</v>
      </c>
      <c r="F356" s="276">
        <v>2305.6</v>
      </c>
      <c r="G356" s="314">
        <v>174.75</v>
      </c>
      <c r="H356" s="315">
        <f>F356+G356</f>
        <v>2480.35</v>
      </c>
      <c r="I356" s="33">
        <v>146.76</v>
      </c>
      <c r="J356" s="16">
        <v>0</v>
      </c>
      <c r="K356" s="159">
        <v>0</v>
      </c>
      <c r="L356" s="159">
        <v>0</v>
      </c>
      <c r="M356" s="159">
        <v>115.28</v>
      </c>
      <c r="N356" s="33">
        <v>0</v>
      </c>
      <c r="O356" s="297">
        <f t="shared" ref="O356" si="424">F356+G356-I356-J356-K356-L356-M356-N356</f>
        <v>2218.31</v>
      </c>
      <c r="P356" s="287"/>
      <c r="S356" s="2">
        <v>2645.76</v>
      </c>
      <c r="T356" s="2">
        <f>S356*1.05</f>
        <v>2778.0480000000002</v>
      </c>
      <c r="V356" s="59">
        <f t="shared" ref="V356:V357" si="425">SUM(W356*0.06)</f>
        <v>166.68299999999999</v>
      </c>
      <c r="W356" s="271">
        <v>2778.05</v>
      </c>
      <c r="X356" s="269">
        <f t="shared" ref="X356" si="426">V356+W356</f>
        <v>2944.7330000000002</v>
      </c>
      <c r="Y356" s="59">
        <f t="shared" ref="Y356" si="427">SUM(X356*0.03)</f>
        <v>88.341989999999996</v>
      </c>
    </row>
    <row r="357" spans="1:31" ht="15" customHeight="1" thickBot="1" x14ac:dyDescent="0.3">
      <c r="A357" s="289"/>
      <c r="B357" s="185"/>
      <c r="C357" s="186"/>
      <c r="D357" s="291"/>
      <c r="E357" s="312"/>
      <c r="F357" s="321"/>
      <c r="G357" s="281"/>
      <c r="H357" s="313"/>
      <c r="I357" s="299" t="s">
        <v>29</v>
      </c>
      <c r="J357" s="299"/>
      <c r="K357" s="299"/>
      <c r="L357" s="299"/>
      <c r="M357" s="299"/>
      <c r="N357" s="299"/>
      <c r="O357" s="298"/>
      <c r="P357" s="288"/>
      <c r="V357" s="59">
        <f t="shared" si="425"/>
        <v>0</v>
      </c>
      <c r="W357" s="272"/>
      <c r="X357" s="269"/>
    </row>
    <row r="358" spans="1:31" ht="27.75" customHeight="1" thickBot="1" x14ac:dyDescent="0.3">
      <c r="A358" s="282" t="s">
        <v>298</v>
      </c>
      <c r="B358" s="283"/>
      <c r="C358" s="142"/>
      <c r="D358" s="20"/>
      <c r="E358" s="21"/>
      <c r="F358" s="20">
        <f>SUM(F356:F357)</f>
        <v>2305.6</v>
      </c>
      <c r="G358" s="20">
        <f>SUM(G356:G357)</f>
        <v>174.75</v>
      </c>
      <c r="H358" s="20">
        <f t="shared" ref="H358:O358" si="428">SUM(H356:H357)</f>
        <v>2480.35</v>
      </c>
      <c r="I358" s="20">
        <f t="shared" si="428"/>
        <v>146.76</v>
      </c>
      <c r="J358" s="20">
        <f t="shared" si="428"/>
        <v>0</v>
      </c>
      <c r="K358" s="20">
        <f t="shared" si="428"/>
        <v>0</v>
      </c>
      <c r="L358" s="20">
        <f t="shared" si="428"/>
        <v>0</v>
      </c>
      <c r="M358" s="20">
        <f t="shared" si="428"/>
        <v>115.28</v>
      </c>
      <c r="N358" s="20">
        <f t="shared" si="428"/>
        <v>0</v>
      </c>
      <c r="O358" s="175">
        <f t="shared" si="428"/>
        <v>2218.31</v>
      </c>
      <c r="P358" s="58"/>
      <c r="U358" s="59">
        <f>V356+W356</f>
        <v>2944.7330000000002</v>
      </c>
    </row>
    <row r="359" spans="1:31" s="7" customFormat="1" ht="27.75" customHeight="1" x14ac:dyDescent="0.25">
      <c r="A359" s="319"/>
      <c r="B359" s="319"/>
      <c r="C359" s="319"/>
      <c r="D359" s="5"/>
      <c r="E359" s="8"/>
      <c r="F359" s="5"/>
      <c r="G359" s="5"/>
      <c r="H359" s="6"/>
      <c r="I359" s="6"/>
      <c r="J359" s="5"/>
      <c r="K359" s="5"/>
      <c r="L359" s="5"/>
      <c r="M359" s="6"/>
      <c r="N359" s="6"/>
      <c r="O359" s="174"/>
      <c r="P359" s="5"/>
      <c r="S359" s="18"/>
      <c r="T359" s="18"/>
    </row>
    <row r="360" spans="1:31" ht="24" customHeight="1" x14ac:dyDescent="0.25">
      <c r="A360" s="225"/>
      <c r="B360" s="161"/>
      <c r="C360" s="109"/>
      <c r="D360" s="31"/>
      <c r="E360" s="30"/>
      <c r="F360" s="31"/>
      <c r="G360" s="31"/>
      <c r="H360" s="32"/>
      <c r="I360" s="36"/>
      <c r="J360" s="32"/>
      <c r="K360" s="32"/>
      <c r="L360" s="32"/>
      <c r="M360" s="32"/>
      <c r="N360" s="36"/>
      <c r="O360" s="176"/>
      <c r="P360" s="58"/>
    </row>
    <row r="361" spans="1:31" s="7" customFormat="1" ht="27.75" customHeight="1" thickBot="1" x14ac:dyDescent="0.3">
      <c r="A361" s="279" t="s">
        <v>325</v>
      </c>
      <c r="B361" s="279"/>
      <c r="C361" s="5"/>
      <c r="D361" s="5"/>
      <c r="E361" s="8"/>
      <c r="F361" s="5"/>
      <c r="G361" s="5"/>
      <c r="H361" s="6"/>
      <c r="I361" s="6"/>
      <c r="J361" s="5"/>
      <c r="K361" s="5"/>
      <c r="L361" s="5"/>
      <c r="M361" s="6"/>
      <c r="N361" s="6"/>
      <c r="O361" s="174"/>
      <c r="P361" s="5"/>
      <c r="S361" s="18"/>
      <c r="T361" s="18"/>
    </row>
    <row r="362" spans="1:31" s="7" customFormat="1" ht="24.95" customHeight="1" x14ac:dyDescent="0.25">
      <c r="A362" s="275" t="s">
        <v>3</v>
      </c>
      <c r="B362" s="165" t="s">
        <v>357</v>
      </c>
      <c r="C362" s="165" t="s">
        <v>405</v>
      </c>
      <c r="D362" s="325">
        <f>F362/E362</f>
        <v>186.66666666666666</v>
      </c>
      <c r="E362" s="326">
        <v>15</v>
      </c>
      <c r="F362" s="276">
        <v>2800</v>
      </c>
      <c r="G362" s="317">
        <v>145.35</v>
      </c>
      <c r="H362" s="349">
        <f>F362+G362</f>
        <v>2945.35</v>
      </c>
      <c r="I362" s="39">
        <v>200.55</v>
      </c>
      <c r="J362" s="40">
        <v>0</v>
      </c>
      <c r="K362" s="212">
        <v>0</v>
      </c>
      <c r="L362" s="212">
        <v>0</v>
      </c>
      <c r="M362" s="212">
        <v>140</v>
      </c>
      <c r="N362" s="39">
        <v>0</v>
      </c>
      <c r="O362" s="332">
        <f>F362+G362-I362-J362-K362-L362-M362-N362</f>
        <v>2604.7999999999997</v>
      </c>
      <c r="P362" s="350"/>
      <c r="S362" s="18">
        <v>2685.28</v>
      </c>
      <c r="T362" s="18">
        <f>S362*1.05</f>
        <v>2819.5440000000003</v>
      </c>
      <c r="V362" s="213">
        <f t="shared" ref="V362:V363" si="429">SUM(W362*0.06)</f>
        <v>169.17239999999998</v>
      </c>
      <c r="W362" s="276">
        <v>2819.54</v>
      </c>
      <c r="X362" s="292">
        <f t="shared" ref="X362" si="430">V362+W362</f>
        <v>2988.7123999999999</v>
      </c>
      <c r="Y362" s="213">
        <f t="shared" ref="Y362" si="431">SUM(X362*0.03)</f>
        <v>89.661372</v>
      </c>
      <c r="AA362" s="214" t="s">
        <v>15</v>
      </c>
      <c r="AB362" s="18">
        <v>2988.71</v>
      </c>
      <c r="AC362" s="18">
        <v>1279.95</v>
      </c>
      <c r="AD362" s="18">
        <v>1791.85</v>
      </c>
      <c r="AE362" s="18">
        <v>1430.65</v>
      </c>
    </row>
    <row r="363" spans="1:31" s="7" customFormat="1" ht="15" customHeight="1" thickBot="1" x14ac:dyDescent="0.3">
      <c r="A363" s="274"/>
      <c r="B363" s="168"/>
      <c r="C363" s="164"/>
      <c r="D363" s="318"/>
      <c r="E363" s="278"/>
      <c r="F363" s="292"/>
      <c r="G363" s="305"/>
      <c r="H363" s="306"/>
      <c r="I363" s="270" t="s">
        <v>29</v>
      </c>
      <c r="J363" s="270"/>
      <c r="K363" s="270"/>
      <c r="L363" s="270"/>
      <c r="M363" s="270"/>
      <c r="N363" s="270"/>
      <c r="O363" s="304"/>
      <c r="P363" s="351"/>
      <c r="S363" s="18"/>
      <c r="T363" s="18"/>
      <c r="V363" s="213">
        <f t="shared" si="429"/>
        <v>0</v>
      </c>
      <c r="W363" s="277"/>
      <c r="X363" s="292"/>
      <c r="AA363" s="215" t="s">
        <v>141</v>
      </c>
      <c r="AB363" s="18">
        <v>2077.5100000000002</v>
      </c>
      <c r="AC363" s="18">
        <v>244.81</v>
      </c>
      <c r="AD363" s="18">
        <v>244.81</v>
      </c>
      <c r="AE363" s="18">
        <v>244.81</v>
      </c>
    </row>
    <row r="364" spans="1:31" ht="27.75" customHeight="1" thickBot="1" x14ac:dyDescent="0.3">
      <c r="A364" s="282" t="s">
        <v>326</v>
      </c>
      <c r="B364" s="283"/>
      <c r="C364" s="108"/>
      <c r="D364" s="13"/>
      <c r="E364" s="14"/>
      <c r="F364" s="13">
        <f t="shared" ref="F364:O364" si="432">SUM(F362:F363)</f>
        <v>2800</v>
      </c>
      <c r="G364" s="13">
        <f t="shared" si="432"/>
        <v>145.35</v>
      </c>
      <c r="H364" s="13">
        <f t="shared" si="432"/>
        <v>2945.35</v>
      </c>
      <c r="I364" s="13">
        <f t="shared" si="432"/>
        <v>200.55</v>
      </c>
      <c r="J364" s="13">
        <f t="shared" si="432"/>
        <v>0</v>
      </c>
      <c r="K364" s="13">
        <f t="shared" si="432"/>
        <v>0</v>
      </c>
      <c r="L364" s="13">
        <f t="shared" si="432"/>
        <v>0</v>
      </c>
      <c r="M364" s="13">
        <f t="shared" si="432"/>
        <v>140</v>
      </c>
      <c r="N364" s="13">
        <f t="shared" si="432"/>
        <v>0</v>
      </c>
      <c r="O364" s="217">
        <f t="shared" si="432"/>
        <v>2604.7999999999997</v>
      </c>
      <c r="P364" s="58"/>
      <c r="U364" s="59" t="e">
        <f>V364+W364</f>
        <v>#REF!</v>
      </c>
      <c r="V364" s="59" t="e">
        <f>SUM(#REF!)</f>
        <v>#REF!</v>
      </c>
      <c r="W364" s="59" t="e">
        <f>SUM(#REF!)</f>
        <v>#REF!</v>
      </c>
      <c r="X364" s="59" t="e">
        <f>SUM(#REF!)</f>
        <v>#REF!</v>
      </c>
    </row>
    <row r="365" spans="1:31" ht="39.950000000000003" customHeight="1" x14ac:dyDescent="0.25">
      <c r="A365" s="158"/>
      <c r="B365" s="161"/>
      <c r="C365" s="109"/>
      <c r="D365" s="31"/>
      <c r="E365" s="30"/>
      <c r="F365" s="31"/>
      <c r="G365" s="31"/>
      <c r="H365" s="31"/>
      <c r="I365" s="31"/>
      <c r="J365" s="31"/>
      <c r="K365" s="31"/>
      <c r="L365" s="31"/>
      <c r="M365" s="31"/>
      <c r="N365" s="31"/>
      <c r="O365" s="178"/>
      <c r="P365" s="58"/>
      <c r="U365" s="59"/>
      <c r="V365" s="59"/>
      <c r="W365" s="59"/>
      <c r="X365" s="59"/>
    </row>
    <row r="366" spans="1:31" s="7" customFormat="1" ht="27.75" customHeight="1" thickBot="1" x14ac:dyDescent="0.3">
      <c r="A366" s="319" t="s">
        <v>302</v>
      </c>
      <c r="B366" s="319"/>
      <c r="C366" s="5"/>
      <c r="D366" s="62"/>
      <c r="E366" s="8"/>
      <c r="F366" s="5"/>
      <c r="G366" s="5"/>
      <c r="H366" s="6"/>
      <c r="I366" s="6"/>
      <c r="J366" s="5"/>
      <c r="K366" s="5"/>
      <c r="L366" s="5"/>
      <c r="M366" s="6"/>
      <c r="N366" s="6"/>
      <c r="O366" s="174"/>
      <c r="P366" s="5"/>
      <c r="S366" s="18"/>
      <c r="T366" s="18"/>
    </row>
    <row r="367" spans="1:31" ht="30" customHeight="1" x14ac:dyDescent="0.25">
      <c r="A367" s="275" t="s">
        <v>3</v>
      </c>
      <c r="B367" s="184" t="s">
        <v>231</v>
      </c>
      <c r="C367" s="165" t="s">
        <v>393</v>
      </c>
      <c r="D367" s="325">
        <f t="shared" ref="D367" si="433">F367/E367</f>
        <v>73.039999999999992</v>
      </c>
      <c r="E367" s="326">
        <v>15</v>
      </c>
      <c r="F367" s="276">
        <v>1095.5999999999999</v>
      </c>
      <c r="G367" s="317">
        <v>200.7</v>
      </c>
      <c r="H367" s="349">
        <f t="shared" ref="H367" si="434">F367+G367</f>
        <v>1296.3</v>
      </c>
      <c r="I367" s="40">
        <v>59.1</v>
      </c>
      <c r="J367" s="40">
        <v>0</v>
      </c>
      <c r="K367" s="228">
        <v>0</v>
      </c>
      <c r="L367" s="228">
        <v>0</v>
      </c>
      <c r="M367" s="228">
        <v>54.78</v>
      </c>
      <c r="N367" s="40">
        <v>0</v>
      </c>
      <c r="O367" s="297">
        <f t="shared" ref="O367" si="435">F367+G367-I367-J367-K367-L367-M367-N367</f>
        <v>1182.42</v>
      </c>
      <c r="P367" s="302"/>
      <c r="S367" s="2">
        <v>1972.88</v>
      </c>
      <c r="T367" s="2">
        <f>S367*1.05</f>
        <v>2071.5240000000003</v>
      </c>
      <c r="V367" s="59">
        <f t="shared" ref="V367:V368" si="436">SUM(W367*0.06)</f>
        <v>124.29119999999999</v>
      </c>
      <c r="W367" s="269">
        <v>2071.52</v>
      </c>
      <c r="X367" s="269">
        <f t="shared" ref="X367" si="437">V367+W367</f>
        <v>2195.8112000000001</v>
      </c>
      <c r="Y367" s="59">
        <f t="shared" ref="Y367" si="438">SUM(X367*0.03)</f>
        <v>65.874336</v>
      </c>
      <c r="AA367" s="96" t="s">
        <v>145</v>
      </c>
      <c r="AB367" s="96">
        <v>4.6500000000000004</v>
      </c>
      <c r="AC367" s="96">
        <v>121.95</v>
      </c>
      <c r="AD367" s="96"/>
    </row>
    <row r="368" spans="1:31" ht="15.75" customHeight="1" thickBot="1" x14ac:dyDescent="0.3">
      <c r="A368" s="274"/>
      <c r="B368" s="171"/>
      <c r="C368" s="164"/>
      <c r="D368" s="318"/>
      <c r="E368" s="278"/>
      <c r="F368" s="292"/>
      <c r="G368" s="305"/>
      <c r="H368" s="306"/>
      <c r="I368" s="270" t="s">
        <v>29</v>
      </c>
      <c r="J368" s="270"/>
      <c r="K368" s="270"/>
      <c r="L368" s="270"/>
      <c r="M368" s="270"/>
      <c r="N368" s="270"/>
      <c r="O368" s="286"/>
      <c r="P368" s="303"/>
      <c r="V368" s="59">
        <f t="shared" si="436"/>
        <v>0</v>
      </c>
      <c r="W368" s="269"/>
      <c r="X368" s="269"/>
      <c r="AA368" t="s">
        <v>146</v>
      </c>
      <c r="AB368">
        <f>AB366+AB367</f>
        <v>4.6500000000000004</v>
      </c>
      <c r="AC368">
        <f>AC366+AC367</f>
        <v>121.95</v>
      </c>
    </row>
    <row r="369" spans="1:31" ht="24.95" customHeight="1" x14ac:dyDescent="0.25">
      <c r="A369" s="274" t="s">
        <v>3</v>
      </c>
      <c r="B369" s="168" t="s">
        <v>300</v>
      </c>
      <c r="C369" s="207" t="s">
        <v>299</v>
      </c>
      <c r="D369" s="290">
        <f>F369/E369</f>
        <v>286.66666666666669</v>
      </c>
      <c r="E369" s="284">
        <v>15</v>
      </c>
      <c r="F369" s="292">
        <v>4300</v>
      </c>
      <c r="G369" s="280">
        <v>0</v>
      </c>
      <c r="H369" s="285">
        <f>F369+G369</f>
        <v>4300</v>
      </c>
      <c r="I369" s="34">
        <v>398.07</v>
      </c>
      <c r="J369" s="17">
        <v>0</v>
      </c>
      <c r="K369" s="226">
        <v>0</v>
      </c>
      <c r="L369" s="226">
        <v>0</v>
      </c>
      <c r="M369" s="226">
        <v>215</v>
      </c>
      <c r="N369" s="34">
        <v>0</v>
      </c>
      <c r="O369" s="286">
        <f>F369+G369-I369-J369-K369-L369-M369-N369</f>
        <v>3686.93</v>
      </c>
      <c r="P369" s="302"/>
      <c r="S369" s="2">
        <v>4326</v>
      </c>
      <c r="T369" s="2">
        <f>S369*1.05</f>
        <v>4542.3</v>
      </c>
      <c r="V369" s="59">
        <f t="shared" ref="V369:V370" si="439">SUM(W369*0.06)</f>
        <v>332.76600000000002</v>
      </c>
      <c r="W369" s="269">
        <v>5546.1</v>
      </c>
      <c r="X369" s="269">
        <f t="shared" ref="X369" si="440">V369+W369</f>
        <v>5878.866</v>
      </c>
      <c r="Y369" s="59">
        <f t="shared" ref="Y369:Y370" si="441">SUM(X369*0.03)</f>
        <v>176.36597999999998</v>
      </c>
      <c r="AA369" s="1" t="s">
        <v>15</v>
      </c>
      <c r="AB369" s="2">
        <v>5878.87</v>
      </c>
      <c r="AC369" s="2">
        <v>2619.6799999999998</v>
      </c>
      <c r="AD369" s="2"/>
      <c r="AE369" s="2"/>
    </row>
    <row r="370" spans="1:31" ht="21" customHeight="1" thickBot="1" x14ac:dyDescent="0.3">
      <c r="A370" s="289"/>
      <c r="B370" s="238"/>
      <c r="C370" s="170"/>
      <c r="D370" s="291"/>
      <c r="E370" s="312"/>
      <c r="F370" s="321"/>
      <c r="G370" s="281"/>
      <c r="H370" s="313"/>
      <c r="I370" s="299" t="s">
        <v>29</v>
      </c>
      <c r="J370" s="299"/>
      <c r="K370" s="299"/>
      <c r="L370" s="299"/>
      <c r="M370" s="299"/>
      <c r="N370" s="299"/>
      <c r="O370" s="298"/>
      <c r="P370" s="303"/>
      <c r="V370" s="59">
        <f t="shared" si="439"/>
        <v>0</v>
      </c>
      <c r="W370" s="269"/>
      <c r="X370" s="269"/>
      <c r="Y370" s="59">
        <f t="shared" si="441"/>
        <v>0</v>
      </c>
      <c r="AA370" s="94" t="s">
        <v>141</v>
      </c>
      <c r="AB370" s="95">
        <v>5081.41</v>
      </c>
      <c r="AC370" s="95">
        <v>2077.5100000000002</v>
      </c>
      <c r="AD370" s="95"/>
      <c r="AE370" s="95"/>
    </row>
    <row r="371" spans="1:31" ht="22.5" customHeight="1" thickBot="1" x14ac:dyDescent="0.3">
      <c r="A371" s="282" t="s">
        <v>301</v>
      </c>
      <c r="B371" s="283"/>
      <c r="C371" s="108"/>
      <c r="D371" s="13"/>
      <c r="E371" s="14"/>
      <c r="F371" s="13">
        <f>SUM(F367:F370)</f>
        <v>5395.6</v>
      </c>
      <c r="G371" s="13">
        <f>SUM(G367:G370)</f>
        <v>200.7</v>
      </c>
      <c r="H371" s="15">
        <f>SUM(H367:H370)</f>
        <v>5596.3</v>
      </c>
      <c r="I371" s="13">
        <f>SUM(I367:I370)</f>
        <v>457.17</v>
      </c>
      <c r="J371" s="13">
        <f t="shared" ref="J371:L371" si="442">SUM(J369:J370)</f>
        <v>0</v>
      </c>
      <c r="K371" s="13">
        <f t="shared" si="442"/>
        <v>0</v>
      </c>
      <c r="L371" s="13">
        <f t="shared" si="442"/>
        <v>0</v>
      </c>
      <c r="M371" s="13">
        <f>SUM(M367:M370)</f>
        <v>269.77999999999997</v>
      </c>
      <c r="N371" s="13">
        <f>SUM(N367:N370)</f>
        <v>0</v>
      </c>
      <c r="O371" s="181">
        <f>SUM(O367:O370)</f>
        <v>4869.3500000000004</v>
      </c>
      <c r="P371" s="58"/>
      <c r="U371" s="59">
        <f>V371+W371</f>
        <v>5878.866</v>
      </c>
      <c r="V371" s="59">
        <f>SUM(V369:V370)</f>
        <v>332.76600000000002</v>
      </c>
      <c r="W371" s="59">
        <f>SUM(W369:W370)</f>
        <v>5546.1</v>
      </c>
      <c r="X371" s="59">
        <f>SUM(X369:X370)</f>
        <v>5878.866</v>
      </c>
      <c r="AA371" t="s">
        <v>144</v>
      </c>
      <c r="AB371" t="e">
        <f>#REF!*#REF!</f>
        <v>#REF!</v>
      </c>
      <c r="AC371" t="e">
        <f>#REF!*#REF!</f>
        <v>#REF!</v>
      </c>
    </row>
    <row r="372" spans="1:31" x14ac:dyDescent="0.25">
      <c r="A372" s="110"/>
      <c r="B372" s="162"/>
      <c r="C372" s="111"/>
      <c r="D372" s="4"/>
      <c r="E372" s="9"/>
      <c r="F372" s="4"/>
      <c r="G372" s="4"/>
      <c r="H372" s="4"/>
      <c r="I372" s="35"/>
      <c r="J372" s="4"/>
      <c r="K372" s="4"/>
      <c r="L372" s="4"/>
      <c r="M372" s="4"/>
      <c r="N372" s="35"/>
      <c r="O372" s="180"/>
      <c r="P372" s="4"/>
      <c r="AA372" s="96" t="s">
        <v>145</v>
      </c>
      <c r="AB372" s="96">
        <v>538.20000000000005</v>
      </c>
      <c r="AC372" s="96">
        <v>121.95</v>
      </c>
      <c r="AD372" s="96"/>
      <c r="AE372" s="96"/>
    </row>
    <row r="373" spans="1:31" ht="23.25" customHeight="1" x14ac:dyDescent="0.25">
      <c r="A373" s="219"/>
      <c r="B373" s="219"/>
      <c r="C373" s="109"/>
      <c r="D373" s="31"/>
      <c r="E373" s="30"/>
      <c r="F373" s="31"/>
      <c r="G373" s="31"/>
      <c r="H373" s="31"/>
      <c r="I373" s="31"/>
      <c r="J373" s="31"/>
      <c r="K373" s="31"/>
      <c r="L373" s="31"/>
      <c r="M373" s="31"/>
      <c r="N373" s="31"/>
      <c r="O373" s="178"/>
      <c r="P373" s="58"/>
      <c r="U373" s="59"/>
      <c r="AA373" s="94"/>
      <c r="AB373" s="95"/>
      <c r="AC373" s="95"/>
      <c r="AD373" s="95"/>
      <c r="AE373" s="95"/>
    </row>
    <row r="374" spans="1:31" ht="23.25" customHeight="1" thickBot="1" x14ac:dyDescent="0.3">
      <c r="A374" s="319" t="s">
        <v>362</v>
      </c>
      <c r="B374" s="319"/>
      <c r="C374" s="319"/>
      <c r="D374" s="5"/>
      <c r="E374" s="8"/>
      <c r="F374" s="5"/>
      <c r="G374" s="5"/>
      <c r="H374" s="6"/>
      <c r="I374" s="6"/>
      <c r="J374" s="5"/>
      <c r="K374" s="5"/>
      <c r="L374" s="5"/>
      <c r="M374" s="6"/>
      <c r="N374" s="6"/>
      <c r="O374" s="174"/>
      <c r="P374" s="5"/>
      <c r="U374" s="59"/>
      <c r="AA374" s="94"/>
      <c r="AB374" s="95"/>
      <c r="AC374" s="95"/>
      <c r="AD374" s="95"/>
      <c r="AE374" s="95"/>
    </row>
    <row r="375" spans="1:31" ht="24.95" customHeight="1" x14ac:dyDescent="0.25">
      <c r="A375" s="275" t="s">
        <v>3</v>
      </c>
      <c r="B375" s="184" t="s">
        <v>229</v>
      </c>
      <c r="C375" s="165" t="s">
        <v>106</v>
      </c>
      <c r="D375" s="325">
        <f>F375/E375</f>
        <v>186.36133333333333</v>
      </c>
      <c r="E375" s="326">
        <v>15</v>
      </c>
      <c r="F375" s="276">
        <v>2795.42</v>
      </c>
      <c r="G375" s="314">
        <v>145.35</v>
      </c>
      <c r="H375" s="315">
        <f>F375+G375</f>
        <v>2940.77</v>
      </c>
      <c r="I375" s="33">
        <v>200.05</v>
      </c>
      <c r="J375" s="16">
        <v>0</v>
      </c>
      <c r="K375" s="230">
        <v>0</v>
      </c>
      <c r="L375" s="230">
        <v>0</v>
      </c>
      <c r="M375" s="230">
        <v>139.78</v>
      </c>
      <c r="N375" s="33">
        <v>400</v>
      </c>
      <c r="O375" s="297">
        <f>F375+G375-I375-J375-K375-L375-M375-N375</f>
        <v>2200.9399999999996</v>
      </c>
      <c r="P375" s="302"/>
      <c r="S375" s="2">
        <v>2253.16</v>
      </c>
      <c r="T375" s="2">
        <f>S375*1.05</f>
        <v>2365.8179999999998</v>
      </c>
      <c r="V375" s="59">
        <f t="shared" ref="V375:V376" si="443">SUM(W375*0.06)</f>
        <v>141.94919999999999</v>
      </c>
      <c r="W375" s="271">
        <v>2365.8200000000002</v>
      </c>
      <c r="X375" s="269">
        <f t="shared" ref="X375" si="444">V375+W375</f>
        <v>2507.7692000000002</v>
      </c>
      <c r="Y375" s="59">
        <f t="shared" ref="Y375" si="445">SUM(X375*0.03)</f>
        <v>75.233075999999997</v>
      </c>
    </row>
    <row r="376" spans="1:31" ht="15" customHeight="1" thickBot="1" x14ac:dyDescent="0.3">
      <c r="A376" s="274"/>
      <c r="B376" s="171"/>
      <c r="C376" s="164"/>
      <c r="D376" s="318"/>
      <c r="E376" s="278"/>
      <c r="F376" s="292"/>
      <c r="G376" s="280"/>
      <c r="H376" s="285"/>
      <c r="I376" s="273" t="s">
        <v>29</v>
      </c>
      <c r="J376" s="273"/>
      <c r="K376" s="273"/>
      <c r="L376" s="273"/>
      <c r="M376" s="273"/>
      <c r="N376" s="273"/>
      <c r="O376" s="286"/>
      <c r="P376" s="303"/>
      <c r="V376" s="59">
        <f t="shared" si="443"/>
        <v>0</v>
      </c>
      <c r="W376" s="272"/>
      <c r="X376" s="269"/>
      <c r="AA376" s="1" t="s">
        <v>15</v>
      </c>
      <c r="AB376" s="2">
        <v>2507.77</v>
      </c>
      <c r="AC376" s="2">
        <v>4549.3900000000003</v>
      </c>
      <c r="AD376" s="2">
        <v>2620.04</v>
      </c>
      <c r="AE376" s="2">
        <v>4731.3599999999997</v>
      </c>
    </row>
    <row r="377" spans="1:31" ht="23.25" customHeight="1" x14ac:dyDescent="0.25">
      <c r="A377" s="274" t="s">
        <v>3</v>
      </c>
      <c r="B377" s="168" t="s">
        <v>363</v>
      </c>
      <c r="C377" s="168" t="s">
        <v>364</v>
      </c>
      <c r="D377" s="290">
        <f>F377/E377</f>
        <v>233.33333333333334</v>
      </c>
      <c r="E377" s="284">
        <v>15</v>
      </c>
      <c r="F377" s="292">
        <v>3500</v>
      </c>
      <c r="G377" s="280">
        <v>125.1</v>
      </c>
      <c r="H377" s="285">
        <f>F377+G377</f>
        <v>3625.1</v>
      </c>
      <c r="I377" s="34">
        <v>276.72000000000003</v>
      </c>
      <c r="J377" s="17">
        <v>0</v>
      </c>
      <c r="K377" s="226">
        <v>0</v>
      </c>
      <c r="L377" s="226">
        <v>0</v>
      </c>
      <c r="M377" s="226">
        <v>175</v>
      </c>
      <c r="N377" s="34">
        <v>500</v>
      </c>
      <c r="O377" s="286">
        <f>F377+G377-I377-J377-K377-L377-M377-N377</f>
        <v>2673.38</v>
      </c>
      <c r="P377" s="302"/>
      <c r="U377" s="59"/>
      <c r="AA377" s="94"/>
      <c r="AB377" s="95"/>
      <c r="AC377" s="95"/>
      <c r="AD377" s="95"/>
      <c r="AE377" s="95"/>
    </row>
    <row r="378" spans="1:31" ht="23.25" customHeight="1" thickBot="1" x14ac:dyDescent="0.3">
      <c r="A378" s="289"/>
      <c r="B378" s="169"/>
      <c r="C378" s="170"/>
      <c r="D378" s="291"/>
      <c r="E378" s="312"/>
      <c r="F378" s="321"/>
      <c r="G378" s="281"/>
      <c r="H378" s="313"/>
      <c r="I378" s="299" t="s">
        <v>29</v>
      </c>
      <c r="J378" s="299"/>
      <c r="K378" s="299"/>
      <c r="L378" s="299"/>
      <c r="M378" s="299"/>
      <c r="N378" s="299"/>
      <c r="O378" s="298"/>
      <c r="P378" s="303"/>
      <c r="U378" s="59"/>
      <c r="AA378" s="94"/>
      <c r="AB378" s="95"/>
      <c r="AC378" s="95"/>
      <c r="AD378" s="95"/>
      <c r="AE378" s="95"/>
    </row>
    <row r="379" spans="1:31" ht="27" customHeight="1" thickBot="1" x14ac:dyDescent="0.3">
      <c r="A379" s="282" t="s">
        <v>365</v>
      </c>
      <c r="B379" s="283"/>
      <c r="C379" s="108"/>
      <c r="D379" s="13"/>
      <c r="E379" s="14"/>
      <c r="F379" s="20">
        <f>SUM(F375:F378)</f>
        <v>6295.42</v>
      </c>
      <c r="G379" s="20">
        <f>SUM(G375:G378)</f>
        <v>270.45</v>
      </c>
      <c r="H379" s="22">
        <f>SUM(H375:H378)</f>
        <v>6565.87</v>
      </c>
      <c r="I379" s="20">
        <f>SUM(I375:I378)</f>
        <v>476.77000000000004</v>
      </c>
      <c r="J379" s="20">
        <f t="shared" ref="J379:L379" si="446">SUM(J377:J378)</f>
        <v>0</v>
      </c>
      <c r="K379" s="20">
        <f t="shared" si="446"/>
        <v>0</v>
      </c>
      <c r="L379" s="20">
        <f t="shared" si="446"/>
        <v>0</v>
      </c>
      <c r="M379" s="20">
        <f>SUM(M375:M378)</f>
        <v>314.77999999999997</v>
      </c>
      <c r="N379" s="20">
        <f>SUM(N375:N378)</f>
        <v>900</v>
      </c>
      <c r="O379" s="237">
        <f>SUM(O375:O378)</f>
        <v>4874.32</v>
      </c>
      <c r="P379" s="58"/>
      <c r="U379" s="59"/>
      <c r="AA379" s="94"/>
      <c r="AB379" s="95"/>
      <c r="AC379" s="95"/>
      <c r="AD379" s="95"/>
      <c r="AE379" s="95"/>
    </row>
    <row r="380" spans="1:31" ht="39.75" customHeight="1" x14ac:dyDescent="0.25">
      <c r="A380" s="158"/>
      <c r="B380" s="161"/>
      <c r="C380" s="109"/>
      <c r="D380" s="31"/>
      <c r="E380" s="30"/>
      <c r="F380" s="31"/>
      <c r="G380" s="31"/>
      <c r="H380" s="31"/>
      <c r="I380" s="31"/>
      <c r="J380" s="31"/>
      <c r="K380" s="31"/>
      <c r="L380" s="31"/>
      <c r="M380" s="31"/>
      <c r="N380" s="31"/>
      <c r="O380" s="178"/>
      <c r="P380" s="58"/>
      <c r="U380" s="59"/>
      <c r="AA380" s="94"/>
      <c r="AB380" s="95"/>
      <c r="AC380" s="95"/>
      <c r="AD380" s="95"/>
      <c r="AE380" s="95"/>
    </row>
    <row r="381" spans="1:31" s="7" customFormat="1" ht="27.75" customHeight="1" thickBot="1" x14ac:dyDescent="0.3">
      <c r="A381" s="319" t="s">
        <v>361</v>
      </c>
      <c r="B381" s="319"/>
      <c r="C381" s="5"/>
      <c r="D381" s="5"/>
      <c r="E381" s="8"/>
      <c r="F381" s="5"/>
      <c r="G381" s="5"/>
      <c r="H381" s="6"/>
      <c r="I381" s="6"/>
      <c r="J381" s="5"/>
      <c r="K381" s="5"/>
      <c r="L381" s="5"/>
      <c r="M381" s="6"/>
      <c r="N381" s="6"/>
      <c r="O381" s="6"/>
      <c r="P381" s="5"/>
      <c r="S381" s="18"/>
      <c r="T381" s="18"/>
      <c r="AA381" s="96" t="s">
        <v>147</v>
      </c>
      <c r="AB381" s="96">
        <v>0</v>
      </c>
      <c r="AC381" s="96">
        <v>0</v>
      </c>
      <c r="AD381" s="96">
        <v>0</v>
      </c>
      <c r="AE381" s="96">
        <v>0</v>
      </c>
    </row>
    <row r="382" spans="1:31" ht="24.95" customHeight="1" x14ac:dyDescent="0.25">
      <c r="A382" s="275" t="s">
        <v>3</v>
      </c>
      <c r="B382" s="190" t="s">
        <v>450</v>
      </c>
      <c r="C382" s="206" t="s">
        <v>359</v>
      </c>
      <c r="D382" s="296">
        <f>F382/E382</f>
        <v>160</v>
      </c>
      <c r="E382" s="293">
        <v>15</v>
      </c>
      <c r="F382" s="271">
        <v>2400</v>
      </c>
      <c r="G382" s="314">
        <v>160.35</v>
      </c>
      <c r="H382" s="315">
        <f t="shared" ref="H382" si="447">F382+G382</f>
        <v>2560.35</v>
      </c>
      <c r="I382" s="33">
        <v>157.03</v>
      </c>
      <c r="J382" s="16">
        <v>0</v>
      </c>
      <c r="K382" s="264">
        <v>0</v>
      </c>
      <c r="L382" s="264">
        <v>0</v>
      </c>
      <c r="M382" s="264">
        <v>120</v>
      </c>
      <c r="N382" s="33">
        <v>0</v>
      </c>
      <c r="O382" s="297">
        <f t="shared" ref="O382" si="448">F382+G382-I382-J382-K382-L382-M382-N382</f>
        <v>2283.3199999999997</v>
      </c>
      <c r="P382" s="302"/>
      <c r="S382" s="2">
        <v>2000</v>
      </c>
      <c r="T382" s="2">
        <f>S382*1.05</f>
        <v>2100</v>
      </c>
      <c r="V382" s="59">
        <f t="shared" ref="V382:V383" si="449">SUM(W382*0.06)</f>
        <v>126</v>
      </c>
      <c r="W382" s="269">
        <v>2100</v>
      </c>
      <c r="X382" s="269">
        <f t="shared" ref="X382" si="450">V382+W382</f>
        <v>2226</v>
      </c>
      <c r="Y382" s="59">
        <f t="shared" ref="Y382" si="451">SUM(X382*0.03)</f>
        <v>66.78</v>
      </c>
    </row>
    <row r="383" spans="1:31" ht="15.75" customHeight="1" thickBot="1" x14ac:dyDescent="0.3">
      <c r="A383" s="345"/>
      <c r="B383" s="188"/>
      <c r="C383" s="164"/>
      <c r="D383" s="290"/>
      <c r="E383" s="300"/>
      <c r="F383" s="269"/>
      <c r="G383" s="300"/>
      <c r="H383" s="300"/>
      <c r="I383" s="273" t="s">
        <v>29</v>
      </c>
      <c r="J383" s="273"/>
      <c r="K383" s="273"/>
      <c r="L383" s="273"/>
      <c r="M383" s="273"/>
      <c r="N383" s="273"/>
      <c r="O383" s="286"/>
      <c r="P383" s="303"/>
      <c r="V383" s="59">
        <f t="shared" si="449"/>
        <v>0</v>
      </c>
      <c r="W383" s="269"/>
      <c r="X383" s="269"/>
    </row>
    <row r="384" spans="1:31" ht="24.95" customHeight="1" x14ac:dyDescent="0.25">
      <c r="A384" s="274" t="s">
        <v>3</v>
      </c>
      <c r="B384" s="188" t="s">
        <v>366</v>
      </c>
      <c r="C384" s="160" t="s">
        <v>359</v>
      </c>
      <c r="D384" s="290">
        <f>F384/E384</f>
        <v>160</v>
      </c>
      <c r="E384" s="284">
        <v>15</v>
      </c>
      <c r="F384" s="269">
        <v>2400</v>
      </c>
      <c r="G384" s="280">
        <v>160.35</v>
      </c>
      <c r="H384" s="285">
        <f t="shared" ref="H384" si="452">F384+G384</f>
        <v>2560.35</v>
      </c>
      <c r="I384" s="34">
        <v>157.03</v>
      </c>
      <c r="J384" s="17">
        <v>0</v>
      </c>
      <c r="K384" s="263">
        <v>0</v>
      </c>
      <c r="L384" s="263">
        <v>0</v>
      </c>
      <c r="M384" s="263">
        <v>120</v>
      </c>
      <c r="N384" s="34">
        <v>0</v>
      </c>
      <c r="O384" s="286">
        <f t="shared" ref="O384" si="453">F384+G384-I384-J384-K384-L384-M384-N384</f>
        <v>2283.3199999999997</v>
      </c>
      <c r="P384" s="302"/>
      <c r="S384" s="2">
        <v>2000</v>
      </c>
      <c r="T384" s="2">
        <f>S384*1.05</f>
        <v>2100</v>
      </c>
      <c r="V384" s="59">
        <f t="shared" ref="V384:V385" si="454">SUM(W384*0.06)</f>
        <v>126</v>
      </c>
      <c r="W384" s="269">
        <v>2100</v>
      </c>
      <c r="X384" s="269">
        <f t="shared" ref="X384" si="455">V384+W384</f>
        <v>2226</v>
      </c>
      <c r="Y384" s="59">
        <f t="shared" ref="Y384" si="456">SUM(X384*0.03)</f>
        <v>66.78</v>
      </c>
    </row>
    <row r="385" spans="1:34" ht="15.75" customHeight="1" thickBot="1" x14ac:dyDescent="0.3">
      <c r="A385" s="338"/>
      <c r="B385" s="189"/>
      <c r="C385" s="170"/>
      <c r="D385" s="291"/>
      <c r="E385" s="272"/>
      <c r="F385" s="301"/>
      <c r="G385" s="272"/>
      <c r="H385" s="272"/>
      <c r="I385" s="299" t="s">
        <v>29</v>
      </c>
      <c r="J385" s="299"/>
      <c r="K385" s="299"/>
      <c r="L385" s="299"/>
      <c r="M385" s="299"/>
      <c r="N385" s="299"/>
      <c r="O385" s="298"/>
      <c r="P385" s="303"/>
      <c r="V385" s="59">
        <f t="shared" si="454"/>
        <v>0</v>
      </c>
      <c r="W385" s="269"/>
      <c r="X385" s="269"/>
    </row>
    <row r="386" spans="1:34" ht="26.25" customHeight="1" thickBot="1" x14ac:dyDescent="0.3">
      <c r="A386" s="346" t="s">
        <v>360</v>
      </c>
      <c r="B386" s="346"/>
      <c r="C386" s="108"/>
      <c r="D386" s="13"/>
      <c r="E386" s="14"/>
      <c r="F386" s="13">
        <f>SUM(F382:F385)</f>
        <v>4800</v>
      </c>
      <c r="G386" s="13">
        <f>SUM(G382:G385)</f>
        <v>320.7</v>
      </c>
      <c r="H386" s="15">
        <f>SUM(H382:H385)</f>
        <v>5120.7</v>
      </c>
      <c r="I386" s="13">
        <f>SUM(I382:I385)</f>
        <v>314.06</v>
      </c>
      <c r="J386" s="13">
        <f t="shared" ref="J386:N386" si="457">SUM(J384:J385)</f>
        <v>0</v>
      </c>
      <c r="K386" s="13">
        <f t="shared" si="457"/>
        <v>0</v>
      </c>
      <c r="L386" s="13">
        <f t="shared" si="457"/>
        <v>0</v>
      </c>
      <c r="M386" s="13">
        <f>SUM(M382:M385)</f>
        <v>240</v>
      </c>
      <c r="N386" s="13">
        <f t="shared" si="457"/>
        <v>0</v>
      </c>
      <c r="O386" s="259">
        <f>SUM(O382:O385)</f>
        <v>4566.6399999999994</v>
      </c>
      <c r="P386" s="58"/>
      <c r="U386" s="59">
        <f>W386+V386</f>
        <v>2226</v>
      </c>
      <c r="V386" s="59">
        <f>SUM(V384:V385)</f>
        <v>126</v>
      </c>
      <c r="W386" s="59">
        <f>SUM(W384:W385)</f>
        <v>2100</v>
      </c>
      <c r="X386" s="59">
        <f>SUM(X384:X385)</f>
        <v>2226</v>
      </c>
    </row>
    <row r="387" spans="1:34" ht="14.25" customHeight="1" x14ac:dyDescent="0.25">
      <c r="A387" s="218"/>
      <c r="B387" s="218"/>
      <c r="C387" s="109"/>
      <c r="D387" s="31"/>
      <c r="E387" s="30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58"/>
      <c r="U387" s="59"/>
      <c r="V387" s="59"/>
      <c r="W387" s="59"/>
      <c r="X387" s="59"/>
    </row>
    <row r="388" spans="1:34" s="7" customFormat="1" ht="27.75" customHeight="1" thickBot="1" x14ac:dyDescent="0.3">
      <c r="A388" s="279" t="s">
        <v>304</v>
      </c>
      <c r="B388" s="279"/>
      <c r="C388" s="279"/>
      <c r="D388" s="5"/>
      <c r="E388" s="8"/>
      <c r="F388" s="5"/>
      <c r="G388" s="5"/>
      <c r="H388" s="6"/>
      <c r="I388" s="6"/>
      <c r="J388" s="5"/>
      <c r="K388" s="5"/>
      <c r="L388" s="5"/>
      <c r="M388" s="6"/>
      <c r="N388" s="6"/>
      <c r="O388" s="174"/>
      <c r="P388" s="5"/>
      <c r="S388" s="18"/>
      <c r="T388" s="18"/>
    </row>
    <row r="389" spans="1:34" ht="24.95" customHeight="1" x14ac:dyDescent="0.25">
      <c r="A389" s="275" t="s">
        <v>3</v>
      </c>
      <c r="B389" s="165" t="s">
        <v>340</v>
      </c>
      <c r="C389" s="165" t="s">
        <v>305</v>
      </c>
      <c r="D389" s="296">
        <f>F389/E389</f>
        <v>385.13333333333333</v>
      </c>
      <c r="E389" s="293">
        <v>15</v>
      </c>
      <c r="F389" s="276">
        <v>5777</v>
      </c>
      <c r="G389" s="314">
        <v>0</v>
      </c>
      <c r="H389" s="315">
        <f>F389+G389</f>
        <v>5777</v>
      </c>
      <c r="I389" s="33">
        <v>686.78</v>
      </c>
      <c r="J389" s="16">
        <v>0</v>
      </c>
      <c r="K389" s="159">
        <v>0</v>
      </c>
      <c r="L389" s="159">
        <v>0</v>
      </c>
      <c r="M389" s="159">
        <v>288.85000000000002</v>
      </c>
      <c r="N389" s="33">
        <v>0</v>
      </c>
      <c r="O389" s="297">
        <f>F389+G389-I389-J389-K389-L389-M389-N389</f>
        <v>4801.37</v>
      </c>
      <c r="P389" s="287"/>
      <c r="S389" s="2">
        <v>6180</v>
      </c>
      <c r="T389" s="2">
        <f>S389*1.05</f>
        <v>6489</v>
      </c>
      <c r="V389" s="59">
        <f t="shared" ref="V389:V398" si="458">SUM(W389*0.06)</f>
        <v>389.34</v>
      </c>
      <c r="W389" s="271">
        <v>6489</v>
      </c>
      <c r="X389" s="269">
        <f t="shared" ref="X389" si="459">V389+W389</f>
        <v>6878.34</v>
      </c>
      <c r="Y389" s="59">
        <f t="shared" ref="Y389:Y398" si="460">SUM(X389*0.03)</f>
        <v>206.3502</v>
      </c>
      <c r="AA389" s="1" t="s">
        <v>15</v>
      </c>
      <c r="AB389" s="2">
        <v>6878.34</v>
      </c>
      <c r="AC389" s="2">
        <v>5565</v>
      </c>
      <c r="AD389" s="2">
        <v>2620.04</v>
      </c>
      <c r="AE389" s="2">
        <v>4549.3900000000003</v>
      </c>
      <c r="AF389" s="2">
        <v>5336.84</v>
      </c>
      <c r="AG389" s="2">
        <v>4852.68</v>
      </c>
      <c r="AH389" s="2">
        <v>4590.01</v>
      </c>
    </row>
    <row r="390" spans="1:34" ht="15" customHeight="1" thickBot="1" x14ac:dyDescent="0.3">
      <c r="A390" s="274"/>
      <c r="B390" s="187"/>
      <c r="C390" s="164"/>
      <c r="D390" s="290"/>
      <c r="E390" s="284"/>
      <c r="F390" s="292"/>
      <c r="G390" s="280"/>
      <c r="H390" s="285"/>
      <c r="I390" s="273" t="s">
        <v>29</v>
      </c>
      <c r="J390" s="273"/>
      <c r="K390" s="273"/>
      <c r="L390" s="273"/>
      <c r="M390" s="273"/>
      <c r="N390" s="273"/>
      <c r="O390" s="286"/>
      <c r="P390" s="288"/>
      <c r="V390" s="59">
        <f t="shared" si="458"/>
        <v>0</v>
      </c>
      <c r="W390" s="300"/>
      <c r="X390" s="269"/>
      <c r="Y390" s="59">
        <f t="shared" si="460"/>
        <v>0</v>
      </c>
      <c r="AA390" s="94" t="s">
        <v>141</v>
      </c>
      <c r="AB390" s="95">
        <v>5081.41</v>
      </c>
      <c r="AC390" s="95">
        <v>5081.41</v>
      </c>
      <c r="AD390" s="95">
        <v>2077.5100000000002</v>
      </c>
      <c r="AE390" s="95">
        <v>4244.1099999999997</v>
      </c>
      <c r="AF390" s="95">
        <v>5081.41</v>
      </c>
      <c r="AG390" s="95">
        <v>4244.1099999999997</v>
      </c>
      <c r="AH390" s="95">
        <v>4244.1099999999997</v>
      </c>
    </row>
    <row r="391" spans="1:34" ht="24.95" customHeight="1" x14ac:dyDescent="0.25">
      <c r="A391" s="274" t="s">
        <v>3</v>
      </c>
      <c r="B391" s="168" t="s">
        <v>308</v>
      </c>
      <c r="C391" s="168" t="s">
        <v>309</v>
      </c>
      <c r="D391" s="290">
        <f>F391/E391</f>
        <v>266.66666666666669</v>
      </c>
      <c r="E391" s="284">
        <v>15</v>
      </c>
      <c r="F391" s="292">
        <v>4000</v>
      </c>
      <c r="G391" s="280">
        <v>0</v>
      </c>
      <c r="H391" s="285">
        <f t="shared" ref="H391" si="461">F391+G391</f>
        <v>4000</v>
      </c>
      <c r="I391" s="34">
        <v>349.09</v>
      </c>
      <c r="J391" s="17">
        <v>0</v>
      </c>
      <c r="K391" s="157">
        <v>0</v>
      </c>
      <c r="L391" s="157">
        <v>0</v>
      </c>
      <c r="M391" s="157">
        <v>200</v>
      </c>
      <c r="N391" s="34">
        <v>0</v>
      </c>
      <c r="O391" s="286">
        <f t="shared" ref="O391" si="462">F391+G391-I391-J391-K391-L391-M391-N391</f>
        <v>3450.91</v>
      </c>
      <c r="P391" s="287"/>
      <c r="S391" s="2">
        <v>2354.04</v>
      </c>
      <c r="T391" s="2">
        <f>S391*1.05</f>
        <v>2471.7420000000002</v>
      </c>
      <c r="V391" s="59">
        <f t="shared" ref="V391:V392" si="463">SUM(W391*0.06)</f>
        <v>148.30439999999999</v>
      </c>
      <c r="W391" s="269">
        <v>2471.7399999999998</v>
      </c>
      <c r="X391" s="269">
        <f t="shared" ref="X391" si="464">V391+W391</f>
        <v>2620.0443999999998</v>
      </c>
      <c r="Y391" s="59">
        <f t="shared" ref="Y391:Y392" si="465">SUM(X391*0.03)</f>
        <v>78.601331999999985</v>
      </c>
      <c r="AA391" t="s">
        <v>144</v>
      </c>
      <c r="AB391" t="e">
        <f>#REF!*#REF!</f>
        <v>#REF!</v>
      </c>
      <c r="AC391" t="e">
        <f>#REF!*#REF!</f>
        <v>#REF!</v>
      </c>
      <c r="AD391" t="e">
        <f>#REF!*#REF!</f>
        <v>#REF!</v>
      </c>
      <c r="AE391" t="e">
        <f>#REF!*#REF!</f>
        <v>#REF!</v>
      </c>
      <c r="AF391" t="e">
        <f>#REF!*#REF!</f>
        <v>#REF!</v>
      </c>
      <c r="AG391" t="e">
        <f>#REF!*#REF!</f>
        <v>#REF!</v>
      </c>
      <c r="AH391" t="e">
        <f>#REF!*#REF!</f>
        <v>#REF!</v>
      </c>
    </row>
    <row r="392" spans="1:34" ht="15" customHeight="1" thickBot="1" x14ac:dyDescent="0.3">
      <c r="A392" s="274"/>
      <c r="B392" s="168"/>
      <c r="C392" s="164"/>
      <c r="D392" s="290"/>
      <c r="E392" s="284"/>
      <c r="F392" s="292"/>
      <c r="G392" s="280"/>
      <c r="H392" s="285"/>
      <c r="I392" s="273" t="s">
        <v>29</v>
      </c>
      <c r="J392" s="273"/>
      <c r="K392" s="273"/>
      <c r="L392" s="273"/>
      <c r="M392" s="273"/>
      <c r="N392" s="273"/>
      <c r="O392" s="286"/>
      <c r="P392" s="288"/>
      <c r="V392" s="59">
        <f t="shared" si="463"/>
        <v>0</v>
      </c>
      <c r="W392" s="269"/>
      <c r="X392" s="269"/>
      <c r="Y392" s="59">
        <f t="shared" si="465"/>
        <v>0</v>
      </c>
      <c r="AA392" s="96" t="s">
        <v>145</v>
      </c>
      <c r="AB392" s="96">
        <v>538.20000000000005</v>
      </c>
      <c r="AC392" s="96">
        <v>538.20000000000005</v>
      </c>
      <c r="AD392" s="96">
        <v>121.95</v>
      </c>
      <c r="AE392" s="96">
        <v>388.05</v>
      </c>
      <c r="AF392" s="96">
        <v>538.20000000000005</v>
      </c>
      <c r="AG392" s="96">
        <v>388.05</v>
      </c>
      <c r="AH392" s="96">
        <v>388.05</v>
      </c>
    </row>
    <row r="393" spans="1:34" ht="24.95" customHeight="1" x14ac:dyDescent="0.25">
      <c r="A393" s="274" t="s">
        <v>3</v>
      </c>
      <c r="B393" s="168" t="s">
        <v>345</v>
      </c>
      <c r="C393" s="207" t="s">
        <v>373</v>
      </c>
      <c r="D393" s="290">
        <f>F393/E393</f>
        <v>183.40266666666668</v>
      </c>
      <c r="E393" s="284">
        <v>15</v>
      </c>
      <c r="F393" s="292">
        <v>2751.04</v>
      </c>
      <c r="G393" s="280">
        <v>145.35</v>
      </c>
      <c r="H393" s="285">
        <f t="shared" ref="H393" si="466">F393+G393</f>
        <v>2896.39</v>
      </c>
      <c r="I393" s="34">
        <v>195.23</v>
      </c>
      <c r="J393" s="17">
        <v>0</v>
      </c>
      <c r="K393" s="157">
        <v>0</v>
      </c>
      <c r="L393" s="157">
        <v>0</v>
      </c>
      <c r="M393" s="157">
        <v>137.56</v>
      </c>
      <c r="N393" s="34">
        <v>0</v>
      </c>
      <c r="O393" s="286">
        <f t="shared" ref="O393" si="467">F393+G393-I393-J393-K393-L393-M393-N393</f>
        <v>2563.6</v>
      </c>
      <c r="P393" s="287"/>
      <c r="S393" s="2">
        <v>2354.04</v>
      </c>
      <c r="T393" s="2">
        <f>S393*1.05</f>
        <v>2471.7420000000002</v>
      </c>
      <c r="V393" s="59">
        <f t="shared" si="458"/>
        <v>148.30439999999999</v>
      </c>
      <c r="W393" s="269">
        <v>2471.7399999999998</v>
      </c>
      <c r="X393" s="269">
        <f t="shared" ref="X393" si="468">V393+W393</f>
        <v>2620.0443999999998</v>
      </c>
      <c r="Y393" s="59">
        <f t="shared" si="460"/>
        <v>78.601331999999985</v>
      </c>
      <c r="AA393" t="s">
        <v>144</v>
      </c>
      <c r="AB393" t="e">
        <f>#REF!*#REF!</f>
        <v>#REF!</v>
      </c>
      <c r="AC393" t="e">
        <f>#REF!*#REF!</f>
        <v>#REF!</v>
      </c>
      <c r="AD393" t="e">
        <f>#REF!*#REF!</f>
        <v>#REF!</v>
      </c>
      <c r="AE393" t="e">
        <f>#REF!*#REF!</f>
        <v>#REF!</v>
      </c>
      <c r="AF393" t="e">
        <f>#REF!*#REF!</f>
        <v>#REF!</v>
      </c>
      <c r="AG393" t="e">
        <f>#REF!*#REF!</f>
        <v>#REF!</v>
      </c>
      <c r="AH393" t="e">
        <f>#REF!*#REF!</f>
        <v>#REF!</v>
      </c>
    </row>
    <row r="394" spans="1:34" ht="15" customHeight="1" thickBot="1" x14ac:dyDescent="0.3">
      <c r="A394" s="274"/>
      <c r="B394" s="168"/>
      <c r="C394" s="164"/>
      <c r="D394" s="290"/>
      <c r="E394" s="284"/>
      <c r="F394" s="292"/>
      <c r="G394" s="280"/>
      <c r="H394" s="285"/>
      <c r="I394" s="273" t="s">
        <v>29</v>
      </c>
      <c r="J394" s="273"/>
      <c r="K394" s="273"/>
      <c r="L394" s="273"/>
      <c r="M394" s="273"/>
      <c r="N394" s="273"/>
      <c r="O394" s="286"/>
      <c r="P394" s="288"/>
      <c r="V394" s="59">
        <f t="shared" si="458"/>
        <v>0</v>
      </c>
      <c r="W394" s="269"/>
      <c r="X394" s="269"/>
      <c r="Y394" s="59">
        <f t="shared" si="460"/>
        <v>0</v>
      </c>
      <c r="AA394" s="96" t="s">
        <v>145</v>
      </c>
      <c r="AB394" s="96">
        <v>538.20000000000005</v>
      </c>
      <c r="AC394" s="96">
        <v>538.20000000000005</v>
      </c>
      <c r="AD394" s="96">
        <v>121.95</v>
      </c>
      <c r="AE394" s="96">
        <v>388.05</v>
      </c>
      <c r="AF394" s="96">
        <v>538.20000000000005</v>
      </c>
      <c r="AG394" s="96">
        <v>388.05</v>
      </c>
      <c r="AH394" s="96">
        <v>388.05</v>
      </c>
    </row>
    <row r="395" spans="1:34" ht="24.95" customHeight="1" x14ac:dyDescent="0.25">
      <c r="A395" s="274" t="s">
        <v>3</v>
      </c>
      <c r="B395" s="168" t="s">
        <v>307</v>
      </c>
      <c r="C395" s="168" t="s">
        <v>433</v>
      </c>
      <c r="D395" s="290">
        <f>F395/E395</f>
        <v>333.33333333333331</v>
      </c>
      <c r="E395" s="284">
        <v>15</v>
      </c>
      <c r="F395" s="292">
        <v>5000</v>
      </c>
      <c r="G395" s="280">
        <v>0</v>
      </c>
      <c r="H395" s="285">
        <f t="shared" ref="H395" si="469">F395+G395</f>
        <v>5000</v>
      </c>
      <c r="I395" s="34">
        <v>523.51</v>
      </c>
      <c r="J395" s="17">
        <v>0</v>
      </c>
      <c r="K395" s="157">
        <v>0</v>
      </c>
      <c r="L395" s="157">
        <v>0</v>
      </c>
      <c r="M395" s="157">
        <v>250</v>
      </c>
      <c r="N395" s="34">
        <v>0</v>
      </c>
      <c r="O395" s="286">
        <f t="shared" ref="O395" si="470">F395+G395-I395-J395-K395-L395-M395-N395</f>
        <v>4226.49</v>
      </c>
      <c r="P395" s="287"/>
      <c r="S395" s="2">
        <v>4795</v>
      </c>
      <c r="T395" s="2">
        <f>S395*1.05</f>
        <v>5034.75</v>
      </c>
      <c r="V395" s="59">
        <f t="shared" ref="V395:V396" si="471">SUM(W395*0.06)</f>
        <v>302.08499999999998</v>
      </c>
      <c r="W395" s="269">
        <v>5034.75</v>
      </c>
      <c r="X395" s="269">
        <f t="shared" ref="X395" si="472">V395+W395</f>
        <v>5336.835</v>
      </c>
      <c r="Y395" s="59">
        <f t="shared" ref="Y395:Y396" si="473">SUM(X395*0.03)</f>
        <v>160.10505000000001</v>
      </c>
    </row>
    <row r="396" spans="1:34" ht="15" customHeight="1" thickBot="1" x14ac:dyDescent="0.3">
      <c r="A396" s="274"/>
      <c r="B396" s="167"/>
      <c r="C396" s="164"/>
      <c r="D396" s="290"/>
      <c r="E396" s="284"/>
      <c r="F396" s="292"/>
      <c r="G396" s="280"/>
      <c r="H396" s="285"/>
      <c r="I396" s="273" t="s">
        <v>29</v>
      </c>
      <c r="J396" s="273"/>
      <c r="K396" s="273"/>
      <c r="L396" s="273"/>
      <c r="M396" s="273"/>
      <c r="N396" s="273"/>
      <c r="O396" s="286"/>
      <c r="P396" s="288"/>
      <c r="V396" s="59">
        <f t="shared" si="471"/>
        <v>0</v>
      </c>
      <c r="W396" s="269"/>
      <c r="X396" s="269"/>
      <c r="Y396" s="59">
        <f t="shared" si="473"/>
        <v>0</v>
      </c>
    </row>
    <row r="397" spans="1:34" ht="24.95" customHeight="1" x14ac:dyDescent="0.25">
      <c r="A397" s="274" t="s">
        <v>3</v>
      </c>
      <c r="B397" s="168" t="s">
        <v>306</v>
      </c>
      <c r="C397" s="168" t="s">
        <v>92</v>
      </c>
      <c r="D397" s="290">
        <f>F397/E397</f>
        <v>298</v>
      </c>
      <c r="E397" s="284">
        <v>15</v>
      </c>
      <c r="F397" s="292">
        <v>4470</v>
      </c>
      <c r="G397" s="280">
        <v>0</v>
      </c>
      <c r="H397" s="285">
        <f t="shared" ref="H397" si="474">F397+G397</f>
        <v>4470</v>
      </c>
      <c r="I397" s="34">
        <v>428.53</v>
      </c>
      <c r="J397" s="17">
        <v>0</v>
      </c>
      <c r="K397" s="157">
        <v>0</v>
      </c>
      <c r="L397" s="157">
        <v>0</v>
      </c>
      <c r="M397" s="157">
        <v>223.5</v>
      </c>
      <c r="N397" s="34">
        <v>0</v>
      </c>
      <c r="O397" s="286">
        <f t="shared" ref="O397" si="475">F397+G397-I397-J397-K397-L397-M397-N397</f>
        <v>3817.9700000000003</v>
      </c>
      <c r="P397" s="287"/>
      <c r="S397" s="2">
        <v>4795</v>
      </c>
      <c r="T397" s="2">
        <f>S397*1.05</f>
        <v>5034.75</v>
      </c>
      <c r="V397" s="59">
        <f t="shared" si="458"/>
        <v>302.08499999999998</v>
      </c>
      <c r="W397" s="269">
        <v>5034.75</v>
      </c>
      <c r="X397" s="269">
        <f t="shared" ref="X397" si="476">V397+W397</f>
        <v>5336.835</v>
      </c>
      <c r="Y397" s="59">
        <f t="shared" si="460"/>
        <v>160.10505000000001</v>
      </c>
    </row>
    <row r="398" spans="1:34" ht="15" customHeight="1" thickBot="1" x14ac:dyDescent="0.3">
      <c r="A398" s="274"/>
      <c r="B398" s="167"/>
      <c r="C398" s="164"/>
      <c r="D398" s="290"/>
      <c r="E398" s="284"/>
      <c r="F398" s="292"/>
      <c r="G398" s="280"/>
      <c r="H398" s="285"/>
      <c r="I398" s="273" t="s">
        <v>29</v>
      </c>
      <c r="J398" s="273"/>
      <c r="K398" s="273"/>
      <c r="L398" s="273"/>
      <c r="M398" s="273"/>
      <c r="N398" s="273"/>
      <c r="O398" s="286"/>
      <c r="P398" s="288"/>
      <c r="V398" s="59">
        <f t="shared" si="458"/>
        <v>0</v>
      </c>
      <c r="W398" s="269"/>
      <c r="X398" s="269"/>
      <c r="Y398" s="59">
        <f t="shared" si="460"/>
        <v>0</v>
      </c>
    </row>
    <row r="399" spans="1:34" ht="25.5" customHeight="1" thickBot="1" x14ac:dyDescent="0.3">
      <c r="A399" s="342" t="s">
        <v>310</v>
      </c>
      <c r="B399" s="343"/>
      <c r="C399" s="108"/>
      <c r="D399" s="13"/>
      <c r="E399" s="14"/>
      <c r="F399" s="13">
        <f t="shared" ref="F399:O399" si="477">SUM(F389:F398)</f>
        <v>21998.04</v>
      </c>
      <c r="G399" s="13">
        <f t="shared" si="477"/>
        <v>145.35</v>
      </c>
      <c r="H399" s="13">
        <f t="shared" si="477"/>
        <v>22143.39</v>
      </c>
      <c r="I399" s="13">
        <f t="shared" si="477"/>
        <v>2183.14</v>
      </c>
      <c r="J399" s="13">
        <f t="shared" si="477"/>
        <v>0</v>
      </c>
      <c r="K399" s="13">
        <f t="shared" si="477"/>
        <v>0</v>
      </c>
      <c r="L399" s="13">
        <f t="shared" si="477"/>
        <v>0</v>
      </c>
      <c r="M399" s="13">
        <f t="shared" si="477"/>
        <v>1099.9100000000001</v>
      </c>
      <c r="N399" s="13">
        <f t="shared" si="477"/>
        <v>0</v>
      </c>
      <c r="O399" s="177">
        <f t="shared" si="477"/>
        <v>18860.34</v>
      </c>
      <c r="P399" s="65"/>
      <c r="U399">
        <f>V399+W399</f>
        <v>22792.0988</v>
      </c>
      <c r="V399" s="59">
        <f>SUM(V389:V398)</f>
        <v>1290.1188</v>
      </c>
      <c r="W399" s="59">
        <f>SUM(W389:W398)</f>
        <v>21501.98</v>
      </c>
      <c r="X399" s="59">
        <f>SUM(X389:X398)</f>
        <v>22792.098799999996</v>
      </c>
    </row>
    <row r="400" spans="1:34" s="7" customFormat="1" ht="27.75" customHeight="1" x14ac:dyDescent="0.25">
      <c r="A400" s="344"/>
      <c r="B400" s="344"/>
      <c r="C400" s="344"/>
      <c r="D400" s="62"/>
      <c r="E400" s="63"/>
      <c r="F400" s="62"/>
      <c r="G400" s="62"/>
      <c r="H400" s="64"/>
      <c r="I400" s="64"/>
      <c r="J400" s="62"/>
      <c r="K400" s="62"/>
      <c r="L400" s="62"/>
      <c r="M400" s="64"/>
      <c r="N400" s="64"/>
      <c r="O400" s="182"/>
      <c r="P400" s="62"/>
      <c r="S400" s="18"/>
      <c r="T400" s="18"/>
    </row>
    <row r="401" spans="1:30" s="7" customFormat="1" ht="18.75" customHeight="1" thickBot="1" x14ac:dyDescent="0.3">
      <c r="A401" s="330" t="s">
        <v>311</v>
      </c>
      <c r="B401" s="330"/>
      <c r="C401" s="330"/>
      <c r="D401" s="90"/>
      <c r="E401" s="8"/>
      <c r="F401" s="5"/>
      <c r="G401" s="5"/>
      <c r="H401" s="6"/>
      <c r="I401" s="6"/>
      <c r="J401" s="5"/>
      <c r="K401" s="5"/>
      <c r="L401" s="5"/>
      <c r="M401" s="6"/>
      <c r="N401" s="6"/>
      <c r="O401" s="174"/>
      <c r="P401" s="5"/>
      <c r="S401" s="18"/>
      <c r="T401" s="18"/>
      <c r="AA401" s="94" t="s">
        <v>141</v>
      </c>
      <c r="AB401" s="95">
        <v>4244.1099999999997</v>
      </c>
      <c r="AC401" s="95">
        <v>2077.5100000000002</v>
      </c>
      <c r="AD401" s="95"/>
    </row>
    <row r="402" spans="1:30" ht="31.5" customHeight="1" x14ac:dyDescent="0.25">
      <c r="A402" s="340" t="s">
        <v>3</v>
      </c>
      <c r="B402" s="165" t="s">
        <v>219</v>
      </c>
      <c r="C402" s="165" t="s">
        <v>312</v>
      </c>
      <c r="D402" s="296">
        <f>F402/E402</f>
        <v>333.33333333333331</v>
      </c>
      <c r="E402" s="293">
        <v>15</v>
      </c>
      <c r="F402" s="276">
        <v>5000</v>
      </c>
      <c r="G402" s="314">
        <v>0</v>
      </c>
      <c r="H402" s="315">
        <f>F402+G402</f>
        <v>5000</v>
      </c>
      <c r="I402" s="33">
        <v>523.51</v>
      </c>
      <c r="J402" s="16">
        <v>0</v>
      </c>
      <c r="K402" s="159">
        <v>0</v>
      </c>
      <c r="L402" s="159">
        <v>0</v>
      </c>
      <c r="M402" s="159">
        <v>250</v>
      </c>
      <c r="N402" s="33">
        <v>250</v>
      </c>
      <c r="O402" s="297">
        <f>F402+G402-I402-J402-K402-L402-M402-N402</f>
        <v>3976.49</v>
      </c>
      <c r="P402" s="287"/>
      <c r="S402" s="2">
        <v>4420</v>
      </c>
      <c r="T402" s="2">
        <f>S402*1.05</f>
        <v>4641</v>
      </c>
      <c r="V402" s="59">
        <f t="shared" ref="V402:V403" si="478">SUM(W402*0.06)</f>
        <v>278.45999999999998</v>
      </c>
      <c r="W402" s="271">
        <v>4641</v>
      </c>
      <c r="X402" s="269">
        <f t="shared" ref="X402" si="479">V402+W402</f>
        <v>4919.46</v>
      </c>
      <c r="Y402" s="59">
        <f t="shared" ref="Y402" si="480">SUM(X402*0.03)</f>
        <v>147.5838</v>
      </c>
      <c r="AA402" t="s">
        <v>142</v>
      </c>
      <c r="AB402" s="2" t="e">
        <f>#REF!-AB401</f>
        <v>#REF!</v>
      </c>
      <c r="AC402" s="2" t="e">
        <f>#REF!-AC401</f>
        <v>#REF!</v>
      </c>
      <c r="AD402" s="2"/>
    </row>
    <row r="403" spans="1:30" ht="15" customHeight="1" thickBot="1" x14ac:dyDescent="0.3">
      <c r="A403" s="341"/>
      <c r="B403" s="168"/>
      <c r="C403" s="164"/>
      <c r="D403" s="290"/>
      <c r="E403" s="284"/>
      <c r="F403" s="292"/>
      <c r="G403" s="280"/>
      <c r="H403" s="285"/>
      <c r="I403" s="273" t="s">
        <v>29</v>
      </c>
      <c r="J403" s="273"/>
      <c r="K403" s="273"/>
      <c r="L403" s="273"/>
      <c r="M403" s="273"/>
      <c r="N403" s="273"/>
      <c r="O403" s="286"/>
      <c r="P403" s="288"/>
      <c r="V403" s="59">
        <f t="shared" si="478"/>
        <v>0</v>
      </c>
      <c r="W403" s="300"/>
      <c r="X403" s="269"/>
      <c r="AA403" s="96" t="s">
        <v>143</v>
      </c>
      <c r="AB403" s="97">
        <v>0.1792</v>
      </c>
      <c r="AC403" s="97">
        <v>0.10879999999999999</v>
      </c>
      <c r="AD403" s="97"/>
    </row>
    <row r="404" spans="1:30" ht="39.75" customHeight="1" thickBot="1" x14ac:dyDescent="0.3">
      <c r="A404" s="336" t="s">
        <v>313</v>
      </c>
      <c r="B404" s="337"/>
      <c r="C404" s="12"/>
      <c r="D404" s="13"/>
      <c r="E404" s="14"/>
      <c r="F404" s="13">
        <f t="shared" ref="F404:O404" si="481">SUM(F402:F403)</f>
        <v>5000</v>
      </c>
      <c r="G404" s="13">
        <f t="shared" si="481"/>
        <v>0</v>
      </c>
      <c r="H404" s="13">
        <f t="shared" si="481"/>
        <v>5000</v>
      </c>
      <c r="I404" s="13">
        <f t="shared" si="481"/>
        <v>523.51</v>
      </c>
      <c r="J404" s="13">
        <f t="shared" si="481"/>
        <v>0</v>
      </c>
      <c r="K404" s="13">
        <f t="shared" si="481"/>
        <v>0</v>
      </c>
      <c r="L404" s="13">
        <f t="shared" si="481"/>
        <v>0</v>
      </c>
      <c r="M404" s="13">
        <f t="shared" si="481"/>
        <v>250</v>
      </c>
      <c r="N404" s="13">
        <f t="shared" si="481"/>
        <v>250</v>
      </c>
      <c r="O404" s="177">
        <f t="shared" si="481"/>
        <v>3976.49</v>
      </c>
      <c r="P404" s="58"/>
      <c r="U404" s="59">
        <f>V404+W404</f>
        <v>4919.46</v>
      </c>
      <c r="V404" s="59">
        <f>SUM(V402:V403)</f>
        <v>278.45999999999998</v>
      </c>
      <c r="W404" s="59">
        <f>SUM(W402:W403)</f>
        <v>4641</v>
      </c>
      <c r="X404" s="59">
        <f>SUM(X402:X403)</f>
        <v>4919.46</v>
      </c>
      <c r="AA404" t="s">
        <v>146</v>
      </c>
      <c r="AB404" t="e">
        <f>#REF!+#REF!</f>
        <v>#REF!</v>
      </c>
      <c r="AC404" t="e">
        <f>#REF!+#REF!</f>
        <v>#REF!</v>
      </c>
    </row>
    <row r="405" spans="1:30" ht="9" customHeight="1" x14ac:dyDescent="0.25">
      <c r="AA405" s="96" t="s">
        <v>147</v>
      </c>
      <c r="AB405" s="96">
        <v>0</v>
      </c>
      <c r="AC405" s="96">
        <v>0</v>
      </c>
      <c r="AD405" s="96"/>
    </row>
    <row r="406" spans="1:30" ht="15.75" thickBot="1" x14ac:dyDescent="0.3">
      <c r="P406" s="28" t="s">
        <v>14</v>
      </c>
    </row>
    <row r="407" spans="1:30" ht="16.5" thickTop="1" thickBot="1" x14ac:dyDescent="0.3">
      <c r="A407" s="334" t="s">
        <v>96</v>
      </c>
      <c r="B407" s="335"/>
      <c r="C407" s="24"/>
      <c r="D407" s="25"/>
      <c r="E407" s="26"/>
      <c r="F407" s="57">
        <f t="shared" ref="F407:O407" si="482">F404+F399+F386+F379+F371+F364+F358+F353+F333+F325+F247+F234+F224+F219+F206+F200+F181+F168+F160+F144+F134+F123+F118+F111+F102+F73+F66+F56+F26</f>
        <v>526012.47</v>
      </c>
      <c r="G407" s="57">
        <f t="shared" si="482"/>
        <v>12697.349999999999</v>
      </c>
      <c r="H407" s="57">
        <f t="shared" si="482"/>
        <v>538709.82000000007</v>
      </c>
      <c r="I407" s="57">
        <f t="shared" si="482"/>
        <v>55331.799999999996</v>
      </c>
      <c r="J407" s="57">
        <f t="shared" si="482"/>
        <v>0</v>
      </c>
      <c r="K407" s="57">
        <f t="shared" si="482"/>
        <v>0</v>
      </c>
      <c r="L407" s="57">
        <f t="shared" si="482"/>
        <v>0</v>
      </c>
      <c r="M407" s="57">
        <f t="shared" si="482"/>
        <v>26301.029999999995</v>
      </c>
      <c r="N407" s="57">
        <f t="shared" si="482"/>
        <v>36515</v>
      </c>
      <c r="O407" s="57">
        <f t="shared" si="482"/>
        <v>420561.99</v>
      </c>
      <c r="P407" s="66">
        <f>F407+G407-I407-M407-N407</f>
        <v>420561.99</v>
      </c>
      <c r="U407" s="59" t="e">
        <f>SUM(U8:U406)</f>
        <v>#REF!</v>
      </c>
    </row>
    <row r="408" spans="1:30" ht="15.75" thickTop="1" x14ac:dyDescent="0.25">
      <c r="P408" s="98"/>
    </row>
    <row r="409" spans="1:30" x14ac:dyDescent="0.25">
      <c r="P409" s="58"/>
    </row>
    <row r="411" spans="1:30" x14ac:dyDescent="0.25">
      <c r="F411" s="211"/>
    </row>
  </sheetData>
  <mergeCells count="11710">
    <mergeCell ref="W171:W172"/>
    <mergeCell ref="P175:P176"/>
    <mergeCell ref="E179:E180"/>
    <mergeCell ref="I191:N191"/>
    <mergeCell ref="O171:O172"/>
    <mergeCell ref="P171:P172"/>
    <mergeCell ref="F179:F180"/>
    <mergeCell ref="G179:G180"/>
    <mergeCell ref="I195:N195"/>
    <mergeCell ref="F171:F172"/>
    <mergeCell ref="G171:G172"/>
    <mergeCell ref="H171:H172"/>
    <mergeCell ref="I172:N172"/>
    <mergeCell ref="A177:A178"/>
    <mergeCell ref="D177:D178"/>
    <mergeCell ref="E177:E178"/>
    <mergeCell ref="W179:W180"/>
    <mergeCell ref="X179:X180"/>
    <mergeCell ref="I180:N180"/>
    <mergeCell ref="F194:F195"/>
    <mergeCell ref="G194:G195"/>
    <mergeCell ref="X150:X151"/>
    <mergeCell ref="W152:W153"/>
    <mergeCell ref="X152:X153"/>
    <mergeCell ref="W156:W157"/>
    <mergeCell ref="X156:X157"/>
    <mergeCell ref="W164:W165"/>
    <mergeCell ref="X164:X165"/>
    <mergeCell ref="A192:A193"/>
    <mergeCell ref="D192:D193"/>
    <mergeCell ref="E192:E193"/>
    <mergeCell ref="F192:F193"/>
    <mergeCell ref="G192:G193"/>
    <mergeCell ref="H192:H193"/>
    <mergeCell ref="P177:P178"/>
    <mergeCell ref="W177:W178"/>
    <mergeCell ref="A175:A176"/>
    <mergeCell ref="A173:A174"/>
    <mergeCell ref="X173:X174"/>
    <mergeCell ref="A186:A187"/>
    <mergeCell ref="D186:D187"/>
    <mergeCell ref="P186:P187"/>
    <mergeCell ref="W186:W187"/>
    <mergeCell ref="X186:X187"/>
    <mergeCell ref="I187:N187"/>
    <mergeCell ref="A170:B170"/>
    <mergeCell ref="A171:A172"/>
    <mergeCell ref="D171:D172"/>
    <mergeCell ref="E171:E172"/>
    <mergeCell ref="P198:P199"/>
    <mergeCell ref="I199:N199"/>
    <mergeCell ref="O213:O214"/>
    <mergeCell ref="P213:P214"/>
    <mergeCell ref="A230:A231"/>
    <mergeCell ref="F215:F216"/>
    <mergeCell ref="O198:O199"/>
    <mergeCell ref="P194:P195"/>
    <mergeCell ref="E215:E216"/>
    <mergeCell ref="P190:P191"/>
    <mergeCell ref="E204:E205"/>
    <mergeCell ref="F204:F205"/>
    <mergeCell ref="G204:G205"/>
    <mergeCell ref="H204:H205"/>
    <mergeCell ref="F177:F178"/>
    <mergeCell ref="G177:G178"/>
    <mergeCell ref="A183:B183"/>
    <mergeCell ref="A184:A185"/>
    <mergeCell ref="D184:D185"/>
    <mergeCell ref="W211:W212"/>
    <mergeCell ref="X211:X212"/>
    <mergeCell ref="X217:X218"/>
    <mergeCell ref="W222:W223"/>
    <mergeCell ref="E230:E231"/>
    <mergeCell ref="P188:P189"/>
    <mergeCell ref="I189:N189"/>
    <mergeCell ref="A188:A189"/>
    <mergeCell ref="D188:D189"/>
    <mergeCell ref="E188:E189"/>
    <mergeCell ref="F188:F189"/>
    <mergeCell ref="G188:G189"/>
    <mergeCell ref="H177:H178"/>
    <mergeCell ref="H179:H180"/>
    <mergeCell ref="O179:O180"/>
    <mergeCell ref="X192:X193"/>
    <mergeCell ref="I193:N193"/>
    <mergeCell ref="A194:A195"/>
    <mergeCell ref="D194:D195"/>
    <mergeCell ref="E194:E195"/>
    <mergeCell ref="W184:W185"/>
    <mergeCell ref="X184:X185"/>
    <mergeCell ref="W190:W191"/>
    <mergeCell ref="X190:X191"/>
    <mergeCell ref="X194:X195"/>
    <mergeCell ref="I185:N185"/>
    <mergeCell ref="H194:H195"/>
    <mergeCell ref="O194:O195"/>
    <mergeCell ref="A181:B181"/>
    <mergeCell ref="O184:O185"/>
    <mergeCell ref="D190:D191"/>
    <mergeCell ref="F184:F185"/>
    <mergeCell ref="G184:G185"/>
    <mergeCell ref="H184:H185"/>
    <mergeCell ref="H188:H189"/>
    <mergeCell ref="O188:O189"/>
    <mergeCell ref="O177:O178"/>
    <mergeCell ref="W232:W233"/>
    <mergeCell ref="A217:A218"/>
    <mergeCell ref="D217:D218"/>
    <mergeCell ref="W230:W231"/>
    <mergeCell ref="I231:N231"/>
    <mergeCell ref="A221:C221"/>
    <mergeCell ref="A222:A223"/>
    <mergeCell ref="D222:D223"/>
    <mergeCell ref="E222:E223"/>
    <mergeCell ref="F222:F223"/>
    <mergeCell ref="G222:G223"/>
    <mergeCell ref="X222:X223"/>
    <mergeCell ref="P222:P223"/>
    <mergeCell ref="A215:A216"/>
    <mergeCell ref="X230:X231"/>
    <mergeCell ref="W217:W218"/>
    <mergeCell ref="O230:O231"/>
    <mergeCell ref="G215:G216"/>
    <mergeCell ref="H215:H216"/>
    <mergeCell ref="O215:O216"/>
    <mergeCell ref="P215:P216"/>
    <mergeCell ref="W215:W216"/>
    <mergeCell ref="X215:X216"/>
    <mergeCell ref="F213:F214"/>
    <mergeCell ref="G213:G214"/>
    <mergeCell ref="H213:H214"/>
    <mergeCell ref="D215:D216"/>
    <mergeCell ref="W192:W193"/>
    <mergeCell ref="X204:X205"/>
    <mergeCell ref="W204:W205"/>
    <mergeCell ref="F230:F231"/>
    <mergeCell ref="G230:G231"/>
    <mergeCell ref="H230:H231"/>
    <mergeCell ref="A211:A212"/>
    <mergeCell ref="D211:D212"/>
    <mergeCell ref="E211:E212"/>
    <mergeCell ref="I216:N216"/>
    <mergeCell ref="W213:W214"/>
    <mergeCell ref="X213:X214"/>
    <mergeCell ref="I214:N214"/>
    <mergeCell ref="E217:E218"/>
    <mergeCell ref="F217:F218"/>
    <mergeCell ref="A210:B210"/>
    <mergeCell ref="I223:N223"/>
    <mergeCell ref="P192:P193"/>
    <mergeCell ref="A198:A199"/>
    <mergeCell ref="G211:G212"/>
    <mergeCell ref="H211:H212"/>
    <mergeCell ref="O211:O212"/>
    <mergeCell ref="P211:P212"/>
    <mergeCell ref="I212:N212"/>
    <mergeCell ref="D230:D231"/>
    <mergeCell ref="H222:H223"/>
    <mergeCell ref="O222:O223"/>
    <mergeCell ref="A219:B219"/>
    <mergeCell ref="F232:F233"/>
    <mergeCell ref="G232:G233"/>
    <mergeCell ref="A206:B206"/>
    <mergeCell ref="A203:C203"/>
    <mergeCell ref="D198:D199"/>
    <mergeCell ref="E198:E199"/>
    <mergeCell ref="F198:F199"/>
    <mergeCell ref="G198:G199"/>
    <mergeCell ref="H198:H199"/>
    <mergeCell ref="W339:W340"/>
    <mergeCell ref="X339:X340"/>
    <mergeCell ref="P321:P322"/>
    <mergeCell ref="H307:H308"/>
    <mergeCell ref="O307:O308"/>
    <mergeCell ref="P307:P308"/>
    <mergeCell ref="W307:W308"/>
    <mergeCell ref="X307:X308"/>
    <mergeCell ref="I308:N308"/>
    <mergeCell ref="G281:G282"/>
    <mergeCell ref="H281:H282"/>
    <mergeCell ref="O281:O282"/>
    <mergeCell ref="P281:P282"/>
    <mergeCell ref="I282:N282"/>
    <mergeCell ref="A283:A284"/>
    <mergeCell ref="D283:D284"/>
    <mergeCell ref="E283:E284"/>
    <mergeCell ref="F283:F284"/>
    <mergeCell ref="G283:G284"/>
    <mergeCell ref="H283:H284"/>
    <mergeCell ref="P299:P300"/>
    <mergeCell ref="W299:W300"/>
    <mergeCell ref="X299:X300"/>
    <mergeCell ref="I300:N300"/>
    <mergeCell ref="A301:A302"/>
    <mergeCell ref="D301:D302"/>
    <mergeCell ref="E301:E302"/>
    <mergeCell ref="F301:F302"/>
    <mergeCell ref="G301:G302"/>
    <mergeCell ref="H299:H300"/>
    <mergeCell ref="O299:O300"/>
    <mergeCell ref="D295:D296"/>
    <mergeCell ref="E295:E296"/>
    <mergeCell ref="O337:O338"/>
    <mergeCell ref="P337:P338"/>
    <mergeCell ref="I338:N338"/>
    <mergeCell ref="T323:T324"/>
    <mergeCell ref="U323:U324"/>
    <mergeCell ref="V323:V324"/>
    <mergeCell ref="Q323:Q324"/>
    <mergeCell ref="X323:X324"/>
    <mergeCell ref="F323:F324"/>
    <mergeCell ref="G323:G324"/>
    <mergeCell ref="H323:H324"/>
    <mergeCell ref="D331:D332"/>
    <mergeCell ref="A305:A306"/>
    <mergeCell ref="A291:A292"/>
    <mergeCell ref="D291:D292"/>
    <mergeCell ref="E291:E292"/>
    <mergeCell ref="F291:F292"/>
    <mergeCell ref="G291:G292"/>
    <mergeCell ref="H291:H292"/>
    <mergeCell ref="O291:O292"/>
    <mergeCell ref="W291:W292"/>
    <mergeCell ref="X291:X292"/>
    <mergeCell ref="W293:W294"/>
    <mergeCell ref="X317:X318"/>
    <mergeCell ref="I318:N318"/>
    <mergeCell ref="W329:W330"/>
    <mergeCell ref="X329:X330"/>
    <mergeCell ref="I330:N330"/>
    <mergeCell ref="A319:A320"/>
    <mergeCell ref="D319:D320"/>
    <mergeCell ref="H301:H302"/>
    <mergeCell ref="W384:W385"/>
    <mergeCell ref="X384:X385"/>
    <mergeCell ref="A333:B333"/>
    <mergeCell ref="F295:F296"/>
    <mergeCell ref="G295:G296"/>
    <mergeCell ref="A295:A296"/>
    <mergeCell ref="H295:H296"/>
    <mergeCell ref="A309:A310"/>
    <mergeCell ref="D309:D310"/>
    <mergeCell ref="E309:E310"/>
    <mergeCell ref="A297:A298"/>
    <mergeCell ref="D297:D298"/>
    <mergeCell ref="E297:E298"/>
    <mergeCell ref="F297:F298"/>
    <mergeCell ref="G297:G298"/>
    <mergeCell ref="A359:C359"/>
    <mergeCell ref="E351:E352"/>
    <mergeCell ref="F351:F352"/>
    <mergeCell ref="G351:G352"/>
    <mergeCell ref="H351:H352"/>
    <mergeCell ref="W343:W344"/>
    <mergeCell ref="X341:X342"/>
    <mergeCell ref="D311:D312"/>
    <mergeCell ref="P311:P312"/>
    <mergeCell ref="O323:O324"/>
    <mergeCell ref="P323:P324"/>
    <mergeCell ref="E305:E306"/>
    <mergeCell ref="F305:F306"/>
    <mergeCell ref="I346:N346"/>
    <mergeCell ref="O377:O378"/>
    <mergeCell ref="P377:P378"/>
    <mergeCell ref="I378:N378"/>
    <mergeCell ref="A379:B379"/>
    <mergeCell ref="A381:B381"/>
    <mergeCell ref="I332:N332"/>
    <mergeCell ref="A325:B325"/>
    <mergeCell ref="A329:A330"/>
    <mergeCell ref="D329:D330"/>
    <mergeCell ref="E329:E330"/>
    <mergeCell ref="D377:D378"/>
    <mergeCell ref="E377:E378"/>
    <mergeCell ref="F377:F378"/>
    <mergeCell ref="W341:W342"/>
    <mergeCell ref="W375:W376"/>
    <mergeCell ref="X375:X376"/>
    <mergeCell ref="H367:H368"/>
    <mergeCell ref="O367:O368"/>
    <mergeCell ref="P367:P368"/>
    <mergeCell ref="W367:W368"/>
    <mergeCell ref="X367:X368"/>
    <mergeCell ref="I368:N368"/>
    <mergeCell ref="A356:A357"/>
    <mergeCell ref="A351:A352"/>
    <mergeCell ref="D351:D352"/>
    <mergeCell ref="A353:B353"/>
    <mergeCell ref="W345:W346"/>
    <mergeCell ref="X345:X346"/>
    <mergeCell ref="P341:P342"/>
    <mergeCell ref="P349:P350"/>
    <mergeCell ref="P369:P370"/>
    <mergeCell ref="H343:H344"/>
    <mergeCell ref="O343:O344"/>
    <mergeCell ref="X313:X314"/>
    <mergeCell ref="I314:N314"/>
    <mergeCell ref="W241:W242"/>
    <mergeCell ref="A237:A238"/>
    <mergeCell ref="P232:P233"/>
    <mergeCell ref="E269:E270"/>
    <mergeCell ref="F269:F270"/>
    <mergeCell ref="G269:G270"/>
    <mergeCell ref="H269:H270"/>
    <mergeCell ref="O269:O270"/>
    <mergeCell ref="P269:P270"/>
    <mergeCell ref="W269:W270"/>
    <mergeCell ref="X269:X270"/>
    <mergeCell ref="D261:D262"/>
    <mergeCell ref="F261:F262"/>
    <mergeCell ref="G261:G262"/>
    <mergeCell ref="H261:H262"/>
    <mergeCell ref="W261:W262"/>
    <mergeCell ref="X261:X262"/>
    <mergeCell ref="X232:X233"/>
    <mergeCell ref="W237:W238"/>
    <mergeCell ref="X237:X238"/>
    <mergeCell ref="A247:B247"/>
    <mergeCell ref="W275:W276"/>
    <mergeCell ref="I262:N262"/>
    <mergeCell ref="A261:A262"/>
    <mergeCell ref="W297:W298"/>
    <mergeCell ref="X297:X298"/>
    <mergeCell ref="W287:W288"/>
    <mergeCell ref="D305:D306"/>
    <mergeCell ref="G307:G308"/>
    <mergeCell ref="W305:W306"/>
    <mergeCell ref="D239:D240"/>
    <mergeCell ref="E239:E240"/>
    <mergeCell ref="F239:F240"/>
    <mergeCell ref="G239:G240"/>
    <mergeCell ref="H239:H240"/>
    <mergeCell ref="O239:O240"/>
    <mergeCell ref="P239:P240"/>
    <mergeCell ref="W239:W240"/>
    <mergeCell ref="X239:X240"/>
    <mergeCell ref="X243:X244"/>
    <mergeCell ref="W245:W246"/>
    <mergeCell ref="F285:F286"/>
    <mergeCell ref="G285:G286"/>
    <mergeCell ref="H285:H286"/>
    <mergeCell ref="O285:O286"/>
    <mergeCell ref="H275:H276"/>
    <mergeCell ref="P279:P280"/>
    <mergeCell ref="I280:N280"/>
    <mergeCell ref="P271:P272"/>
    <mergeCell ref="P261:P262"/>
    <mergeCell ref="A271:A272"/>
    <mergeCell ref="X293:X294"/>
    <mergeCell ref="A289:A290"/>
    <mergeCell ref="W301:W302"/>
    <mergeCell ref="X301:X302"/>
    <mergeCell ref="I302:N302"/>
    <mergeCell ref="A303:A304"/>
    <mergeCell ref="X245:X246"/>
    <mergeCell ref="W243:W244"/>
    <mergeCell ref="D265:D266"/>
    <mergeCell ref="H245:H246"/>
    <mergeCell ref="O245:O246"/>
    <mergeCell ref="P245:P246"/>
    <mergeCell ref="I246:N246"/>
    <mergeCell ref="W402:W403"/>
    <mergeCell ref="X402:X403"/>
    <mergeCell ref="W351:W352"/>
    <mergeCell ref="X351:X352"/>
    <mergeCell ref="O402:O403"/>
    <mergeCell ref="P402:P403"/>
    <mergeCell ref="I403:N403"/>
    <mergeCell ref="O389:O390"/>
    <mergeCell ref="P389:P390"/>
    <mergeCell ref="P397:P398"/>
    <mergeCell ref="I398:N398"/>
    <mergeCell ref="O351:O352"/>
    <mergeCell ref="P351:P352"/>
    <mergeCell ref="W393:W394"/>
    <mergeCell ref="X393:X394"/>
    <mergeCell ref="I370:N370"/>
    <mergeCell ref="O393:O394"/>
    <mergeCell ref="P393:P394"/>
    <mergeCell ref="I394:N394"/>
    <mergeCell ref="W389:W390"/>
    <mergeCell ref="X389:X390"/>
    <mergeCell ref="W369:W370"/>
    <mergeCell ref="X369:X370"/>
    <mergeCell ref="XBN323:XBN324"/>
    <mergeCell ref="XBK323:XBK324"/>
    <mergeCell ref="XBL323:XBL324"/>
    <mergeCell ref="WVM324:WVR324"/>
    <mergeCell ref="WWC324:WWH324"/>
    <mergeCell ref="WWS324:WWX324"/>
    <mergeCell ref="WXI324:WXN324"/>
    <mergeCell ref="WXY324:WYD324"/>
    <mergeCell ref="WEW324:WFB324"/>
    <mergeCell ref="WHF323:WHF324"/>
    <mergeCell ref="WHE323:WHE324"/>
    <mergeCell ref="WHG323:WHG324"/>
    <mergeCell ref="WHO323:WHO324"/>
    <mergeCell ref="WFH323:WFH324"/>
    <mergeCell ref="WFI323:WFI324"/>
    <mergeCell ref="WFJ323:WFJ324"/>
    <mergeCell ref="WFK323:WFK324"/>
    <mergeCell ref="WFL323:WFL324"/>
    <mergeCell ref="WFS323:WFS324"/>
    <mergeCell ref="WFT323:WFT324"/>
    <mergeCell ref="WFU323:WFU324"/>
    <mergeCell ref="WFW323:WFW324"/>
    <mergeCell ref="WFX323:WFX324"/>
    <mergeCell ref="WFY323:WFY324"/>
    <mergeCell ref="WFZ323:WFZ324"/>
    <mergeCell ref="WGA323:WGA324"/>
    <mergeCell ref="WGB323:WGB324"/>
    <mergeCell ref="WGI323:WGI324"/>
    <mergeCell ref="WGJ323:WGJ324"/>
    <mergeCell ref="WGK323:WGK324"/>
    <mergeCell ref="WHD323:WHD324"/>
    <mergeCell ref="WHH323:WHH324"/>
    <mergeCell ref="WCY323:WCY324"/>
    <mergeCell ref="WCZ323:WCZ324"/>
    <mergeCell ref="WDG323:WDG324"/>
    <mergeCell ref="WDH323:WDH324"/>
    <mergeCell ref="WEC323:WEC324"/>
    <mergeCell ref="WED323:WED324"/>
    <mergeCell ref="WEE323:WEE324"/>
    <mergeCell ref="W395:W396"/>
    <mergeCell ref="X395:X396"/>
    <mergeCell ref="XBO323:XBO324"/>
    <mergeCell ref="O116:O117"/>
    <mergeCell ref="P116:P117"/>
    <mergeCell ref="I117:N117"/>
    <mergeCell ref="A118:B118"/>
    <mergeCell ref="O277:O278"/>
    <mergeCell ref="P277:P278"/>
    <mergeCell ref="I278:N278"/>
    <mergeCell ref="A355:C355"/>
    <mergeCell ref="G337:G338"/>
    <mergeCell ref="H337:H338"/>
    <mergeCell ref="A364:B364"/>
    <mergeCell ref="X177:X178"/>
    <mergeCell ref="I178:N178"/>
    <mergeCell ref="X171:X172"/>
    <mergeCell ref="X241:X242"/>
    <mergeCell ref="WEF323:WEF324"/>
    <mergeCell ref="WEM323:WEM324"/>
    <mergeCell ref="WEN323:WEN324"/>
    <mergeCell ref="WEO323:WEO324"/>
    <mergeCell ref="WEQ323:WEQ324"/>
    <mergeCell ref="WER323:WER324"/>
    <mergeCell ref="XAK324:XAP324"/>
    <mergeCell ref="XBA324:XBF324"/>
    <mergeCell ref="WGR323:WGR324"/>
    <mergeCell ref="WGY323:WGY324"/>
    <mergeCell ref="O295:O296"/>
    <mergeCell ref="P295:P296"/>
    <mergeCell ref="A321:A322"/>
    <mergeCell ref="WGZ323:WGZ324"/>
    <mergeCell ref="I163:N163"/>
    <mergeCell ref="A162:A163"/>
    <mergeCell ref="D162:D163"/>
    <mergeCell ref="E162:E163"/>
    <mergeCell ref="F162:F163"/>
    <mergeCell ref="G162:G163"/>
    <mergeCell ref="H162:H163"/>
    <mergeCell ref="O162:O163"/>
    <mergeCell ref="P162:P163"/>
    <mergeCell ref="W162:W163"/>
    <mergeCell ref="WHA323:WHA324"/>
    <mergeCell ref="WHC323:WHC324"/>
    <mergeCell ref="WCF323:WCF324"/>
    <mergeCell ref="WCG323:WCG324"/>
    <mergeCell ref="WBS323:WBS324"/>
    <mergeCell ref="WES323:WES324"/>
    <mergeCell ref="WET323:WET324"/>
    <mergeCell ref="WEU323:WEU324"/>
    <mergeCell ref="WEV323:WEV324"/>
    <mergeCell ref="WBT323:WBT324"/>
    <mergeCell ref="WCA323:WCA324"/>
    <mergeCell ref="WCB323:WCB324"/>
    <mergeCell ref="WFC323:WFC324"/>
    <mergeCell ref="WFD323:WFD324"/>
    <mergeCell ref="WFE323:WFE324"/>
    <mergeCell ref="WFG323:WFG324"/>
    <mergeCell ref="WBU324:WBZ324"/>
    <mergeCell ref="WCK324:WCP324"/>
    <mergeCell ref="WDA324:WDF324"/>
    <mergeCell ref="WDQ324:WDV324"/>
    <mergeCell ref="WEG324:WEL324"/>
    <mergeCell ref="P230:P231"/>
    <mergeCell ref="W285:W286"/>
    <mergeCell ref="A336:C336"/>
    <mergeCell ref="XBQ324:XBV324"/>
    <mergeCell ref="XCG324:XCL324"/>
    <mergeCell ref="XCW324:XDB324"/>
    <mergeCell ref="XDM324:XDR324"/>
    <mergeCell ref="XEC324:XEH324"/>
    <mergeCell ref="WJU324:WJZ324"/>
    <mergeCell ref="WKK324:WKP324"/>
    <mergeCell ref="WLA324:WLF324"/>
    <mergeCell ref="WLQ324:WLV324"/>
    <mergeCell ref="WMG324:WML324"/>
    <mergeCell ref="WMW324:WNB324"/>
    <mergeCell ref="WNM324:WNR324"/>
    <mergeCell ref="WOC324:WOH324"/>
    <mergeCell ref="WOS324:WOX324"/>
    <mergeCell ref="WPI324:WPN324"/>
    <mergeCell ref="WPY324:WQD324"/>
    <mergeCell ref="WQO324:WQT324"/>
    <mergeCell ref="WRE324:WRJ324"/>
    <mergeCell ref="WRU324:WRZ324"/>
    <mergeCell ref="WSK324:WSP324"/>
    <mergeCell ref="WTA324:WTF324"/>
    <mergeCell ref="WTQ324:WTV324"/>
    <mergeCell ref="XDT323:XDT324"/>
    <mergeCell ref="XDU323:XDU324"/>
    <mergeCell ref="XDW323:XDW324"/>
    <mergeCell ref="XDX323:XDX324"/>
    <mergeCell ref="XDY323:XDY324"/>
    <mergeCell ref="XDZ323:XDZ324"/>
    <mergeCell ref="XEA323:XEA324"/>
    <mergeCell ref="XEB323:XEB324"/>
    <mergeCell ref="XAR323:XAR324"/>
    <mergeCell ref="XAS323:XAS324"/>
    <mergeCell ref="XAU323:XAU324"/>
    <mergeCell ref="XAV323:XAV324"/>
    <mergeCell ref="XAW323:XAW324"/>
    <mergeCell ref="XAX323:XAX324"/>
    <mergeCell ref="XAY323:XAY324"/>
    <mergeCell ref="XAZ323:XAZ324"/>
    <mergeCell ref="XBG323:XBG324"/>
    <mergeCell ref="XBH323:XBH324"/>
    <mergeCell ref="XBI323:XBI324"/>
    <mergeCell ref="WZA323:WZA324"/>
    <mergeCell ref="WZB323:WZB324"/>
    <mergeCell ref="WZC323:WZC324"/>
    <mergeCell ref="WZD323:WZD324"/>
    <mergeCell ref="WZK323:WZK324"/>
    <mergeCell ref="WZL323:WZL324"/>
    <mergeCell ref="XAQ323:XAQ324"/>
    <mergeCell ref="XBM323:XBM324"/>
    <mergeCell ref="WSY323:WSY324"/>
    <mergeCell ref="WSZ323:WSZ324"/>
    <mergeCell ref="WTG323:WTG324"/>
    <mergeCell ref="WUW324:WVB324"/>
    <mergeCell ref="XAC323:XAC324"/>
    <mergeCell ref="XAE323:XAE324"/>
    <mergeCell ref="WXV323:WXV324"/>
    <mergeCell ref="WSS323:WSS324"/>
    <mergeCell ref="XCF323:XCF324"/>
    <mergeCell ref="XCM323:XCM324"/>
    <mergeCell ref="XCN323:XCN324"/>
    <mergeCell ref="XAF323:XAF324"/>
    <mergeCell ref="XAG323:XAG324"/>
    <mergeCell ref="WVS323:WVS324"/>
    <mergeCell ref="WVT323:WVT324"/>
    <mergeCell ref="WDI323:WDI324"/>
    <mergeCell ref="WDK323:WDK324"/>
    <mergeCell ref="WDL323:WDL324"/>
    <mergeCell ref="WDM323:WDM324"/>
    <mergeCell ref="WDN323:WDN324"/>
    <mergeCell ref="WDO323:WDO324"/>
    <mergeCell ref="WDP323:WDP324"/>
    <mergeCell ref="WDW323:WDW324"/>
    <mergeCell ref="WDX323:WDX324"/>
    <mergeCell ref="WCX323:WCX324"/>
    <mergeCell ref="WDY323:WDY324"/>
    <mergeCell ref="WEA323:WEA324"/>
    <mergeCell ref="WEB323:WEB324"/>
    <mergeCell ref="WCH323:WCH324"/>
    <mergeCell ref="WCI323:WCI324"/>
    <mergeCell ref="WCJ323:WCJ324"/>
    <mergeCell ref="WCQ323:WCQ324"/>
    <mergeCell ref="WCR323:WCR324"/>
    <mergeCell ref="UQF323:UQF324"/>
    <mergeCell ref="UQM323:UQM324"/>
    <mergeCell ref="UQN323:UQN324"/>
    <mergeCell ref="UNB323:UNB324"/>
    <mergeCell ref="UNC323:UNC324"/>
    <mergeCell ref="UND323:UND324"/>
    <mergeCell ref="UNK323:UNK324"/>
    <mergeCell ref="UNL323:UNL324"/>
    <mergeCell ref="UNM323:UNM324"/>
    <mergeCell ref="UNO323:UNO324"/>
    <mergeCell ref="UNP323:UNP324"/>
    <mergeCell ref="UNQ323:UNQ324"/>
    <mergeCell ref="VJY324:VKD324"/>
    <mergeCell ref="VKO324:VKT324"/>
    <mergeCell ref="VLE324:VLJ324"/>
    <mergeCell ref="VLU324:VLZ324"/>
    <mergeCell ref="VMK324:VMP324"/>
    <mergeCell ref="VNA324:VNF324"/>
    <mergeCell ref="VNQ324:VNV324"/>
    <mergeCell ref="VOG324:VOL324"/>
    <mergeCell ref="UTY324:UUD324"/>
    <mergeCell ref="UUO324:UUT324"/>
    <mergeCell ref="UVE324:UVJ324"/>
    <mergeCell ref="UVU324:UVZ324"/>
    <mergeCell ref="UWK324:UWP324"/>
    <mergeCell ref="UXA324:UXF324"/>
    <mergeCell ref="UXQ324:UXV324"/>
    <mergeCell ref="UYG324:UYL324"/>
    <mergeCell ref="UYW324:UZB324"/>
    <mergeCell ref="UZM324:UZR324"/>
    <mergeCell ref="VAC324:VAH324"/>
    <mergeCell ref="VAS324:VAX324"/>
    <mergeCell ref="VBI324:VBN324"/>
    <mergeCell ref="VBY324:VCD324"/>
    <mergeCell ref="VCO324:VCT324"/>
    <mergeCell ref="VDE324:VDJ324"/>
    <mergeCell ref="VDU324:VDZ324"/>
    <mergeCell ref="VMS323:VMS324"/>
    <mergeCell ref="VMU323:VMU324"/>
    <mergeCell ref="VMW323:VMW324"/>
    <mergeCell ref="VMX323:VMX324"/>
    <mergeCell ref="VMY323:VMY324"/>
    <mergeCell ref="VMZ323:VMZ324"/>
    <mergeCell ref="VJU323:VJU324"/>
    <mergeCell ref="VJV323:VJV324"/>
    <mergeCell ref="VJW323:VJW324"/>
    <mergeCell ref="VJX323:VJX324"/>
    <mergeCell ref="VKE323:VKE324"/>
    <mergeCell ref="VKF323:VKF324"/>
    <mergeCell ref="VKG323:VKG324"/>
    <mergeCell ref="VKI323:VKI324"/>
    <mergeCell ref="VNX323:VNX324"/>
    <mergeCell ref="VOC323:VOC324"/>
    <mergeCell ref="VYR323:VYR324"/>
    <mergeCell ref="VYY323:VYY324"/>
    <mergeCell ref="VYZ323:VYZ324"/>
    <mergeCell ref="SFS323:SFS324"/>
    <mergeCell ref="SFT323:SFT324"/>
    <mergeCell ref="SEB323:SEB324"/>
    <mergeCell ref="SCH323:SCH324"/>
    <mergeCell ref="SCI323:SCI324"/>
    <mergeCell ref="SCJ323:SCJ324"/>
    <mergeCell ref="SCQ323:SCQ324"/>
    <mergeCell ref="SCR323:SCR324"/>
    <mergeCell ref="SCS323:SCS324"/>
    <mergeCell ref="SCU323:SCU324"/>
    <mergeCell ref="SCV323:SCV324"/>
    <mergeCell ref="TWF323:TWF324"/>
    <mergeCell ref="TWG323:TWG324"/>
    <mergeCell ref="TWI323:TWI324"/>
    <mergeCell ref="TWJ323:TWJ324"/>
    <mergeCell ref="TWN323:TWN324"/>
    <mergeCell ref="TWV323:TWV324"/>
    <mergeCell ref="TRI323:TRI324"/>
    <mergeCell ref="TRK323:TRK324"/>
    <mergeCell ref="TRL323:TRL324"/>
    <mergeCell ref="TRM323:TRM324"/>
    <mergeCell ref="USO323:USO324"/>
    <mergeCell ref="USP323:USP324"/>
    <mergeCell ref="USQ323:USQ324"/>
    <mergeCell ref="USR323:USR324"/>
    <mergeCell ref="USY323:USY324"/>
    <mergeCell ref="UQQ323:UQQ324"/>
    <mergeCell ref="UQR323:UQR324"/>
    <mergeCell ref="UQS323:UQS324"/>
    <mergeCell ref="UQT323:UQT324"/>
    <mergeCell ref="UQU323:UQU324"/>
    <mergeCell ref="UQV323:UQV324"/>
    <mergeCell ref="URC323:URC324"/>
    <mergeCell ref="URD323:URD324"/>
    <mergeCell ref="URE323:URE324"/>
    <mergeCell ref="URG323:URG324"/>
    <mergeCell ref="URH323:URH324"/>
    <mergeCell ref="URL323:URL324"/>
    <mergeCell ref="URT323:URT324"/>
    <mergeCell ref="UMG323:UMG324"/>
    <mergeCell ref="UMI323:UMI324"/>
    <mergeCell ref="UMJ323:UMJ324"/>
    <mergeCell ref="UMK323:UMK324"/>
    <mergeCell ref="UOW323:UOW324"/>
    <mergeCell ref="UOX323:UOX324"/>
    <mergeCell ref="UOY323:UOY324"/>
    <mergeCell ref="URJ323:URJ324"/>
    <mergeCell ref="URI323:URI324"/>
    <mergeCell ref="URK323:URK324"/>
    <mergeCell ref="URS323:URS324"/>
    <mergeCell ref="UPL323:UPL324"/>
    <mergeCell ref="UPM323:UPM324"/>
    <mergeCell ref="UPN323:UPN324"/>
    <mergeCell ref="UPO323:UPO324"/>
    <mergeCell ref="UPP323:UPP324"/>
    <mergeCell ref="UPW323:UPW324"/>
    <mergeCell ref="UPX323:UPX324"/>
    <mergeCell ref="UPY323:UPY324"/>
    <mergeCell ref="UQA323:UQA324"/>
    <mergeCell ref="UQB323:UQB324"/>
    <mergeCell ref="UQC323:UQC324"/>
    <mergeCell ref="UQD323:UQD324"/>
    <mergeCell ref="UQE323:UQE324"/>
    <mergeCell ref="UNR323:UNR324"/>
    <mergeCell ref="PUY323:PUY324"/>
    <mergeCell ref="PUZ323:PUZ324"/>
    <mergeCell ref="PTH323:PTH324"/>
    <mergeCell ref="PRN323:PRN324"/>
    <mergeCell ref="PRO323:PRO324"/>
    <mergeCell ref="PRP323:PRP324"/>
    <mergeCell ref="PRW323:PRW324"/>
    <mergeCell ref="PRX323:PRX324"/>
    <mergeCell ref="PRY323:PRY324"/>
    <mergeCell ref="PSA323:PSA324"/>
    <mergeCell ref="PSB323:PSB324"/>
    <mergeCell ref="RLL323:RLL324"/>
    <mergeCell ref="RLM323:RLM324"/>
    <mergeCell ref="RLO323:RLO324"/>
    <mergeCell ref="RLP323:RLP324"/>
    <mergeCell ref="RLT323:RLT324"/>
    <mergeCell ref="RMB323:RMB324"/>
    <mergeCell ref="RGO323:RGO324"/>
    <mergeCell ref="RGQ323:RGQ324"/>
    <mergeCell ref="RGR323:RGR324"/>
    <mergeCell ref="RGS323:RGS324"/>
    <mergeCell ref="SHU323:SHU324"/>
    <mergeCell ref="SHV323:SHV324"/>
    <mergeCell ref="SHW323:SHW324"/>
    <mergeCell ref="SHX323:SHX324"/>
    <mergeCell ref="SIE323:SIE324"/>
    <mergeCell ref="SFW323:SFW324"/>
    <mergeCell ref="SFX323:SFX324"/>
    <mergeCell ref="SFY323:SFY324"/>
    <mergeCell ref="SFZ323:SFZ324"/>
    <mergeCell ref="SGA323:SGA324"/>
    <mergeCell ref="SGB323:SGB324"/>
    <mergeCell ref="SGI323:SGI324"/>
    <mergeCell ref="SGJ323:SGJ324"/>
    <mergeCell ref="SGK323:SGK324"/>
    <mergeCell ref="SGM323:SGM324"/>
    <mergeCell ref="SGN323:SGN324"/>
    <mergeCell ref="SGR323:SGR324"/>
    <mergeCell ref="SGZ323:SGZ324"/>
    <mergeCell ref="SBM323:SBM324"/>
    <mergeCell ref="SBO323:SBO324"/>
    <mergeCell ref="SBP323:SBP324"/>
    <mergeCell ref="SBQ323:SBQ324"/>
    <mergeCell ref="SEC323:SEC324"/>
    <mergeCell ref="SED323:SED324"/>
    <mergeCell ref="SEE323:SEE324"/>
    <mergeCell ref="SGP323:SGP324"/>
    <mergeCell ref="SGO323:SGO324"/>
    <mergeCell ref="SGQ323:SGQ324"/>
    <mergeCell ref="SGY323:SGY324"/>
    <mergeCell ref="SER323:SER324"/>
    <mergeCell ref="SES323:SES324"/>
    <mergeCell ref="SET323:SET324"/>
    <mergeCell ref="SEU323:SEU324"/>
    <mergeCell ref="SEV323:SEV324"/>
    <mergeCell ref="SFC323:SFC324"/>
    <mergeCell ref="SFD323:SFD324"/>
    <mergeCell ref="SFE323:SFE324"/>
    <mergeCell ref="SFG323:SFG324"/>
    <mergeCell ref="SFH323:SFH324"/>
    <mergeCell ref="SFI323:SFI324"/>
    <mergeCell ref="SFJ323:SFJ324"/>
    <mergeCell ref="SFK323:SFK324"/>
    <mergeCell ref="SFL323:SFL324"/>
    <mergeCell ref="NKE323:NKE324"/>
    <mergeCell ref="NKF323:NKF324"/>
    <mergeCell ref="NIN323:NIN324"/>
    <mergeCell ref="NGT323:NGT324"/>
    <mergeCell ref="NGU323:NGU324"/>
    <mergeCell ref="NGV323:NGV324"/>
    <mergeCell ref="NHC323:NHC324"/>
    <mergeCell ref="NHD323:NHD324"/>
    <mergeCell ref="NHE323:NHE324"/>
    <mergeCell ref="NHG323:NHG324"/>
    <mergeCell ref="NHH323:NHH324"/>
    <mergeCell ref="PAR323:PAR324"/>
    <mergeCell ref="PAS323:PAS324"/>
    <mergeCell ref="PAU323:PAU324"/>
    <mergeCell ref="PAV323:PAV324"/>
    <mergeCell ref="PAZ323:PAZ324"/>
    <mergeCell ref="PBH323:PBH324"/>
    <mergeCell ref="OVU323:OVU324"/>
    <mergeCell ref="OVW323:OVW324"/>
    <mergeCell ref="OVX323:OVX324"/>
    <mergeCell ref="OVY323:OVY324"/>
    <mergeCell ref="PXA323:PXA324"/>
    <mergeCell ref="PXB323:PXB324"/>
    <mergeCell ref="PXC323:PXC324"/>
    <mergeCell ref="PXD323:PXD324"/>
    <mergeCell ref="PXK323:PXK324"/>
    <mergeCell ref="PVC323:PVC324"/>
    <mergeCell ref="PVD323:PVD324"/>
    <mergeCell ref="PVE323:PVE324"/>
    <mergeCell ref="PVF323:PVF324"/>
    <mergeCell ref="PVG323:PVG324"/>
    <mergeCell ref="PVH323:PVH324"/>
    <mergeCell ref="PVO323:PVO324"/>
    <mergeCell ref="PVP323:PVP324"/>
    <mergeCell ref="PVQ323:PVQ324"/>
    <mergeCell ref="PVS323:PVS324"/>
    <mergeCell ref="PVT323:PVT324"/>
    <mergeCell ref="PVX323:PVX324"/>
    <mergeCell ref="PWF323:PWF324"/>
    <mergeCell ref="PQS323:PQS324"/>
    <mergeCell ref="PQU323:PQU324"/>
    <mergeCell ref="PQV323:PQV324"/>
    <mergeCell ref="PQW323:PQW324"/>
    <mergeCell ref="PTI323:PTI324"/>
    <mergeCell ref="PTJ323:PTJ324"/>
    <mergeCell ref="PTK323:PTK324"/>
    <mergeCell ref="PVV323:PVV324"/>
    <mergeCell ref="PVU323:PVU324"/>
    <mergeCell ref="PVW323:PVW324"/>
    <mergeCell ref="PWE323:PWE324"/>
    <mergeCell ref="PTX323:PTX324"/>
    <mergeCell ref="PTY323:PTY324"/>
    <mergeCell ref="PTZ323:PTZ324"/>
    <mergeCell ref="PUA323:PUA324"/>
    <mergeCell ref="PUB323:PUB324"/>
    <mergeCell ref="PUI323:PUI324"/>
    <mergeCell ref="PUJ323:PUJ324"/>
    <mergeCell ref="PUK323:PUK324"/>
    <mergeCell ref="PUM323:PUM324"/>
    <mergeCell ref="PUN323:PUN324"/>
    <mergeCell ref="PUO323:PUO324"/>
    <mergeCell ref="PUP323:PUP324"/>
    <mergeCell ref="PUQ323:PUQ324"/>
    <mergeCell ref="PUR323:PUR324"/>
    <mergeCell ref="KZK323:KZK324"/>
    <mergeCell ref="KZL323:KZL324"/>
    <mergeCell ref="KXT323:KXT324"/>
    <mergeCell ref="KVZ323:KVZ324"/>
    <mergeCell ref="KWA323:KWA324"/>
    <mergeCell ref="KWB323:KWB324"/>
    <mergeCell ref="KWI323:KWI324"/>
    <mergeCell ref="KWJ323:KWJ324"/>
    <mergeCell ref="KWK323:KWK324"/>
    <mergeCell ref="KWM323:KWM324"/>
    <mergeCell ref="KWN323:KWN324"/>
    <mergeCell ref="MPX323:MPX324"/>
    <mergeCell ref="MPY323:MPY324"/>
    <mergeCell ref="MQA323:MQA324"/>
    <mergeCell ref="MQB323:MQB324"/>
    <mergeCell ref="MQF323:MQF324"/>
    <mergeCell ref="MQN323:MQN324"/>
    <mergeCell ref="MLA323:MLA324"/>
    <mergeCell ref="MLC323:MLC324"/>
    <mergeCell ref="MLD323:MLD324"/>
    <mergeCell ref="MLE323:MLE324"/>
    <mergeCell ref="NMG323:NMG324"/>
    <mergeCell ref="NMH323:NMH324"/>
    <mergeCell ref="NMI323:NMI324"/>
    <mergeCell ref="NMJ323:NMJ324"/>
    <mergeCell ref="NMQ323:NMQ324"/>
    <mergeCell ref="NKI323:NKI324"/>
    <mergeCell ref="NKJ323:NKJ324"/>
    <mergeCell ref="NKK323:NKK324"/>
    <mergeCell ref="NKL323:NKL324"/>
    <mergeCell ref="NKM323:NKM324"/>
    <mergeCell ref="NKN323:NKN324"/>
    <mergeCell ref="NKU323:NKU324"/>
    <mergeCell ref="NKV323:NKV324"/>
    <mergeCell ref="NKW323:NKW324"/>
    <mergeCell ref="NKY323:NKY324"/>
    <mergeCell ref="NKZ323:NKZ324"/>
    <mergeCell ref="NLD323:NLD324"/>
    <mergeCell ref="NLL323:NLL324"/>
    <mergeCell ref="NFY323:NFY324"/>
    <mergeCell ref="NGA323:NGA324"/>
    <mergeCell ref="NGB323:NGB324"/>
    <mergeCell ref="NGC323:NGC324"/>
    <mergeCell ref="NIO323:NIO324"/>
    <mergeCell ref="NIP323:NIP324"/>
    <mergeCell ref="NIQ323:NIQ324"/>
    <mergeCell ref="NLB323:NLB324"/>
    <mergeCell ref="NLA323:NLA324"/>
    <mergeCell ref="NLC323:NLC324"/>
    <mergeCell ref="NLK323:NLK324"/>
    <mergeCell ref="NJD323:NJD324"/>
    <mergeCell ref="NJE323:NJE324"/>
    <mergeCell ref="NJF323:NJF324"/>
    <mergeCell ref="NJG323:NJG324"/>
    <mergeCell ref="NJH323:NJH324"/>
    <mergeCell ref="NJO323:NJO324"/>
    <mergeCell ref="NJP323:NJP324"/>
    <mergeCell ref="NJQ323:NJQ324"/>
    <mergeCell ref="NJS323:NJS324"/>
    <mergeCell ref="NJT323:NJT324"/>
    <mergeCell ref="NJU323:NJU324"/>
    <mergeCell ref="NJV323:NJV324"/>
    <mergeCell ref="NJW323:NJW324"/>
    <mergeCell ref="NJX323:NJX324"/>
    <mergeCell ref="IOQ323:IOQ324"/>
    <mergeCell ref="IOR323:IOR324"/>
    <mergeCell ref="IMZ323:IMZ324"/>
    <mergeCell ref="ILF323:ILF324"/>
    <mergeCell ref="ILG323:ILG324"/>
    <mergeCell ref="ILH323:ILH324"/>
    <mergeCell ref="ILO323:ILO324"/>
    <mergeCell ref="ILP323:ILP324"/>
    <mergeCell ref="ILQ323:ILQ324"/>
    <mergeCell ref="ILS323:ILS324"/>
    <mergeCell ref="ILT323:ILT324"/>
    <mergeCell ref="KFD323:KFD324"/>
    <mergeCell ref="KFE323:KFE324"/>
    <mergeCell ref="KFG323:KFG324"/>
    <mergeCell ref="KFH323:KFH324"/>
    <mergeCell ref="KFL323:KFL324"/>
    <mergeCell ref="KFT323:KFT324"/>
    <mergeCell ref="KAG323:KAG324"/>
    <mergeCell ref="KAI323:KAI324"/>
    <mergeCell ref="KAJ323:KAJ324"/>
    <mergeCell ref="KAK323:KAK324"/>
    <mergeCell ref="LBM323:LBM324"/>
    <mergeCell ref="LBN323:LBN324"/>
    <mergeCell ref="LBO323:LBO324"/>
    <mergeCell ref="LBP323:LBP324"/>
    <mergeCell ref="LBW323:LBW324"/>
    <mergeCell ref="KZO323:KZO324"/>
    <mergeCell ref="KZP323:KZP324"/>
    <mergeCell ref="KZQ323:KZQ324"/>
    <mergeCell ref="KZR323:KZR324"/>
    <mergeCell ref="KZS323:KZS324"/>
    <mergeCell ref="KZT323:KZT324"/>
    <mergeCell ref="LAA323:LAA324"/>
    <mergeCell ref="LAB323:LAB324"/>
    <mergeCell ref="LAC323:LAC324"/>
    <mergeCell ref="LAE323:LAE324"/>
    <mergeCell ref="LAF323:LAF324"/>
    <mergeCell ref="LAJ323:LAJ324"/>
    <mergeCell ref="LAR323:LAR324"/>
    <mergeCell ref="KVE323:KVE324"/>
    <mergeCell ref="KVG323:KVG324"/>
    <mergeCell ref="KVH323:KVH324"/>
    <mergeCell ref="KVI323:KVI324"/>
    <mergeCell ref="KXU323:KXU324"/>
    <mergeCell ref="KXV323:KXV324"/>
    <mergeCell ref="KXW323:KXW324"/>
    <mergeCell ref="LAH323:LAH324"/>
    <mergeCell ref="LAG323:LAG324"/>
    <mergeCell ref="LAI323:LAI324"/>
    <mergeCell ref="LAQ323:LAQ324"/>
    <mergeCell ref="KYJ323:KYJ324"/>
    <mergeCell ref="KYK323:KYK324"/>
    <mergeCell ref="KYL323:KYL324"/>
    <mergeCell ref="KYM323:KYM324"/>
    <mergeCell ref="KYN323:KYN324"/>
    <mergeCell ref="KYU323:KYU324"/>
    <mergeCell ref="KYV323:KYV324"/>
    <mergeCell ref="KYW323:KYW324"/>
    <mergeCell ref="KYY323:KYY324"/>
    <mergeCell ref="KYZ323:KYZ324"/>
    <mergeCell ref="KZA323:KZA324"/>
    <mergeCell ref="KZB323:KZB324"/>
    <mergeCell ref="KZC323:KZC324"/>
    <mergeCell ref="KZD323:KZD324"/>
    <mergeCell ref="GDW323:GDW324"/>
    <mergeCell ref="GDX323:GDX324"/>
    <mergeCell ref="GCF323:GCF324"/>
    <mergeCell ref="GAL323:GAL324"/>
    <mergeCell ref="GAM323:GAM324"/>
    <mergeCell ref="GAN323:GAN324"/>
    <mergeCell ref="GAU323:GAU324"/>
    <mergeCell ref="GAV323:GAV324"/>
    <mergeCell ref="GAW323:GAW324"/>
    <mergeCell ref="GAY323:GAY324"/>
    <mergeCell ref="GAZ323:GAZ324"/>
    <mergeCell ref="HUJ323:HUJ324"/>
    <mergeCell ref="HUK323:HUK324"/>
    <mergeCell ref="HUM323:HUM324"/>
    <mergeCell ref="HUN323:HUN324"/>
    <mergeCell ref="HUR323:HUR324"/>
    <mergeCell ref="HUZ323:HUZ324"/>
    <mergeCell ref="HPM323:HPM324"/>
    <mergeCell ref="HPO323:HPO324"/>
    <mergeCell ref="HPP323:HPP324"/>
    <mergeCell ref="HPQ323:HPQ324"/>
    <mergeCell ref="IQS323:IQS324"/>
    <mergeCell ref="IQT323:IQT324"/>
    <mergeCell ref="IQU323:IQU324"/>
    <mergeCell ref="IQV323:IQV324"/>
    <mergeCell ref="IRC323:IRC324"/>
    <mergeCell ref="IOU323:IOU324"/>
    <mergeCell ref="IOV323:IOV324"/>
    <mergeCell ref="IOW323:IOW324"/>
    <mergeCell ref="IOX323:IOX324"/>
    <mergeCell ref="IOY323:IOY324"/>
    <mergeCell ref="IOZ323:IOZ324"/>
    <mergeCell ref="IPG323:IPG324"/>
    <mergeCell ref="IPH323:IPH324"/>
    <mergeCell ref="IPI323:IPI324"/>
    <mergeCell ref="IPK323:IPK324"/>
    <mergeCell ref="IPL323:IPL324"/>
    <mergeCell ref="IPP323:IPP324"/>
    <mergeCell ref="IPX323:IPX324"/>
    <mergeCell ref="IKK323:IKK324"/>
    <mergeCell ref="IKM323:IKM324"/>
    <mergeCell ref="IKN323:IKN324"/>
    <mergeCell ref="IKO323:IKO324"/>
    <mergeCell ref="INA323:INA324"/>
    <mergeCell ref="INB323:INB324"/>
    <mergeCell ref="INC323:INC324"/>
    <mergeCell ref="GDO323:GDO324"/>
    <mergeCell ref="ILV323:ILV324"/>
    <mergeCell ref="ILW323:ILW324"/>
    <mergeCell ref="ILX323:ILX324"/>
    <mergeCell ref="IMI323:IMI324"/>
    <mergeCell ref="IMJ323:IMJ324"/>
    <mergeCell ref="IOS323:IOS324"/>
    <mergeCell ref="IGB323:IGB324"/>
    <mergeCell ref="IGC323:IGC324"/>
    <mergeCell ref="IDI324:IDN324"/>
    <mergeCell ref="IDY324:IED324"/>
    <mergeCell ref="IEO324:IET324"/>
    <mergeCell ref="IFE324:IFJ324"/>
    <mergeCell ref="IOJ323:IOJ324"/>
    <mergeCell ref="KWO323:KWO324"/>
    <mergeCell ref="KWP323:KWP324"/>
    <mergeCell ref="KWQ323:KWQ324"/>
    <mergeCell ref="KWR323:KWR324"/>
    <mergeCell ref="KWY323:KWY324"/>
    <mergeCell ref="KWZ323:KWZ324"/>
    <mergeCell ref="KXA323:KXA324"/>
    <mergeCell ref="IPN323:IPN324"/>
    <mergeCell ref="IPM323:IPM324"/>
    <mergeCell ref="IPO323:IPO324"/>
    <mergeCell ref="IPW323:IPW324"/>
    <mergeCell ref="INP323:INP324"/>
    <mergeCell ref="INQ323:INQ324"/>
    <mergeCell ref="CTN323:CTN324"/>
    <mergeCell ref="CVY323:CVY324"/>
    <mergeCell ref="CVZ323:CVZ324"/>
    <mergeCell ref="CWA323:CWA324"/>
    <mergeCell ref="CWB323:CWB324"/>
    <mergeCell ref="CWI323:CWI324"/>
    <mergeCell ref="CWJ323:CWJ324"/>
    <mergeCell ref="CWK323:CWK324"/>
    <mergeCell ref="CWM323:CWM324"/>
    <mergeCell ref="FJP323:FJP324"/>
    <mergeCell ref="FJQ323:FJQ324"/>
    <mergeCell ref="FJS323:FJS324"/>
    <mergeCell ref="FJT323:FJT324"/>
    <mergeCell ref="FJX323:FJX324"/>
    <mergeCell ref="FKF323:FKF324"/>
    <mergeCell ref="FES323:FES324"/>
    <mergeCell ref="FEU323:FEU324"/>
    <mergeCell ref="FEV323:FEV324"/>
    <mergeCell ref="FEW323:FEW324"/>
    <mergeCell ref="GFY323:GFY324"/>
    <mergeCell ref="GFZ323:GFZ324"/>
    <mergeCell ref="GGA323:GGA324"/>
    <mergeCell ref="GGB323:GGB324"/>
    <mergeCell ref="GGI323:GGI324"/>
    <mergeCell ref="GEA323:GEA324"/>
    <mergeCell ref="GEB323:GEB324"/>
    <mergeCell ref="GEC323:GEC324"/>
    <mergeCell ref="GED323:GED324"/>
    <mergeCell ref="GEE323:GEE324"/>
    <mergeCell ref="GEF323:GEF324"/>
    <mergeCell ref="GEM323:GEM324"/>
    <mergeCell ref="GEN323:GEN324"/>
    <mergeCell ref="GEO323:GEO324"/>
    <mergeCell ref="GEQ323:GEQ324"/>
    <mergeCell ref="GER323:GER324"/>
    <mergeCell ref="GEV323:GEV324"/>
    <mergeCell ref="GFD323:GFD324"/>
    <mergeCell ref="GCG323:GCG324"/>
    <mergeCell ref="GCH323:GCH324"/>
    <mergeCell ref="GCI323:GCI324"/>
    <mergeCell ref="GBK323:GBK324"/>
    <mergeCell ref="GBL323:GBL324"/>
    <mergeCell ref="GBM323:GBM324"/>
    <mergeCell ref="GBO323:GBO324"/>
    <mergeCell ref="GBP323:GBP324"/>
    <mergeCell ref="GDY323:GDY324"/>
    <mergeCell ref="FVH323:FVH324"/>
    <mergeCell ref="FSO324:FST324"/>
    <mergeCell ref="FTE324:FTJ324"/>
    <mergeCell ref="FTU324:FTZ324"/>
    <mergeCell ref="FUK324:FUP324"/>
    <mergeCell ref="FVA324:FVF324"/>
    <mergeCell ref="FXS323:FXS324"/>
    <mergeCell ref="FXT323:FXT324"/>
    <mergeCell ref="FXU323:FXU324"/>
    <mergeCell ref="FXW323:FXW324"/>
    <mergeCell ref="FZV323:FZV324"/>
    <mergeCell ref="FZW323:FZW324"/>
    <mergeCell ref="FZX323:FZX324"/>
    <mergeCell ref="INR323:INR324"/>
    <mergeCell ref="INS323:INS324"/>
    <mergeCell ref="INT323:INT324"/>
    <mergeCell ref="IOA323:IOA324"/>
    <mergeCell ref="IOB323:IOB324"/>
    <mergeCell ref="IFU324:IFZ324"/>
    <mergeCell ref="IIM323:IIM324"/>
    <mergeCell ref="IIN323:IIN324"/>
    <mergeCell ref="IIO323:IIO324"/>
    <mergeCell ref="IIQ323:IIQ324"/>
    <mergeCell ref="IKP323:IKP324"/>
    <mergeCell ref="IKQ323:IKQ324"/>
    <mergeCell ref="IKR323:IKR324"/>
    <mergeCell ref="IKY323:IKY324"/>
    <mergeCell ref="IKZ323:IKZ324"/>
    <mergeCell ref="ILA323:ILA324"/>
    <mergeCell ref="ILC323:ILC324"/>
    <mergeCell ref="ILD323:ILD324"/>
    <mergeCell ref="ILE323:ILE324"/>
    <mergeCell ref="IKC324:IKH324"/>
    <mergeCell ref="IKS324:IKX324"/>
    <mergeCell ref="ILI324:ILN324"/>
    <mergeCell ref="IKA323:IKA324"/>
    <mergeCell ref="IKB323:IKB324"/>
    <mergeCell ref="IKI323:IKI324"/>
    <mergeCell ref="IKJ323:IKJ324"/>
    <mergeCell ref="IGE323:IGE324"/>
    <mergeCell ref="IGF323:IGF324"/>
    <mergeCell ref="IGG323:IGG324"/>
    <mergeCell ref="IGH323:IGH324"/>
    <mergeCell ref="IGI323:IGI324"/>
    <mergeCell ref="IGJ323:IGJ324"/>
    <mergeCell ref="IGQ323:IGQ324"/>
    <mergeCell ref="IIV323:IIV324"/>
    <mergeCell ref="IJC323:IJC324"/>
    <mergeCell ref="IJD323:IJD324"/>
    <mergeCell ref="IJE323:IJE324"/>
    <mergeCell ref="IJG323:IJG324"/>
    <mergeCell ref="IJH323:IJH324"/>
    <mergeCell ref="IME323:IME324"/>
    <mergeCell ref="IMF323:IMF324"/>
    <mergeCell ref="ILU323:ILU324"/>
    <mergeCell ref="IMG323:IMG324"/>
    <mergeCell ref="GBB323:GBB324"/>
    <mergeCell ref="GBC323:GBC324"/>
    <mergeCell ref="GBD323:GBD324"/>
    <mergeCell ref="FVI323:FVI324"/>
    <mergeCell ref="GAK323:GAK324"/>
    <mergeCell ref="FZI324:FZN324"/>
    <mergeCell ref="FZY324:GAD324"/>
    <mergeCell ref="IOC323:IOC324"/>
    <mergeCell ref="IOE323:IOE324"/>
    <mergeCell ref="IOF323:IOF324"/>
    <mergeCell ref="IOG323:IOG324"/>
    <mergeCell ref="IOH323:IOH324"/>
    <mergeCell ref="IOI323:IOI324"/>
    <mergeCell ref="CXY324:CYD324"/>
    <mergeCell ref="CYO324:CYT324"/>
    <mergeCell ref="CZE324:CZJ324"/>
    <mergeCell ref="CWN323:CWN324"/>
    <mergeCell ref="CUT323:CUT324"/>
    <mergeCell ref="CUU323:CUU324"/>
    <mergeCell ref="CUV323:CUV324"/>
    <mergeCell ref="CVC323:CVC324"/>
    <mergeCell ref="CVD323:CVD324"/>
    <mergeCell ref="CVE323:CVE324"/>
    <mergeCell ref="CVG323:CVG324"/>
    <mergeCell ref="CVH323:CVH324"/>
    <mergeCell ref="CVI323:CVI324"/>
    <mergeCell ref="CVJ323:CVJ324"/>
    <mergeCell ref="CVK323:CVK324"/>
    <mergeCell ref="CVL323:CVL324"/>
    <mergeCell ref="CVS323:CVS324"/>
    <mergeCell ref="CVT323:CVT324"/>
    <mergeCell ref="CVU323:CVU324"/>
    <mergeCell ref="CVW323:CVW324"/>
    <mergeCell ref="CVX323:CVX324"/>
    <mergeCell ref="CXW323:CXW324"/>
    <mergeCell ref="CXX323:CXX324"/>
    <mergeCell ref="CYE323:CYE324"/>
    <mergeCell ref="GET323:GET324"/>
    <mergeCell ref="GES323:GES324"/>
    <mergeCell ref="GEU323:GEU324"/>
    <mergeCell ref="GFC323:GFC324"/>
    <mergeCell ref="GCV323:GCV324"/>
    <mergeCell ref="GCW323:GCW324"/>
    <mergeCell ref="GCX323:GCX324"/>
    <mergeCell ref="GCY323:GCY324"/>
    <mergeCell ref="GCZ323:GCZ324"/>
    <mergeCell ref="GDG323:GDG324"/>
    <mergeCell ref="GDH323:GDH324"/>
    <mergeCell ref="GDI323:GDI324"/>
    <mergeCell ref="GDK323:GDK324"/>
    <mergeCell ref="GDL323:GDL324"/>
    <mergeCell ref="GDM323:GDM324"/>
    <mergeCell ref="GDN323:GDN324"/>
    <mergeCell ref="GDP323:GDP324"/>
    <mergeCell ref="CZO323:CZO324"/>
    <mergeCell ref="CZP323:CZP324"/>
    <mergeCell ref="CZQ323:CZQ324"/>
    <mergeCell ref="CZR323:CZR324"/>
    <mergeCell ref="CZS323:CZS324"/>
    <mergeCell ref="CZT323:CZT324"/>
    <mergeCell ref="DAA323:DAA324"/>
    <mergeCell ref="DAB323:DAB324"/>
    <mergeCell ref="DAC323:DAC324"/>
    <mergeCell ref="DAE323:DAE324"/>
    <mergeCell ref="DAF323:DAF324"/>
    <mergeCell ref="DAG323:DAG324"/>
    <mergeCell ref="DAH323:DAH324"/>
    <mergeCell ref="DAI323:DAI324"/>
    <mergeCell ref="DAJ323:DAJ324"/>
    <mergeCell ref="DAQ323:DAQ324"/>
    <mergeCell ref="GBA323:GBA324"/>
    <mergeCell ref="BJA323:BJA324"/>
    <mergeCell ref="BJC323:BJC324"/>
    <mergeCell ref="BJD323:BJD324"/>
    <mergeCell ref="BJH323:BJH324"/>
    <mergeCell ref="BJP323:BJP324"/>
    <mergeCell ref="BGC323:BGC324"/>
    <mergeCell ref="BGD323:BGD324"/>
    <mergeCell ref="BGE323:BGE324"/>
    <mergeCell ref="BGF323:BGF324"/>
    <mergeCell ref="BGM323:BGM324"/>
    <mergeCell ref="BGN323:BGN324"/>
    <mergeCell ref="BGO323:BGO324"/>
    <mergeCell ref="BGQ323:BGQ324"/>
    <mergeCell ref="BGR323:BGR324"/>
    <mergeCell ref="CBU324:CBZ324"/>
    <mergeCell ref="CCK324:CCP324"/>
    <mergeCell ref="CDA324:CDF324"/>
    <mergeCell ref="CDQ324:CDV324"/>
    <mergeCell ref="CEG324:CEL324"/>
    <mergeCell ref="CEW324:CFB324"/>
    <mergeCell ref="CFM324:CFR324"/>
    <mergeCell ref="CGC324:CGH324"/>
    <mergeCell ref="BLU324:BLZ324"/>
    <mergeCell ref="BMK324:BMP324"/>
    <mergeCell ref="BNA324:BNF324"/>
    <mergeCell ref="BNQ324:BNV324"/>
    <mergeCell ref="BOG324:BOL324"/>
    <mergeCell ref="BOW324:BPB324"/>
    <mergeCell ref="BPM324:BPR324"/>
    <mergeCell ref="BQC324:BQH324"/>
    <mergeCell ref="BQS324:BQX324"/>
    <mergeCell ref="BRI324:BRN324"/>
    <mergeCell ref="BRY324:BSD324"/>
    <mergeCell ref="BSO324:BST324"/>
    <mergeCell ref="BTE324:BTJ324"/>
    <mergeCell ref="BTU324:BTZ324"/>
    <mergeCell ref="BUK324:BUP324"/>
    <mergeCell ref="BVA324:BVF324"/>
    <mergeCell ref="BVQ324:BVV324"/>
    <mergeCell ref="CEO323:CEO324"/>
    <mergeCell ref="CEQ323:CEQ324"/>
    <mergeCell ref="CEM323:CEM324"/>
    <mergeCell ref="CFC323:CFC324"/>
    <mergeCell ref="CFD323:CFD324"/>
    <mergeCell ref="CFE323:CFE324"/>
    <mergeCell ref="BUC323:BUC324"/>
    <mergeCell ref="BGW324:BHB324"/>
    <mergeCell ref="BWM323:BWM324"/>
    <mergeCell ref="BWN323:BWN324"/>
    <mergeCell ref="BWO323:BWO324"/>
    <mergeCell ref="BWQ323:BWQ324"/>
    <mergeCell ref="BWR323:BWR324"/>
    <mergeCell ref="BWS323:BWS324"/>
    <mergeCell ref="BWT323:BWT324"/>
    <mergeCell ref="BWU323:BWU324"/>
    <mergeCell ref="BWV323:BWV324"/>
    <mergeCell ref="BXC323:BXC324"/>
    <mergeCell ref="BWG324:BWL324"/>
    <mergeCell ref="BWW324:BXB324"/>
    <mergeCell ref="BSY323:BSY324"/>
    <mergeCell ref="BUG323:BUG324"/>
    <mergeCell ref="BUH323:BUH324"/>
    <mergeCell ref="BUI323:BUI324"/>
    <mergeCell ref="BUJ323:BUJ324"/>
    <mergeCell ref="GAO324:GAT324"/>
    <mergeCell ref="FZG323:FZG324"/>
    <mergeCell ref="FZH323:FZH324"/>
    <mergeCell ref="FZO323:FZO324"/>
    <mergeCell ref="FZP323:FZP324"/>
    <mergeCell ref="FVK323:FVK324"/>
    <mergeCell ref="FVL323:FVL324"/>
    <mergeCell ref="FVM323:FVM324"/>
    <mergeCell ref="FVN323:FVN324"/>
    <mergeCell ref="FZQ323:FZQ324"/>
    <mergeCell ref="GAJ323:GAJ324"/>
    <mergeCell ref="CZM323:CZM324"/>
    <mergeCell ref="CBQ323:CBQ324"/>
    <mergeCell ref="BZV323:BZV324"/>
    <mergeCell ref="BZW323:BZW324"/>
    <mergeCell ref="BZX323:BZX324"/>
    <mergeCell ref="CAE323:CAE324"/>
    <mergeCell ref="CAF323:CAF324"/>
    <mergeCell ref="CAG323:CAG324"/>
    <mergeCell ref="CAI323:CAI324"/>
    <mergeCell ref="CAJ323:CAJ324"/>
    <mergeCell ref="CAK323:CAK324"/>
    <mergeCell ref="CAL323:CAL324"/>
    <mergeCell ref="CAM323:CAM324"/>
    <mergeCell ref="CAN323:CAN324"/>
    <mergeCell ref="CAU323:CAU324"/>
    <mergeCell ref="CAV323:CAV324"/>
    <mergeCell ref="CAW323:CAW324"/>
    <mergeCell ref="CAY323:CAY324"/>
    <mergeCell ref="CAZ323:CAZ324"/>
    <mergeCell ref="BXD323:BXD324"/>
    <mergeCell ref="BXE323:BXE324"/>
    <mergeCell ref="BXG323:BXG324"/>
    <mergeCell ref="BXH323:BXH324"/>
    <mergeCell ref="BXI323:BXI324"/>
    <mergeCell ref="CBK323:CBK324"/>
    <mergeCell ref="CBL323:CBL324"/>
    <mergeCell ref="BYN323:BYN324"/>
    <mergeCell ref="BXM324:BXR324"/>
    <mergeCell ref="BYC324:BYH324"/>
    <mergeCell ref="BYS324:BYX324"/>
    <mergeCell ref="BZI324:BZN324"/>
    <mergeCell ref="BZY324:CAD324"/>
    <mergeCell ref="CAO324:CAT324"/>
    <mergeCell ref="CBE324:CBJ324"/>
    <mergeCell ref="CBA323:CBA324"/>
    <mergeCell ref="CBB323:CBB324"/>
    <mergeCell ref="CBC323:CBC324"/>
    <mergeCell ref="CBD323:CBD324"/>
    <mergeCell ref="BXS323:BXS324"/>
    <mergeCell ref="BXT323:BXT324"/>
    <mergeCell ref="BXU323:BXU324"/>
    <mergeCell ref="BXW323:BXW324"/>
    <mergeCell ref="BXX323:BXX324"/>
    <mergeCell ref="BXY323:BXY324"/>
    <mergeCell ref="BXZ323:BXZ324"/>
    <mergeCell ref="BYQ323:BYQ324"/>
    <mergeCell ref="CZU324:CZZ324"/>
    <mergeCell ref="DAK324:DAP324"/>
    <mergeCell ref="FVP323:FVP324"/>
    <mergeCell ref="FVW323:FVW324"/>
    <mergeCell ref="FYB323:FYB324"/>
    <mergeCell ref="FYI323:FYI324"/>
    <mergeCell ref="FYJ323:FYJ324"/>
    <mergeCell ref="BHW323:BHW324"/>
    <mergeCell ref="BHX323:BHX324"/>
    <mergeCell ref="BHY323:BHY324"/>
    <mergeCell ref="BHZ323:BHZ324"/>
    <mergeCell ref="BIA323:BIA324"/>
    <mergeCell ref="BIB323:BIB324"/>
    <mergeCell ref="BII323:BII324"/>
    <mergeCell ref="BIJ323:BIJ324"/>
    <mergeCell ref="BIK323:BIK324"/>
    <mergeCell ref="BKF323:BKF324"/>
    <mergeCell ref="BKG323:BKG324"/>
    <mergeCell ref="BKI323:BKI324"/>
    <mergeCell ref="BKJ323:BKJ324"/>
    <mergeCell ref="BKK323:BKK324"/>
    <mergeCell ref="BKL323:BKL324"/>
    <mergeCell ref="BKM323:BKM324"/>
    <mergeCell ref="BKN323:BKN324"/>
    <mergeCell ref="BKU323:BKU324"/>
    <mergeCell ref="BIM323:BIM324"/>
    <mergeCell ref="BIN323:BIN324"/>
    <mergeCell ref="BIO323:BIO324"/>
    <mergeCell ref="BIP323:BIP324"/>
    <mergeCell ref="FVO323:FVO324"/>
    <mergeCell ref="CER323:CER324"/>
    <mergeCell ref="CES323:CES324"/>
    <mergeCell ref="CFS323:CFS324"/>
    <mergeCell ref="CDK323:CDK324"/>
    <mergeCell ref="CDL323:CDL324"/>
    <mergeCell ref="CDM323:CDM324"/>
    <mergeCell ref="CDN323:CDN324"/>
    <mergeCell ref="CDO323:CDO324"/>
    <mergeCell ref="CDP323:CDP324"/>
    <mergeCell ref="CDW323:CDW324"/>
    <mergeCell ref="CDX323:CDX324"/>
    <mergeCell ref="FUY323:FUY324"/>
    <mergeCell ref="FUZ323:FUZ324"/>
    <mergeCell ref="FVG323:FVG324"/>
    <mergeCell ref="FNN323:FNN324"/>
    <mergeCell ref="FNO323:FNO324"/>
    <mergeCell ref="FRX323:FRX324"/>
    <mergeCell ref="FSE323:FSE324"/>
    <mergeCell ref="FSF323:FSF324"/>
    <mergeCell ref="FSG323:FSG324"/>
    <mergeCell ref="FSI323:FSI324"/>
    <mergeCell ref="FPZ323:FPZ324"/>
    <mergeCell ref="FQA323:FQA324"/>
    <mergeCell ref="FQB323:FQB324"/>
    <mergeCell ref="FQI323:FQI324"/>
    <mergeCell ref="FQJ323:FQJ324"/>
    <mergeCell ref="FQK323:FQK324"/>
    <mergeCell ref="FQM323:FQM324"/>
    <mergeCell ref="FQN323:FQN324"/>
    <mergeCell ref="FQO323:FQO324"/>
    <mergeCell ref="FQP323:FQP324"/>
    <mergeCell ref="FQQ323:FQQ324"/>
    <mergeCell ref="FQR323:FQR324"/>
    <mergeCell ref="FQY323:FQY324"/>
    <mergeCell ref="FQZ323:FQZ324"/>
    <mergeCell ref="FRA323:FRA324"/>
    <mergeCell ref="FRC323:FRC324"/>
    <mergeCell ref="FRD323:FRD324"/>
    <mergeCell ref="FTO323:FTO324"/>
    <mergeCell ref="FTR323:FTR324"/>
    <mergeCell ref="FTS323:FTS324"/>
    <mergeCell ref="XAA323:XAA324"/>
    <mergeCell ref="XAB323:XAB324"/>
    <mergeCell ref="XBP323:XBP324"/>
    <mergeCell ref="XBW323:XBW324"/>
    <mergeCell ref="XBX323:XBX324"/>
    <mergeCell ref="XBY323:XBY324"/>
    <mergeCell ref="XCA323:XCA324"/>
    <mergeCell ref="XCB323:XCB324"/>
    <mergeCell ref="XCC323:XCC324"/>
    <mergeCell ref="XCD323:XCD324"/>
    <mergeCell ref="XCE323:XCE324"/>
    <mergeCell ref="BUQ323:BUQ324"/>
    <mergeCell ref="BUR323:BUR324"/>
    <mergeCell ref="BUS323:BUS324"/>
    <mergeCell ref="BUU323:BUU324"/>
    <mergeCell ref="BUV323:BUV324"/>
    <mergeCell ref="XAH323:XAH324"/>
    <mergeCell ref="XAI323:XAI324"/>
    <mergeCell ref="XAJ323:XAJ324"/>
    <mergeCell ref="BJE323:BJE324"/>
    <mergeCell ref="BJG323:BJG324"/>
    <mergeCell ref="AGK324:AGP324"/>
    <mergeCell ref="BHM324:BHR324"/>
    <mergeCell ref="BIC324:BIH324"/>
    <mergeCell ref="BIS324:BIX324"/>
    <mergeCell ref="BJI324:BJN324"/>
    <mergeCell ref="BJY324:BKD324"/>
    <mergeCell ref="BKO324:BKT324"/>
    <mergeCell ref="BLE324:BLJ324"/>
    <mergeCell ref="AQW324:ARB324"/>
    <mergeCell ref="ARM324:ARR324"/>
    <mergeCell ref="ASC324:ASH324"/>
    <mergeCell ref="ASS324:ASX324"/>
    <mergeCell ref="ATI324:ATN324"/>
    <mergeCell ref="ATY324:AUD324"/>
    <mergeCell ref="AUO324:AUT324"/>
    <mergeCell ref="AVE324:AVJ324"/>
    <mergeCell ref="AVU324:AVZ324"/>
    <mergeCell ref="AWK324:AWP324"/>
    <mergeCell ref="AXA324:AXF324"/>
    <mergeCell ref="AXQ324:AXV324"/>
    <mergeCell ref="AYG324:AYL324"/>
    <mergeCell ref="AYW324:AZB324"/>
    <mergeCell ref="AZM324:AZR324"/>
    <mergeCell ref="BAC324:BAH324"/>
    <mergeCell ref="BAS324:BAX324"/>
    <mergeCell ref="BJQ323:BJQ324"/>
    <mergeCell ref="BJS323:BJS324"/>
    <mergeCell ref="BJT323:BJT324"/>
    <mergeCell ref="BJU323:BJU324"/>
    <mergeCell ref="BJV323:BJV324"/>
    <mergeCell ref="BJW323:BJW324"/>
    <mergeCell ref="BJX323:BJX324"/>
    <mergeCell ref="BKE323:BKE324"/>
    <mergeCell ref="BJF323:BJF324"/>
    <mergeCell ref="BJO323:BJO324"/>
    <mergeCell ref="BHH323:BHH324"/>
    <mergeCell ref="BHI323:BHI324"/>
    <mergeCell ref="BHJ323:BHJ324"/>
    <mergeCell ref="BHK323:BHK324"/>
    <mergeCell ref="BHL323:BHL324"/>
    <mergeCell ref="BHS323:BHS324"/>
    <mergeCell ref="BHT323:BHT324"/>
    <mergeCell ref="BHU323:BHU324"/>
    <mergeCell ref="WXF323:WXF324"/>
    <mergeCell ref="WXG323:WXG324"/>
    <mergeCell ref="WXH323:WXH324"/>
    <mergeCell ref="WXO323:WXO324"/>
    <mergeCell ref="WXP323:WXP324"/>
    <mergeCell ref="WXQ323:WXQ324"/>
    <mergeCell ref="WXS323:WXS324"/>
    <mergeCell ref="WXT323:WXT324"/>
    <mergeCell ref="WXU323:WXU324"/>
    <mergeCell ref="WZR323:WZR324"/>
    <mergeCell ref="WZQ323:WZQ324"/>
    <mergeCell ref="WYO324:WYT324"/>
    <mergeCell ref="WZE324:WZJ324"/>
    <mergeCell ref="WUC323:WUC324"/>
    <mergeCell ref="WUD323:WUD324"/>
    <mergeCell ref="WUE323:WUE324"/>
    <mergeCell ref="WUF323:WUF324"/>
    <mergeCell ref="WWI323:WWI324"/>
    <mergeCell ref="WWJ323:WWJ324"/>
    <mergeCell ref="WWK323:WWK324"/>
    <mergeCell ref="WWM323:WWM324"/>
    <mergeCell ref="WWN323:WWN324"/>
    <mergeCell ref="XEI323:XEI324"/>
    <mergeCell ref="XEJ323:XEJ324"/>
    <mergeCell ref="I324:N324"/>
    <mergeCell ref="Y324:AB324"/>
    <mergeCell ref="AK324:AP324"/>
    <mergeCell ref="BA324:BF324"/>
    <mergeCell ref="BQ324:BV324"/>
    <mergeCell ref="CG324:CL324"/>
    <mergeCell ref="CW324:DB324"/>
    <mergeCell ref="DM324:DR324"/>
    <mergeCell ref="EC324:EH324"/>
    <mergeCell ref="ES324:EX324"/>
    <mergeCell ref="FI324:FN324"/>
    <mergeCell ref="FY324:GD324"/>
    <mergeCell ref="GO324:GT324"/>
    <mergeCell ref="HE324:HJ324"/>
    <mergeCell ref="HU324:HZ324"/>
    <mergeCell ref="IK324:IP324"/>
    <mergeCell ref="JA324:JF324"/>
    <mergeCell ref="JQ324:JV324"/>
    <mergeCell ref="KG324:KL324"/>
    <mergeCell ref="KW324:LB324"/>
    <mergeCell ref="LM324:LR324"/>
    <mergeCell ref="XCO323:XCO324"/>
    <mergeCell ref="XCQ323:XCQ324"/>
    <mergeCell ref="XCR323:XCR324"/>
    <mergeCell ref="XCS323:XCS324"/>
    <mergeCell ref="XCT323:XCT324"/>
    <mergeCell ref="XCU323:XCU324"/>
    <mergeCell ref="XCV323:XCV324"/>
    <mergeCell ref="XDC323:XDC324"/>
    <mergeCell ref="XDD323:XDD324"/>
    <mergeCell ref="XDE323:XDE324"/>
    <mergeCell ref="XDG323:XDG324"/>
    <mergeCell ref="XDH323:XDH324"/>
    <mergeCell ref="XDI323:XDI324"/>
    <mergeCell ref="XDJ323:XDJ324"/>
    <mergeCell ref="XDK323:XDK324"/>
    <mergeCell ref="XDL323:XDL324"/>
    <mergeCell ref="XDS323:XDS324"/>
    <mergeCell ref="WZS323:WZS324"/>
    <mergeCell ref="WZT323:WZT324"/>
    <mergeCell ref="WPC323:WPC324"/>
    <mergeCell ref="WPD323:WPD324"/>
    <mergeCell ref="WPE323:WPE324"/>
    <mergeCell ref="WPF323:WPF324"/>
    <mergeCell ref="WPG323:WPG324"/>
    <mergeCell ref="WPH323:WPH324"/>
    <mergeCell ref="WPO323:WPO324"/>
    <mergeCell ref="WZU324:WZZ324"/>
    <mergeCell ref="WZM323:WZM324"/>
    <mergeCell ref="WZO323:WZO324"/>
    <mergeCell ref="WZP323:WZP324"/>
    <mergeCell ref="WXW323:WXW324"/>
    <mergeCell ref="WXX323:WXX324"/>
    <mergeCell ref="WYE323:WYE324"/>
    <mergeCell ref="WYF323:WYF324"/>
    <mergeCell ref="WYG323:WYG324"/>
    <mergeCell ref="WWO323:WWO324"/>
    <mergeCell ref="WWP323:WWP324"/>
    <mergeCell ref="WVE323:WVE324"/>
    <mergeCell ref="WVG323:WVG324"/>
    <mergeCell ref="WVH323:WVH324"/>
    <mergeCell ref="WPW323:WPW324"/>
    <mergeCell ref="WPX323:WPX324"/>
    <mergeCell ref="WQE323:WQE324"/>
    <mergeCell ref="WQF323:WQF324"/>
    <mergeCell ref="WQG323:WQG324"/>
    <mergeCell ref="WQI323:WQI324"/>
    <mergeCell ref="WQJ323:WQJ324"/>
    <mergeCell ref="WQK323:WQK324"/>
    <mergeCell ref="WQL323:WQL324"/>
    <mergeCell ref="WQM323:WQM324"/>
    <mergeCell ref="WQN323:WQN324"/>
    <mergeCell ref="WQU323:WQU324"/>
    <mergeCell ref="WQV323:WQV324"/>
    <mergeCell ref="WQW323:WQW324"/>
    <mergeCell ref="WUS323:WUS324"/>
    <mergeCell ref="WUT323:WUT324"/>
    <mergeCell ref="WUU323:WUU324"/>
    <mergeCell ref="WUV323:WUV324"/>
    <mergeCell ref="WVC323:WVC324"/>
    <mergeCell ref="WVD323:WVD324"/>
    <mergeCell ref="WTH323:WTH324"/>
    <mergeCell ref="WTI323:WTI324"/>
    <mergeCell ref="WTK323:WTK324"/>
    <mergeCell ref="WTL323:WTL324"/>
    <mergeCell ref="WYI323:WYI324"/>
    <mergeCell ref="WYJ323:WYJ324"/>
    <mergeCell ref="WYK323:WYK324"/>
    <mergeCell ref="WYL323:WYL324"/>
    <mergeCell ref="WYM323:WYM324"/>
    <mergeCell ref="WYN323:WYN324"/>
    <mergeCell ref="WYU323:WYU324"/>
    <mergeCell ref="WYV323:WYV324"/>
    <mergeCell ref="WYW323:WYW324"/>
    <mergeCell ref="WYY323:WYY324"/>
    <mergeCell ref="WYZ323:WYZ324"/>
    <mergeCell ref="WWQ323:WWQ324"/>
    <mergeCell ref="WWR323:WWR324"/>
    <mergeCell ref="WWY323:WWY324"/>
    <mergeCell ref="WWZ323:WWZ324"/>
    <mergeCell ref="WXA323:WXA324"/>
    <mergeCell ref="WXC323:WXC324"/>
    <mergeCell ref="WXD323:WXD324"/>
    <mergeCell ref="WXE323:WXE324"/>
    <mergeCell ref="WTM323:WTM324"/>
    <mergeCell ref="WTN323:WTN324"/>
    <mergeCell ref="WTO323:WTO324"/>
    <mergeCell ref="WTP323:WTP324"/>
    <mergeCell ref="WTW323:WTW324"/>
    <mergeCell ref="WTX323:WTX324"/>
    <mergeCell ref="WTY323:WTY324"/>
    <mergeCell ref="WUA323:WUA324"/>
    <mergeCell ref="WSU323:WSU324"/>
    <mergeCell ref="WSV323:WSV324"/>
    <mergeCell ref="WSW323:WSW324"/>
    <mergeCell ref="WSX323:WSX324"/>
    <mergeCell ref="WVL323:WVL324"/>
    <mergeCell ref="WVI323:WVI324"/>
    <mergeCell ref="WVJ323:WVJ324"/>
    <mergeCell ref="WVK323:WVK324"/>
    <mergeCell ref="WUM323:WUM324"/>
    <mergeCell ref="WUN323:WUN324"/>
    <mergeCell ref="WUO323:WUO324"/>
    <mergeCell ref="WUQ323:WUQ324"/>
    <mergeCell ref="WUR323:WUR324"/>
    <mergeCell ref="WUG324:WUL324"/>
    <mergeCell ref="WRS323:WRS324"/>
    <mergeCell ref="WRT323:WRT324"/>
    <mergeCell ref="WVU323:WVU324"/>
    <mergeCell ref="WUB323:WUB324"/>
    <mergeCell ref="WPP323:WPP324"/>
    <mergeCell ref="WVW323:WVW324"/>
    <mergeCell ref="WVX323:WVX324"/>
    <mergeCell ref="WVY323:WVY324"/>
    <mergeCell ref="WVZ323:WVZ324"/>
    <mergeCell ref="WWA323:WWA324"/>
    <mergeCell ref="WWB323:WWB324"/>
    <mergeCell ref="WSI323:WSI324"/>
    <mergeCell ref="WSJ323:WSJ324"/>
    <mergeCell ref="WSQ323:WSQ324"/>
    <mergeCell ref="WSR323:WSR324"/>
    <mergeCell ref="WSA323:WSA324"/>
    <mergeCell ref="WSB323:WSB324"/>
    <mergeCell ref="WPT323:WPT324"/>
    <mergeCell ref="WPU323:WPU324"/>
    <mergeCell ref="WPV323:WPV324"/>
    <mergeCell ref="WPQ323:WPQ324"/>
    <mergeCell ref="WPS323:WPS324"/>
    <mergeCell ref="WSC323:WSC324"/>
    <mergeCell ref="WSE323:WSE324"/>
    <mergeCell ref="WSF323:WSF324"/>
    <mergeCell ref="WSG323:WSG324"/>
    <mergeCell ref="WSH323:WSH324"/>
    <mergeCell ref="WRK323:WRK324"/>
    <mergeCell ref="WRL323:WRL324"/>
    <mergeCell ref="WRM323:WRM324"/>
    <mergeCell ref="WRO323:WRO324"/>
    <mergeCell ref="WRP323:WRP324"/>
    <mergeCell ref="WRQ323:WRQ324"/>
    <mergeCell ref="WRR323:WRR324"/>
    <mergeCell ref="WME323:WME324"/>
    <mergeCell ref="WMF323:WMF324"/>
    <mergeCell ref="WMM323:WMM324"/>
    <mergeCell ref="WMN323:WMN324"/>
    <mergeCell ref="WMO323:WMO324"/>
    <mergeCell ref="WMQ323:WMQ324"/>
    <mergeCell ref="WMR323:WMR324"/>
    <mergeCell ref="WMS323:WMS324"/>
    <mergeCell ref="WMT323:WMT324"/>
    <mergeCell ref="WMU323:WMU324"/>
    <mergeCell ref="WMV323:WMV324"/>
    <mergeCell ref="WNC323:WNC324"/>
    <mergeCell ref="WND323:WND324"/>
    <mergeCell ref="WNE323:WNE324"/>
    <mergeCell ref="WNG323:WNG324"/>
    <mergeCell ref="WNH323:WNH324"/>
    <mergeCell ref="WNI323:WNI324"/>
    <mergeCell ref="WON323:WON324"/>
    <mergeCell ref="WQY323:WQY324"/>
    <mergeCell ref="WQZ323:WQZ324"/>
    <mergeCell ref="WRA323:WRA324"/>
    <mergeCell ref="WRB323:WRB324"/>
    <mergeCell ref="WRC323:WRC324"/>
    <mergeCell ref="WRD323:WRD324"/>
    <mergeCell ref="WKZ323:WKZ324"/>
    <mergeCell ref="WLG323:WLG324"/>
    <mergeCell ref="WLH323:WLH324"/>
    <mergeCell ref="WLI323:WLI324"/>
    <mergeCell ref="WLK323:WLK324"/>
    <mergeCell ref="WLL323:WLL324"/>
    <mergeCell ref="WLM323:WLM324"/>
    <mergeCell ref="WLN323:WLN324"/>
    <mergeCell ref="WLO323:WLO324"/>
    <mergeCell ref="WLP323:WLP324"/>
    <mergeCell ref="WLW323:WLW324"/>
    <mergeCell ref="WLX323:WLX324"/>
    <mergeCell ref="WLY323:WLY324"/>
    <mergeCell ref="WMA323:WMA324"/>
    <mergeCell ref="WMB323:WMB324"/>
    <mergeCell ref="WMC323:WMC324"/>
    <mergeCell ref="WMD323:WMD324"/>
    <mergeCell ref="WNJ323:WNJ324"/>
    <mergeCell ref="WNK323:WNK324"/>
    <mergeCell ref="WNL323:WNL324"/>
    <mergeCell ref="WNS323:WNS324"/>
    <mergeCell ref="WNT323:WNT324"/>
    <mergeCell ref="WNU323:WNU324"/>
    <mergeCell ref="WNW323:WNW324"/>
    <mergeCell ref="WNX323:WNX324"/>
    <mergeCell ref="WNY323:WNY324"/>
    <mergeCell ref="WNZ323:WNZ324"/>
    <mergeCell ref="WOA323:WOA324"/>
    <mergeCell ref="WOB323:WOB324"/>
    <mergeCell ref="WOI323:WOI324"/>
    <mergeCell ref="WOJ323:WOJ324"/>
    <mergeCell ref="WOK323:WOK324"/>
    <mergeCell ref="WOM323:WOM324"/>
    <mergeCell ref="WOO323:WOO324"/>
    <mergeCell ref="WOP323:WOP324"/>
    <mergeCell ref="WOQ323:WOQ324"/>
    <mergeCell ref="WOR323:WOR324"/>
    <mergeCell ref="WOY323:WOY324"/>
    <mergeCell ref="WOZ323:WOZ324"/>
    <mergeCell ref="WPA323:WPA324"/>
    <mergeCell ref="WHP323:WHP324"/>
    <mergeCell ref="WFM324:WFR324"/>
    <mergeCell ref="WGC324:WGH324"/>
    <mergeCell ref="WGS324:WGX324"/>
    <mergeCell ref="WHI324:WHN324"/>
    <mergeCell ref="WHY324:WID324"/>
    <mergeCell ref="WIO324:WIT324"/>
    <mergeCell ref="WKU323:WKU324"/>
    <mergeCell ref="WKV323:WKV324"/>
    <mergeCell ref="WKW323:WKW324"/>
    <mergeCell ref="WKX323:WKX324"/>
    <mergeCell ref="WKY323:WKY324"/>
    <mergeCell ref="WIV323:WIV324"/>
    <mergeCell ref="WIW323:WIW324"/>
    <mergeCell ref="WIY323:WIY324"/>
    <mergeCell ref="WIZ323:WIZ324"/>
    <mergeCell ref="WJA323:WJA324"/>
    <mergeCell ref="WJB323:WJB324"/>
    <mergeCell ref="WJC323:WJC324"/>
    <mergeCell ref="WJD323:WJD324"/>
    <mergeCell ref="WJK323:WJK324"/>
    <mergeCell ref="WJL323:WJL324"/>
    <mergeCell ref="WJM323:WJM324"/>
    <mergeCell ref="WJO323:WJO324"/>
    <mergeCell ref="WJP323:WJP324"/>
    <mergeCell ref="WJQ323:WJQ324"/>
    <mergeCell ref="WHQ323:WHQ324"/>
    <mergeCell ref="WHS323:WHS324"/>
    <mergeCell ref="WHT323:WHT324"/>
    <mergeCell ref="WHU323:WHU324"/>
    <mergeCell ref="WHV323:WHV324"/>
    <mergeCell ref="WHW323:WHW324"/>
    <mergeCell ref="WHX323:WHX324"/>
    <mergeCell ref="WIE323:WIE324"/>
    <mergeCell ref="WIF323:WIF324"/>
    <mergeCell ref="WIG323:WIG324"/>
    <mergeCell ref="WII323:WII324"/>
    <mergeCell ref="WIJ323:WIJ324"/>
    <mergeCell ref="WIK323:WIK324"/>
    <mergeCell ref="WIL323:WIL324"/>
    <mergeCell ref="WIM323:WIM324"/>
    <mergeCell ref="WIN323:WIN324"/>
    <mergeCell ref="WIU323:WIU324"/>
    <mergeCell ref="WGM323:WGM324"/>
    <mergeCell ref="WGN323:WGN324"/>
    <mergeCell ref="WGO323:WGO324"/>
    <mergeCell ref="WJE324:WJJ324"/>
    <mergeCell ref="WJR323:WJR324"/>
    <mergeCell ref="WJS323:WJS324"/>
    <mergeCell ref="WJT323:WJT324"/>
    <mergeCell ref="WKF323:WKF324"/>
    <mergeCell ref="WKG323:WKG324"/>
    <mergeCell ref="WKH323:WKH324"/>
    <mergeCell ref="WKI323:WKI324"/>
    <mergeCell ref="WKJ323:WKJ324"/>
    <mergeCell ref="WKQ323:WKQ324"/>
    <mergeCell ref="WKR323:WKR324"/>
    <mergeCell ref="WKS323:WKS324"/>
    <mergeCell ref="WKA323:WKA324"/>
    <mergeCell ref="WKB323:WKB324"/>
    <mergeCell ref="WKC323:WKC324"/>
    <mergeCell ref="WKE323:WKE324"/>
    <mergeCell ref="WGP323:WGP324"/>
    <mergeCell ref="WGQ323:WGQ324"/>
    <mergeCell ref="WCS323:WCS324"/>
    <mergeCell ref="WCU323:WCU324"/>
    <mergeCell ref="WCV323:WCV324"/>
    <mergeCell ref="WCW323:WCW324"/>
    <mergeCell ref="WCC323:WCC324"/>
    <mergeCell ref="WCE323:WCE324"/>
    <mergeCell ref="VXE323:VXE324"/>
    <mergeCell ref="VXG323:VXG324"/>
    <mergeCell ref="VXH323:VXH324"/>
    <mergeCell ref="VXI323:VXI324"/>
    <mergeCell ref="VXJ323:VXJ324"/>
    <mergeCell ref="VXK323:VXK324"/>
    <mergeCell ref="VXL323:VXL324"/>
    <mergeCell ref="VXS323:VXS324"/>
    <mergeCell ref="VXT323:VXT324"/>
    <mergeCell ref="VXU323:VXU324"/>
    <mergeCell ref="VXW323:VXW324"/>
    <mergeCell ref="VXX323:VXX324"/>
    <mergeCell ref="VXY323:VXY324"/>
    <mergeCell ref="VXZ323:VXZ324"/>
    <mergeCell ref="VYA323:VYA324"/>
    <mergeCell ref="VYB323:VYB324"/>
    <mergeCell ref="VYI323:VYI324"/>
    <mergeCell ref="WAN323:WAN324"/>
    <mergeCell ref="WAU323:WAU324"/>
    <mergeCell ref="WAV323:WAV324"/>
    <mergeCell ref="WAW323:WAW324"/>
    <mergeCell ref="WAY323:WAY324"/>
    <mergeCell ref="WAZ323:WAZ324"/>
    <mergeCell ref="WBA323:WBA324"/>
    <mergeCell ref="WBB323:WBB324"/>
    <mergeCell ref="WBC323:WBC324"/>
    <mergeCell ref="WBD323:WBD324"/>
    <mergeCell ref="WBK323:WBK324"/>
    <mergeCell ref="WBL323:WBL324"/>
    <mergeCell ref="WBM323:WBM324"/>
    <mergeCell ref="WBO323:WBO324"/>
    <mergeCell ref="WBP323:WBP324"/>
    <mergeCell ref="WBQ323:WBQ324"/>
    <mergeCell ref="VZO323:VZO324"/>
    <mergeCell ref="VZP323:VZP324"/>
    <mergeCell ref="VZQ323:VZQ324"/>
    <mergeCell ref="VZS323:VZS324"/>
    <mergeCell ref="VZT323:VZT324"/>
    <mergeCell ref="VZU323:VZU324"/>
    <mergeCell ref="VZV323:VZV324"/>
    <mergeCell ref="VZW323:VZW324"/>
    <mergeCell ref="VZX323:VZX324"/>
    <mergeCell ref="WAJ323:WAJ324"/>
    <mergeCell ref="WAK323:WAK324"/>
    <mergeCell ref="WAL323:WAL324"/>
    <mergeCell ref="WAM323:WAM324"/>
    <mergeCell ref="VZI324:VZN324"/>
    <mergeCell ref="VZY324:WAD324"/>
    <mergeCell ref="WAO324:WAT324"/>
    <mergeCell ref="WBR323:WBR324"/>
    <mergeCell ref="WBE324:WBJ324"/>
    <mergeCell ref="VYJ323:VYJ324"/>
    <mergeCell ref="VYK323:VYK324"/>
    <mergeCell ref="VYM323:VYM324"/>
    <mergeCell ref="VYN323:VYN324"/>
    <mergeCell ref="VYO323:VYO324"/>
    <mergeCell ref="VYP323:VYP324"/>
    <mergeCell ref="VYQ323:VYQ324"/>
    <mergeCell ref="VZA323:VZA324"/>
    <mergeCell ref="VZC323:VZC324"/>
    <mergeCell ref="VZD323:VZD324"/>
    <mergeCell ref="VZE323:VZE324"/>
    <mergeCell ref="VWA323:VWA324"/>
    <mergeCell ref="VWB323:VWB324"/>
    <mergeCell ref="VWC323:VWC324"/>
    <mergeCell ref="VWD323:VWD324"/>
    <mergeCell ref="VWE323:VWE324"/>
    <mergeCell ref="VWF323:VWF324"/>
    <mergeCell ref="VWM323:VWM324"/>
    <mergeCell ref="VWN323:VWN324"/>
    <mergeCell ref="VWO323:VWO324"/>
    <mergeCell ref="VWQ323:VWQ324"/>
    <mergeCell ref="VWR323:VWR324"/>
    <mergeCell ref="VWS323:VWS324"/>
    <mergeCell ref="VWT323:VWT324"/>
    <mergeCell ref="VWU323:VWU324"/>
    <mergeCell ref="VWV323:VWV324"/>
    <mergeCell ref="VXC323:VXC324"/>
    <mergeCell ref="VXD323:VXD324"/>
    <mergeCell ref="VXM324:VXR324"/>
    <mergeCell ref="VYC324:VYH324"/>
    <mergeCell ref="VYS324:VYX324"/>
    <mergeCell ref="VZF323:VZF324"/>
    <mergeCell ref="VZG323:VZG324"/>
    <mergeCell ref="VZH323:VZH324"/>
    <mergeCell ref="WAE323:WAE324"/>
    <mergeCell ref="WAF323:WAF324"/>
    <mergeCell ref="WAG323:WAG324"/>
    <mergeCell ref="WAI323:WAI324"/>
    <mergeCell ref="VUV323:VUV324"/>
    <mergeCell ref="VUW323:VUW324"/>
    <mergeCell ref="VUX323:VUX324"/>
    <mergeCell ref="VUY323:VUY324"/>
    <mergeCell ref="VUZ323:VUZ324"/>
    <mergeCell ref="VVG323:VVG324"/>
    <mergeCell ref="VVH323:VVH324"/>
    <mergeCell ref="VVI323:VVI324"/>
    <mergeCell ref="VVK323:VVK324"/>
    <mergeCell ref="VVL323:VVL324"/>
    <mergeCell ref="VVM323:VVM324"/>
    <mergeCell ref="VVN323:VVN324"/>
    <mergeCell ref="VVO323:VVO324"/>
    <mergeCell ref="VVP323:VVP324"/>
    <mergeCell ref="VVW323:VVW324"/>
    <mergeCell ref="VVX323:VVX324"/>
    <mergeCell ref="VVY323:VVY324"/>
    <mergeCell ref="VVA324:VVF324"/>
    <mergeCell ref="VVQ324:VVV324"/>
    <mergeCell ref="VWG324:VWL324"/>
    <mergeCell ref="VWW324:VXB324"/>
    <mergeCell ref="VTQ323:VTQ324"/>
    <mergeCell ref="VTR323:VTR324"/>
    <mergeCell ref="VTS323:VTS324"/>
    <mergeCell ref="VTT323:VTT324"/>
    <mergeCell ref="VUA323:VUA324"/>
    <mergeCell ref="VUB323:VUB324"/>
    <mergeCell ref="VUC323:VUC324"/>
    <mergeCell ref="VUE323:VUE324"/>
    <mergeCell ref="VUF323:VUF324"/>
    <mergeCell ref="VUG323:VUG324"/>
    <mergeCell ref="VUH323:VUH324"/>
    <mergeCell ref="VUI323:VUI324"/>
    <mergeCell ref="VUJ323:VUJ324"/>
    <mergeCell ref="VUQ323:VUQ324"/>
    <mergeCell ref="VUR323:VUR324"/>
    <mergeCell ref="VUS323:VUS324"/>
    <mergeCell ref="VUU323:VUU324"/>
    <mergeCell ref="VSV323:VSV324"/>
    <mergeCell ref="VSW323:VSW324"/>
    <mergeCell ref="VSY323:VSY324"/>
    <mergeCell ref="VSZ323:VSZ324"/>
    <mergeCell ref="VTA323:VTA324"/>
    <mergeCell ref="VTB323:VTB324"/>
    <mergeCell ref="VTC323:VTC324"/>
    <mergeCell ref="VTD323:VTD324"/>
    <mergeCell ref="VTK323:VTK324"/>
    <mergeCell ref="VTL323:VTL324"/>
    <mergeCell ref="VTM323:VTM324"/>
    <mergeCell ref="VTO323:VTO324"/>
    <mergeCell ref="VTP323:VTP324"/>
    <mergeCell ref="VSO324:VST324"/>
    <mergeCell ref="VTE324:VTJ324"/>
    <mergeCell ref="VTU324:VTZ324"/>
    <mergeCell ref="VUK324:VUP324"/>
    <mergeCell ref="VSI323:VSI324"/>
    <mergeCell ref="VSJ323:VSJ324"/>
    <mergeCell ref="VSK323:VSK324"/>
    <mergeCell ref="VQB323:VQB324"/>
    <mergeCell ref="VQI323:VQI324"/>
    <mergeCell ref="VQJ323:VQJ324"/>
    <mergeCell ref="VQK323:VQK324"/>
    <mergeCell ref="VQM323:VQM324"/>
    <mergeCell ref="VQN323:VQN324"/>
    <mergeCell ref="VQO323:VQO324"/>
    <mergeCell ref="VQP323:VQP324"/>
    <mergeCell ref="VQQ323:VQQ324"/>
    <mergeCell ref="VQR323:VQR324"/>
    <mergeCell ref="VQY323:VQY324"/>
    <mergeCell ref="VQZ323:VQZ324"/>
    <mergeCell ref="VRA323:VRA324"/>
    <mergeCell ref="VRC323:VRC324"/>
    <mergeCell ref="VRD323:VRD324"/>
    <mergeCell ref="VRE323:VRE324"/>
    <mergeCell ref="VRF323:VRF324"/>
    <mergeCell ref="VPW323:VPW324"/>
    <mergeCell ref="VPX323:VPX324"/>
    <mergeCell ref="VPY323:VPY324"/>
    <mergeCell ref="VPZ323:VPZ324"/>
    <mergeCell ref="VQA323:VQA324"/>
    <mergeCell ref="VPK323:VPK324"/>
    <mergeCell ref="VPL323:VPL324"/>
    <mergeCell ref="VPS323:VPS324"/>
    <mergeCell ref="VPT323:VPT324"/>
    <mergeCell ref="VPU323:VPU324"/>
    <mergeCell ref="VPM324:VPR324"/>
    <mergeCell ref="VQC324:VQH324"/>
    <mergeCell ref="VQS324:VQX324"/>
    <mergeCell ref="VRI324:VRN324"/>
    <mergeCell ref="VRY324:VSD324"/>
    <mergeCell ref="VRG323:VRG324"/>
    <mergeCell ref="VRH323:VRH324"/>
    <mergeCell ref="VRO323:VRO324"/>
    <mergeCell ref="VRP323:VRP324"/>
    <mergeCell ref="VRQ323:VRQ324"/>
    <mergeCell ref="VRS323:VRS324"/>
    <mergeCell ref="VRT323:VRT324"/>
    <mergeCell ref="VRU323:VRU324"/>
    <mergeCell ref="VRV323:VRV324"/>
    <mergeCell ref="VRW323:VRW324"/>
    <mergeCell ref="VRX323:VRX324"/>
    <mergeCell ref="VSL323:VSL324"/>
    <mergeCell ref="VSM323:VSM324"/>
    <mergeCell ref="VSN323:VSN324"/>
    <mergeCell ref="VSU323:VSU324"/>
    <mergeCell ref="VMG323:VMG324"/>
    <mergeCell ref="VMI323:VMI324"/>
    <mergeCell ref="VMQ323:VMQ324"/>
    <mergeCell ref="VKJ323:VKJ324"/>
    <mergeCell ref="VKK323:VKK324"/>
    <mergeCell ref="VKL323:VKL324"/>
    <mergeCell ref="VKM323:VKM324"/>
    <mergeCell ref="VKN323:VKN324"/>
    <mergeCell ref="VKU323:VKU324"/>
    <mergeCell ref="VKV323:VKV324"/>
    <mergeCell ref="VKW323:VKW324"/>
    <mergeCell ref="VKY323:VKY324"/>
    <mergeCell ref="VKZ323:VKZ324"/>
    <mergeCell ref="VLA323:VLA324"/>
    <mergeCell ref="VLB323:VLB324"/>
    <mergeCell ref="VLC323:VLC324"/>
    <mergeCell ref="VLD323:VLD324"/>
    <mergeCell ref="VLK323:VLK324"/>
    <mergeCell ref="VLL323:VLL324"/>
    <mergeCell ref="VLM323:VLM324"/>
    <mergeCell ref="VPH323:VPH324"/>
    <mergeCell ref="VPI323:VPI324"/>
    <mergeCell ref="VPJ323:VPJ324"/>
    <mergeCell ref="VNK323:VNK324"/>
    <mergeCell ref="VNL323:VNL324"/>
    <mergeCell ref="VNM323:VNM324"/>
    <mergeCell ref="VNN323:VNN324"/>
    <mergeCell ref="VNO323:VNO324"/>
    <mergeCell ref="VNP323:VNP324"/>
    <mergeCell ref="VNW323:VNW324"/>
    <mergeCell ref="VLO323:VLO324"/>
    <mergeCell ref="VLP323:VLP324"/>
    <mergeCell ref="VLQ323:VLQ324"/>
    <mergeCell ref="VLR323:VLR324"/>
    <mergeCell ref="VLS323:VLS324"/>
    <mergeCell ref="VLT323:VLT324"/>
    <mergeCell ref="VMA323:VMA324"/>
    <mergeCell ref="VMB323:VMB324"/>
    <mergeCell ref="VMC323:VMC324"/>
    <mergeCell ref="VME323:VME324"/>
    <mergeCell ref="VMF323:VMF324"/>
    <mergeCell ref="VMJ323:VMJ324"/>
    <mergeCell ref="VMR323:VMR324"/>
    <mergeCell ref="VPC323:VPC324"/>
    <mergeCell ref="VPD323:VPD324"/>
    <mergeCell ref="VPE323:VPE324"/>
    <mergeCell ref="VPG323:VPG324"/>
    <mergeCell ref="VOW324:VPB324"/>
    <mergeCell ref="VOD323:VOD324"/>
    <mergeCell ref="VOE323:VOE324"/>
    <mergeCell ref="VOF323:VOF324"/>
    <mergeCell ref="VNY323:VNY324"/>
    <mergeCell ref="VOA323:VOA324"/>
    <mergeCell ref="VOB323:VOB324"/>
    <mergeCell ref="VOM323:VOM324"/>
    <mergeCell ref="VON323:VON324"/>
    <mergeCell ref="VOO323:VOO324"/>
    <mergeCell ref="VSE323:VSE324"/>
    <mergeCell ref="VSF323:VSF324"/>
    <mergeCell ref="VSG323:VSG324"/>
    <mergeCell ref="VOQ323:VOQ324"/>
    <mergeCell ref="VOR323:VOR324"/>
    <mergeCell ref="VOS323:VOS324"/>
    <mergeCell ref="VOT323:VOT324"/>
    <mergeCell ref="VOU323:VOU324"/>
    <mergeCell ref="VOV323:VOV324"/>
    <mergeCell ref="VMH323:VMH324"/>
    <mergeCell ref="VJF323:VJF324"/>
    <mergeCell ref="VJG323:VJG324"/>
    <mergeCell ref="VJH323:VJH324"/>
    <mergeCell ref="VJO323:VJO324"/>
    <mergeCell ref="VJP323:VJP324"/>
    <mergeCell ref="VJQ323:VJQ324"/>
    <mergeCell ref="VJS323:VJS324"/>
    <mergeCell ref="VJT323:VJT324"/>
    <mergeCell ref="VHZ323:VHZ324"/>
    <mergeCell ref="VIA323:VIA324"/>
    <mergeCell ref="VIB323:VIB324"/>
    <mergeCell ref="VII323:VII324"/>
    <mergeCell ref="VIJ323:VIJ324"/>
    <mergeCell ref="VIK323:VIK324"/>
    <mergeCell ref="VIM323:VIM324"/>
    <mergeCell ref="VIN323:VIN324"/>
    <mergeCell ref="VIO323:VIO324"/>
    <mergeCell ref="VIP323:VIP324"/>
    <mergeCell ref="VIQ323:VIQ324"/>
    <mergeCell ref="VIR323:VIR324"/>
    <mergeCell ref="VIY323:VIY324"/>
    <mergeCell ref="VIZ323:VIZ324"/>
    <mergeCell ref="VJA323:VJA324"/>
    <mergeCell ref="VJC323:VJC324"/>
    <mergeCell ref="VJD323:VJD324"/>
    <mergeCell ref="VFG323:VFG324"/>
    <mergeCell ref="VFH323:VFH324"/>
    <mergeCell ref="VFI323:VFI324"/>
    <mergeCell ref="VFK323:VFK324"/>
    <mergeCell ref="VHJ323:VHJ324"/>
    <mergeCell ref="VHK323:VHK324"/>
    <mergeCell ref="VHL323:VHL324"/>
    <mergeCell ref="VHS323:VHS324"/>
    <mergeCell ref="VHT323:VHT324"/>
    <mergeCell ref="VHU323:VHU324"/>
    <mergeCell ref="VHW323:VHW324"/>
    <mergeCell ref="VHX323:VHX324"/>
    <mergeCell ref="VHY323:VHY324"/>
    <mergeCell ref="VGW324:VHB324"/>
    <mergeCell ref="VHM324:VHR324"/>
    <mergeCell ref="VIC324:VIH324"/>
    <mergeCell ref="VIS324:VIX324"/>
    <mergeCell ref="VJI324:VJN324"/>
    <mergeCell ref="VGU323:VGU324"/>
    <mergeCell ref="VGV323:VGV324"/>
    <mergeCell ref="VHC323:VHC324"/>
    <mergeCell ref="VHD323:VHD324"/>
    <mergeCell ref="VGT323:VGT324"/>
    <mergeCell ref="VJE323:VJE324"/>
    <mergeCell ref="VHE323:VHE324"/>
    <mergeCell ref="VHG323:VHG324"/>
    <mergeCell ref="VHH323:VHH324"/>
    <mergeCell ref="VHI323:VHI324"/>
    <mergeCell ref="VNG323:VNG324"/>
    <mergeCell ref="VNH323:VNH324"/>
    <mergeCell ref="VNI323:VNI324"/>
    <mergeCell ref="VMV323:VMV324"/>
    <mergeCell ref="VCY323:VCY324"/>
    <mergeCell ref="VCZ323:VCZ324"/>
    <mergeCell ref="VDA323:VDA324"/>
    <mergeCell ref="VDB323:VDB324"/>
    <mergeCell ref="VDC323:VDC324"/>
    <mergeCell ref="VDD323:VDD324"/>
    <mergeCell ref="VDK323:VDK324"/>
    <mergeCell ref="VFP323:VFP324"/>
    <mergeCell ref="VFW323:VFW324"/>
    <mergeCell ref="VFX323:VFX324"/>
    <mergeCell ref="VFY323:VFY324"/>
    <mergeCell ref="VGA323:VGA324"/>
    <mergeCell ref="VGB323:VGB324"/>
    <mergeCell ref="VGC323:VGC324"/>
    <mergeCell ref="VGD323:VGD324"/>
    <mergeCell ref="VGE323:VGE324"/>
    <mergeCell ref="VGF323:VGF324"/>
    <mergeCell ref="VGM323:VGM324"/>
    <mergeCell ref="VGN323:VGN324"/>
    <mergeCell ref="VGO323:VGO324"/>
    <mergeCell ref="VGQ323:VGQ324"/>
    <mergeCell ref="VGR323:VGR324"/>
    <mergeCell ref="VGS323:VGS324"/>
    <mergeCell ref="VEQ323:VEQ324"/>
    <mergeCell ref="VER323:VER324"/>
    <mergeCell ref="VES323:VES324"/>
    <mergeCell ref="VEU323:VEU324"/>
    <mergeCell ref="VEV323:VEV324"/>
    <mergeCell ref="VEW323:VEW324"/>
    <mergeCell ref="VEX323:VEX324"/>
    <mergeCell ref="VEY323:VEY324"/>
    <mergeCell ref="VEZ323:VEZ324"/>
    <mergeCell ref="VFL323:VFL324"/>
    <mergeCell ref="VFM323:VFM324"/>
    <mergeCell ref="VFN323:VFN324"/>
    <mergeCell ref="VFO323:VFO324"/>
    <mergeCell ref="VEK324:VEP324"/>
    <mergeCell ref="VFA324:VFF324"/>
    <mergeCell ref="VFQ324:VFV324"/>
    <mergeCell ref="VGG324:VGL324"/>
    <mergeCell ref="VDP323:VDP324"/>
    <mergeCell ref="VDQ323:VDQ324"/>
    <mergeCell ref="VDR323:VDR324"/>
    <mergeCell ref="VDS323:VDS324"/>
    <mergeCell ref="VDT323:VDT324"/>
    <mergeCell ref="VEA323:VEA324"/>
    <mergeCell ref="VEB323:VEB324"/>
    <mergeCell ref="VEC323:VEC324"/>
    <mergeCell ref="VEE323:VEE324"/>
    <mergeCell ref="VEF323:VEF324"/>
    <mergeCell ref="VEG323:VEG324"/>
    <mergeCell ref="VEH323:VEH324"/>
    <mergeCell ref="VEI323:VEI324"/>
    <mergeCell ref="VEJ323:VEJ324"/>
    <mergeCell ref="VDL323:VDL324"/>
    <mergeCell ref="VDM323:VDM324"/>
    <mergeCell ref="VDO323:VDO324"/>
    <mergeCell ref="VBU323:VBU324"/>
    <mergeCell ref="VBV323:VBV324"/>
    <mergeCell ref="VBW323:VBW324"/>
    <mergeCell ref="VBX323:VBX324"/>
    <mergeCell ref="VCE323:VCE324"/>
    <mergeCell ref="VCF323:VCF324"/>
    <mergeCell ref="UZX323:UZX324"/>
    <mergeCell ref="UZY323:UZY324"/>
    <mergeCell ref="UZZ323:UZZ324"/>
    <mergeCell ref="VAA323:VAA324"/>
    <mergeCell ref="VAB323:VAB324"/>
    <mergeCell ref="VAI323:VAI324"/>
    <mergeCell ref="VAJ323:VAJ324"/>
    <mergeCell ref="VAK323:VAK324"/>
    <mergeCell ref="VAM323:VAM324"/>
    <mergeCell ref="VAN323:VAN324"/>
    <mergeCell ref="VAO323:VAO324"/>
    <mergeCell ref="VAP323:VAP324"/>
    <mergeCell ref="VAQ323:VAQ324"/>
    <mergeCell ref="VAR323:VAR324"/>
    <mergeCell ref="VAY323:VAY324"/>
    <mergeCell ref="VAZ323:VAZ324"/>
    <mergeCell ref="VBA323:VBA324"/>
    <mergeCell ref="VCG323:VCG324"/>
    <mergeCell ref="VCI323:VCI324"/>
    <mergeCell ref="VCJ323:VCJ324"/>
    <mergeCell ref="VCK323:VCK324"/>
    <mergeCell ref="VCL323:VCL324"/>
    <mergeCell ref="VCM323:VCM324"/>
    <mergeCell ref="VCN323:VCN324"/>
    <mergeCell ref="VCU323:VCU324"/>
    <mergeCell ref="VCV323:VCV324"/>
    <mergeCell ref="VCW323:VCW324"/>
    <mergeCell ref="UZS323:UZS324"/>
    <mergeCell ref="UZT323:UZT324"/>
    <mergeCell ref="UZU323:UZU324"/>
    <mergeCell ref="UZW323:UZW324"/>
    <mergeCell ref="UXN323:UXN324"/>
    <mergeCell ref="UXO323:UXO324"/>
    <mergeCell ref="UXP323:UXP324"/>
    <mergeCell ref="UXW323:UXW324"/>
    <mergeCell ref="UXX323:UXX324"/>
    <mergeCell ref="UXY323:UXY324"/>
    <mergeCell ref="UYA323:UYA324"/>
    <mergeCell ref="UYB323:UYB324"/>
    <mergeCell ref="UYC323:UYC324"/>
    <mergeCell ref="UYD323:UYD324"/>
    <mergeCell ref="UYE323:UYE324"/>
    <mergeCell ref="UYF323:UYF324"/>
    <mergeCell ref="UYM323:UYM324"/>
    <mergeCell ref="UYN323:UYN324"/>
    <mergeCell ref="UYO323:UYO324"/>
    <mergeCell ref="UYQ323:UYQ324"/>
    <mergeCell ref="UYR323:UYR324"/>
    <mergeCell ref="VBC323:VBC324"/>
    <mergeCell ref="VBD323:VBD324"/>
    <mergeCell ref="VBE323:VBE324"/>
    <mergeCell ref="VBF323:VBF324"/>
    <mergeCell ref="VBG323:VBG324"/>
    <mergeCell ref="VBH323:VBH324"/>
    <mergeCell ref="VBO323:VBO324"/>
    <mergeCell ref="VBP323:VBP324"/>
    <mergeCell ref="VBQ323:VBQ324"/>
    <mergeCell ref="VBS323:VBS324"/>
    <mergeCell ref="VBT323:VBT324"/>
    <mergeCell ref="UYS323:UYS324"/>
    <mergeCell ref="UYT323:UYT324"/>
    <mergeCell ref="UYU323:UYU324"/>
    <mergeCell ref="UYV323:UYV324"/>
    <mergeCell ref="UZC323:UZC324"/>
    <mergeCell ref="UZD323:UZD324"/>
    <mergeCell ref="UZE323:UZE324"/>
    <mergeCell ref="UZG323:UZG324"/>
    <mergeCell ref="UZH323:UZH324"/>
    <mergeCell ref="UZI323:UZI324"/>
    <mergeCell ref="UZJ323:UZJ324"/>
    <mergeCell ref="UZK323:UZK324"/>
    <mergeCell ref="UWI323:UWI324"/>
    <mergeCell ref="UWJ323:UWJ324"/>
    <mergeCell ref="UWQ323:UWQ324"/>
    <mergeCell ref="UWR323:UWR324"/>
    <mergeCell ref="UWS323:UWS324"/>
    <mergeCell ref="UWU323:UWU324"/>
    <mergeCell ref="UWV323:UWV324"/>
    <mergeCell ref="UWW323:UWW324"/>
    <mergeCell ref="UWX323:UWX324"/>
    <mergeCell ref="UWY323:UWY324"/>
    <mergeCell ref="UWZ323:UWZ324"/>
    <mergeCell ref="UXG323:UXG324"/>
    <mergeCell ref="UXH323:UXH324"/>
    <mergeCell ref="UXI323:UXI324"/>
    <mergeCell ref="UXK323:UXK324"/>
    <mergeCell ref="UXL323:UXL324"/>
    <mergeCell ref="UXM323:UXM324"/>
    <mergeCell ref="UVD323:UVD324"/>
    <mergeCell ref="UVK323:UVK324"/>
    <mergeCell ref="UVL323:UVL324"/>
    <mergeCell ref="UVM323:UVM324"/>
    <mergeCell ref="UVO323:UVO324"/>
    <mergeCell ref="UVP323:UVP324"/>
    <mergeCell ref="UVQ323:UVQ324"/>
    <mergeCell ref="UVR323:UVR324"/>
    <mergeCell ref="UVS323:UVS324"/>
    <mergeCell ref="UVT323:UVT324"/>
    <mergeCell ref="UWA323:UWA324"/>
    <mergeCell ref="UWB323:UWB324"/>
    <mergeCell ref="UWC323:UWC324"/>
    <mergeCell ref="UWH323:UWH324"/>
    <mergeCell ref="UTX323:UTX324"/>
    <mergeCell ref="UZL323:UZL324"/>
    <mergeCell ref="UUU323:UUU324"/>
    <mergeCell ref="UUV323:UUV324"/>
    <mergeCell ref="UUW323:UUW324"/>
    <mergeCell ref="UUY323:UUY324"/>
    <mergeCell ref="UUZ323:UUZ324"/>
    <mergeCell ref="UVA323:UVA324"/>
    <mergeCell ref="UVB323:UVB324"/>
    <mergeCell ref="UVC323:UVC324"/>
    <mergeCell ref="UWE323:UWE324"/>
    <mergeCell ref="UWF323:UWF324"/>
    <mergeCell ref="UWG323:UWG324"/>
    <mergeCell ref="USZ323:USZ324"/>
    <mergeCell ref="UTA323:UTA324"/>
    <mergeCell ref="UTC323:UTC324"/>
    <mergeCell ref="UTD323:UTD324"/>
    <mergeCell ref="UTE323:UTE324"/>
    <mergeCell ref="UTF323:UTF324"/>
    <mergeCell ref="UTG323:UTG324"/>
    <mergeCell ref="UTH323:UTH324"/>
    <mergeCell ref="UTO323:UTO324"/>
    <mergeCell ref="UTP323:UTP324"/>
    <mergeCell ref="UTQ323:UTQ324"/>
    <mergeCell ref="UTS323:UTS324"/>
    <mergeCell ref="UTT323:UTT324"/>
    <mergeCell ref="UTU323:UTU324"/>
    <mergeCell ref="UTV323:UTV324"/>
    <mergeCell ref="UTW323:UTW324"/>
    <mergeCell ref="UOZ323:UOZ324"/>
    <mergeCell ref="UPG323:UPG324"/>
    <mergeCell ref="UPH323:UPH324"/>
    <mergeCell ref="UPI323:UPI324"/>
    <mergeCell ref="UPK323:UPK324"/>
    <mergeCell ref="UUE323:UUE324"/>
    <mergeCell ref="UUF323:UUF324"/>
    <mergeCell ref="UUG323:UUG324"/>
    <mergeCell ref="UUI323:UUI324"/>
    <mergeCell ref="UTI324:UTN324"/>
    <mergeCell ref="UKC324:UKH324"/>
    <mergeCell ref="UKS324:UKX324"/>
    <mergeCell ref="ULI324:ULN324"/>
    <mergeCell ref="UIN323:UIN324"/>
    <mergeCell ref="UIO323:UIO324"/>
    <mergeCell ref="UIQ323:UIQ324"/>
    <mergeCell ref="UIR323:UIR324"/>
    <mergeCell ref="UNU324:UNZ324"/>
    <mergeCell ref="UOK324:UOP324"/>
    <mergeCell ref="UPA324:UPF324"/>
    <mergeCell ref="UPQ324:UPV324"/>
    <mergeCell ref="UQG324:UQL324"/>
    <mergeCell ref="UQW324:URB324"/>
    <mergeCell ref="URM324:URR324"/>
    <mergeCell ref="USC324:USH324"/>
    <mergeCell ref="USS324:USX324"/>
    <mergeCell ref="URU323:URU324"/>
    <mergeCell ref="URW323:URW324"/>
    <mergeCell ref="URX323:URX324"/>
    <mergeCell ref="URY323:URY324"/>
    <mergeCell ref="URZ323:URZ324"/>
    <mergeCell ref="USA323:USA324"/>
    <mergeCell ref="USB323:USB324"/>
    <mergeCell ref="USI323:USI324"/>
    <mergeCell ref="USJ323:USJ324"/>
    <mergeCell ref="USK323:USK324"/>
    <mergeCell ref="USM323:USM324"/>
    <mergeCell ref="USN323:USN324"/>
    <mergeCell ref="ULV323:ULV324"/>
    <mergeCell ref="UOG323:UOG324"/>
    <mergeCell ref="UOH323:UOH324"/>
    <mergeCell ref="UOI323:UOI324"/>
    <mergeCell ref="UOJ323:UOJ324"/>
    <mergeCell ref="UOQ323:UOQ324"/>
    <mergeCell ref="UOR323:UOR324"/>
    <mergeCell ref="UOS323:UOS324"/>
    <mergeCell ref="UOU323:UOU324"/>
    <mergeCell ref="UOV323:UOV324"/>
    <mergeCell ref="UNS323:UNS324"/>
    <mergeCell ref="UNT323:UNT324"/>
    <mergeCell ref="UOA323:UOA324"/>
    <mergeCell ref="UOB323:UOB324"/>
    <mergeCell ref="UOC323:UOC324"/>
    <mergeCell ref="UOE323:UOE324"/>
    <mergeCell ref="UOF323:UOF324"/>
    <mergeCell ref="UQO323:UQO324"/>
    <mergeCell ref="UUJ323:UUJ324"/>
    <mergeCell ref="UUK323:UUK324"/>
    <mergeCell ref="UUL323:UUL324"/>
    <mergeCell ref="UUM323:UUM324"/>
    <mergeCell ref="UUN323:UUN324"/>
    <mergeCell ref="UHX323:UHX324"/>
    <mergeCell ref="UHY323:UHY324"/>
    <mergeCell ref="UFE324:UFJ324"/>
    <mergeCell ref="UFU324:UFZ324"/>
    <mergeCell ref="UGK324:UGP324"/>
    <mergeCell ref="UHA324:UHF324"/>
    <mergeCell ref="UHQ324:UHV324"/>
    <mergeCell ref="UKI323:UKI324"/>
    <mergeCell ref="UKJ323:UKJ324"/>
    <mergeCell ref="UKK323:UKK324"/>
    <mergeCell ref="UKM323:UKM324"/>
    <mergeCell ref="UML323:UML324"/>
    <mergeCell ref="UMM323:UMM324"/>
    <mergeCell ref="UMN323:UMN324"/>
    <mergeCell ref="UMU323:UMU324"/>
    <mergeCell ref="UMV323:UMV324"/>
    <mergeCell ref="UMW323:UMW324"/>
    <mergeCell ref="UMY323:UMY324"/>
    <mergeCell ref="UMZ323:UMZ324"/>
    <mergeCell ref="UNA323:UNA324"/>
    <mergeCell ref="ULY324:UMD324"/>
    <mergeCell ref="UMO324:UMT324"/>
    <mergeCell ref="UNE324:UNJ324"/>
    <mergeCell ref="ULW323:ULW324"/>
    <mergeCell ref="ULX323:ULX324"/>
    <mergeCell ref="UME323:UME324"/>
    <mergeCell ref="UMF323:UMF324"/>
    <mergeCell ref="UIA323:UIA324"/>
    <mergeCell ref="UIB323:UIB324"/>
    <mergeCell ref="UIC323:UIC324"/>
    <mergeCell ref="UID323:UID324"/>
    <mergeCell ref="UIE323:UIE324"/>
    <mergeCell ref="UIF323:UIF324"/>
    <mergeCell ref="UIM323:UIM324"/>
    <mergeCell ref="UKR323:UKR324"/>
    <mergeCell ref="UKY323:UKY324"/>
    <mergeCell ref="UKZ323:UKZ324"/>
    <mergeCell ref="ULA323:ULA324"/>
    <mergeCell ref="ULC323:ULC324"/>
    <mergeCell ref="ULD323:ULD324"/>
    <mergeCell ref="ULE323:ULE324"/>
    <mergeCell ref="ULF323:ULF324"/>
    <mergeCell ref="ULG323:ULG324"/>
    <mergeCell ref="ULH323:ULH324"/>
    <mergeCell ref="ULO323:ULO324"/>
    <mergeCell ref="ULP323:ULP324"/>
    <mergeCell ref="ULQ323:ULQ324"/>
    <mergeCell ref="ULS323:ULS324"/>
    <mergeCell ref="ULT323:ULT324"/>
    <mergeCell ref="ULU323:ULU324"/>
    <mergeCell ref="UJS323:UJS324"/>
    <mergeCell ref="UJT323:UJT324"/>
    <mergeCell ref="UJU323:UJU324"/>
    <mergeCell ref="UJW323:UJW324"/>
    <mergeCell ref="UJX323:UJX324"/>
    <mergeCell ref="UJY323:UJY324"/>
    <mergeCell ref="UJZ323:UJZ324"/>
    <mergeCell ref="UKA323:UKA324"/>
    <mergeCell ref="UKB323:UKB324"/>
    <mergeCell ref="UKN323:UKN324"/>
    <mergeCell ref="UKO323:UKO324"/>
    <mergeCell ref="UKP323:UKP324"/>
    <mergeCell ref="UKQ323:UKQ324"/>
    <mergeCell ref="UJM324:UJR324"/>
    <mergeCell ref="UGU323:UGU324"/>
    <mergeCell ref="UGV323:UGV324"/>
    <mergeCell ref="UCS324:UCX324"/>
    <mergeCell ref="UDI324:UDN324"/>
    <mergeCell ref="UDY324:UED324"/>
    <mergeCell ref="UEO324:UET324"/>
    <mergeCell ref="UDU323:UDU324"/>
    <mergeCell ref="UDV323:UDV324"/>
    <mergeCell ref="UDW323:UDW324"/>
    <mergeCell ref="UDX323:UDX324"/>
    <mergeCell ref="UEE323:UEE324"/>
    <mergeCell ref="UEF323:UEF324"/>
    <mergeCell ref="UEG323:UEG324"/>
    <mergeCell ref="UEI323:UEI324"/>
    <mergeCell ref="UEJ323:UEJ324"/>
    <mergeCell ref="UEK323:UEK324"/>
    <mergeCell ref="UEL323:UEL324"/>
    <mergeCell ref="UEM323:UEM324"/>
    <mergeCell ref="UIS323:UIS324"/>
    <mergeCell ref="UIT323:UIT324"/>
    <mergeCell ref="UIU323:UIU324"/>
    <mergeCell ref="UIV323:UIV324"/>
    <mergeCell ref="UJC323:UJC324"/>
    <mergeCell ref="UJD323:UJD324"/>
    <mergeCell ref="UJE323:UJE324"/>
    <mergeCell ref="UJG323:UJG324"/>
    <mergeCell ref="UJH323:UJH324"/>
    <mergeCell ref="UJI323:UJI324"/>
    <mergeCell ref="UJJ323:UJJ324"/>
    <mergeCell ref="UJK323:UJK324"/>
    <mergeCell ref="UJL323:UJL324"/>
    <mergeCell ref="UIG324:UIL324"/>
    <mergeCell ref="UIW324:UJB324"/>
    <mergeCell ref="UGW323:UGW324"/>
    <mergeCell ref="UGX323:UGX324"/>
    <mergeCell ref="UGY323:UGY324"/>
    <mergeCell ref="UGZ323:UGZ324"/>
    <mergeCell ref="UHG323:UHG324"/>
    <mergeCell ref="UHH323:UHH324"/>
    <mergeCell ref="UEZ323:UEZ324"/>
    <mergeCell ref="UFA323:UFA324"/>
    <mergeCell ref="UFB323:UFB324"/>
    <mergeCell ref="UFC323:UFC324"/>
    <mergeCell ref="UFD323:UFD324"/>
    <mergeCell ref="UFK323:UFK324"/>
    <mergeCell ref="UFL323:UFL324"/>
    <mergeCell ref="UFM323:UFM324"/>
    <mergeCell ref="UFO323:UFO324"/>
    <mergeCell ref="UFP323:UFP324"/>
    <mergeCell ref="UFQ323:UFQ324"/>
    <mergeCell ref="UFR323:UFR324"/>
    <mergeCell ref="UFS323:UFS324"/>
    <mergeCell ref="UFT323:UFT324"/>
    <mergeCell ref="UGA323:UGA324"/>
    <mergeCell ref="UGB323:UGB324"/>
    <mergeCell ref="UGC323:UGC324"/>
    <mergeCell ref="UHI323:UHI324"/>
    <mergeCell ref="UHK323:UHK324"/>
    <mergeCell ref="UHL323:UHL324"/>
    <mergeCell ref="UHM323:UHM324"/>
    <mergeCell ref="UHN323:UHN324"/>
    <mergeCell ref="UHO323:UHO324"/>
    <mergeCell ref="UHP323:UHP324"/>
    <mergeCell ref="UHW323:UHW324"/>
    <mergeCell ref="UAD323:UAD324"/>
    <mergeCell ref="UAE323:UAE324"/>
    <mergeCell ref="UEN323:UEN324"/>
    <mergeCell ref="UEU323:UEU324"/>
    <mergeCell ref="UEV323:UEV324"/>
    <mergeCell ref="UEW323:UEW324"/>
    <mergeCell ref="UEY323:UEY324"/>
    <mergeCell ref="UCP323:UCP324"/>
    <mergeCell ref="UCQ323:UCQ324"/>
    <mergeCell ref="UCR323:UCR324"/>
    <mergeCell ref="UCY323:UCY324"/>
    <mergeCell ref="UCZ323:UCZ324"/>
    <mergeCell ref="UDA323:UDA324"/>
    <mergeCell ref="UDC323:UDC324"/>
    <mergeCell ref="UDD323:UDD324"/>
    <mergeCell ref="UDE323:UDE324"/>
    <mergeCell ref="UDF323:UDF324"/>
    <mergeCell ref="UDG323:UDG324"/>
    <mergeCell ref="UDH323:UDH324"/>
    <mergeCell ref="UDO323:UDO324"/>
    <mergeCell ref="UDP323:UDP324"/>
    <mergeCell ref="UDQ323:UDQ324"/>
    <mergeCell ref="UDS323:UDS324"/>
    <mergeCell ref="UDT323:UDT324"/>
    <mergeCell ref="UGE323:UGE324"/>
    <mergeCell ref="UGF323:UGF324"/>
    <mergeCell ref="UGG323:UGG324"/>
    <mergeCell ref="UGH323:UGH324"/>
    <mergeCell ref="UGI323:UGI324"/>
    <mergeCell ref="UGJ323:UGJ324"/>
    <mergeCell ref="UGQ323:UGQ324"/>
    <mergeCell ref="UGR323:UGR324"/>
    <mergeCell ref="UGS323:UGS324"/>
    <mergeCell ref="UAG324:UAL324"/>
    <mergeCell ref="UAW324:UBB324"/>
    <mergeCell ref="UBM324:UBR324"/>
    <mergeCell ref="UCC324:UCH324"/>
    <mergeCell ref="UBK323:UBK324"/>
    <mergeCell ref="UBL323:UBL324"/>
    <mergeCell ref="UBS323:UBS324"/>
    <mergeCell ref="UBT323:UBT324"/>
    <mergeCell ref="UBU323:UBU324"/>
    <mergeCell ref="UBW323:UBW324"/>
    <mergeCell ref="UBX323:UBX324"/>
    <mergeCell ref="UBY323:UBY324"/>
    <mergeCell ref="UBZ323:UBZ324"/>
    <mergeCell ref="UCA323:UCA324"/>
    <mergeCell ref="UCB323:UCB324"/>
    <mergeCell ref="UCI323:UCI324"/>
    <mergeCell ref="UCJ323:UCJ324"/>
    <mergeCell ref="UCK323:UCK324"/>
    <mergeCell ref="UCM323:UCM324"/>
    <mergeCell ref="UCN323:UCN324"/>
    <mergeCell ref="UCO323:UCO324"/>
    <mergeCell ref="UAF323:UAF324"/>
    <mergeCell ref="UAM323:UAM324"/>
    <mergeCell ref="UAN323:UAN324"/>
    <mergeCell ref="UAO323:UAO324"/>
    <mergeCell ref="UAQ323:UAQ324"/>
    <mergeCell ref="UAR323:UAR324"/>
    <mergeCell ref="UAS323:UAS324"/>
    <mergeCell ref="UAT323:UAT324"/>
    <mergeCell ref="UAU323:UAU324"/>
    <mergeCell ref="UAV323:UAV324"/>
    <mergeCell ref="UBC323:UBC324"/>
    <mergeCell ref="UBD323:UBD324"/>
    <mergeCell ref="UBE323:UBE324"/>
    <mergeCell ref="UBG323:UBG324"/>
    <mergeCell ref="UBH323:UBH324"/>
    <mergeCell ref="UBI323:UBI324"/>
    <mergeCell ref="UBJ323:UBJ324"/>
    <mergeCell ref="TYZ323:TYZ324"/>
    <mergeCell ref="TWL323:TWL324"/>
    <mergeCell ref="TWK323:TWK324"/>
    <mergeCell ref="TWM323:TWM324"/>
    <mergeCell ref="TWU323:TWU324"/>
    <mergeCell ref="TUN323:TUN324"/>
    <mergeCell ref="TUO323:TUO324"/>
    <mergeCell ref="TUP323:TUP324"/>
    <mergeCell ref="TUQ323:TUQ324"/>
    <mergeCell ref="TUR323:TUR324"/>
    <mergeCell ref="TUY323:TUY324"/>
    <mergeCell ref="TUZ323:TUZ324"/>
    <mergeCell ref="TVA323:TVA324"/>
    <mergeCell ref="TVC323:TVC324"/>
    <mergeCell ref="TVD323:TVD324"/>
    <mergeCell ref="TVE323:TVE324"/>
    <mergeCell ref="TVF323:TVF324"/>
    <mergeCell ref="TVG323:TVG324"/>
    <mergeCell ref="TVH323:TVH324"/>
    <mergeCell ref="TVO323:TVO324"/>
    <mergeCell ref="TVP323:TVP324"/>
    <mergeCell ref="TVQ323:TVQ324"/>
    <mergeCell ref="TZL323:TZL324"/>
    <mergeCell ref="TZM323:TZM324"/>
    <mergeCell ref="TZN323:TZN324"/>
    <mergeCell ref="TZO323:TZO324"/>
    <mergeCell ref="TZP323:TZP324"/>
    <mergeCell ref="TZW323:TZW324"/>
    <mergeCell ref="TZX323:TZX324"/>
    <mergeCell ref="TZY323:TZY324"/>
    <mergeCell ref="UAA323:UAA324"/>
    <mergeCell ref="UAB323:UAB324"/>
    <mergeCell ref="UAC323:UAC324"/>
    <mergeCell ref="TYB323:TYB324"/>
    <mergeCell ref="TYC323:TYC324"/>
    <mergeCell ref="TYE323:TYE324"/>
    <mergeCell ref="TYF323:TYF324"/>
    <mergeCell ref="TYG323:TYG324"/>
    <mergeCell ref="TYH323:TYH324"/>
    <mergeCell ref="TYI323:TYI324"/>
    <mergeCell ref="TYJ323:TYJ324"/>
    <mergeCell ref="TYQ323:TYQ324"/>
    <mergeCell ref="TYR323:TYR324"/>
    <mergeCell ref="TYS323:TYS324"/>
    <mergeCell ref="TYU323:TYU324"/>
    <mergeCell ref="TYV323:TYV324"/>
    <mergeCell ref="TYW323:TYW324"/>
    <mergeCell ref="TYX323:TYX324"/>
    <mergeCell ref="TYY323:TYY324"/>
    <mergeCell ref="TUS324:TUX324"/>
    <mergeCell ref="TVI324:TVN324"/>
    <mergeCell ref="TVY324:TWD324"/>
    <mergeCell ref="TWO324:TWT324"/>
    <mergeCell ref="TZA324:TZF324"/>
    <mergeCell ref="TZQ324:TZV324"/>
    <mergeCell ref="TXT323:TXT324"/>
    <mergeCell ref="TYA323:TYA324"/>
    <mergeCell ref="TVS323:TVS324"/>
    <mergeCell ref="TVT323:TVT324"/>
    <mergeCell ref="TVU323:TVU324"/>
    <mergeCell ref="TVV323:TVV324"/>
    <mergeCell ref="TVW323:TVW324"/>
    <mergeCell ref="TVX323:TVX324"/>
    <mergeCell ref="TWE323:TWE324"/>
    <mergeCell ref="TQY323:TQY324"/>
    <mergeCell ref="TQZ323:TQZ324"/>
    <mergeCell ref="TRG323:TRG324"/>
    <mergeCell ref="TRH323:TRH324"/>
    <mergeCell ref="TUB323:TUB324"/>
    <mergeCell ref="TUI323:TUI324"/>
    <mergeCell ref="TUJ323:TUJ324"/>
    <mergeCell ref="TUK323:TUK324"/>
    <mergeCell ref="TUM323:TUM324"/>
    <mergeCell ref="TZG323:TZG324"/>
    <mergeCell ref="TZH323:TZH324"/>
    <mergeCell ref="TZI323:TZI324"/>
    <mergeCell ref="TZK323:TZK324"/>
    <mergeCell ref="TTY323:TTY324"/>
    <mergeCell ref="TTZ323:TTZ324"/>
    <mergeCell ref="TUA323:TUA324"/>
    <mergeCell ref="TQX323:TQX324"/>
    <mergeCell ref="TTI323:TTI324"/>
    <mergeCell ref="TTJ323:TTJ324"/>
    <mergeCell ref="TTK323:TTK324"/>
    <mergeCell ref="TTL323:TTL324"/>
    <mergeCell ref="TTS323:TTS324"/>
    <mergeCell ref="TTT323:TTT324"/>
    <mergeCell ref="TTU323:TTU324"/>
    <mergeCell ref="TTW323:TTW324"/>
    <mergeCell ref="TTX323:TTX324"/>
    <mergeCell ref="TSD323:TSD324"/>
    <mergeCell ref="TSE323:TSE324"/>
    <mergeCell ref="TSF323:TSF324"/>
    <mergeCell ref="TSM323:TSM324"/>
    <mergeCell ref="TSN323:TSN324"/>
    <mergeCell ref="TSO323:TSO324"/>
    <mergeCell ref="TSQ323:TSQ324"/>
    <mergeCell ref="TSR323:TSR324"/>
    <mergeCell ref="TSS323:TSS324"/>
    <mergeCell ref="TST323:TST324"/>
    <mergeCell ref="TSU323:TSU324"/>
    <mergeCell ref="TSV323:TSV324"/>
    <mergeCell ref="TTC323:TTC324"/>
    <mergeCell ref="TTD323:TTD324"/>
    <mergeCell ref="TTE323:TTE324"/>
    <mergeCell ref="TTG323:TTG324"/>
    <mergeCell ref="TTH323:TTH324"/>
    <mergeCell ref="TSW324:TTB324"/>
    <mergeCell ref="TTM324:TTR324"/>
    <mergeCell ref="TUC324:TUH324"/>
    <mergeCell ref="TXE324:TXJ324"/>
    <mergeCell ref="TXU324:TXZ324"/>
    <mergeCell ref="TYK324:TYP324"/>
    <mergeCell ref="TWW323:TWW324"/>
    <mergeCell ref="TWY323:TWY324"/>
    <mergeCell ref="TWZ323:TWZ324"/>
    <mergeCell ref="TXA323:TXA324"/>
    <mergeCell ref="TXB323:TXB324"/>
    <mergeCell ref="TXC323:TXC324"/>
    <mergeCell ref="TXD323:TXD324"/>
    <mergeCell ref="TXK323:TXK324"/>
    <mergeCell ref="TXL323:TXL324"/>
    <mergeCell ref="TXM323:TXM324"/>
    <mergeCell ref="TXO323:TXO324"/>
    <mergeCell ref="TXP323:TXP324"/>
    <mergeCell ref="TXQ323:TXQ324"/>
    <mergeCell ref="TXR323:TXR324"/>
    <mergeCell ref="TXS323:TXS324"/>
    <mergeCell ref="TPK323:TPK324"/>
    <mergeCell ref="TPL323:TPL324"/>
    <mergeCell ref="TPM323:TPM324"/>
    <mergeCell ref="TPO323:TPO324"/>
    <mergeCell ref="TRN323:TRN324"/>
    <mergeCell ref="TRO323:TRO324"/>
    <mergeCell ref="TRP323:TRP324"/>
    <mergeCell ref="TRW323:TRW324"/>
    <mergeCell ref="TRX323:TRX324"/>
    <mergeCell ref="TRY323:TRY324"/>
    <mergeCell ref="TSA323:TSA324"/>
    <mergeCell ref="TSB323:TSB324"/>
    <mergeCell ref="TSC323:TSC324"/>
    <mergeCell ref="TRA324:TRF324"/>
    <mergeCell ref="TRQ324:TRV324"/>
    <mergeCell ref="TSG324:TSL324"/>
    <mergeCell ref="TNC323:TNC324"/>
    <mergeCell ref="TND323:TND324"/>
    <mergeCell ref="TNE323:TNE324"/>
    <mergeCell ref="TNF323:TNF324"/>
    <mergeCell ref="TNG323:TNG324"/>
    <mergeCell ref="TNH323:TNH324"/>
    <mergeCell ref="TNO323:TNO324"/>
    <mergeCell ref="TPT323:TPT324"/>
    <mergeCell ref="TQA323:TQA324"/>
    <mergeCell ref="TQB323:TQB324"/>
    <mergeCell ref="TQC323:TQC324"/>
    <mergeCell ref="TQE323:TQE324"/>
    <mergeCell ref="TQF323:TQF324"/>
    <mergeCell ref="TQG323:TQG324"/>
    <mergeCell ref="TQH323:TQH324"/>
    <mergeCell ref="TQI323:TQI324"/>
    <mergeCell ref="TQJ323:TQJ324"/>
    <mergeCell ref="TQQ323:TQQ324"/>
    <mergeCell ref="TQR323:TQR324"/>
    <mergeCell ref="TQS323:TQS324"/>
    <mergeCell ref="TQU323:TQU324"/>
    <mergeCell ref="TQV323:TQV324"/>
    <mergeCell ref="TQW323:TQW324"/>
    <mergeCell ref="TOU323:TOU324"/>
    <mergeCell ref="TOV323:TOV324"/>
    <mergeCell ref="TOW323:TOW324"/>
    <mergeCell ref="TOY323:TOY324"/>
    <mergeCell ref="TOZ323:TOZ324"/>
    <mergeCell ref="TPA323:TPA324"/>
    <mergeCell ref="TPB323:TPB324"/>
    <mergeCell ref="TPC323:TPC324"/>
    <mergeCell ref="TPD323:TPD324"/>
    <mergeCell ref="TPP323:TPP324"/>
    <mergeCell ref="TPQ323:TPQ324"/>
    <mergeCell ref="TPR323:TPR324"/>
    <mergeCell ref="TPS323:TPS324"/>
    <mergeCell ref="TOO324:TOT324"/>
    <mergeCell ref="TPE324:TPJ324"/>
    <mergeCell ref="TPU324:TPZ324"/>
    <mergeCell ref="TQK324:TQP324"/>
    <mergeCell ref="TNP323:TNP324"/>
    <mergeCell ref="TNQ323:TNQ324"/>
    <mergeCell ref="TNS323:TNS324"/>
    <mergeCell ref="TNT323:TNT324"/>
    <mergeCell ref="TNU323:TNU324"/>
    <mergeCell ref="TNV323:TNV324"/>
    <mergeCell ref="TNW323:TNW324"/>
    <mergeCell ref="TNX323:TNX324"/>
    <mergeCell ref="TOE323:TOE324"/>
    <mergeCell ref="TOF323:TOF324"/>
    <mergeCell ref="TOG323:TOG324"/>
    <mergeCell ref="TOI323:TOI324"/>
    <mergeCell ref="TOJ323:TOJ324"/>
    <mergeCell ref="TOK323:TOK324"/>
    <mergeCell ref="TOL323:TOL324"/>
    <mergeCell ref="TOM323:TOM324"/>
    <mergeCell ref="TON323:TON324"/>
    <mergeCell ref="TLY323:TLY324"/>
    <mergeCell ref="TLZ323:TLZ324"/>
    <mergeCell ref="TMA323:TMA324"/>
    <mergeCell ref="TMB323:TMB324"/>
    <mergeCell ref="TMI323:TMI324"/>
    <mergeCell ref="TMJ323:TMJ324"/>
    <mergeCell ref="TKB323:TKB324"/>
    <mergeCell ref="TKC323:TKC324"/>
    <mergeCell ref="TKD323:TKD324"/>
    <mergeCell ref="TKE323:TKE324"/>
    <mergeCell ref="TKF323:TKF324"/>
    <mergeCell ref="TKM323:TKM324"/>
    <mergeCell ref="TKN323:TKN324"/>
    <mergeCell ref="TKO323:TKO324"/>
    <mergeCell ref="TKQ323:TKQ324"/>
    <mergeCell ref="TKR323:TKR324"/>
    <mergeCell ref="TKS323:TKS324"/>
    <mergeCell ref="TKT323:TKT324"/>
    <mergeCell ref="TKU323:TKU324"/>
    <mergeCell ref="TKV323:TKV324"/>
    <mergeCell ref="TLC323:TLC324"/>
    <mergeCell ref="TLD323:TLD324"/>
    <mergeCell ref="TLE323:TLE324"/>
    <mergeCell ref="TMK323:TMK324"/>
    <mergeCell ref="TMM323:TMM324"/>
    <mergeCell ref="TMN323:TMN324"/>
    <mergeCell ref="TMO323:TMO324"/>
    <mergeCell ref="TMP323:TMP324"/>
    <mergeCell ref="TMQ323:TMQ324"/>
    <mergeCell ref="TMR323:TMR324"/>
    <mergeCell ref="TMY323:TMY324"/>
    <mergeCell ref="TMZ323:TMZ324"/>
    <mergeCell ref="TNA323:TNA324"/>
    <mergeCell ref="TKG324:TKL324"/>
    <mergeCell ref="TKW324:TLB324"/>
    <mergeCell ref="TLM324:TLR324"/>
    <mergeCell ref="TMC324:TMH324"/>
    <mergeCell ref="TMS324:TMX324"/>
    <mergeCell ref="TNI324:TNN324"/>
    <mergeCell ref="TNY324:TOD324"/>
    <mergeCell ref="TJP323:TJP324"/>
    <mergeCell ref="TJW323:TJW324"/>
    <mergeCell ref="TJX323:TJX324"/>
    <mergeCell ref="TJY323:TJY324"/>
    <mergeCell ref="TKA323:TKA324"/>
    <mergeCell ref="THR323:THR324"/>
    <mergeCell ref="THS323:THS324"/>
    <mergeCell ref="THT323:THT324"/>
    <mergeCell ref="TIA323:TIA324"/>
    <mergeCell ref="TIB323:TIB324"/>
    <mergeCell ref="TIC323:TIC324"/>
    <mergeCell ref="TIE323:TIE324"/>
    <mergeCell ref="TIF323:TIF324"/>
    <mergeCell ref="TIG323:TIG324"/>
    <mergeCell ref="TIH323:TIH324"/>
    <mergeCell ref="TII323:TII324"/>
    <mergeCell ref="TIJ323:TIJ324"/>
    <mergeCell ref="TIQ323:TIQ324"/>
    <mergeCell ref="TIR323:TIR324"/>
    <mergeCell ref="TIS323:TIS324"/>
    <mergeCell ref="TIU323:TIU324"/>
    <mergeCell ref="TIV323:TIV324"/>
    <mergeCell ref="TLG323:TLG324"/>
    <mergeCell ref="TLH323:TLH324"/>
    <mergeCell ref="TLI323:TLI324"/>
    <mergeCell ref="TLJ323:TLJ324"/>
    <mergeCell ref="TLK323:TLK324"/>
    <mergeCell ref="TLL323:TLL324"/>
    <mergeCell ref="TLS323:TLS324"/>
    <mergeCell ref="TLT323:TLT324"/>
    <mergeCell ref="TLU323:TLU324"/>
    <mergeCell ref="TLW323:TLW324"/>
    <mergeCell ref="TLX323:TLX324"/>
    <mergeCell ref="THU324:THZ324"/>
    <mergeCell ref="TIK324:TIP324"/>
    <mergeCell ref="TJA324:TJF324"/>
    <mergeCell ref="TJQ324:TJV324"/>
    <mergeCell ref="TIW323:TIW324"/>
    <mergeCell ref="TIX323:TIX324"/>
    <mergeCell ref="TIY323:TIY324"/>
    <mergeCell ref="TIZ323:TIZ324"/>
    <mergeCell ref="TJG323:TJG324"/>
    <mergeCell ref="TJH323:TJH324"/>
    <mergeCell ref="TJI323:TJI324"/>
    <mergeCell ref="TJK323:TJK324"/>
    <mergeCell ref="TJL323:TJL324"/>
    <mergeCell ref="TJM323:TJM324"/>
    <mergeCell ref="TJN323:TJN324"/>
    <mergeCell ref="TJO323:TJO324"/>
    <mergeCell ref="TGM323:TGM324"/>
    <mergeCell ref="TGN323:TGN324"/>
    <mergeCell ref="TGU323:TGU324"/>
    <mergeCell ref="TGV323:TGV324"/>
    <mergeCell ref="TGW323:TGW324"/>
    <mergeCell ref="TGY323:TGY324"/>
    <mergeCell ref="TGZ323:TGZ324"/>
    <mergeCell ref="THA323:THA324"/>
    <mergeCell ref="THB323:THB324"/>
    <mergeCell ref="THC323:THC324"/>
    <mergeCell ref="THD323:THD324"/>
    <mergeCell ref="THK323:THK324"/>
    <mergeCell ref="THL323:THL324"/>
    <mergeCell ref="THM323:THM324"/>
    <mergeCell ref="THO323:THO324"/>
    <mergeCell ref="THP323:THP324"/>
    <mergeCell ref="THQ323:THQ324"/>
    <mergeCell ref="TFH323:TFH324"/>
    <mergeCell ref="TFO323:TFO324"/>
    <mergeCell ref="TFP323:TFP324"/>
    <mergeCell ref="TFQ323:TFQ324"/>
    <mergeCell ref="TFS323:TFS324"/>
    <mergeCell ref="TFT323:TFT324"/>
    <mergeCell ref="TFU323:TFU324"/>
    <mergeCell ref="TFV323:TFV324"/>
    <mergeCell ref="TFW323:TFW324"/>
    <mergeCell ref="TFX323:TFX324"/>
    <mergeCell ref="TGE323:TGE324"/>
    <mergeCell ref="TGF323:TGF324"/>
    <mergeCell ref="TGG323:TGG324"/>
    <mergeCell ref="TEC324:TEH324"/>
    <mergeCell ref="TES324:TEX324"/>
    <mergeCell ref="TFI324:TFN324"/>
    <mergeCell ref="TFY324:TGD324"/>
    <mergeCell ref="TGO324:TGT324"/>
    <mergeCell ref="THE324:THJ324"/>
    <mergeCell ref="TGL323:TGL324"/>
    <mergeCell ref="TFG323:TFG324"/>
    <mergeCell ref="TAQ323:TAQ324"/>
    <mergeCell ref="TAR323:TAR324"/>
    <mergeCell ref="TAS323:TAS324"/>
    <mergeCell ref="TEN323:TEN324"/>
    <mergeCell ref="TEO323:TEO324"/>
    <mergeCell ref="TEP323:TEP324"/>
    <mergeCell ref="TEQ323:TEQ324"/>
    <mergeCell ref="TER323:TER324"/>
    <mergeCell ref="TEY323:TEY324"/>
    <mergeCell ref="TEZ323:TEZ324"/>
    <mergeCell ref="TFA323:TFA324"/>
    <mergeCell ref="TFC323:TFC324"/>
    <mergeCell ref="TFD323:TFD324"/>
    <mergeCell ref="TFE323:TFE324"/>
    <mergeCell ref="TFF323:TFF324"/>
    <mergeCell ref="TDD323:TDD324"/>
    <mergeCell ref="TDE323:TDE324"/>
    <mergeCell ref="TDG323:TDG324"/>
    <mergeCell ref="TDH323:TDH324"/>
    <mergeCell ref="TDI323:TDI324"/>
    <mergeCell ref="TDJ323:TDJ324"/>
    <mergeCell ref="TDK323:TDK324"/>
    <mergeCell ref="TDL323:TDL324"/>
    <mergeCell ref="TDS323:TDS324"/>
    <mergeCell ref="TDT323:TDT324"/>
    <mergeCell ref="TDU323:TDU324"/>
    <mergeCell ref="TDW323:TDW324"/>
    <mergeCell ref="TDX323:TDX324"/>
    <mergeCell ref="TDY323:TDY324"/>
    <mergeCell ref="TDZ323:TDZ324"/>
    <mergeCell ref="TEA323:TEA324"/>
    <mergeCell ref="SZU324:SZZ324"/>
    <mergeCell ref="TAK324:TAP324"/>
    <mergeCell ref="TBA324:TBF324"/>
    <mergeCell ref="TBQ324:TBV324"/>
    <mergeCell ref="TCG324:TCL324"/>
    <mergeCell ref="TBY323:TBY324"/>
    <mergeCell ref="TCA323:TCA324"/>
    <mergeCell ref="TCB323:TCB324"/>
    <mergeCell ref="TCC323:TCC324"/>
    <mergeCell ref="TCD323:TCD324"/>
    <mergeCell ref="TCE323:TCE324"/>
    <mergeCell ref="TCF323:TCF324"/>
    <mergeCell ref="TDM324:TDR324"/>
    <mergeCell ref="TEB323:TEB324"/>
    <mergeCell ref="SZD323:SZD324"/>
    <mergeCell ref="SZK323:SZK324"/>
    <mergeCell ref="SZL323:SZL324"/>
    <mergeCell ref="SZM323:SZM324"/>
    <mergeCell ref="SZO323:SZO324"/>
    <mergeCell ref="TEI323:TEI324"/>
    <mergeCell ref="TEJ323:TEJ324"/>
    <mergeCell ref="TEK323:TEK324"/>
    <mergeCell ref="TEM323:TEM324"/>
    <mergeCell ref="TCW324:TDB324"/>
    <mergeCell ref="TCM323:TCM324"/>
    <mergeCell ref="TCN323:TCN324"/>
    <mergeCell ref="TCO323:TCO324"/>
    <mergeCell ref="TCQ323:TCQ324"/>
    <mergeCell ref="TCR323:TCR324"/>
    <mergeCell ref="TCS323:TCS324"/>
    <mergeCell ref="TCT323:TCT324"/>
    <mergeCell ref="TCU323:TCU324"/>
    <mergeCell ref="TCV323:TCV324"/>
    <mergeCell ref="TDC323:TDC324"/>
    <mergeCell ref="TBH323:TBH324"/>
    <mergeCell ref="TBI323:TBI324"/>
    <mergeCell ref="TBK323:TBK324"/>
    <mergeCell ref="TBL323:TBL324"/>
    <mergeCell ref="TBP323:TBP324"/>
    <mergeCell ref="TBX323:TBX324"/>
    <mergeCell ref="SWK323:SWK324"/>
    <mergeCell ref="SWM323:SWM324"/>
    <mergeCell ref="SWN323:SWN324"/>
    <mergeCell ref="SWO323:SWO324"/>
    <mergeCell ref="TGI323:TGI324"/>
    <mergeCell ref="TGJ323:TGJ324"/>
    <mergeCell ref="TGK323:TGK324"/>
    <mergeCell ref="SXY324:SYD324"/>
    <mergeCell ref="SYO324:SYT324"/>
    <mergeCell ref="SZE324:SZJ324"/>
    <mergeCell ref="TAU323:TAU324"/>
    <mergeCell ref="TAV323:TAV324"/>
    <mergeCell ref="TAW323:TAW324"/>
    <mergeCell ref="TAX323:TAX324"/>
    <mergeCell ref="TAY323:TAY324"/>
    <mergeCell ref="TAZ323:TAZ324"/>
    <mergeCell ref="TBG323:TBG324"/>
    <mergeCell ref="SZA323:SZA324"/>
    <mergeCell ref="SZB323:SZB324"/>
    <mergeCell ref="SZC323:SZC324"/>
    <mergeCell ref="TBN323:TBN324"/>
    <mergeCell ref="TBM323:TBM324"/>
    <mergeCell ref="TBO323:TBO324"/>
    <mergeCell ref="TBW323:TBW324"/>
    <mergeCell ref="SZP323:SZP324"/>
    <mergeCell ref="SZQ323:SZQ324"/>
    <mergeCell ref="SZR323:SZR324"/>
    <mergeCell ref="SZS323:SZS324"/>
    <mergeCell ref="SZT323:SZT324"/>
    <mergeCell ref="TAA323:TAA324"/>
    <mergeCell ref="TAB323:TAB324"/>
    <mergeCell ref="TAC323:TAC324"/>
    <mergeCell ref="TAE323:TAE324"/>
    <mergeCell ref="TAF323:TAF324"/>
    <mergeCell ref="TAG323:TAG324"/>
    <mergeCell ref="TAH323:TAH324"/>
    <mergeCell ref="TAI323:TAI324"/>
    <mergeCell ref="TAJ323:TAJ324"/>
    <mergeCell ref="SVZ323:SVZ324"/>
    <mergeCell ref="SYK323:SYK324"/>
    <mergeCell ref="SYL323:SYL324"/>
    <mergeCell ref="SYM323:SYM324"/>
    <mergeCell ref="SYN323:SYN324"/>
    <mergeCell ref="SYU323:SYU324"/>
    <mergeCell ref="SYV323:SYV324"/>
    <mergeCell ref="SYW323:SYW324"/>
    <mergeCell ref="SYY323:SYY324"/>
    <mergeCell ref="SYZ323:SYZ324"/>
    <mergeCell ref="SXF323:SXF324"/>
    <mergeCell ref="SXG323:SXG324"/>
    <mergeCell ref="SXH323:SXH324"/>
    <mergeCell ref="SXO323:SXO324"/>
    <mergeCell ref="SXP323:SXP324"/>
    <mergeCell ref="SXQ323:SXQ324"/>
    <mergeCell ref="SXS323:SXS324"/>
    <mergeCell ref="SXT323:SXT324"/>
    <mergeCell ref="SXU323:SXU324"/>
    <mergeCell ref="SXV323:SXV324"/>
    <mergeCell ref="SXW323:SXW324"/>
    <mergeCell ref="SXX323:SXX324"/>
    <mergeCell ref="SYE323:SYE324"/>
    <mergeCell ref="SYF323:SYF324"/>
    <mergeCell ref="SYG323:SYG324"/>
    <mergeCell ref="SYI323:SYI324"/>
    <mergeCell ref="SYJ323:SYJ324"/>
    <mergeCell ref="SUM323:SUM324"/>
    <mergeCell ref="SUN323:SUN324"/>
    <mergeCell ref="SUO323:SUO324"/>
    <mergeCell ref="SUQ323:SUQ324"/>
    <mergeCell ref="SWP323:SWP324"/>
    <mergeCell ref="SWQ323:SWQ324"/>
    <mergeCell ref="SWR323:SWR324"/>
    <mergeCell ref="SWY323:SWY324"/>
    <mergeCell ref="SWZ323:SWZ324"/>
    <mergeCell ref="SXA323:SXA324"/>
    <mergeCell ref="SXC323:SXC324"/>
    <mergeCell ref="SXD323:SXD324"/>
    <mergeCell ref="SXE323:SXE324"/>
    <mergeCell ref="SWC324:SWH324"/>
    <mergeCell ref="SWS324:SWX324"/>
    <mergeCell ref="SXI324:SXN324"/>
    <mergeCell ref="SWA323:SWA324"/>
    <mergeCell ref="SWB323:SWB324"/>
    <mergeCell ref="SWI323:SWI324"/>
    <mergeCell ref="SWJ323:SWJ324"/>
    <mergeCell ref="SSE323:SSE324"/>
    <mergeCell ref="SSF323:SSF324"/>
    <mergeCell ref="SSG323:SSG324"/>
    <mergeCell ref="SSH323:SSH324"/>
    <mergeCell ref="SSI323:SSI324"/>
    <mergeCell ref="SSJ323:SSJ324"/>
    <mergeCell ref="SSQ323:SSQ324"/>
    <mergeCell ref="SUV323:SUV324"/>
    <mergeCell ref="SVC323:SVC324"/>
    <mergeCell ref="SVD323:SVD324"/>
    <mergeCell ref="SVE323:SVE324"/>
    <mergeCell ref="SVG323:SVG324"/>
    <mergeCell ref="SVH323:SVH324"/>
    <mergeCell ref="SVI323:SVI324"/>
    <mergeCell ref="SVJ323:SVJ324"/>
    <mergeCell ref="SVK323:SVK324"/>
    <mergeCell ref="SVL323:SVL324"/>
    <mergeCell ref="SVS323:SVS324"/>
    <mergeCell ref="SVT323:SVT324"/>
    <mergeCell ref="SVU323:SVU324"/>
    <mergeCell ref="SVW323:SVW324"/>
    <mergeCell ref="SVX323:SVX324"/>
    <mergeCell ref="SVY323:SVY324"/>
    <mergeCell ref="STW323:STW324"/>
    <mergeCell ref="STX323:STX324"/>
    <mergeCell ref="STY323:STY324"/>
    <mergeCell ref="SUA323:SUA324"/>
    <mergeCell ref="SUB323:SUB324"/>
    <mergeCell ref="SUC323:SUC324"/>
    <mergeCell ref="SUD323:SUD324"/>
    <mergeCell ref="SUE323:SUE324"/>
    <mergeCell ref="SUF323:SUF324"/>
    <mergeCell ref="SUR323:SUR324"/>
    <mergeCell ref="SUS323:SUS324"/>
    <mergeCell ref="SUT323:SUT324"/>
    <mergeCell ref="SUU323:SUU324"/>
    <mergeCell ref="STQ324:STV324"/>
    <mergeCell ref="SUG324:SUL324"/>
    <mergeCell ref="SUW324:SVB324"/>
    <mergeCell ref="SVM324:SVR324"/>
    <mergeCell ref="SSR323:SSR324"/>
    <mergeCell ref="SSS323:SSS324"/>
    <mergeCell ref="SSU323:SSU324"/>
    <mergeCell ref="SSV323:SSV324"/>
    <mergeCell ref="SSW323:SSW324"/>
    <mergeCell ref="SSX323:SSX324"/>
    <mergeCell ref="SSY323:SSY324"/>
    <mergeCell ref="SSZ323:SSZ324"/>
    <mergeCell ref="STG323:STG324"/>
    <mergeCell ref="STH323:STH324"/>
    <mergeCell ref="STI323:STI324"/>
    <mergeCell ref="STK323:STK324"/>
    <mergeCell ref="STL323:STL324"/>
    <mergeCell ref="STM323:STM324"/>
    <mergeCell ref="STN323:STN324"/>
    <mergeCell ref="STO323:STO324"/>
    <mergeCell ref="STP323:STP324"/>
    <mergeCell ref="SSK324:SSP324"/>
    <mergeCell ref="STA324:STF324"/>
    <mergeCell ref="SRA323:SRA324"/>
    <mergeCell ref="SRB323:SRB324"/>
    <mergeCell ref="SRC323:SRC324"/>
    <mergeCell ref="SRD323:SRD324"/>
    <mergeCell ref="SRK323:SRK324"/>
    <mergeCell ref="SRL323:SRL324"/>
    <mergeCell ref="SPD323:SPD324"/>
    <mergeCell ref="SPE323:SPE324"/>
    <mergeCell ref="SPF323:SPF324"/>
    <mergeCell ref="SPG323:SPG324"/>
    <mergeCell ref="SPH323:SPH324"/>
    <mergeCell ref="SPO323:SPO324"/>
    <mergeCell ref="SPP323:SPP324"/>
    <mergeCell ref="SPQ323:SPQ324"/>
    <mergeCell ref="SPS323:SPS324"/>
    <mergeCell ref="SPT323:SPT324"/>
    <mergeCell ref="SPU323:SPU324"/>
    <mergeCell ref="SPV323:SPV324"/>
    <mergeCell ref="SPW323:SPW324"/>
    <mergeCell ref="SPX323:SPX324"/>
    <mergeCell ref="SQE323:SQE324"/>
    <mergeCell ref="SQF323:SQF324"/>
    <mergeCell ref="SQG323:SQG324"/>
    <mergeCell ref="SRM323:SRM324"/>
    <mergeCell ref="SRO323:SRO324"/>
    <mergeCell ref="SRP323:SRP324"/>
    <mergeCell ref="SRQ323:SRQ324"/>
    <mergeCell ref="SRR323:SRR324"/>
    <mergeCell ref="SRS323:SRS324"/>
    <mergeCell ref="SRT323:SRT324"/>
    <mergeCell ref="SSA323:SSA324"/>
    <mergeCell ref="SSB323:SSB324"/>
    <mergeCell ref="SSC323:SSC324"/>
    <mergeCell ref="SPI324:SPN324"/>
    <mergeCell ref="SPY324:SQD324"/>
    <mergeCell ref="SQO324:SQT324"/>
    <mergeCell ref="SRE324:SRJ324"/>
    <mergeCell ref="SRU324:SRZ324"/>
    <mergeCell ref="SOR323:SOR324"/>
    <mergeCell ref="SOY323:SOY324"/>
    <mergeCell ref="SOZ323:SOZ324"/>
    <mergeCell ref="SPA323:SPA324"/>
    <mergeCell ref="SPC323:SPC324"/>
    <mergeCell ref="SMT323:SMT324"/>
    <mergeCell ref="SMU323:SMU324"/>
    <mergeCell ref="SMV323:SMV324"/>
    <mergeCell ref="SNC323:SNC324"/>
    <mergeCell ref="SND323:SND324"/>
    <mergeCell ref="SNE323:SNE324"/>
    <mergeCell ref="SNG323:SNG324"/>
    <mergeCell ref="SNH323:SNH324"/>
    <mergeCell ref="SNI323:SNI324"/>
    <mergeCell ref="SNJ323:SNJ324"/>
    <mergeCell ref="SNK323:SNK324"/>
    <mergeCell ref="SNL323:SNL324"/>
    <mergeCell ref="SNS323:SNS324"/>
    <mergeCell ref="SNT323:SNT324"/>
    <mergeCell ref="SNU323:SNU324"/>
    <mergeCell ref="SNW323:SNW324"/>
    <mergeCell ref="SNX323:SNX324"/>
    <mergeCell ref="SQI323:SQI324"/>
    <mergeCell ref="SQJ323:SQJ324"/>
    <mergeCell ref="SQK323:SQK324"/>
    <mergeCell ref="SQL323:SQL324"/>
    <mergeCell ref="SQM323:SQM324"/>
    <mergeCell ref="SQN323:SQN324"/>
    <mergeCell ref="SQU323:SQU324"/>
    <mergeCell ref="SQV323:SQV324"/>
    <mergeCell ref="SQW323:SQW324"/>
    <mergeCell ref="SQY323:SQY324"/>
    <mergeCell ref="SQZ323:SQZ324"/>
    <mergeCell ref="SMW324:SNB324"/>
    <mergeCell ref="SNM324:SNR324"/>
    <mergeCell ref="SOC324:SOH324"/>
    <mergeCell ref="SOS324:SOX324"/>
    <mergeCell ref="SNY323:SNY324"/>
    <mergeCell ref="SNZ323:SNZ324"/>
    <mergeCell ref="SOA323:SOA324"/>
    <mergeCell ref="SOB323:SOB324"/>
    <mergeCell ref="SOI323:SOI324"/>
    <mergeCell ref="SOJ323:SOJ324"/>
    <mergeCell ref="SOK323:SOK324"/>
    <mergeCell ref="SOM323:SOM324"/>
    <mergeCell ref="SON323:SON324"/>
    <mergeCell ref="SOO323:SOO324"/>
    <mergeCell ref="SOP323:SOP324"/>
    <mergeCell ref="SOQ323:SOQ324"/>
    <mergeCell ref="SLO323:SLO324"/>
    <mergeCell ref="SLP323:SLP324"/>
    <mergeCell ref="SLW323:SLW324"/>
    <mergeCell ref="SLX323:SLX324"/>
    <mergeCell ref="SLY323:SLY324"/>
    <mergeCell ref="SMA323:SMA324"/>
    <mergeCell ref="SMB323:SMB324"/>
    <mergeCell ref="SMC323:SMC324"/>
    <mergeCell ref="SMD323:SMD324"/>
    <mergeCell ref="SME323:SME324"/>
    <mergeCell ref="SMF323:SMF324"/>
    <mergeCell ref="SMM323:SMM324"/>
    <mergeCell ref="SMN323:SMN324"/>
    <mergeCell ref="SMO323:SMO324"/>
    <mergeCell ref="SMQ323:SMQ324"/>
    <mergeCell ref="SMR323:SMR324"/>
    <mergeCell ref="SMS323:SMS324"/>
    <mergeCell ref="SKJ323:SKJ324"/>
    <mergeCell ref="SKQ323:SKQ324"/>
    <mergeCell ref="SKR323:SKR324"/>
    <mergeCell ref="SKS323:SKS324"/>
    <mergeCell ref="SKU323:SKU324"/>
    <mergeCell ref="SKV323:SKV324"/>
    <mergeCell ref="SKW323:SKW324"/>
    <mergeCell ref="SKX323:SKX324"/>
    <mergeCell ref="SKY323:SKY324"/>
    <mergeCell ref="SKZ323:SKZ324"/>
    <mergeCell ref="SLG323:SLG324"/>
    <mergeCell ref="SLH323:SLH324"/>
    <mergeCell ref="SLI323:SLI324"/>
    <mergeCell ref="SJE324:SJJ324"/>
    <mergeCell ref="SJU324:SJZ324"/>
    <mergeCell ref="SKK324:SKP324"/>
    <mergeCell ref="SLA324:SLF324"/>
    <mergeCell ref="SLQ324:SLV324"/>
    <mergeCell ref="SMG324:SML324"/>
    <mergeCell ref="SLN323:SLN324"/>
    <mergeCell ref="SKA323:SKA324"/>
    <mergeCell ref="SKB323:SKB324"/>
    <mergeCell ref="SKC323:SKC324"/>
    <mergeCell ref="SKE323:SKE324"/>
    <mergeCell ref="SKF323:SKF324"/>
    <mergeCell ref="SKG323:SKG324"/>
    <mergeCell ref="SKH323:SKH324"/>
    <mergeCell ref="SKI323:SKI324"/>
    <mergeCell ref="SLK323:SLK324"/>
    <mergeCell ref="SLL323:SLL324"/>
    <mergeCell ref="SLM323:SLM324"/>
    <mergeCell ref="SIF323:SIF324"/>
    <mergeCell ref="SIG323:SIG324"/>
    <mergeCell ref="SII323:SII324"/>
    <mergeCell ref="SIJ323:SIJ324"/>
    <mergeCell ref="SIK323:SIK324"/>
    <mergeCell ref="SIL323:SIL324"/>
    <mergeCell ref="SIM323:SIM324"/>
    <mergeCell ref="SIN323:SIN324"/>
    <mergeCell ref="SIU323:SIU324"/>
    <mergeCell ref="SIV323:SIV324"/>
    <mergeCell ref="SIW323:SIW324"/>
    <mergeCell ref="SIY323:SIY324"/>
    <mergeCell ref="SIZ323:SIZ324"/>
    <mergeCell ref="SJA323:SJA324"/>
    <mergeCell ref="SJB323:SJB324"/>
    <mergeCell ref="SJC323:SJC324"/>
    <mergeCell ref="SEF323:SEF324"/>
    <mergeCell ref="SEM323:SEM324"/>
    <mergeCell ref="SEN323:SEN324"/>
    <mergeCell ref="SEO323:SEO324"/>
    <mergeCell ref="SEQ323:SEQ324"/>
    <mergeCell ref="SJK323:SJK324"/>
    <mergeCell ref="SJL323:SJL324"/>
    <mergeCell ref="SJM323:SJM324"/>
    <mergeCell ref="SJO323:SJO324"/>
    <mergeCell ref="SIO324:SIT324"/>
    <mergeCell ref="SJD323:SJD324"/>
    <mergeCell ref="RZI324:RZN324"/>
    <mergeCell ref="RZY324:SAD324"/>
    <mergeCell ref="SAO324:SAT324"/>
    <mergeCell ref="RXT323:RXT324"/>
    <mergeCell ref="RXU323:RXU324"/>
    <mergeCell ref="RXW323:RXW324"/>
    <mergeCell ref="RXX323:RXX324"/>
    <mergeCell ref="SDA324:SDF324"/>
    <mergeCell ref="SDQ324:SDV324"/>
    <mergeCell ref="SEG324:SEL324"/>
    <mergeCell ref="SEW324:SFB324"/>
    <mergeCell ref="SFM324:SFR324"/>
    <mergeCell ref="SGC324:SGH324"/>
    <mergeCell ref="SGS324:SGX324"/>
    <mergeCell ref="SHI324:SHN324"/>
    <mergeCell ref="SHY324:SID324"/>
    <mergeCell ref="SHA323:SHA324"/>
    <mergeCell ref="SHC323:SHC324"/>
    <mergeCell ref="SHD323:SHD324"/>
    <mergeCell ref="SHE323:SHE324"/>
    <mergeCell ref="SHF323:SHF324"/>
    <mergeCell ref="SHG323:SHG324"/>
    <mergeCell ref="SHH323:SHH324"/>
    <mergeCell ref="SHO323:SHO324"/>
    <mergeCell ref="SHP323:SHP324"/>
    <mergeCell ref="SHQ323:SHQ324"/>
    <mergeCell ref="SHS323:SHS324"/>
    <mergeCell ref="SHT323:SHT324"/>
    <mergeCell ref="SBB323:SBB324"/>
    <mergeCell ref="SDM323:SDM324"/>
    <mergeCell ref="SDN323:SDN324"/>
    <mergeCell ref="SDO323:SDO324"/>
    <mergeCell ref="SDP323:SDP324"/>
    <mergeCell ref="SDW323:SDW324"/>
    <mergeCell ref="SDX323:SDX324"/>
    <mergeCell ref="SDY323:SDY324"/>
    <mergeCell ref="SEA323:SEA324"/>
    <mergeCell ref="SCW323:SCW324"/>
    <mergeCell ref="SCX323:SCX324"/>
    <mergeCell ref="SCY323:SCY324"/>
    <mergeCell ref="SCZ323:SCZ324"/>
    <mergeCell ref="SDG323:SDG324"/>
    <mergeCell ref="SDH323:SDH324"/>
    <mergeCell ref="SDI323:SDI324"/>
    <mergeCell ref="SDK323:SDK324"/>
    <mergeCell ref="SDL323:SDL324"/>
    <mergeCell ref="SFU323:SFU324"/>
    <mergeCell ref="SJP323:SJP324"/>
    <mergeCell ref="SJQ323:SJQ324"/>
    <mergeCell ref="SJR323:SJR324"/>
    <mergeCell ref="SJS323:SJS324"/>
    <mergeCell ref="SJT323:SJT324"/>
    <mergeCell ref="RXD323:RXD324"/>
    <mergeCell ref="RXE323:RXE324"/>
    <mergeCell ref="RUK324:RUP324"/>
    <mergeCell ref="RVA324:RVF324"/>
    <mergeCell ref="RVQ324:RVV324"/>
    <mergeCell ref="RWG324:RWL324"/>
    <mergeCell ref="RWW324:RXB324"/>
    <mergeCell ref="RZO323:RZO324"/>
    <mergeCell ref="RZP323:RZP324"/>
    <mergeCell ref="RZQ323:RZQ324"/>
    <mergeCell ref="RZS323:RZS324"/>
    <mergeCell ref="SBR323:SBR324"/>
    <mergeCell ref="SBS323:SBS324"/>
    <mergeCell ref="SBT323:SBT324"/>
    <mergeCell ref="SCA323:SCA324"/>
    <mergeCell ref="SCB323:SCB324"/>
    <mergeCell ref="SCC323:SCC324"/>
    <mergeCell ref="SCE323:SCE324"/>
    <mergeCell ref="SCF323:SCF324"/>
    <mergeCell ref="SCG323:SCG324"/>
    <mergeCell ref="SBE324:SBJ324"/>
    <mergeCell ref="SBU324:SBZ324"/>
    <mergeCell ref="SCK324:SCP324"/>
    <mergeCell ref="SBC323:SBC324"/>
    <mergeCell ref="SBD323:SBD324"/>
    <mergeCell ref="SBK323:SBK324"/>
    <mergeCell ref="SBL323:SBL324"/>
    <mergeCell ref="RXG323:RXG324"/>
    <mergeCell ref="RXH323:RXH324"/>
    <mergeCell ref="RXI323:RXI324"/>
    <mergeCell ref="RXJ323:RXJ324"/>
    <mergeCell ref="RXK323:RXK324"/>
    <mergeCell ref="RXL323:RXL324"/>
    <mergeCell ref="RXS323:RXS324"/>
    <mergeCell ref="RZX323:RZX324"/>
    <mergeCell ref="SAE323:SAE324"/>
    <mergeCell ref="SAF323:SAF324"/>
    <mergeCell ref="SAG323:SAG324"/>
    <mergeCell ref="SAI323:SAI324"/>
    <mergeCell ref="SAJ323:SAJ324"/>
    <mergeCell ref="SAK323:SAK324"/>
    <mergeCell ref="SAL323:SAL324"/>
    <mergeCell ref="SAM323:SAM324"/>
    <mergeCell ref="SAN323:SAN324"/>
    <mergeCell ref="SAU323:SAU324"/>
    <mergeCell ref="SAV323:SAV324"/>
    <mergeCell ref="SAW323:SAW324"/>
    <mergeCell ref="SAY323:SAY324"/>
    <mergeCell ref="SAZ323:SAZ324"/>
    <mergeCell ref="SBA323:SBA324"/>
    <mergeCell ref="RYY323:RYY324"/>
    <mergeCell ref="RYZ323:RYZ324"/>
    <mergeCell ref="RZA323:RZA324"/>
    <mergeCell ref="RZC323:RZC324"/>
    <mergeCell ref="RZD323:RZD324"/>
    <mergeCell ref="RZE323:RZE324"/>
    <mergeCell ref="RZF323:RZF324"/>
    <mergeCell ref="RZG323:RZG324"/>
    <mergeCell ref="RZH323:RZH324"/>
    <mergeCell ref="RZT323:RZT324"/>
    <mergeCell ref="RZU323:RZU324"/>
    <mergeCell ref="RZV323:RZV324"/>
    <mergeCell ref="RZW323:RZW324"/>
    <mergeCell ref="RYS324:RYX324"/>
    <mergeCell ref="RWA323:RWA324"/>
    <mergeCell ref="RWB323:RWB324"/>
    <mergeCell ref="RRY324:RSD324"/>
    <mergeCell ref="RSO324:RST324"/>
    <mergeCell ref="RTE324:RTJ324"/>
    <mergeCell ref="RTU324:RTZ324"/>
    <mergeCell ref="RTA323:RTA324"/>
    <mergeCell ref="RTB323:RTB324"/>
    <mergeCell ref="RTC323:RTC324"/>
    <mergeCell ref="RTD323:RTD324"/>
    <mergeCell ref="RTK323:RTK324"/>
    <mergeCell ref="RTL323:RTL324"/>
    <mergeCell ref="RTM323:RTM324"/>
    <mergeCell ref="RTO323:RTO324"/>
    <mergeCell ref="RTP323:RTP324"/>
    <mergeCell ref="RTQ323:RTQ324"/>
    <mergeCell ref="RTR323:RTR324"/>
    <mergeCell ref="RTS323:RTS324"/>
    <mergeCell ref="RXY323:RXY324"/>
    <mergeCell ref="RXZ323:RXZ324"/>
    <mergeCell ref="RYA323:RYA324"/>
    <mergeCell ref="RYB323:RYB324"/>
    <mergeCell ref="RYI323:RYI324"/>
    <mergeCell ref="RYJ323:RYJ324"/>
    <mergeCell ref="RYK323:RYK324"/>
    <mergeCell ref="RYM323:RYM324"/>
    <mergeCell ref="RYN323:RYN324"/>
    <mergeCell ref="RYO323:RYO324"/>
    <mergeCell ref="RYP323:RYP324"/>
    <mergeCell ref="RYQ323:RYQ324"/>
    <mergeCell ref="RYR323:RYR324"/>
    <mergeCell ref="RXM324:RXR324"/>
    <mergeCell ref="RYC324:RYH324"/>
    <mergeCell ref="RWC323:RWC324"/>
    <mergeCell ref="RWD323:RWD324"/>
    <mergeCell ref="RWE323:RWE324"/>
    <mergeCell ref="RWF323:RWF324"/>
    <mergeCell ref="RWM323:RWM324"/>
    <mergeCell ref="RWN323:RWN324"/>
    <mergeCell ref="RUF323:RUF324"/>
    <mergeCell ref="RUG323:RUG324"/>
    <mergeCell ref="RUH323:RUH324"/>
    <mergeCell ref="RUI323:RUI324"/>
    <mergeCell ref="RUJ323:RUJ324"/>
    <mergeCell ref="RUQ323:RUQ324"/>
    <mergeCell ref="RUR323:RUR324"/>
    <mergeCell ref="RUS323:RUS324"/>
    <mergeCell ref="RUU323:RUU324"/>
    <mergeCell ref="RUV323:RUV324"/>
    <mergeCell ref="RUW323:RUW324"/>
    <mergeCell ref="RUX323:RUX324"/>
    <mergeCell ref="RUY323:RUY324"/>
    <mergeCell ref="RUZ323:RUZ324"/>
    <mergeCell ref="RVG323:RVG324"/>
    <mergeCell ref="RVH323:RVH324"/>
    <mergeCell ref="RVI323:RVI324"/>
    <mergeCell ref="RWO323:RWO324"/>
    <mergeCell ref="RWQ323:RWQ324"/>
    <mergeCell ref="RWR323:RWR324"/>
    <mergeCell ref="RWS323:RWS324"/>
    <mergeCell ref="RWT323:RWT324"/>
    <mergeCell ref="RWU323:RWU324"/>
    <mergeCell ref="RWV323:RWV324"/>
    <mergeCell ref="RXC323:RXC324"/>
    <mergeCell ref="RPJ323:RPJ324"/>
    <mergeCell ref="RPK323:RPK324"/>
    <mergeCell ref="RTT323:RTT324"/>
    <mergeCell ref="RUA323:RUA324"/>
    <mergeCell ref="RUB323:RUB324"/>
    <mergeCell ref="RUC323:RUC324"/>
    <mergeCell ref="RUE323:RUE324"/>
    <mergeCell ref="RRV323:RRV324"/>
    <mergeCell ref="RRW323:RRW324"/>
    <mergeCell ref="RRX323:RRX324"/>
    <mergeCell ref="RSE323:RSE324"/>
    <mergeCell ref="RSF323:RSF324"/>
    <mergeCell ref="RSG323:RSG324"/>
    <mergeCell ref="RSI323:RSI324"/>
    <mergeCell ref="RSJ323:RSJ324"/>
    <mergeCell ref="RSK323:RSK324"/>
    <mergeCell ref="RSL323:RSL324"/>
    <mergeCell ref="RSM323:RSM324"/>
    <mergeCell ref="RSN323:RSN324"/>
    <mergeCell ref="RSU323:RSU324"/>
    <mergeCell ref="RSV323:RSV324"/>
    <mergeCell ref="RSW323:RSW324"/>
    <mergeCell ref="RSY323:RSY324"/>
    <mergeCell ref="RSZ323:RSZ324"/>
    <mergeCell ref="RVK323:RVK324"/>
    <mergeCell ref="RVL323:RVL324"/>
    <mergeCell ref="RVM323:RVM324"/>
    <mergeCell ref="RVN323:RVN324"/>
    <mergeCell ref="RVO323:RVO324"/>
    <mergeCell ref="RVP323:RVP324"/>
    <mergeCell ref="RVW323:RVW324"/>
    <mergeCell ref="RVX323:RVX324"/>
    <mergeCell ref="RVY323:RVY324"/>
    <mergeCell ref="RPM324:RPR324"/>
    <mergeCell ref="RQC324:RQH324"/>
    <mergeCell ref="RQS324:RQX324"/>
    <mergeCell ref="RRI324:RRN324"/>
    <mergeCell ref="RQQ323:RQQ324"/>
    <mergeCell ref="RQR323:RQR324"/>
    <mergeCell ref="RQY323:RQY324"/>
    <mergeCell ref="RQZ323:RQZ324"/>
    <mergeCell ref="RRA323:RRA324"/>
    <mergeCell ref="RRC323:RRC324"/>
    <mergeCell ref="RRD323:RRD324"/>
    <mergeCell ref="RRE323:RRE324"/>
    <mergeCell ref="RRF323:RRF324"/>
    <mergeCell ref="RRG323:RRG324"/>
    <mergeCell ref="RRH323:RRH324"/>
    <mergeCell ref="RRO323:RRO324"/>
    <mergeCell ref="RRP323:RRP324"/>
    <mergeCell ref="RRQ323:RRQ324"/>
    <mergeCell ref="RRS323:RRS324"/>
    <mergeCell ref="RRT323:RRT324"/>
    <mergeCell ref="RRU323:RRU324"/>
    <mergeCell ref="RPL323:RPL324"/>
    <mergeCell ref="RPS323:RPS324"/>
    <mergeCell ref="RPT323:RPT324"/>
    <mergeCell ref="RPU323:RPU324"/>
    <mergeCell ref="RPW323:RPW324"/>
    <mergeCell ref="RPX323:RPX324"/>
    <mergeCell ref="RPY323:RPY324"/>
    <mergeCell ref="RPZ323:RPZ324"/>
    <mergeCell ref="RQA323:RQA324"/>
    <mergeCell ref="RQB323:RQB324"/>
    <mergeCell ref="RQI323:RQI324"/>
    <mergeCell ref="RQJ323:RQJ324"/>
    <mergeCell ref="RQK323:RQK324"/>
    <mergeCell ref="RQM323:RQM324"/>
    <mergeCell ref="RQN323:RQN324"/>
    <mergeCell ref="RQO323:RQO324"/>
    <mergeCell ref="RQP323:RQP324"/>
    <mergeCell ref="ROF323:ROF324"/>
    <mergeCell ref="RLR323:RLR324"/>
    <mergeCell ref="RLQ323:RLQ324"/>
    <mergeCell ref="RLS323:RLS324"/>
    <mergeCell ref="RMA323:RMA324"/>
    <mergeCell ref="RJT323:RJT324"/>
    <mergeCell ref="RJU323:RJU324"/>
    <mergeCell ref="RJV323:RJV324"/>
    <mergeCell ref="RJW323:RJW324"/>
    <mergeCell ref="RJX323:RJX324"/>
    <mergeCell ref="RKE323:RKE324"/>
    <mergeCell ref="RKF323:RKF324"/>
    <mergeCell ref="RKG323:RKG324"/>
    <mergeCell ref="RKI323:RKI324"/>
    <mergeCell ref="RKJ323:RKJ324"/>
    <mergeCell ref="RKK323:RKK324"/>
    <mergeCell ref="RKL323:RKL324"/>
    <mergeCell ref="RKM323:RKM324"/>
    <mergeCell ref="RKN323:RKN324"/>
    <mergeCell ref="RKU323:RKU324"/>
    <mergeCell ref="RKV323:RKV324"/>
    <mergeCell ref="RKW323:RKW324"/>
    <mergeCell ref="ROR323:ROR324"/>
    <mergeCell ref="ROS323:ROS324"/>
    <mergeCell ref="ROT323:ROT324"/>
    <mergeCell ref="ROU323:ROU324"/>
    <mergeCell ref="ROV323:ROV324"/>
    <mergeCell ref="RPC323:RPC324"/>
    <mergeCell ref="RPD323:RPD324"/>
    <mergeCell ref="RPE323:RPE324"/>
    <mergeCell ref="RPG323:RPG324"/>
    <mergeCell ref="RPH323:RPH324"/>
    <mergeCell ref="RPI323:RPI324"/>
    <mergeCell ref="RNH323:RNH324"/>
    <mergeCell ref="RNI323:RNI324"/>
    <mergeCell ref="RNK323:RNK324"/>
    <mergeCell ref="RNL323:RNL324"/>
    <mergeCell ref="RNM323:RNM324"/>
    <mergeCell ref="RNN323:RNN324"/>
    <mergeCell ref="RNO323:RNO324"/>
    <mergeCell ref="RNP323:RNP324"/>
    <mergeCell ref="RNW323:RNW324"/>
    <mergeCell ref="RNX323:RNX324"/>
    <mergeCell ref="RNY323:RNY324"/>
    <mergeCell ref="ROA323:ROA324"/>
    <mergeCell ref="ROB323:ROB324"/>
    <mergeCell ref="ROC323:ROC324"/>
    <mergeCell ref="ROD323:ROD324"/>
    <mergeCell ref="ROE323:ROE324"/>
    <mergeCell ref="RJY324:RKD324"/>
    <mergeCell ref="RKO324:RKT324"/>
    <mergeCell ref="RLE324:RLJ324"/>
    <mergeCell ref="RLU324:RLZ324"/>
    <mergeCell ref="ROG324:ROL324"/>
    <mergeCell ref="ROW324:RPB324"/>
    <mergeCell ref="RMZ323:RMZ324"/>
    <mergeCell ref="RNG323:RNG324"/>
    <mergeCell ref="RKY323:RKY324"/>
    <mergeCell ref="RKZ323:RKZ324"/>
    <mergeCell ref="RLA323:RLA324"/>
    <mergeCell ref="RLB323:RLB324"/>
    <mergeCell ref="RLC323:RLC324"/>
    <mergeCell ref="RLD323:RLD324"/>
    <mergeCell ref="RLK323:RLK324"/>
    <mergeCell ref="RGE323:RGE324"/>
    <mergeCell ref="RGF323:RGF324"/>
    <mergeCell ref="RGM323:RGM324"/>
    <mergeCell ref="RGN323:RGN324"/>
    <mergeCell ref="RJH323:RJH324"/>
    <mergeCell ref="RJO323:RJO324"/>
    <mergeCell ref="RJP323:RJP324"/>
    <mergeCell ref="RJQ323:RJQ324"/>
    <mergeCell ref="RJS323:RJS324"/>
    <mergeCell ref="ROM323:ROM324"/>
    <mergeCell ref="RON323:RON324"/>
    <mergeCell ref="ROO323:ROO324"/>
    <mergeCell ref="ROQ323:ROQ324"/>
    <mergeCell ref="RJE323:RJE324"/>
    <mergeCell ref="RJF323:RJF324"/>
    <mergeCell ref="RJG323:RJG324"/>
    <mergeCell ref="RGD323:RGD324"/>
    <mergeCell ref="RIO323:RIO324"/>
    <mergeCell ref="RIP323:RIP324"/>
    <mergeCell ref="RIQ323:RIQ324"/>
    <mergeCell ref="RIR323:RIR324"/>
    <mergeCell ref="RIY323:RIY324"/>
    <mergeCell ref="RIZ323:RIZ324"/>
    <mergeCell ref="RJA323:RJA324"/>
    <mergeCell ref="RJC323:RJC324"/>
    <mergeCell ref="RJD323:RJD324"/>
    <mergeCell ref="RHJ323:RHJ324"/>
    <mergeCell ref="RHK323:RHK324"/>
    <mergeCell ref="RHL323:RHL324"/>
    <mergeCell ref="RHS323:RHS324"/>
    <mergeCell ref="RHT323:RHT324"/>
    <mergeCell ref="RHU323:RHU324"/>
    <mergeCell ref="RHW323:RHW324"/>
    <mergeCell ref="RHX323:RHX324"/>
    <mergeCell ref="RHY323:RHY324"/>
    <mergeCell ref="RHZ323:RHZ324"/>
    <mergeCell ref="RIA323:RIA324"/>
    <mergeCell ref="RIB323:RIB324"/>
    <mergeCell ref="RII323:RII324"/>
    <mergeCell ref="RIJ323:RIJ324"/>
    <mergeCell ref="RIK323:RIK324"/>
    <mergeCell ref="RIM323:RIM324"/>
    <mergeCell ref="RIN323:RIN324"/>
    <mergeCell ref="RIC324:RIH324"/>
    <mergeCell ref="RIS324:RIX324"/>
    <mergeCell ref="RJI324:RJN324"/>
    <mergeCell ref="RMK324:RMP324"/>
    <mergeCell ref="RNA324:RNF324"/>
    <mergeCell ref="RNQ324:RNV324"/>
    <mergeCell ref="RMC323:RMC324"/>
    <mergeCell ref="RME323:RME324"/>
    <mergeCell ref="RMF323:RMF324"/>
    <mergeCell ref="RMG323:RMG324"/>
    <mergeCell ref="RMH323:RMH324"/>
    <mergeCell ref="RMI323:RMI324"/>
    <mergeCell ref="RMJ323:RMJ324"/>
    <mergeCell ref="RMQ323:RMQ324"/>
    <mergeCell ref="RMR323:RMR324"/>
    <mergeCell ref="RMS323:RMS324"/>
    <mergeCell ref="RMU323:RMU324"/>
    <mergeCell ref="RMV323:RMV324"/>
    <mergeCell ref="RMW323:RMW324"/>
    <mergeCell ref="RMX323:RMX324"/>
    <mergeCell ref="RMY323:RMY324"/>
    <mergeCell ref="REQ323:REQ324"/>
    <mergeCell ref="RER323:RER324"/>
    <mergeCell ref="RES323:RES324"/>
    <mergeCell ref="REU323:REU324"/>
    <mergeCell ref="RGT323:RGT324"/>
    <mergeCell ref="RGU323:RGU324"/>
    <mergeCell ref="RGV323:RGV324"/>
    <mergeCell ref="RHC323:RHC324"/>
    <mergeCell ref="RHD323:RHD324"/>
    <mergeCell ref="RHE323:RHE324"/>
    <mergeCell ref="RHG323:RHG324"/>
    <mergeCell ref="RHH323:RHH324"/>
    <mergeCell ref="RHI323:RHI324"/>
    <mergeCell ref="RGG324:RGL324"/>
    <mergeCell ref="RGW324:RHB324"/>
    <mergeCell ref="RHM324:RHR324"/>
    <mergeCell ref="RCI323:RCI324"/>
    <mergeCell ref="RCJ323:RCJ324"/>
    <mergeCell ref="RCK323:RCK324"/>
    <mergeCell ref="RCL323:RCL324"/>
    <mergeCell ref="RCM323:RCM324"/>
    <mergeCell ref="RCN323:RCN324"/>
    <mergeCell ref="RCU323:RCU324"/>
    <mergeCell ref="REZ323:REZ324"/>
    <mergeCell ref="RFG323:RFG324"/>
    <mergeCell ref="RFH323:RFH324"/>
    <mergeCell ref="RFI323:RFI324"/>
    <mergeCell ref="RFK323:RFK324"/>
    <mergeCell ref="RFL323:RFL324"/>
    <mergeCell ref="RFM323:RFM324"/>
    <mergeCell ref="RFN323:RFN324"/>
    <mergeCell ref="RFO323:RFO324"/>
    <mergeCell ref="RFP323:RFP324"/>
    <mergeCell ref="RFW323:RFW324"/>
    <mergeCell ref="RFX323:RFX324"/>
    <mergeCell ref="RFY323:RFY324"/>
    <mergeCell ref="RGA323:RGA324"/>
    <mergeCell ref="RGB323:RGB324"/>
    <mergeCell ref="RGC323:RGC324"/>
    <mergeCell ref="REA323:REA324"/>
    <mergeCell ref="REB323:REB324"/>
    <mergeCell ref="REC323:REC324"/>
    <mergeCell ref="REE323:REE324"/>
    <mergeCell ref="REF323:REF324"/>
    <mergeCell ref="REG323:REG324"/>
    <mergeCell ref="REH323:REH324"/>
    <mergeCell ref="REI323:REI324"/>
    <mergeCell ref="REJ323:REJ324"/>
    <mergeCell ref="REV323:REV324"/>
    <mergeCell ref="REW323:REW324"/>
    <mergeCell ref="REX323:REX324"/>
    <mergeCell ref="REY323:REY324"/>
    <mergeCell ref="RDU324:RDZ324"/>
    <mergeCell ref="REK324:REP324"/>
    <mergeCell ref="RFA324:RFF324"/>
    <mergeCell ref="RFQ324:RFV324"/>
    <mergeCell ref="RCV323:RCV324"/>
    <mergeCell ref="RCW323:RCW324"/>
    <mergeCell ref="RCY323:RCY324"/>
    <mergeCell ref="RCZ323:RCZ324"/>
    <mergeCell ref="RDA323:RDA324"/>
    <mergeCell ref="RDB323:RDB324"/>
    <mergeCell ref="RDC323:RDC324"/>
    <mergeCell ref="RDD323:RDD324"/>
    <mergeCell ref="RDK323:RDK324"/>
    <mergeCell ref="RDL323:RDL324"/>
    <mergeCell ref="RDM323:RDM324"/>
    <mergeCell ref="RDO323:RDO324"/>
    <mergeCell ref="RDP323:RDP324"/>
    <mergeCell ref="RDQ323:RDQ324"/>
    <mergeCell ref="RDR323:RDR324"/>
    <mergeCell ref="RDS323:RDS324"/>
    <mergeCell ref="RDT323:RDT324"/>
    <mergeCell ref="RBE323:RBE324"/>
    <mergeCell ref="RBF323:RBF324"/>
    <mergeCell ref="RBG323:RBG324"/>
    <mergeCell ref="RBH323:RBH324"/>
    <mergeCell ref="RBO323:RBO324"/>
    <mergeCell ref="RBP323:RBP324"/>
    <mergeCell ref="QZH323:QZH324"/>
    <mergeCell ref="QZI323:QZI324"/>
    <mergeCell ref="QZJ323:QZJ324"/>
    <mergeCell ref="QZK323:QZK324"/>
    <mergeCell ref="QZL323:QZL324"/>
    <mergeCell ref="QZS323:QZS324"/>
    <mergeCell ref="QZT323:QZT324"/>
    <mergeCell ref="QZU323:QZU324"/>
    <mergeCell ref="QZW323:QZW324"/>
    <mergeCell ref="QZX323:QZX324"/>
    <mergeCell ref="QZY323:QZY324"/>
    <mergeCell ref="QZZ323:QZZ324"/>
    <mergeCell ref="RAA323:RAA324"/>
    <mergeCell ref="RAB323:RAB324"/>
    <mergeCell ref="RAI323:RAI324"/>
    <mergeCell ref="RAJ323:RAJ324"/>
    <mergeCell ref="RAK323:RAK324"/>
    <mergeCell ref="RBQ323:RBQ324"/>
    <mergeCell ref="RBS323:RBS324"/>
    <mergeCell ref="RBT323:RBT324"/>
    <mergeCell ref="RBU323:RBU324"/>
    <mergeCell ref="RBV323:RBV324"/>
    <mergeCell ref="RBW323:RBW324"/>
    <mergeCell ref="RBX323:RBX324"/>
    <mergeCell ref="RCE323:RCE324"/>
    <mergeCell ref="RCF323:RCF324"/>
    <mergeCell ref="RCG323:RCG324"/>
    <mergeCell ref="QZM324:QZR324"/>
    <mergeCell ref="RAC324:RAH324"/>
    <mergeCell ref="RAS324:RAX324"/>
    <mergeCell ref="RBI324:RBN324"/>
    <mergeCell ref="RBY324:RCD324"/>
    <mergeCell ref="RCO324:RCT324"/>
    <mergeCell ref="RDE324:RDJ324"/>
    <mergeCell ref="QYV323:QYV324"/>
    <mergeCell ref="QZC323:QZC324"/>
    <mergeCell ref="QZD323:QZD324"/>
    <mergeCell ref="QZE323:QZE324"/>
    <mergeCell ref="QZG323:QZG324"/>
    <mergeCell ref="QWX323:QWX324"/>
    <mergeCell ref="QWY323:QWY324"/>
    <mergeCell ref="QWZ323:QWZ324"/>
    <mergeCell ref="QXG323:QXG324"/>
    <mergeCell ref="QXH323:QXH324"/>
    <mergeCell ref="QXI323:QXI324"/>
    <mergeCell ref="QXK323:QXK324"/>
    <mergeCell ref="QXL323:QXL324"/>
    <mergeCell ref="QXM323:QXM324"/>
    <mergeCell ref="QXN323:QXN324"/>
    <mergeCell ref="QXO323:QXO324"/>
    <mergeCell ref="QXP323:QXP324"/>
    <mergeCell ref="QXW323:QXW324"/>
    <mergeCell ref="QXX323:QXX324"/>
    <mergeCell ref="QXY323:QXY324"/>
    <mergeCell ref="QYA323:QYA324"/>
    <mergeCell ref="QYB323:QYB324"/>
    <mergeCell ref="RAM323:RAM324"/>
    <mergeCell ref="RAN323:RAN324"/>
    <mergeCell ref="RAO323:RAO324"/>
    <mergeCell ref="RAP323:RAP324"/>
    <mergeCell ref="RAQ323:RAQ324"/>
    <mergeCell ref="RAR323:RAR324"/>
    <mergeCell ref="RAY323:RAY324"/>
    <mergeCell ref="RAZ323:RAZ324"/>
    <mergeCell ref="RBA323:RBA324"/>
    <mergeCell ref="RBC323:RBC324"/>
    <mergeCell ref="RBD323:RBD324"/>
    <mergeCell ref="QXA324:QXF324"/>
    <mergeCell ref="QXQ324:QXV324"/>
    <mergeCell ref="QYG324:QYL324"/>
    <mergeCell ref="QYW324:QZB324"/>
    <mergeCell ref="QYC323:QYC324"/>
    <mergeCell ref="QYD323:QYD324"/>
    <mergeCell ref="QYE323:QYE324"/>
    <mergeCell ref="QYF323:QYF324"/>
    <mergeCell ref="QYM323:QYM324"/>
    <mergeCell ref="QYN323:QYN324"/>
    <mergeCell ref="QYO323:QYO324"/>
    <mergeCell ref="QYQ323:QYQ324"/>
    <mergeCell ref="QYR323:QYR324"/>
    <mergeCell ref="QYS323:QYS324"/>
    <mergeCell ref="QYT323:QYT324"/>
    <mergeCell ref="QYU323:QYU324"/>
    <mergeCell ref="QVS323:QVS324"/>
    <mergeCell ref="QVT323:QVT324"/>
    <mergeCell ref="QWA323:QWA324"/>
    <mergeCell ref="QWB323:QWB324"/>
    <mergeCell ref="QWC323:QWC324"/>
    <mergeCell ref="QWE323:QWE324"/>
    <mergeCell ref="QWF323:QWF324"/>
    <mergeCell ref="QWG323:QWG324"/>
    <mergeCell ref="QWH323:QWH324"/>
    <mergeCell ref="QWI323:QWI324"/>
    <mergeCell ref="QWJ323:QWJ324"/>
    <mergeCell ref="QWQ323:QWQ324"/>
    <mergeCell ref="QWR323:QWR324"/>
    <mergeCell ref="QWS323:QWS324"/>
    <mergeCell ref="QWU323:QWU324"/>
    <mergeCell ref="QWV323:QWV324"/>
    <mergeCell ref="QWW323:QWW324"/>
    <mergeCell ref="QUN323:QUN324"/>
    <mergeCell ref="QUU323:QUU324"/>
    <mergeCell ref="QUV323:QUV324"/>
    <mergeCell ref="QUW323:QUW324"/>
    <mergeCell ref="QUY323:QUY324"/>
    <mergeCell ref="QUZ323:QUZ324"/>
    <mergeCell ref="QVA323:QVA324"/>
    <mergeCell ref="QVB323:QVB324"/>
    <mergeCell ref="QVC323:QVC324"/>
    <mergeCell ref="QVD323:QVD324"/>
    <mergeCell ref="QVK323:QVK324"/>
    <mergeCell ref="QVL323:QVL324"/>
    <mergeCell ref="QVM323:QVM324"/>
    <mergeCell ref="QTI324:QTN324"/>
    <mergeCell ref="QTY324:QUD324"/>
    <mergeCell ref="QUO324:QUT324"/>
    <mergeCell ref="QVE324:QVJ324"/>
    <mergeCell ref="QVU324:QVZ324"/>
    <mergeCell ref="QWK324:QWP324"/>
    <mergeCell ref="QVR323:QVR324"/>
    <mergeCell ref="QUM323:QUM324"/>
    <mergeCell ref="QPW323:QPW324"/>
    <mergeCell ref="QPX323:QPX324"/>
    <mergeCell ref="QPY323:QPY324"/>
    <mergeCell ref="QTT323:QTT324"/>
    <mergeCell ref="QTU323:QTU324"/>
    <mergeCell ref="QTV323:QTV324"/>
    <mergeCell ref="QTW323:QTW324"/>
    <mergeCell ref="QTX323:QTX324"/>
    <mergeCell ref="QUE323:QUE324"/>
    <mergeCell ref="QUF323:QUF324"/>
    <mergeCell ref="QUG323:QUG324"/>
    <mergeCell ref="QUI323:QUI324"/>
    <mergeCell ref="QUJ323:QUJ324"/>
    <mergeCell ref="QUK323:QUK324"/>
    <mergeCell ref="QUL323:QUL324"/>
    <mergeCell ref="QSJ323:QSJ324"/>
    <mergeCell ref="QSK323:QSK324"/>
    <mergeCell ref="QSM323:QSM324"/>
    <mergeCell ref="QSN323:QSN324"/>
    <mergeCell ref="QSO323:QSO324"/>
    <mergeCell ref="QSP323:QSP324"/>
    <mergeCell ref="QSQ323:QSQ324"/>
    <mergeCell ref="QSR323:QSR324"/>
    <mergeCell ref="QSY323:QSY324"/>
    <mergeCell ref="QSZ323:QSZ324"/>
    <mergeCell ref="QTA323:QTA324"/>
    <mergeCell ref="QTC323:QTC324"/>
    <mergeCell ref="QTD323:QTD324"/>
    <mergeCell ref="QTE323:QTE324"/>
    <mergeCell ref="QTF323:QTF324"/>
    <mergeCell ref="QTG323:QTG324"/>
    <mergeCell ref="QPA324:QPF324"/>
    <mergeCell ref="QPQ324:QPV324"/>
    <mergeCell ref="QQG324:QQL324"/>
    <mergeCell ref="QQW324:QRB324"/>
    <mergeCell ref="QRM324:QRR324"/>
    <mergeCell ref="QRE323:QRE324"/>
    <mergeCell ref="QRG323:QRG324"/>
    <mergeCell ref="QRH323:QRH324"/>
    <mergeCell ref="QRI323:QRI324"/>
    <mergeCell ref="QRJ323:QRJ324"/>
    <mergeCell ref="QRK323:QRK324"/>
    <mergeCell ref="QRL323:QRL324"/>
    <mergeCell ref="QSS324:QSX324"/>
    <mergeCell ref="QTH323:QTH324"/>
    <mergeCell ref="QOJ323:QOJ324"/>
    <mergeCell ref="QOQ323:QOQ324"/>
    <mergeCell ref="QOR323:QOR324"/>
    <mergeCell ref="QOS323:QOS324"/>
    <mergeCell ref="QOU323:QOU324"/>
    <mergeCell ref="QTO323:QTO324"/>
    <mergeCell ref="QTP323:QTP324"/>
    <mergeCell ref="QTQ323:QTQ324"/>
    <mergeCell ref="QTS323:QTS324"/>
    <mergeCell ref="QSC324:QSH324"/>
    <mergeCell ref="QRS323:QRS324"/>
    <mergeCell ref="QRT323:QRT324"/>
    <mergeCell ref="QRU323:QRU324"/>
    <mergeCell ref="QRW323:QRW324"/>
    <mergeCell ref="QRX323:QRX324"/>
    <mergeCell ref="QRY323:QRY324"/>
    <mergeCell ref="QRZ323:QRZ324"/>
    <mergeCell ref="QSA323:QSA324"/>
    <mergeCell ref="QSB323:QSB324"/>
    <mergeCell ref="QSI323:QSI324"/>
    <mergeCell ref="QQN323:QQN324"/>
    <mergeCell ref="QQO323:QQO324"/>
    <mergeCell ref="QQQ323:QQQ324"/>
    <mergeCell ref="QQR323:QQR324"/>
    <mergeCell ref="QQV323:QQV324"/>
    <mergeCell ref="QRD323:QRD324"/>
    <mergeCell ref="QLQ323:QLQ324"/>
    <mergeCell ref="QLS323:QLS324"/>
    <mergeCell ref="QLT323:QLT324"/>
    <mergeCell ref="QLU323:QLU324"/>
    <mergeCell ref="QVO323:QVO324"/>
    <mergeCell ref="QVP323:QVP324"/>
    <mergeCell ref="QVQ323:QVQ324"/>
    <mergeCell ref="QNE324:QNJ324"/>
    <mergeCell ref="QNU324:QNZ324"/>
    <mergeCell ref="QOK324:QOP324"/>
    <mergeCell ref="QQA323:QQA324"/>
    <mergeCell ref="QQB323:QQB324"/>
    <mergeCell ref="QQC323:QQC324"/>
    <mergeCell ref="QQD323:QQD324"/>
    <mergeCell ref="QQE323:QQE324"/>
    <mergeCell ref="QQF323:QQF324"/>
    <mergeCell ref="QQM323:QQM324"/>
    <mergeCell ref="QOG323:QOG324"/>
    <mergeCell ref="QOH323:QOH324"/>
    <mergeCell ref="QOI323:QOI324"/>
    <mergeCell ref="QQT323:QQT324"/>
    <mergeCell ref="QQS323:QQS324"/>
    <mergeCell ref="QQU323:QQU324"/>
    <mergeCell ref="QRC323:QRC324"/>
    <mergeCell ref="QOV323:QOV324"/>
    <mergeCell ref="QOW323:QOW324"/>
    <mergeCell ref="QOX323:QOX324"/>
    <mergeCell ref="QOY323:QOY324"/>
    <mergeCell ref="QOZ323:QOZ324"/>
    <mergeCell ref="QPG323:QPG324"/>
    <mergeCell ref="QPH323:QPH324"/>
    <mergeCell ref="QPI323:QPI324"/>
    <mergeCell ref="QPK323:QPK324"/>
    <mergeCell ref="QPL323:QPL324"/>
    <mergeCell ref="QPM323:QPM324"/>
    <mergeCell ref="QPN323:QPN324"/>
    <mergeCell ref="QPO323:QPO324"/>
    <mergeCell ref="QPP323:QPP324"/>
    <mergeCell ref="QLF323:QLF324"/>
    <mergeCell ref="QNQ323:QNQ324"/>
    <mergeCell ref="QNR323:QNR324"/>
    <mergeCell ref="QNS323:QNS324"/>
    <mergeCell ref="QNT323:QNT324"/>
    <mergeCell ref="QOA323:QOA324"/>
    <mergeCell ref="QOB323:QOB324"/>
    <mergeCell ref="QOC323:QOC324"/>
    <mergeCell ref="QOE323:QOE324"/>
    <mergeCell ref="QOF323:QOF324"/>
    <mergeCell ref="QML323:QML324"/>
    <mergeCell ref="QMM323:QMM324"/>
    <mergeCell ref="QMN323:QMN324"/>
    <mergeCell ref="QMU323:QMU324"/>
    <mergeCell ref="QMV323:QMV324"/>
    <mergeCell ref="QMW323:QMW324"/>
    <mergeCell ref="QMY323:QMY324"/>
    <mergeCell ref="QMZ323:QMZ324"/>
    <mergeCell ref="QNA323:QNA324"/>
    <mergeCell ref="QNB323:QNB324"/>
    <mergeCell ref="QNC323:QNC324"/>
    <mergeCell ref="QND323:QND324"/>
    <mergeCell ref="QNK323:QNK324"/>
    <mergeCell ref="QNL323:QNL324"/>
    <mergeCell ref="QNM323:QNM324"/>
    <mergeCell ref="QNO323:QNO324"/>
    <mergeCell ref="QNP323:QNP324"/>
    <mergeCell ref="QJS323:QJS324"/>
    <mergeCell ref="QJT323:QJT324"/>
    <mergeCell ref="QJU323:QJU324"/>
    <mergeCell ref="QJW323:QJW324"/>
    <mergeCell ref="QLV323:QLV324"/>
    <mergeCell ref="QLW323:QLW324"/>
    <mergeCell ref="QLX323:QLX324"/>
    <mergeCell ref="QME323:QME324"/>
    <mergeCell ref="QMF323:QMF324"/>
    <mergeCell ref="QMG323:QMG324"/>
    <mergeCell ref="QMI323:QMI324"/>
    <mergeCell ref="QMJ323:QMJ324"/>
    <mergeCell ref="QMK323:QMK324"/>
    <mergeCell ref="QLI324:QLN324"/>
    <mergeCell ref="QLY324:QMD324"/>
    <mergeCell ref="QMO324:QMT324"/>
    <mergeCell ref="QLG323:QLG324"/>
    <mergeCell ref="QLH323:QLH324"/>
    <mergeCell ref="QLO323:QLO324"/>
    <mergeCell ref="QLP323:QLP324"/>
    <mergeCell ref="QHK323:QHK324"/>
    <mergeCell ref="QHL323:QHL324"/>
    <mergeCell ref="QHM323:QHM324"/>
    <mergeCell ref="QHN323:QHN324"/>
    <mergeCell ref="QHO323:QHO324"/>
    <mergeCell ref="QHP323:QHP324"/>
    <mergeCell ref="QHW323:QHW324"/>
    <mergeCell ref="QKB323:QKB324"/>
    <mergeCell ref="QKI323:QKI324"/>
    <mergeCell ref="QKJ323:QKJ324"/>
    <mergeCell ref="QKK323:QKK324"/>
    <mergeCell ref="QKM323:QKM324"/>
    <mergeCell ref="QKN323:QKN324"/>
    <mergeCell ref="QKO323:QKO324"/>
    <mergeCell ref="QKP323:QKP324"/>
    <mergeCell ref="QKQ323:QKQ324"/>
    <mergeCell ref="QKR323:QKR324"/>
    <mergeCell ref="QKY323:QKY324"/>
    <mergeCell ref="QKZ323:QKZ324"/>
    <mergeCell ref="QLA323:QLA324"/>
    <mergeCell ref="QLC323:QLC324"/>
    <mergeCell ref="QLD323:QLD324"/>
    <mergeCell ref="QLE323:QLE324"/>
    <mergeCell ref="QJC323:QJC324"/>
    <mergeCell ref="QJD323:QJD324"/>
    <mergeCell ref="QJE323:QJE324"/>
    <mergeCell ref="QJG323:QJG324"/>
    <mergeCell ref="QJH323:QJH324"/>
    <mergeCell ref="QJI323:QJI324"/>
    <mergeCell ref="QJJ323:QJJ324"/>
    <mergeCell ref="QJK323:QJK324"/>
    <mergeCell ref="QJL323:QJL324"/>
    <mergeCell ref="QJX323:QJX324"/>
    <mergeCell ref="QJY323:QJY324"/>
    <mergeCell ref="QJZ323:QJZ324"/>
    <mergeCell ref="QKA323:QKA324"/>
    <mergeCell ref="QIW324:QJB324"/>
    <mergeCell ref="QJM324:QJR324"/>
    <mergeCell ref="QKC324:QKH324"/>
    <mergeCell ref="QKS324:QKX324"/>
    <mergeCell ref="QHX323:QHX324"/>
    <mergeCell ref="QHY323:QHY324"/>
    <mergeCell ref="QIA323:QIA324"/>
    <mergeCell ref="QIB323:QIB324"/>
    <mergeCell ref="QIC323:QIC324"/>
    <mergeCell ref="QID323:QID324"/>
    <mergeCell ref="QIE323:QIE324"/>
    <mergeCell ref="QIF323:QIF324"/>
    <mergeCell ref="QIM323:QIM324"/>
    <mergeCell ref="QIN323:QIN324"/>
    <mergeCell ref="QIO323:QIO324"/>
    <mergeCell ref="QIQ323:QIQ324"/>
    <mergeCell ref="QIR323:QIR324"/>
    <mergeCell ref="QIS323:QIS324"/>
    <mergeCell ref="QIT323:QIT324"/>
    <mergeCell ref="QIU323:QIU324"/>
    <mergeCell ref="QIV323:QIV324"/>
    <mergeCell ref="QHQ324:QHV324"/>
    <mergeCell ref="QIG324:QIL324"/>
    <mergeCell ref="QGG323:QGG324"/>
    <mergeCell ref="QGH323:QGH324"/>
    <mergeCell ref="QGI323:QGI324"/>
    <mergeCell ref="QGJ323:QGJ324"/>
    <mergeCell ref="QGQ323:QGQ324"/>
    <mergeCell ref="QGR323:QGR324"/>
    <mergeCell ref="QEJ323:QEJ324"/>
    <mergeCell ref="QEK323:QEK324"/>
    <mergeCell ref="QEL323:QEL324"/>
    <mergeCell ref="QEM323:QEM324"/>
    <mergeCell ref="QEN323:QEN324"/>
    <mergeCell ref="QEU323:QEU324"/>
    <mergeCell ref="QEV323:QEV324"/>
    <mergeCell ref="QEW323:QEW324"/>
    <mergeCell ref="QEY323:QEY324"/>
    <mergeCell ref="QEZ323:QEZ324"/>
    <mergeCell ref="QFA323:QFA324"/>
    <mergeCell ref="QFB323:QFB324"/>
    <mergeCell ref="QFC323:QFC324"/>
    <mergeCell ref="QFD323:QFD324"/>
    <mergeCell ref="QFK323:QFK324"/>
    <mergeCell ref="QFL323:QFL324"/>
    <mergeCell ref="QFM323:QFM324"/>
    <mergeCell ref="QGS323:QGS324"/>
    <mergeCell ref="QGU323:QGU324"/>
    <mergeCell ref="QGV323:QGV324"/>
    <mergeCell ref="QGW323:QGW324"/>
    <mergeCell ref="QGX323:QGX324"/>
    <mergeCell ref="QGY323:QGY324"/>
    <mergeCell ref="QGZ323:QGZ324"/>
    <mergeCell ref="QHG323:QHG324"/>
    <mergeCell ref="QHH323:QHH324"/>
    <mergeCell ref="QHI323:QHI324"/>
    <mergeCell ref="QEO324:QET324"/>
    <mergeCell ref="QFE324:QFJ324"/>
    <mergeCell ref="QFU324:QFZ324"/>
    <mergeCell ref="QGK324:QGP324"/>
    <mergeCell ref="QHA324:QHF324"/>
    <mergeCell ref="QDX323:QDX324"/>
    <mergeCell ref="QEE323:QEE324"/>
    <mergeCell ref="QEF323:QEF324"/>
    <mergeCell ref="QEG323:QEG324"/>
    <mergeCell ref="QEI323:QEI324"/>
    <mergeCell ref="QBZ323:QBZ324"/>
    <mergeCell ref="QCA323:QCA324"/>
    <mergeCell ref="QCB323:QCB324"/>
    <mergeCell ref="QCI323:QCI324"/>
    <mergeCell ref="QCJ323:QCJ324"/>
    <mergeCell ref="QCK323:QCK324"/>
    <mergeCell ref="QCM323:QCM324"/>
    <mergeCell ref="QCN323:QCN324"/>
    <mergeCell ref="QCO323:QCO324"/>
    <mergeCell ref="QCP323:QCP324"/>
    <mergeCell ref="QCQ323:QCQ324"/>
    <mergeCell ref="QCR323:QCR324"/>
    <mergeCell ref="QCY323:QCY324"/>
    <mergeCell ref="QCZ323:QCZ324"/>
    <mergeCell ref="QDA323:QDA324"/>
    <mergeCell ref="QDC323:QDC324"/>
    <mergeCell ref="QDD323:QDD324"/>
    <mergeCell ref="QFO323:QFO324"/>
    <mergeCell ref="QFP323:QFP324"/>
    <mergeCell ref="QFQ323:QFQ324"/>
    <mergeCell ref="QFR323:QFR324"/>
    <mergeCell ref="QFS323:QFS324"/>
    <mergeCell ref="QFT323:QFT324"/>
    <mergeCell ref="QGA323:QGA324"/>
    <mergeCell ref="QGB323:QGB324"/>
    <mergeCell ref="QGC323:QGC324"/>
    <mergeCell ref="QGE323:QGE324"/>
    <mergeCell ref="QGF323:QGF324"/>
    <mergeCell ref="QCC324:QCH324"/>
    <mergeCell ref="QCS324:QCX324"/>
    <mergeCell ref="QDI324:QDN324"/>
    <mergeCell ref="QDY324:QED324"/>
    <mergeCell ref="QDE323:QDE324"/>
    <mergeCell ref="QDF323:QDF324"/>
    <mergeCell ref="QDG323:QDG324"/>
    <mergeCell ref="QDH323:QDH324"/>
    <mergeCell ref="QDO323:QDO324"/>
    <mergeCell ref="QDP323:QDP324"/>
    <mergeCell ref="QDQ323:QDQ324"/>
    <mergeCell ref="QDS323:QDS324"/>
    <mergeCell ref="QDT323:QDT324"/>
    <mergeCell ref="QDU323:QDU324"/>
    <mergeCell ref="QDV323:QDV324"/>
    <mergeCell ref="QDW323:QDW324"/>
    <mergeCell ref="QAU323:QAU324"/>
    <mergeCell ref="QAV323:QAV324"/>
    <mergeCell ref="QBC323:QBC324"/>
    <mergeCell ref="QBD323:QBD324"/>
    <mergeCell ref="QBE323:QBE324"/>
    <mergeCell ref="QBG323:QBG324"/>
    <mergeCell ref="QBH323:QBH324"/>
    <mergeCell ref="QBI323:QBI324"/>
    <mergeCell ref="QBJ323:QBJ324"/>
    <mergeCell ref="QBK323:QBK324"/>
    <mergeCell ref="QBL323:QBL324"/>
    <mergeCell ref="QBS323:QBS324"/>
    <mergeCell ref="QBT323:QBT324"/>
    <mergeCell ref="QBU323:QBU324"/>
    <mergeCell ref="QBW323:QBW324"/>
    <mergeCell ref="QBX323:QBX324"/>
    <mergeCell ref="QBY323:QBY324"/>
    <mergeCell ref="PZP323:PZP324"/>
    <mergeCell ref="PZW323:PZW324"/>
    <mergeCell ref="PZX323:PZX324"/>
    <mergeCell ref="PZY323:PZY324"/>
    <mergeCell ref="QAA323:QAA324"/>
    <mergeCell ref="QAB323:QAB324"/>
    <mergeCell ref="QAC323:QAC324"/>
    <mergeCell ref="QAD323:QAD324"/>
    <mergeCell ref="QAE323:QAE324"/>
    <mergeCell ref="QAF323:QAF324"/>
    <mergeCell ref="QAM323:QAM324"/>
    <mergeCell ref="QAN323:QAN324"/>
    <mergeCell ref="QAO323:QAO324"/>
    <mergeCell ref="PYK324:PYP324"/>
    <mergeCell ref="PZA324:PZF324"/>
    <mergeCell ref="PZQ324:PZV324"/>
    <mergeCell ref="QAG324:QAL324"/>
    <mergeCell ref="QAW324:QBB324"/>
    <mergeCell ref="QBM324:QBR324"/>
    <mergeCell ref="QAT323:QAT324"/>
    <mergeCell ref="PZG323:PZG324"/>
    <mergeCell ref="PZH323:PZH324"/>
    <mergeCell ref="PZI323:PZI324"/>
    <mergeCell ref="PZK323:PZK324"/>
    <mergeCell ref="PZL323:PZL324"/>
    <mergeCell ref="PZM323:PZM324"/>
    <mergeCell ref="PZN323:PZN324"/>
    <mergeCell ref="PZO323:PZO324"/>
    <mergeCell ref="QAQ323:QAQ324"/>
    <mergeCell ref="QAR323:QAR324"/>
    <mergeCell ref="QAS323:QAS324"/>
    <mergeCell ref="PXL323:PXL324"/>
    <mergeCell ref="PXM323:PXM324"/>
    <mergeCell ref="PXO323:PXO324"/>
    <mergeCell ref="PXP323:PXP324"/>
    <mergeCell ref="PXQ323:PXQ324"/>
    <mergeCell ref="PXR323:PXR324"/>
    <mergeCell ref="PXS323:PXS324"/>
    <mergeCell ref="PXT323:PXT324"/>
    <mergeCell ref="PYA323:PYA324"/>
    <mergeCell ref="PYB323:PYB324"/>
    <mergeCell ref="PYC323:PYC324"/>
    <mergeCell ref="PYE323:PYE324"/>
    <mergeCell ref="PYF323:PYF324"/>
    <mergeCell ref="PYG323:PYG324"/>
    <mergeCell ref="PYH323:PYH324"/>
    <mergeCell ref="PYI323:PYI324"/>
    <mergeCell ref="PTL323:PTL324"/>
    <mergeCell ref="PTS323:PTS324"/>
    <mergeCell ref="PTT323:PTT324"/>
    <mergeCell ref="PTU323:PTU324"/>
    <mergeCell ref="PTW323:PTW324"/>
    <mergeCell ref="PYQ323:PYQ324"/>
    <mergeCell ref="PYR323:PYR324"/>
    <mergeCell ref="PYS323:PYS324"/>
    <mergeCell ref="PYU323:PYU324"/>
    <mergeCell ref="PXU324:PXZ324"/>
    <mergeCell ref="PYJ323:PYJ324"/>
    <mergeCell ref="POO324:POT324"/>
    <mergeCell ref="PPE324:PPJ324"/>
    <mergeCell ref="PPU324:PPZ324"/>
    <mergeCell ref="PMZ323:PMZ324"/>
    <mergeCell ref="PNA323:PNA324"/>
    <mergeCell ref="PNC323:PNC324"/>
    <mergeCell ref="PND323:PND324"/>
    <mergeCell ref="PSG324:PSL324"/>
    <mergeCell ref="PSW324:PTB324"/>
    <mergeCell ref="PTM324:PTR324"/>
    <mergeCell ref="PUC324:PUH324"/>
    <mergeCell ref="PUS324:PUX324"/>
    <mergeCell ref="PVI324:PVN324"/>
    <mergeCell ref="PVY324:PWD324"/>
    <mergeCell ref="PWO324:PWT324"/>
    <mergeCell ref="PXE324:PXJ324"/>
    <mergeCell ref="PWG323:PWG324"/>
    <mergeCell ref="PWI323:PWI324"/>
    <mergeCell ref="PWJ323:PWJ324"/>
    <mergeCell ref="PWK323:PWK324"/>
    <mergeCell ref="PWL323:PWL324"/>
    <mergeCell ref="PWM323:PWM324"/>
    <mergeCell ref="PWN323:PWN324"/>
    <mergeCell ref="PWU323:PWU324"/>
    <mergeCell ref="PWV323:PWV324"/>
    <mergeCell ref="PWW323:PWW324"/>
    <mergeCell ref="PWY323:PWY324"/>
    <mergeCell ref="PWZ323:PWZ324"/>
    <mergeCell ref="PQH323:PQH324"/>
    <mergeCell ref="PSS323:PSS324"/>
    <mergeCell ref="PST323:PST324"/>
    <mergeCell ref="PSU323:PSU324"/>
    <mergeCell ref="PSV323:PSV324"/>
    <mergeCell ref="PTC323:PTC324"/>
    <mergeCell ref="PTD323:PTD324"/>
    <mergeCell ref="PTE323:PTE324"/>
    <mergeCell ref="PTG323:PTG324"/>
    <mergeCell ref="PSC323:PSC324"/>
    <mergeCell ref="PSD323:PSD324"/>
    <mergeCell ref="PSE323:PSE324"/>
    <mergeCell ref="PSF323:PSF324"/>
    <mergeCell ref="PSM323:PSM324"/>
    <mergeCell ref="PSN323:PSN324"/>
    <mergeCell ref="PSO323:PSO324"/>
    <mergeCell ref="PSQ323:PSQ324"/>
    <mergeCell ref="PSR323:PSR324"/>
    <mergeCell ref="PVA323:PVA324"/>
    <mergeCell ref="PYV323:PYV324"/>
    <mergeCell ref="PYW323:PYW324"/>
    <mergeCell ref="PYX323:PYX324"/>
    <mergeCell ref="PYY323:PYY324"/>
    <mergeCell ref="PYZ323:PYZ324"/>
    <mergeCell ref="PMJ323:PMJ324"/>
    <mergeCell ref="PMK323:PMK324"/>
    <mergeCell ref="PJQ324:PJV324"/>
    <mergeCell ref="PKG324:PKL324"/>
    <mergeCell ref="PKW324:PLB324"/>
    <mergeCell ref="PLM324:PLR324"/>
    <mergeCell ref="PMC324:PMH324"/>
    <mergeCell ref="POU323:POU324"/>
    <mergeCell ref="POV323:POV324"/>
    <mergeCell ref="POW323:POW324"/>
    <mergeCell ref="POY323:POY324"/>
    <mergeCell ref="PQX323:PQX324"/>
    <mergeCell ref="PQY323:PQY324"/>
    <mergeCell ref="PQZ323:PQZ324"/>
    <mergeCell ref="PRG323:PRG324"/>
    <mergeCell ref="PRH323:PRH324"/>
    <mergeCell ref="PRI323:PRI324"/>
    <mergeCell ref="PRK323:PRK324"/>
    <mergeCell ref="PRL323:PRL324"/>
    <mergeCell ref="PRM323:PRM324"/>
    <mergeCell ref="PQK324:PQP324"/>
    <mergeCell ref="PRA324:PRF324"/>
    <mergeCell ref="PRQ324:PRV324"/>
    <mergeCell ref="PQI323:PQI324"/>
    <mergeCell ref="PQJ323:PQJ324"/>
    <mergeCell ref="PQQ323:PQQ324"/>
    <mergeCell ref="PQR323:PQR324"/>
    <mergeCell ref="PMM323:PMM324"/>
    <mergeCell ref="PMN323:PMN324"/>
    <mergeCell ref="PMO323:PMO324"/>
    <mergeCell ref="PMP323:PMP324"/>
    <mergeCell ref="PMQ323:PMQ324"/>
    <mergeCell ref="PMR323:PMR324"/>
    <mergeCell ref="PMY323:PMY324"/>
    <mergeCell ref="PPD323:PPD324"/>
    <mergeCell ref="PPK323:PPK324"/>
    <mergeCell ref="PPL323:PPL324"/>
    <mergeCell ref="PPM323:PPM324"/>
    <mergeCell ref="PPO323:PPO324"/>
    <mergeCell ref="PPP323:PPP324"/>
    <mergeCell ref="PPQ323:PPQ324"/>
    <mergeCell ref="PPR323:PPR324"/>
    <mergeCell ref="PPS323:PPS324"/>
    <mergeCell ref="PPT323:PPT324"/>
    <mergeCell ref="PQA323:PQA324"/>
    <mergeCell ref="PQB323:PQB324"/>
    <mergeCell ref="PQC323:PQC324"/>
    <mergeCell ref="PQE323:PQE324"/>
    <mergeCell ref="PQF323:PQF324"/>
    <mergeCell ref="PQG323:PQG324"/>
    <mergeCell ref="POE323:POE324"/>
    <mergeCell ref="POF323:POF324"/>
    <mergeCell ref="POG323:POG324"/>
    <mergeCell ref="POI323:POI324"/>
    <mergeCell ref="POJ323:POJ324"/>
    <mergeCell ref="POK323:POK324"/>
    <mergeCell ref="POL323:POL324"/>
    <mergeCell ref="POM323:POM324"/>
    <mergeCell ref="PON323:PON324"/>
    <mergeCell ref="POZ323:POZ324"/>
    <mergeCell ref="PPA323:PPA324"/>
    <mergeCell ref="PPB323:PPB324"/>
    <mergeCell ref="PPC323:PPC324"/>
    <mergeCell ref="PNY324:POD324"/>
    <mergeCell ref="PLG323:PLG324"/>
    <mergeCell ref="PLH323:PLH324"/>
    <mergeCell ref="PHE324:PHJ324"/>
    <mergeCell ref="PHU324:PHZ324"/>
    <mergeCell ref="PIK324:PIP324"/>
    <mergeCell ref="PJA324:PJF324"/>
    <mergeCell ref="PIG323:PIG324"/>
    <mergeCell ref="PIH323:PIH324"/>
    <mergeCell ref="PII323:PII324"/>
    <mergeCell ref="PIJ323:PIJ324"/>
    <mergeCell ref="PIQ323:PIQ324"/>
    <mergeCell ref="PIR323:PIR324"/>
    <mergeCell ref="PIS323:PIS324"/>
    <mergeCell ref="PIU323:PIU324"/>
    <mergeCell ref="PIV323:PIV324"/>
    <mergeCell ref="PIW323:PIW324"/>
    <mergeCell ref="PIX323:PIX324"/>
    <mergeCell ref="PIY323:PIY324"/>
    <mergeCell ref="PNE323:PNE324"/>
    <mergeCell ref="PNF323:PNF324"/>
    <mergeCell ref="PNG323:PNG324"/>
    <mergeCell ref="PNH323:PNH324"/>
    <mergeCell ref="PNO323:PNO324"/>
    <mergeCell ref="PNP323:PNP324"/>
    <mergeCell ref="PNQ323:PNQ324"/>
    <mergeCell ref="PNS323:PNS324"/>
    <mergeCell ref="PNT323:PNT324"/>
    <mergeCell ref="PNU323:PNU324"/>
    <mergeCell ref="PNV323:PNV324"/>
    <mergeCell ref="PNW323:PNW324"/>
    <mergeCell ref="PNX323:PNX324"/>
    <mergeCell ref="PMS324:PMX324"/>
    <mergeCell ref="PNI324:PNN324"/>
    <mergeCell ref="PLI323:PLI324"/>
    <mergeCell ref="PLJ323:PLJ324"/>
    <mergeCell ref="PLK323:PLK324"/>
    <mergeCell ref="PLL323:PLL324"/>
    <mergeCell ref="PLS323:PLS324"/>
    <mergeCell ref="PLT323:PLT324"/>
    <mergeCell ref="PJL323:PJL324"/>
    <mergeCell ref="PJM323:PJM324"/>
    <mergeCell ref="PJN323:PJN324"/>
    <mergeCell ref="PJO323:PJO324"/>
    <mergeCell ref="PJP323:PJP324"/>
    <mergeCell ref="PJW323:PJW324"/>
    <mergeCell ref="PJX323:PJX324"/>
    <mergeCell ref="PJY323:PJY324"/>
    <mergeCell ref="PKA323:PKA324"/>
    <mergeCell ref="PKB323:PKB324"/>
    <mergeCell ref="PKC323:PKC324"/>
    <mergeCell ref="PKD323:PKD324"/>
    <mergeCell ref="PKE323:PKE324"/>
    <mergeCell ref="PKF323:PKF324"/>
    <mergeCell ref="PKM323:PKM324"/>
    <mergeCell ref="PKN323:PKN324"/>
    <mergeCell ref="PKO323:PKO324"/>
    <mergeCell ref="PLU323:PLU324"/>
    <mergeCell ref="PLW323:PLW324"/>
    <mergeCell ref="PLX323:PLX324"/>
    <mergeCell ref="PLY323:PLY324"/>
    <mergeCell ref="PLZ323:PLZ324"/>
    <mergeCell ref="PMA323:PMA324"/>
    <mergeCell ref="PMB323:PMB324"/>
    <mergeCell ref="PMI323:PMI324"/>
    <mergeCell ref="PEP323:PEP324"/>
    <mergeCell ref="PEQ323:PEQ324"/>
    <mergeCell ref="PIZ323:PIZ324"/>
    <mergeCell ref="PJG323:PJG324"/>
    <mergeCell ref="PJH323:PJH324"/>
    <mergeCell ref="PJI323:PJI324"/>
    <mergeCell ref="PJK323:PJK324"/>
    <mergeCell ref="PHB323:PHB324"/>
    <mergeCell ref="PHC323:PHC324"/>
    <mergeCell ref="PHD323:PHD324"/>
    <mergeCell ref="PHK323:PHK324"/>
    <mergeCell ref="PHL323:PHL324"/>
    <mergeCell ref="PHM323:PHM324"/>
    <mergeCell ref="PHO323:PHO324"/>
    <mergeCell ref="PHP323:PHP324"/>
    <mergeCell ref="PHQ323:PHQ324"/>
    <mergeCell ref="PHR323:PHR324"/>
    <mergeCell ref="PHS323:PHS324"/>
    <mergeCell ref="PHT323:PHT324"/>
    <mergeCell ref="PIA323:PIA324"/>
    <mergeCell ref="PIB323:PIB324"/>
    <mergeCell ref="PIC323:PIC324"/>
    <mergeCell ref="PIE323:PIE324"/>
    <mergeCell ref="PIF323:PIF324"/>
    <mergeCell ref="PKQ323:PKQ324"/>
    <mergeCell ref="PKR323:PKR324"/>
    <mergeCell ref="PKS323:PKS324"/>
    <mergeCell ref="PKT323:PKT324"/>
    <mergeCell ref="PKU323:PKU324"/>
    <mergeCell ref="PKV323:PKV324"/>
    <mergeCell ref="PLC323:PLC324"/>
    <mergeCell ref="PLD323:PLD324"/>
    <mergeCell ref="PLE323:PLE324"/>
    <mergeCell ref="PES324:PEX324"/>
    <mergeCell ref="PFI324:PFN324"/>
    <mergeCell ref="PFY324:PGD324"/>
    <mergeCell ref="PGO324:PGT324"/>
    <mergeCell ref="PFW323:PFW324"/>
    <mergeCell ref="PFX323:PFX324"/>
    <mergeCell ref="PGE323:PGE324"/>
    <mergeCell ref="PGF323:PGF324"/>
    <mergeCell ref="PGG323:PGG324"/>
    <mergeCell ref="PGI323:PGI324"/>
    <mergeCell ref="PGJ323:PGJ324"/>
    <mergeCell ref="PGK323:PGK324"/>
    <mergeCell ref="PGL323:PGL324"/>
    <mergeCell ref="PGM323:PGM324"/>
    <mergeCell ref="PGN323:PGN324"/>
    <mergeCell ref="PGU323:PGU324"/>
    <mergeCell ref="PGV323:PGV324"/>
    <mergeCell ref="PGW323:PGW324"/>
    <mergeCell ref="PGY323:PGY324"/>
    <mergeCell ref="PGZ323:PGZ324"/>
    <mergeCell ref="PHA323:PHA324"/>
    <mergeCell ref="PER323:PER324"/>
    <mergeCell ref="PEY323:PEY324"/>
    <mergeCell ref="PEZ323:PEZ324"/>
    <mergeCell ref="PFA323:PFA324"/>
    <mergeCell ref="PFC323:PFC324"/>
    <mergeCell ref="PFD323:PFD324"/>
    <mergeCell ref="PFE323:PFE324"/>
    <mergeCell ref="PFF323:PFF324"/>
    <mergeCell ref="PFG323:PFG324"/>
    <mergeCell ref="PFH323:PFH324"/>
    <mergeCell ref="PFO323:PFO324"/>
    <mergeCell ref="PFP323:PFP324"/>
    <mergeCell ref="PFQ323:PFQ324"/>
    <mergeCell ref="PFS323:PFS324"/>
    <mergeCell ref="PFT323:PFT324"/>
    <mergeCell ref="PFU323:PFU324"/>
    <mergeCell ref="PFV323:PFV324"/>
    <mergeCell ref="PDL323:PDL324"/>
    <mergeCell ref="PAX323:PAX324"/>
    <mergeCell ref="PAW323:PAW324"/>
    <mergeCell ref="PAY323:PAY324"/>
    <mergeCell ref="PBG323:PBG324"/>
    <mergeCell ref="OYZ323:OYZ324"/>
    <mergeCell ref="OZA323:OZA324"/>
    <mergeCell ref="OZB323:OZB324"/>
    <mergeCell ref="OZC323:OZC324"/>
    <mergeCell ref="OZD323:OZD324"/>
    <mergeCell ref="OZK323:OZK324"/>
    <mergeCell ref="OZL323:OZL324"/>
    <mergeCell ref="OZM323:OZM324"/>
    <mergeCell ref="OZO323:OZO324"/>
    <mergeCell ref="OZP323:OZP324"/>
    <mergeCell ref="OZQ323:OZQ324"/>
    <mergeCell ref="OZR323:OZR324"/>
    <mergeCell ref="OZS323:OZS324"/>
    <mergeCell ref="OZT323:OZT324"/>
    <mergeCell ref="PAA323:PAA324"/>
    <mergeCell ref="PAB323:PAB324"/>
    <mergeCell ref="PAC323:PAC324"/>
    <mergeCell ref="PDX323:PDX324"/>
    <mergeCell ref="PDY323:PDY324"/>
    <mergeCell ref="PDZ323:PDZ324"/>
    <mergeCell ref="PEA323:PEA324"/>
    <mergeCell ref="PEB323:PEB324"/>
    <mergeCell ref="PEI323:PEI324"/>
    <mergeCell ref="PEJ323:PEJ324"/>
    <mergeCell ref="PEK323:PEK324"/>
    <mergeCell ref="PEM323:PEM324"/>
    <mergeCell ref="PEN323:PEN324"/>
    <mergeCell ref="PEO323:PEO324"/>
    <mergeCell ref="PCN323:PCN324"/>
    <mergeCell ref="PCO323:PCO324"/>
    <mergeCell ref="PCQ323:PCQ324"/>
    <mergeCell ref="PCR323:PCR324"/>
    <mergeCell ref="PCS323:PCS324"/>
    <mergeCell ref="PCT323:PCT324"/>
    <mergeCell ref="PCU323:PCU324"/>
    <mergeCell ref="PCV323:PCV324"/>
    <mergeCell ref="PDC323:PDC324"/>
    <mergeCell ref="PDD323:PDD324"/>
    <mergeCell ref="PDE323:PDE324"/>
    <mergeCell ref="PDG323:PDG324"/>
    <mergeCell ref="PDH323:PDH324"/>
    <mergeCell ref="PDI323:PDI324"/>
    <mergeCell ref="PDJ323:PDJ324"/>
    <mergeCell ref="PDK323:PDK324"/>
    <mergeCell ref="OZE324:OZJ324"/>
    <mergeCell ref="OZU324:OZZ324"/>
    <mergeCell ref="PAK324:PAP324"/>
    <mergeCell ref="PBA324:PBF324"/>
    <mergeCell ref="PDM324:PDR324"/>
    <mergeCell ref="PEC324:PEH324"/>
    <mergeCell ref="PCF323:PCF324"/>
    <mergeCell ref="PCM323:PCM324"/>
    <mergeCell ref="PAE323:PAE324"/>
    <mergeCell ref="PAF323:PAF324"/>
    <mergeCell ref="PAG323:PAG324"/>
    <mergeCell ref="PAH323:PAH324"/>
    <mergeCell ref="PAI323:PAI324"/>
    <mergeCell ref="PAJ323:PAJ324"/>
    <mergeCell ref="PAQ323:PAQ324"/>
    <mergeCell ref="OVK323:OVK324"/>
    <mergeCell ref="OVL323:OVL324"/>
    <mergeCell ref="OVS323:OVS324"/>
    <mergeCell ref="OVT323:OVT324"/>
    <mergeCell ref="OYN323:OYN324"/>
    <mergeCell ref="OYU323:OYU324"/>
    <mergeCell ref="OYV323:OYV324"/>
    <mergeCell ref="OYW323:OYW324"/>
    <mergeCell ref="OYY323:OYY324"/>
    <mergeCell ref="PDS323:PDS324"/>
    <mergeCell ref="PDT323:PDT324"/>
    <mergeCell ref="PDU323:PDU324"/>
    <mergeCell ref="PDW323:PDW324"/>
    <mergeCell ref="OYK323:OYK324"/>
    <mergeCell ref="OYL323:OYL324"/>
    <mergeCell ref="OYM323:OYM324"/>
    <mergeCell ref="OVJ323:OVJ324"/>
    <mergeCell ref="OXU323:OXU324"/>
    <mergeCell ref="OXV323:OXV324"/>
    <mergeCell ref="OXW323:OXW324"/>
    <mergeCell ref="OXX323:OXX324"/>
    <mergeCell ref="OYE323:OYE324"/>
    <mergeCell ref="OYF323:OYF324"/>
    <mergeCell ref="OYG323:OYG324"/>
    <mergeCell ref="OYI323:OYI324"/>
    <mergeCell ref="OYJ323:OYJ324"/>
    <mergeCell ref="OWP323:OWP324"/>
    <mergeCell ref="OWQ323:OWQ324"/>
    <mergeCell ref="OWR323:OWR324"/>
    <mergeCell ref="OWY323:OWY324"/>
    <mergeCell ref="OWZ323:OWZ324"/>
    <mergeCell ref="OXA323:OXA324"/>
    <mergeCell ref="OXC323:OXC324"/>
    <mergeCell ref="OXD323:OXD324"/>
    <mergeCell ref="OXE323:OXE324"/>
    <mergeCell ref="OXF323:OXF324"/>
    <mergeCell ref="OXG323:OXG324"/>
    <mergeCell ref="OXH323:OXH324"/>
    <mergeCell ref="OXO323:OXO324"/>
    <mergeCell ref="OXP323:OXP324"/>
    <mergeCell ref="OXQ323:OXQ324"/>
    <mergeCell ref="OXS323:OXS324"/>
    <mergeCell ref="OXT323:OXT324"/>
    <mergeCell ref="OXI324:OXN324"/>
    <mergeCell ref="OXY324:OYD324"/>
    <mergeCell ref="OYO324:OYT324"/>
    <mergeCell ref="PBQ324:PBV324"/>
    <mergeCell ref="PCG324:PCL324"/>
    <mergeCell ref="PCW324:PDB324"/>
    <mergeCell ref="PBI323:PBI324"/>
    <mergeCell ref="PBK323:PBK324"/>
    <mergeCell ref="PBL323:PBL324"/>
    <mergeCell ref="PBM323:PBM324"/>
    <mergeCell ref="PBN323:PBN324"/>
    <mergeCell ref="PBO323:PBO324"/>
    <mergeCell ref="PBP323:PBP324"/>
    <mergeCell ref="PBW323:PBW324"/>
    <mergeCell ref="PBX323:PBX324"/>
    <mergeCell ref="PBY323:PBY324"/>
    <mergeCell ref="PCA323:PCA324"/>
    <mergeCell ref="PCB323:PCB324"/>
    <mergeCell ref="PCC323:PCC324"/>
    <mergeCell ref="PCD323:PCD324"/>
    <mergeCell ref="PCE323:PCE324"/>
    <mergeCell ref="OTW323:OTW324"/>
    <mergeCell ref="OTX323:OTX324"/>
    <mergeCell ref="OTY323:OTY324"/>
    <mergeCell ref="OUA323:OUA324"/>
    <mergeCell ref="OVZ323:OVZ324"/>
    <mergeCell ref="OWA323:OWA324"/>
    <mergeCell ref="OWB323:OWB324"/>
    <mergeCell ref="OWI323:OWI324"/>
    <mergeCell ref="OWJ323:OWJ324"/>
    <mergeCell ref="OWK323:OWK324"/>
    <mergeCell ref="OWM323:OWM324"/>
    <mergeCell ref="OWN323:OWN324"/>
    <mergeCell ref="OWO323:OWO324"/>
    <mergeCell ref="OVM324:OVR324"/>
    <mergeCell ref="OWC324:OWH324"/>
    <mergeCell ref="OWS324:OWX324"/>
    <mergeCell ref="ORO323:ORO324"/>
    <mergeCell ref="ORP323:ORP324"/>
    <mergeCell ref="ORQ323:ORQ324"/>
    <mergeCell ref="ORR323:ORR324"/>
    <mergeCell ref="ORS323:ORS324"/>
    <mergeCell ref="ORT323:ORT324"/>
    <mergeCell ref="OSA323:OSA324"/>
    <mergeCell ref="OUF323:OUF324"/>
    <mergeCell ref="OUM323:OUM324"/>
    <mergeCell ref="OUN323:OUN324"/>
    <mergeCell ref="OUO323:OUO324"/>
    <mergeCell ref="OUQ323:OUQ324"/>
    <mergeCell ref="OUR323:OUR324"/>
    <mergeCell ref="OUS323:OUS324"/>
    <mergeCell ref="OUT323:OUT324"/>
    <mergeCell ref="OUU323:OUU324"/>
    <mergeCell ref="OUV323:OUV324"/>
    <mergeCell ref="OVC323:OVC324"/>
    <mergeCell ref="OVD323:OVD324"/>
    <mergeCell ref="OVE323:OVE324"/>
    <mergeCell ref="OVG323:OVG324"/>
    <mergeCell ref="OVH323:OVH324"/>
    <mergeCell ref="OVI323:OVI324"/>
    <mergeCell ref="OTG323:OTG324"/>
    <mergeCell ref="OTH323:OTH324"/>
    <mergeCell ref="OTI323:OTI324"/>
    <mergeCell ref="OTK323:OTK324"/>
    <mergeCell ref="OTL323:OTL324"/>
    <mergeCell ref="OTM323:OTM324"/>
    <mergeCell ref="OTN323:OTN324"/>
    <mergeCell ref="OTO323:OTO324"/>
    <mergeCell ref="OTP323:OTP324"/>
    <mergeCell ref="OUB323:OUB324"/>
    <mergeCell ref="OUC323:OUC324"/>
    <mergeCell ref="OUD323:OUD324"/>
    <mergeCell ref="OUE323:OUE324"/>
    <mergeCell ref="OTA324:OTF324"/>
    <mergeCell ref="OTQ324:OTV324"/>
    <mergeCell ref="OUG324:OUL324"/>
    <mergeCell ref="OUW324:OVB324"/>
    <mergeCell ref="OSB323:OSB324"/>
    <mergeCell ref="OSC323:OSC324"/>
    <mergeCell ref="OSE323:OSE324"/>
    <mergeCell ref="OSF323:OSF324"/>
    <mergeCell ref="OSG323:OSG324"/>
    <mergeCell ref="OSH323:OSH324"/>
    <mergeCell ref="OSI323:OSI324"/>
    <mergeCell ref="OSJ323:OSJ324"/>
    <mergeCell ref="OSQ323:OSQ324"/>
    <mergeCell ref="OSR323:OSR324"/>
    <mergeCell ref="OSS323:OSS324"/>
    <mergeCell ref="OSU323:OSU324"/>
    <mergeCell ref="OSV323:OSV324"/>
    <mergeCell ref="OSW323:OSW324"/>
    <mergeCell ref="OSX323:OSX324"/>
    <mergeCell ref="OSY323:OSY324"/>
    <mergeCell ref="OSZ323:OSZ324"/>
    <mergeCell ref="OQK323:OQK324"/>
    <mergeCell ref="OQL323:OQL324"/>
    <mergeCell ref="OQM323:OQM324"/>
    <mergeCell ref="OQN323:OQN324"/>
    <mergeCell ref="OQU323:OQU324"/>
    <mergeCell ref="OQV323:OQV324"/>
    <mergeCell ref="OON323:OON324"/>
    <mergeCell ref="OOO323:OOO324"/>
    <mergeCell ref="OOP323:OOP324"/>
    <mergeCell ref="OOQ323:OOQ324"/>
    <mergeCell ref="OOR323:OOR324"/>
    <mergeCell ref="OOY323:OOY324"/>
    <mergeCell ref="OOZ323:OOZ324"/>
    <mergeCell ref="OPA323:OPA324"/>
    <mergeCell ref="OPC323:OPC324"/>
    <mergeCell ref="OPD323:OPD324"/>
    <mergeCell ref="OPE323:OPE324"/>
    <mergeCell ref="OPF323:OPF324"/>
    <mergeCell ref="OPG323:OPG324"/>
    <mergeCell ref="OPH323:OPH324"/>
    <mergeCell ref="OPO323:OPO324"/>
    <mergeCell ref="OPP323:OPP324"/>
    <mergeCell ref="OPQ323:OPQ324"/>
    <mergeCell ref="OQW323:OQW324"/>
    <mergeCell ref="OQY323:OQY324"/>
    <mergeCell ref="OQZ323:OQZ324"/>
    <mergeCell ref="ORA323:ORA324"/>
    <mergeCell ref="ORB323:ORB324"/>
    <mergeCell ref="ORC323:ORC324"/>
    <mergeCell ref="ORD323:ORD324"/>
    <mergeCell ref="ORK323:ORK324"/>
    <mergeCell ref="ORL323:ORL324"/>
    <mergeCell ref="ORM323:ORM324"/>
    <mergeCell ref="OOS324:OOX324"/>
    <mergeCell ref="OPI324:OPN324"/>
    <mergeCell ref="OPY324:OQD324"/>
    <mergeCell ref="OQO324:OQT324"/>
    <mergeCell ref="ORE324:ORJ324"/>
    <mergeCell ref="ORU324:ORZ324"/>
    <mergeCell ref="OSK324:OSP324"/>
    <mergeCell ref="OOB323:OOB324"/>
    <mergeCell ref="OOI323:OOI324"/>
    <mergeCell ref="OOJ323:OOJ324"/>
    <mergeCell ref="OOK323:OOK324"/>
    <mergeCell ref="OOM323:OOM324"/>
    <mergeCell ref="OMD323:OMD324"/>
    <mergeCell ref="OME323:OME324"/>
    <mergeCell ref="OMF323:OMF324"/>
    <mergeCell ref="OMM323:OMM324"/>
    <mergeCell ref="OMN323:OMN324"/>
    <mergeCell ref="OMO323:OMO324"/>
    <mergeCell ref="OMQ323:OMQ324"/>
    <mergeCell ref="OMR323:OMR324"/>
    <mergeCell ref="OMS323:OMS324"/>
    <mergeCell ref="OMT323:OMT324"/>
    <mergeCell ref="OMU323:OMU324"/>
    <mergeCell ref="OMV323:OMV324"/>
    <mergeCell ref="ONC323:ONC324"/>
    <mergeCell ref="OND323:OND324"/>
    <mergeCell ref="ONE323:ONE324"/>
    <mergeCell ref="ONG323:ONG324"/>
    <mergeCell ref="ONH323:ONH324"/>
    <mergeCell ref="OPS323:OPS324"/>
    <mergeCell ref="OPT323:OPT324"/>
    <mergeCell ref="OPU323:OPU324"/>
    <mergeCell ref="OPV323:OPV324"/>
    <mergeCell ref="OPW323:OPW324"/>
    <mergeCell ref="OPX323:OPX324"/>
    <mergeCell ref="OQE323:OQE324"/>
    <mergeCell ref="OQF323:OQF324"/>
    <mergeCell ref="OQG323:OQG324"/>
    <mergeCell ref="OQI323:OQI324"/>
    <mergeCell ref="OQJ323:OQJ324"/>
    <mergeCell ref="OMG324:OML324"/>
    <mergeCell ref="OMW324:ONB324"/>
    <mergeCell ref="ONM324:ONR324"/>
    <mergeCell ref="OOC324:OOH324"/>
    <mergeCell ref="ONI323:ONI324"/>
    <mergeCell ref="ONJ323:ONJ324"/>
    <mergeCell ref="ONK323:ONK324"/>
    <mergeCell ref="ONL323:ONL324"/>
    <mergeCell ref="ONS323:ONS324"/>
    <mergeCell ref="ONT323:ONT324"/>
    <mergeCell ref="ONU323:ONU324"/>
    <mergeCell ref="ONW323:ONW324"/>
    <mergeCell ref="ONX323:ONX324"/>
    <mergeCell ref="ONY323:ONY324"/>
    <mergeCell ref="ONZ323:ONZ324"/>
    <mergeCell ref="OOA323:OOA324"/>
    <mergeCell ref="OKY323:OKY324"/>
    <mergeCell ref="OKZ323:OKZ324"/>
    <mergeCell ref="OLG323:OLG324"/>
    <mergeCell ref="OLH323:OLH324"/>
    <mergeCell ref="OLI323:OLI324"/>
    <mergeCell ref="OLK323:OLK324"/>
    <mergeCell ref="OLL323:OLL324"/>
    <mergeCell ref="OLM323:OLM324"/>
    <mergeCell ref="OLN323:OLN324"/>
    <mergeCell ref="OLO323:OLO324"/>
    <mergeCell ref="OLP323:OLP324"/>
    <mergeCell ref="OLW323:OLW324"/>
    <mergeCell ref="OLX323:OLX324"/>
    <mergeCell ref="OLY323:OLY324"/>
    <mergeCell ref="OMA323:OMA324"/>
    <mergeCell ref="OMB323:OMB324"/>
    <mergeCell ref="OMC323:OMC324"/>
    <mergeCell ref="OJT323:OJT324"/>
    <mergeCell ref="OKA323:OKA324"/>
    <mergeCell ref="OKB323:OKB324"/>
    <mergeCell ref="OKC323:OKC324"/>
    <mergeCell ref="OKE323:OKE324"/>
    <mergeCell ref="OKF323:OKF324"/>
    <mergeCell ref="OKG323:OKG324"/>
    <mergeCell ref="OKH323:OKH324"/>
    <mergeCell ref="OKI323:OKI324"/>
    <mergeCell ref="OKJ323:OKJ324"/>
    <mergeCell ref="OKQ323:OKQ324"/>
    <mergeCell ref="OKR323:OKR324"/>
    <mergeCell ref="OKS323:OKS324"/>
    <mergeCell ref="OIO324:OIT324"/>
    <mergeCell ref="OJE324:OJJ324"/>
    <mergeCell ref="OJU324:OJZ324"/>
    <mergeCell ref="OKK324:OKP324"/>
    <mergeCell ref="OLA324:OLF324"/>
    <mergeCell ref="OLQ324:OLV324"/>
    <mergeCell ref="OKX323:OKX324"/>
    <mergeCell ref="OJS323:OJS324"/>
    <mergeCell ref="OFC323:OFC324"/>
    <mergeCell ref="OFD323:OFD324"/>
    <mergeCell ref="OFE323:OFE324"/>
    <mergeCell ref="OIZ323:OIZ324"/>
    <mergeCell ref="OJA323:OJA324"/>
    <mergeCell ref="OJB323:OJB324"/>
    <mergeCell ref="OJC323:OJC324"/>
    <mergeCell ref="OJD323:OJD324"/>
    <mergeCell ref="OJK323:OJK324"/>
    <mergeCell ref="OJL323:OJL324"/>
    <mergeCell ref="OJM323:OJM324"/>
    <mergeCell ref="OJO323:OJO324"/>
    <mergeCell ref="OJP323:OJP324"/>
    <mergeCell ref="OJQ323:OJQ324"/>
    <mergeCell ref="OJR323:OJR324"/>
    <mergeCell ref="OHP323:OHP324"/>
    <mergeCell ref="OHQ323:OHQ324"/>
    <mergeCell ref="OHS323:OHS324"/>
    <mergeCell ref="OHT323:OHT324"/>
    <mergeCell ref="OHU323:OHU324"/>
    <mergeCell ref="OHV323:OHV324"/>
    <mergeCell ref="OHW323:OHW324"/>
    <mergeCell ref="OHX323:OHX324"/>
    <mergeCell ref="OIE323:OIE324"/>
    <mergeCell ref="OIF323:OIF324"/>
    <mergeCell ref="OIG323:OIG324"/>
    <mergeCell ref="OII323:OII324"/>
    <mergeCell ref="OIJ323:OIJ324"/>
    <mergeCell ref="OIK323:OIK324"/>
    <mergeCell ref="OIL323:OIL324"/>
    <mergeCell ref="OIM323:OIM324"/>
    <mergeCell ref="OEG324:OEL324"/>
    <mergeCell ref="OEW324:OFB324"/>
    <mergeCell ref="OFM324:OFR324"/>
    <mergeCell ref="OGC324:OGH324"/>
    <mergeCell ref="OGS324:OGX324"/>
    <mergeCell ref="OGK323:OGK324"/>
    <mergeCell ref="OGM323:OGM324"/>
    <mergeCell ref="OGN323:OGN324"/>
    <mergeCell ref="OGO323:OGO324"/>
    <mergeCell ref="OGP323:OGP324"/>
    <mergeCell ref="OGQ323:OGQ324"/>
    <mergeCell ref="OGR323:OGR324"/>
    <mergeCell ref="OHY324:OID324"/>
    <mergeCell ref="OIN323:OIN324"/>
    <mergeCell ref="ODP323:ODP324"/>
    <mergeCell ref="ODW323:ODW324"/>
    <mergeCell ref="ODX323:ODX324"/>
    <mergeCell ref="ODY323:ODY324"/>
    <mergeCell ref="OEA323:OEA324"/>
    <mergeCell ref="OIU323:OIU324"/>
    <mergeCell ref="OIV323:OIV324"/>
    <mergeCell ref="OIW323:OIW324"/>
    <mergeCell ref="OIY323:OIY324"/>
    <mergeCell ref="OHI324:OHN324"/>
    <mergeCell ref="OGY323:OGY324"/>
    <mergeCell ref="OGZ323:OGZ324"/>
    <mergeCell ref="OHA323:OHA324"/>
    <mergeCell ref="OHC323:OHC324"/>
    <mergeCell ref="OHD323:OHD324"/>
    <mergeCell ref="OHE323:OHE324"/>
    <mergeCell ref="OHF323:OHF324"/>
    <mergeCell ref="OHG323:OHG324"/>
    <mergeCell ref="OHH323:OHH324"/>
    <mergeCell ref="OHO323:OHO324"/>
    <mergeCell ref="OFT323:OFT324"/>
    <mergeCell ref="OFU323:OFU324"/>
    <mergeCell ref="OFW323:OFW324"/>
    <mergeCell ref="OFX323:OFX324"/>
    <mergeCell ref="OGB323:OGB324"/>
    <mergeCell ref="OGJ323:OGJ324"/>
    <mergeCell ref="OAW323:OAW324"/>
    <mergeCell ref="OAY323:OAY324"/>
    <mergeCell ref="OAZ323:OAZ324"/>
    <mergeCell ref="OBA323:OBA324"/>
    <mergeCell ref="OKU323:OKU324"/>
    <mergeCell ref="OKV323:OKV324"/>
    <mergeCell ref="OKW323:OKW324"/>
    <mergeCell ref="OCK324:OCP324"/>
    <mergeCell ref="ODA324:ODF324"/>
    <mergeCell ref="ODQ324:ODV324"/>
    <mergeCell ref="OFG323:OFG324"/>
    <mergeCell ref="OFH323:OFH324"/>
    <mergeCell ref="OFI323:OFI324"/>
    <mergeCell ref="OFJ323:OFJ324"/>
    <mergeCell ref="OFK323:OFK324"/>
    <mergeCell ref="OFL323:OFL324"/>
    <mergeCell ref="OFS323:OFS324"/>
    <mergeCell ref="ODM323:ODM324"/>
    <mergeCell ref="ODN323:ODN324"/>
    <mergeCell ref="ODO323:ODO324"/>
    <mergeCell ref="OFZ323:OFZ324"/>
    <mergeCell ref="OFY323:OFY324"/>
    <mergeCell ref="OGA323:OGA324"/>
    <mergeCell ref="OGI323:OGI324"/>
    <mergeCell ref="OEB323:OEB324"/>
    <mergeCell ref="OEC323:OEC324"/>
    <mergeCell ref="OED323:OED324"/>
    <mergeCell ref="OEE323:OEE324"/>
    <mergeCell ref="OEF323:OEF324"/>
    <mergeCell ref="OEM323:OEM324"/>
    <mergeCell ref="OEN323:OEN324"/>
    <mergeCell ref="OEO323:OEO324"/>
    <mergeCell ref="OEQ323:OEQ324"/>
    <mergeCell ref="OER323:OER324"/>
    <mergeCell ref="OES323:OES324"/>
    <mergeCell ref="OET323:OET324"/>
    <mergeCell ref="OEU323:OEU324"/>
    <mergeCell ref="OEV323:OEV324"/>
    <mergeCell ref="OAL323:OAL324"/>
    <mergeCell ref="OCW323:OCW324"/>
    <mergeCell ref="OCX323:OCX324"/>
    <mergeCell ref="OCY323:OCY324"/>
    <mergeCell ref="OCZ323:OCZ324"/>
    <mergeCell ref="ODG323:ODG324"/>
    <mergeCell ref="ODH323:ODH324"/>
    <mergeCell ref="ODI323:ODI324"/>
    <mergeCell ref="ODK323:ODK324"/>
    <mergeCell ref="ODL323:ODL324"/>
    <mergeCell ref="OBR323:OBR324"/>
    <mergeCell ref="OBS323:OBS324"/>
    <mergeCell ref="OBT323:OBT324"/>
    <mergeCell ref="OCA323:OCA324"/>
    <mergeCell ref="OCB323:OCB324"/>
    <mergeCell ref="OCC323:OCC324"/>
    <mergeCell ref="OCE323:OCE324"/>
    <mergeCell ref="OCF323:OCF324"/>
    <mergeCell ref="OCG323:OCG324"/>
    <mergeCell ref="OCH323:OCH324"/>
    <mergeCell ref="OCI323:OCI324"/>
    <mergeCell ref="OCJ323:OCJ324"/>
    <mergeCell ref="OCQ323:OCQ324"/>
    <mergeCell ref="OCR323:OCR324"/>
    <mergeCell ref="OCS323:OCS324"/>
    <mergeCell ref="OCU323:OCU324"/>
    <mergeCell ref="OCV323:OCV324"/>
    <mergeCell ref="NYY323:NYY324"/>
    <mergeCell ref="NYZ323:NYZ324"/>
    <mergeCell ref="NZA323:NZA324"/>
    <mergeCell ref="NZC323:NZC324"/>
    <mergeCell ref="OBB323:OBB324"/>
    <mergeCell ref="OBC323:OBC324"/>
    <mergeCell ref="OBD323:OBD324"/>
    <mergeCell ref="OBK323:OBK324"/>
    <mergeCell ref="OBL323:OBL324"/>
    <mergeCell ref="OBM323:OBM324"/>
    <mergeCell ref="OBO323:OBO324"/>
    <mergeCell ref="OBP323:OBP324"/>
    <mergeCell ref="OBQ323:OBQ324"/>
    <mergeCell ref="OAO324:OAT324"/>
    <mergeCell ref="OBE324:OBJ324"/>
    <mergeCell ref="OBU324:OBZ324"/>
    <mergeCell ref="OAM323:OAM324"/>
    <mergeCell ref="OAN323:OAN324"/>
    <mergeCell ref="OAU323:OAU324"/>
    <mergeCell ref="OAV323:OAV324"/>
    <mergeCell ref="NWQ323:NWQ324"/>
    <mergeCell ref="NWR323:NWR324"/>
    <mergeCell ref="NWS323:NWS324"/>
    <mergeCell ref="NWT323:NWT324"/>
    <mergeCell ref="NWU323:NWU324"/>
    <mergeCell ref="NWV323:NWV324"/>
    <mergeCell ref="NXC323:NXC324"/>
    <mergeCell ref="NZH323:NZH324"/>
    <mergeCell ref="NZO323:NZO324"/>
    <mergeCell ref="NZP323:NZP324"/>
    <mergeCell ref="NZQ323:NZQ324"/>
    <mergeCell ref="NZS323:NZS324"/>
    <mergeCell ref="NZT323:NZT324"/>
    <mergeCell ref="NZU323:NZU324"/>
    <mergeCell ref="NZV323:NZV324"/>
    <mergeCell ref="NZW323:NZW324"/>
    <mergeCell ref="NZX323:NZX324"/>
    <mergeCell ref="OAE323:OAE324"/>
    <mergeCell ref="OAF323:OAF324"/>
    <mergeCell ref="OAG323:OAG324"/>
    <mergeCell ref="OAI323:OAI324"/>
    <mergeCell ref="OAJ323:OAJ324"/>
    <mergeCell ref="OAK323:OAK324"/>
    <mergeCell ref="NYI323:NYI324"/>
    <mergeCell ref="NYJ323:NYJ324"/>
    <mergeCell ref="NYK323:NYK324"/>
    <mergeCell ref="NYM323:NYM324"/>
    <mergeCell ref="NYN323:NYN324"/>
    <mergeCell ref="NYO323:NYO324"/>
    <mergeCell ref="NYP323:NYP324"/>
    <mergeCell ref="NYQ323:NYQ324"/>
    <mergeCell ref="NYR323:NYR324"/>
    <mergeCell ref="NZD323:NZD324"/>
    <mergeCell ref="NZE323:NZE324"/>
    <mergeCell ref="NZF323:NZF324"/>
    <mergeCell ref="NZG323:NZG324"/>
    <mergeCell ref="NYC324:NYH324"/>
    <mergeCell ref="NYS324:NYX324"/>
    <mergeCell ref="NZI324:NZN324"/>
    <mergeCell ref="NZY324:OAD324"/>
    <mergeCell ref="NXD323:NXD324"/>
    <mergeCell ref="NXE323:NXE324"/>
    <mergeCell ref="NXG323:NXG324"/>
    <mergeCell ref="NXH323:NXH324"/>
    <mergeCell ref="NXI323:NXI324"/>
    <mergeCell ref="NXJ323:NXJ324"/>
    <mergeCell ref="NXK323:NXK324"/>
    <mergeCell ref="NXL323:NXL324"/>
    <mergeCell ref="NXS323:NXS324"/>
    <mergeCell ref="NXT323:NXT324"/>
    <mergeCell ref="NXU323:NXU324"/>
    <mergeCell ref="NXW323:NXW324"/>
    <mergeCell ref="NXX323:NXX324"/>
    <mergeCell ref="NXY323:NXY324"/>
    <mergeCell ref="NXZ323:NXZ324"/>
    <mergeCell ref="NYA323:NYA324"/>
    <mergeCell ref="NYB323:NYB324"/>
    <mergeCell ref="NWW324:NXB324"/>
    <mergeCell ref="NXM324:NXR324"/>
    <mergeCell ref="NVM323:NVM324"/>
    <mergeCell ref="NVN323:NVN324"/>
    <mergeCell ref="NVO323:NVO324"/>
    <mergeCell ref="NVP323:NVP324"/>
    <mergeCell ref="NVW323:NVW324"/>
    <mergeCell ref="NVX323:NVX324"/>
    <mergeCell ref="NTP323:NTP324"/>
    <mergeCell ref="NTQ323:NTQ324"/>
    <mergeCell ref="NTR323:NTR324"/>
    <mergeCell ref="NTS323:NTS324"/>
    <mergeCell ref="NTT323:NTT324"/>
    <mergeCell ref="NUA323:NUA324"/>
    <mergeCell ref="NUB323:NUB324"/>
    <mergeCell ref="NUC323:NUC324"/>
    <mergeCell ref="NUE323:NUE324"/>
    <mergeCell ref="NUF323:NUF324"/>
    <mergeCell ref="NUG323:NUG324"/>
    <mergeCell ref="NUH323:NUH324"/>
    <mergeCell ref="NUI323:NUI324"/>
    <mergeCell ref="NUJ323:NUJ324"/>
    <mergeCell ref="NUQ323:NUQ324"/>
    <mergeCell ref="NUR323:NUR324"/>
    <mergeCell ref="NUS323:NUS324"/>
    <mergeCell ref="NVY323:NVY324"/>
    <mergeCell ref="NWA323:NWA324"/>
    <mergeCell ref="NWB323:NWB324"/>
    <mergeCell ref="NWC323:NWC324"/>
    <mergeCell ref="NWD323:NWD324"/>
    <mergeCell ref="NWE323:NWE324"/>
    <mergeCell ref="NWF323:NWF324"/>
    <mergeCell ref="NWM323:NWM324"/>
    <mergeCell ref="NWN323:NWN324"/>
    <mergeCell ref="NWO323:NWO324"/>
    <mergeCell ref="NTU324:NTZ324"/>
    <mergeCell ref="NUK324:NUP324"/>
    <mergeCell ref="NVA324:NVF324"/>
    <mergeCell ref="NVQ324:NVV324"/>
    <mergeCell ref="NWG324:NWL324"/>
    <mergeCell ref="NTD323:NTD324"/>
    <mergeCell ref="NTK323:NTK324"/>
    <mergeCell ref="NTL323:NTL324"/>
    <mergeCell ref="NTM323:NTM324"/>
    <mergeCell ref="NTO323:NTO324"/>
    <mergeCell ref="NRF323:NRF324"/>
    <mergeCell ref="NRG323:NRG324"/>
    <mergeCell ref="NRH323:NRH324"/>
    <mergeCell ref="NRO323:NRO324"/>
    <mergeCell ref="NRP323:NRP324"/>
    <mergeCell ref="NRQ323:NRQ324"/>
    <mergeCell ref="NRS323:NRS324"/>
    <mergeCell ref="NRT323:NRT324"/>
    <mergeCell ref="NRU323:NRU324"/>
    <mergeCell ref="NRV323:NRV324"/>
    <mergeCell ref="NRW323:NRW324"/>
    <mergeCell ref="NRX323:NRX324"/>
    <mergeCell ref="NSE323:NSE324"/>
    <mergeCell ref="NSF323:NSF324"/>
    <mergeCell ref="NSG323:NSG324"/>
    <mergeCell ref="NSI323:NSI324"/>
    <mergeCell ref="NSJ323:NSJ324"/>
    <mergeCell ref="NUU323:NUU324"/>
    <mergeCell ref="NUV323:NUV324"/>
    <mergeCell ref="NUW323:NUW324"/>
    <mergeCell ref="NUX323:NUX324"/>
    <mergeCell ref="NUY323:NUY324"/>
    <mergeCell ref="NUZ323:NUZ324"/>
    <mergeCell ref="NVG323:NVG324"/>
    <mergeCell ref="NVH323:NVH324"/>
    <mergeCell ref="NVI323:NVI324"/>
    <mergeCell ref="NVK323:NVK324"/>
    <mergeCell ref="NVL323:NVL324"/>
    <mergeCell ref="NRI324:NRN324"/>
    <mergeCell ref="NRY324:NSD324"/>
    <mergeCell ref="NSO324:NST324"/>
    <mergeCell ref="NTE324:NTJ324"/>
    <mergeCell ref="NSK323:NSK324"/>
    <mergeCell ref="NSL323:NSL324"/>
    <mergeCell ref="NSM323:NSM324"/>
    <mergeCell ref="NSN323:NSN324"/>
    <mergeCell ref="NSU323:NSU324"/>
    <mergeCell ref="NSV323:NSV324"/>
    <mergeCell ref="NSW323:NSW324"/>
    <mergeCell ref="NSY323:NSY324"/>
    <mergeCell ref="NSZ323:NSZ324"/>
    <mergeCell ref="NTA323:NTA324"/>
    <mergeCell ref="NTB323:NTB324"/>
    <mergeCell ref="NTC323:NTC324"/>
    <mergeCell ref="NQA323:NQA324"/>
    <mergeCell ref="NQB323:NQB324"/>
    <mergeCell ref="NQI323:NQI324"/>
    <mergeCell ref="NQJ323:NQJ324"/>
    <mergeCell ref="NQK323:NQK324"/>
    <mergeCell ref="NQM323:NQM324"/>
    <mergeCell ref="NQN323:NQN324"/>
    <mergeCell ref="NQO323:NQO324"/>
    <mergeCell ref="NQP323:NQP324"/>
    <mergeCell ref="NQQ323:NQQ324"/>
    <mergeCell ref="NQR323:NQR324"/>
    <mergeCell ref="NQY323:NQY324"/>
    <mergeCell ref="NQZ323:NQZ324"/>
    <mergeCell ref="NRA323:NRA324"/>
    <mergeCell ref="NRC323:NRC324"/>
    <mergeCell ref="NRD323:NRD324"/>
    <mergeCell ref="NRE323:NRE324"/>
    <mergeCell ref="NOV323:NOV324"/>
    <mergeCell ref="NPC323:NPC324"/>
    <mergeCell ref="NPD323:NPD324"/>
    <mergeCell ref="NPE323:NPE324"/>
    <mergeCell ref="NPG323:NPG324"/>
    <mergeCell ref="NPH323:NPH324"/>
    <mergeCell ref="NPI323:NPI324"/>
    <mergeCell ref="NPJ323:NPJ324"/>
    <mergeCell ref="NPK323:NPK324"/>
    <mergeCell ref="NPL323:NPL324"/>
    <mergeCell ref="NPS323:NPS324"/>
    <mergeCell ref="NPT323:NPT324"/>
    <mergeCell ref="NPU323:NPU324"/>
    <mergeCell ref="NNQ324:NNV324"/>
    <mergeCell ref="NOG324:NOL324"/>
    <mergeCell ref="NOW324:NPB324"/>
    <mergeCell ref="NPM324:NPR324"/>
    <mergeCell ref="NQC324:NQH324"/>
    <mergeCell ref="NQS324:NQX324"/>
    <mergeCell ref="NPZ323:NPZ324"/>
    <mergeCell ref="NOM323:NOM324"/>
    <mergeCell ref="NON323:NON324"/>
    <mergeCell ref="NOO323:NOO324"/>
    <mergeCell ref="NOQ323:NOQ324"/>
    <mergeCell ref="NOR323:NOR324"/>
    <mergeCell ref="NOS323:NOS324"/>
    <mergeCell ref="NOT323:NOT324"/>
    <mergeCell ref="NOU323:NOU324"/>
    <mergeCell ref="NPW323:NPW324"/>
    <mergeCell ref="NPX323:NPX324"/>
    <mergeCell ref="NPY323:NPY324"/>
    <mergeCell ref="NMR323:NMR324"/>
    <mergeCell ref="NMS323:NMS324"/>
    <mergeCell ref="NMU323:NMU324"/>
    <mergeCell ref="NMV323:NMV324"/>
    <mergeCell ref="NMW323:NMW324"/>
    <mergeCell ref="NMX323:NMX324"/>
    <mergeCell ref="NMY323:NMY324"/>
    <mergeCell ref="NMZ323:NMZ324"/>
    <mergeCell ref="NNG323:NNG324"/>
    <mergeCell ref="NNH323:NNH324"/>
    <mergeCell ref="NNI323:NNI324"/>
    <mergeCell ref="NNK323:NNK324"/>
    <mergeCell ref="NNL323:NNL324"/>
    <mergeCell ref="NNM323:NNM324"/>
    <mergeCell ref="NNN323:NNN324"/>
    <mergeCell ref="NNO323:NNO324"/>
    <mergeCell ref="NIR323:NIR324"/>
    <mergeCell ref="NIY323:NIY324"/>
    <mergeCell ref="NIZ323:NIZ324"/>
    <mergeCell ref="NJA323:NJA324"/>
    <mergeCell ref="NJC323:NJC324"/>
    <mergeCell ref="NNW323:NNW324"/>
    <mergeCell ref="NNX323:NNX324"/>
    <mergeCell ref="NNY323:NNY324"/>
    <mergeCell ref="NOA323:NOA324"/>
    <mergeCell ref="NNA324:NNF324"/>
    <mergeCell ref="NNP323:NNP324"/>
    <mergeCell ref="NDU324:NDZ324"/>
    <mergeCell ref="NEK324:NEP324"/>
    <mergeCell ref="NFA324:NFF324"/>
    <mergeCell ref="NCF323:NCF324"/>
    <mergeCell ref="NCG323:NCG324"/>
    <mergeCell ref="NCI323:NCI324"/>
    <mergeCell ref="NCJ323:NCJ324"/>
    <mergeCell ref="NHM324:NHR324"/>
    <mergeCell ref="NIC324:NIH324"/>
    <mergeCell ref="NIS324:NIX324"/>
    <mergeCell ref="NJI324:NJN324"/>
    <mergeCell ref="NJY324:NKD324"/>
    <mergeCell ref="NKO324:NKT324"/>
    <mergeCell ref="NLE324:NLJ324"/>
    <mergeCell ref="NLU324:NLZ324"/>
    <mergeCell ref="NMK324:NMP324"/>
    <mergeCell ref="NLM323:NLM324"/>
    <mergeCell ref="NLO323:NLO324"/>
    <mergeCell ref="NLP323:NLP324"/>
    <mergeCell ref="NLQ323:NLQ324"/>
    <mergeCell ref="NLR323:NLR324"/>
    <mergeCell ref="NLS323:NLS324"/>
    <mergeCell ref="NLT323:NLT324"/>
    <mergeCell ref="NMA323:NMA324"/>
    <mergeCell ref="NMB323:NMB324"/>
    <mergeCell ref="NMC323:NMC324"/>
    <mergeCell ref="NME323:NME324"/>
    <mergeCell ref="NMF323:NMF324"/>
    <mergeCell ref="NFN323:NFN324"/>
    <mergeCell ref="NHY323:NHY324"/>
    <mergeCell ref="NHZ323:NHZ324"/>
    <mergeCell ref="NIA323:NIA324"/>
    <mergeCell ref="NIB323:NIB324"/>
    <mergeCell ref="NII323:NII324"/>
    <mergeCell ref="NIJ323:NIJ324"/>
    <mergeCell ref="NIK323:NIK324"/>
    <mergeCell ref="NIM323:NIM324"/>
    <mergeCell ref="NHI323:NHI324"/>
    <mergeCell ref="NHJ323:NHJ324"/>
    <mergeCell ref="NHK323:NHK324"/>
    <mergeCell ref="NHL323:NHL324"/>
    <mergeCell ref="NHS323:NHS324"/>
    <mergeCell ref="NHT323:NHT324"/>
    <mergeCell ref="NHU323:NHU324"/>
    <mergeCell ref="NHW323:NHW324"/>
    <mergeCell ref="NHX323:NHX324"/>
    <mergeCell ref="NKG323:NKG324"/>
    <mergeCell ref="NOB323:NOB324"/>
    <mergeCell ref="NOC323:NOC324"/>
    <mergeCell ref="NOD323:NOD324"/>
    <mergeCell ref="NOE323:NOE324"/>
    <mergeCell ref="NOF323:NOF324"/>
    <mergeCell ref="NBP323:NBP324"/>
    <mergeCell ref="NBQ323:NBQ324"/>
    <mergeCell ref="MYW324:MZB324"/>
    <mergeCell ref="MZM324:MZR324"/>
    <mergeCell ref="NAC324:NAH324"/>
    <mergeCell ref="NAS324:NAX324"/>
    <mergeCell ref="NBI324:NBN324"/>
    <mergeCell ref="NEA323:NEA324"/>
    <mergeCell ref="NEB323:NEB324"/>
    <mergeCell ref="NEC323:NEC324"/>
    <mergeCell ref="NEE323:NEE324"/>
    <mergeCell ref="NGD323:NGD324"/>
    <mergeCell ref="NGE323:NGE324"/>
    <mergeCell ref="NGF323:NGF324"/>
    <mergeCell ref="NGM323:NGM324"/>
    <mergeCell ref="NGN323:NGN324"/>
    <mergeCell ref="NGO323:NGO324"/>
    <mergeCell ref="NGQ323:NGQ324"/>
    <mergeCell ref="NGR323:NGR324"/>
    <mergeCell ref="NGS323:NGS324"/>
    <mergeCell ref="NFQ324:NFV324"/>
    <mergeCell ref="NGG324:NGL324"/>
    <mergeCell ref="NGW324:NHB324"/>
    <mergeCell ref="NFO323:NFO324"/>
    <mergeCell ref="NFP323:NFP324"/>
    <mergeCell ref="NFW323:NFW324"/>
    <mergeCell ref="NFX323:NFX324"/>
    <mergeCell ref="NBS323:NBS324"/>
    <mergeCell ref="NBT323:NBT324"/>
    <mergeCell ref="NBU323:NBU324"/>
    <mergeCell ref="NBV323:NBV324"/>
    <mergeCell ref="NBW323:NBW324"/>
    <mergeCell ref="NBX323:NBX324"/>
    <mergeCell ref="NCE323:NCE324"/>
    <mergeCell ref="NEJ323:NEJ324"/>
    <mergeCell ref="NEQ323:NEQ324"/>
    <mergeCell ref="NER323:NER324"/>
    <mergeCell ref="NES323:NES324"/>
    <mergeCell ref="NEU323:NEU324"/>
    <mergeCell ref="NEV323:NEV324"/>
    <mergeCell ref="NEW323:NEW324"/>
    <mergeCell ref="NEX323:NEX324"/>
    <mergeCell ref="NEY323:NEY324"/>
    <mergeCell ref="NEZ323:NEZ324"/>
    <mergeCell ref="NFG323:NFG324"/>
    <mergeCell ref="NFH323:NFH324"/>
    <mergeCell ref="NFI323:NFI324"/>
    <mergeCell ref="NFK323:NFK324"/>
    <mergeCell ref="NFL323:NFL324"/>
    <mergeCell ref="NFM323:NFM324"/>
    <mergeCell ref="NDK323:NDK324"/>
    <mergeCell ref="NDL323:NDL324"/>
    <mergeCell ref="NDM323:NDM324"/>
    <mergeCell ref="NDO323:NDO324"/>
    <mergeCell ref="NDP323:NDP324"/>
    <mergeCell ref="NDQ323:NDQ324"/>
    <mergeCell ref="NDR323:NDR324"/>
    <mergeCell ref="NDS323:NDS324"/>
    <mergeCell ref="NDT323:NDT324"/>
    <mergeCell ref="NEF323:NEF324"/>
    <mergeCell ref="NEG323:NEG324"/>
    <mergeCell ref="NEH323:NEH324"/>
    <mergeCell ref="NEI323:NEI324"/>
    <mergeCell ref="NDE324:NDJ324"/>
    <mergeCell ref="NAM323:NAM324"/>
    <mergeCell ref="NAN323:NAN324"/>
    <mergeCell ref="MWK324:MWP324"/>
    <mergeCell ref="MXA324:MXF324"/>
    <mergeCell ref="MXQ324:MXV324"/>
    <mergeCell ref="MYG324:MYL324"/>
    <mergeCell ref="MXM323:MXM324"/>
    <mergeCell ref="MXN323:MXN324"/>
    <mergeCell ref="MXO323:MXO324"/>
    <mergeCell ref="MXP323:MXP324"/>
    <mergeCell ref="MXW323:MXW324"/>
    <mergeCell ref="MXX323:MXX324"/>
    <mergeCell ref="MXY323:MXY324"/>
    <mergeCell ref="MYA323:MYA324"/>
    <mergeCell ref="MYB323:MYB324"/>
    <mergeCell ref="MYC323:MYC324"/>
    <mergeCell ref="MYD323:MYD324"/>
    <mergeCell ref="MYE323:MYE324"/>
    <mergeCell ref="NCK323:NCK324"/>
    <mergeCell ref="NCL323:NCL324"/>
    <mergeCell ref="NCM323:NCM324"/>
    <mergeCell ref="NCN323:NCN324"/>
    <mergeCell ref="NCU323:NCU324"/>
    <mergeCell ref="NCV323:NCV324"/>
    <mergeCell ref="NCW323:NCW324"/>
    <mergeCell ref="NCY323:NCY324"/>
    <mergeCell ref="NCZ323:NCZ324"/>
    <mergeCell ref="NDA323:NDA324"/>
    <mergeCell ref="NDB323:NDB324"/>
    <mergeCell ref="NDC323:NDC324"/>
    <mergeCell ref="NDD323:NDD324"/>
    <mergeCell ref="NBY324:NCD324"/>
    <mergeCell ref="NCO324:NCT324"/>
    <mergeCell ref="NAO323:NAO324"/>
    <mergeCell ref="NAP323:NAP324"/>
    <mergeCell ref="NAQ323:NAQ324"/>
    <mergeCell ref="NAR323:NAR324"/>
    <mergeCell ref="NAY323:NAY324"/>
    <mergeCell ref="NAZ323:NAZ324"/>
    <mergeCell ref="MYR323:MYR324"/>
    <mergeCell ref="MYS323:MYS324"/>
    <mergeCell ref="MYT323:MYT324"/>
    <mergeCell ref="MYU323:MYU324"/>
    <mergeCell ref="MYV323:MYV324"/>
    <mergeCell ref="MZC323:MZC324"/>
    <mergeCell ref="MZD323:MZD324"/>
    <mergeCell ref="MZE323:MZE324"/>
    <mergeCell ref="MZG323:MZG324"/>
    <mergeCell ref="MZH323:MZH324"/>
    <mergeCell ref="MZI323:MZI324"/>
    <mergeCell ref="MZJ323:MZJ324"/>
    <mergeCell ref="MZK323:MZK324"/>
    <mergeCell ref="MZL323:MZL324"/>
    <mergeCell ref="MZS323:MZS324"/>
    <mergeCell ref="MZT323:MZT324"/>
    <mergeCell ref="MZU323:MZU324"/>
    <mergeCell ref="NBA323:NBA324"/>
    <mergeCell ref="NBC323:NBC324"/>
    <mergeCell ref="NBD323:NBD324"/>
    <mergeCell ref="NBE323:NBE324"/>
    <mergeCell ref="NBF323:NBF324"/>
    <mergeCell ref="NBG323:NBG324"/>
    <mergeCell ref="NBH323:NBH324"/>
    <mergeCell ref="NBO323:NBO324"/>
    <mergeCell ref="MTV323:MTV324"/>
    <mergeCell ref="MTW323:MTW324"/>
    <mergeCell ref="MYF323:MYF324"/>
    <mergeCell ref="MYM323:MYM324"/>
    <mergeCell ref="MYN323:MYN324"/>
    <mergeCell ref="MYO323:MYO324"/>
    <mergeCell ref="MYQ323:MYQ324"/>
    <mergeCell ref="MWH323:MWH324"/>
    <mergeCell ref="MWI323:MWI324"/>
    <mergeCell ref="MWJ323:MWJ324"/>
    <mergeCell ref="MWQ323:MWQ324"/>
    <mergeCell ref="MWR323:MWR324"/>
    <mergeCell ref="MWS323:MWS324"/>
    <mergeCell ref="MWU323:MWU324"/>
    <mergeCell ref="MWV323:MWV324"/>
    <mergeCell ref="MWW323:MWW324"/>
    <mergeCell ref="MWX323:MWX324"/>
    <mergeCell ref="MWY323:MWY324"/>
    <mergeCell ref="MWZ323:MWZ324"/>
    <mergeCell ref="MXG323:MXG324"/>
    <mergeCell ref="MXH323:MXH324"/>
    <mergeCell ref="MXI323:MXI324"/>
    <mergeCell ref="MXK323:MXK324"/>
    <mergeCell ref="MXL323:MXL324"/>
    <mergeCell ref="MZW323:MZW324"/>
    <mergeCell ref="MZX323:MZX324"/>
    <mergeCell ref="MZY323:MZY324"/>
    <mergeCell ref="MZZ323:MZZ324"/>
    <mergeCell ref="NAA323:NAA324"/>
    <mergeCell ref="NAB323:NAB324"/>
    <mergeCell ref="NAI323:NAI324"/>
    <mergeCell ref="NAJ323:NAJ324"/>
    <mergeCell ref="NAK323:NAK324"/>
    <mergeCell ref="MTY324:MUD324"/>
    <mergeCell ref="MUO324:MUT324"/>
    <mergeCell ref="MVE324:MVJ324"/>
    <mergeCell ref="MVU324:MVZ324"/>
    <mergeCell ref="MVC323:MVC324"/>
    <mergeCell ref="MVD323:MVD324"/>
    <mergeCell ref="MVK323:MVK324"/>
    <mergeCell ref="MVL323:MVL324"/>
    <mergeCell ref="MVM323:MVM324"/>
    <mergeCell ref="MVO323:MVO324"/>
    <mergeCell ref="MVP323:MVP324"/>
    <mergeCell ref="MVQ323:MVQ324"/>
    <mergeCell ref="MVR323:MVR324"/>
    <mergeCell ref="MVS323:MVS324"/>
    <mergeCell ref="MVT323:MVT324"/>
    <mergeCell ref="MWA323:MWA324"/>
    <mergeCell ref="MWB323:MWB324"/>
    <mergeCell ref="MWC323:MWC324"/>
    <mergeCell ref="MWE323:MWE324"/>
    <mergeCell ref="MWF323:MWF324"/>
    <mergeCell ref="MWG323:MWG324"/>
    <mergeCell ref="MTX323:MTX324"/>
    <mergeCell ref="MUE323:MUE324"/>
    <mergeCell ref="MUF323:MUF324"/>
    <mergeCell ref="MUG323:MUG324"/>
    <mergeCell ref="MUI323:MUI324"/>
    <mergeCell ref="MUJ323:MUJ324"/>
    <mergeCell ref="MUK323:MUK324"/>
    <mergeCell ref="MUL323:MUL324"/>
    <mergeCell ref="MUM323:MUM324"/>
    <mergeCell ref="MUN323:MUN324"/>
    <mergeCell ref="MUU323:MUU324"/>
    <mergeCell ref="MUV323:MUV324"/>
    <mergeCell ref="MUW323:MUW324"/>
    <mergeCell ref="MUY323:MUY324"/>
    <mergeCell ref="MUZ323:MUZ324"/>
    <mergeCell ref="MVA323:MVA324"/>
    <mergeCell ref="MVB323:MVB324"/>
    <mergeCell ref="MSR323:MSR324"/>
    <mergeCell ref="MQD323:MQD324"/>
    <mergeCell ref="MQC323:MQC324"/>
    <mergeCell ref="MQE323:MQE324"/>
    <mergeCell ref="MQM323:MQM324"/>
    <mergeCell ref="MOF323:MOF324"/>
    <mergeCell ref="MOG323:MOG324"/>
    <mergeCell ref="MOH323:MOH324"/>
    <mergeCell ref="MOI323:MOI324"/>
    <mergeCell ref="MOJ323:MOJ324"/>
    <mergeCell ref="MOQ323:MOQ324"/>
    <mergeCell ref="MOR323:MOR324"/>
    <mergeCell ref="MOS323:MOS324"/>
    <mergeCell ref="MOU323:MOU324"/>
    <mergeCell ref="MOV323:MOV324"/>
    <mergeCell ref="MOW323:MOW324"/>
    <mergeCell ref="MOX323:MOX324"/>
    <mergeCell ref="MOY323:MOY324"/>
    <mergeCell ref="MOZ323:MOZ324"/>
    <mergeCell ref="MPG323:MPG324"/>
    <mergeCell ref="MPH323:MPH324"/>
    <mergeCell ref="MPI323:MPI324"/>
    <mergeCell ref="MTD323:MTD324"/>
    <mergeCell ref="MTE323:MTE324"/>
    <mergeCell ref="MTF323:MTF324"/>
    <mergeCell ref="MTG323:MTG324"/>
    <mergeCell ref="MTH323:MTH324"/>
    <mergeCell ref="MTO323:MTO324"/>
    <mergeCell ref="MTP323:MTP324"/>
    <mergeCell ref="MTQ323:MTQ324"/>
    <mergeCell ref="MTS323:MTS324"/>
    <mergeCell ref="MTT323:MTT324"/>
    <mergeCell ref="MTU323:MTU324"/>
    <mergeCell ref="MRT323:MRT324"/>
    <mergeCell ref="MRU323:MRU324"/>
    <mergeCell ref="MRW323:MRW324"/>
    <mergeCell ref="MRX323:MRX324"/>
    <mergeCell ref="MRY323:MRY324"/>
    <mergeCell ref="MRZ323:MRZ324"/>
    <mergeCell ref="MSA323:MSA324"/>
    <mergeCell ref="MSB323:MSB324"/>
    <mergeCell ref="MSI323:MSI324"/>
    <mergeCell ref="MSJ323:MSJ324"/>
    <mergeCell ref="MSK323:MSK324"/>
    <mergeCell ref="MSM323:MSM324"/>
    <mergeCell ref="MSN323:MSN324"/>
    <mergeCell ref="MSO323:MSO324"/>
    <mergeCell ref="MSP323:MSP324"/>
    <mergeCell ref="MSQ323:MSQ324"/>
    <mergeCell ref="MOK324:MOP324"/>
    <mergeCell ref="MPA324:MPF324"/>
    <mergeCell ref="MPQ324:MPV324"/>
    <mergeCell ref="MQG324:MQL324"/>
    <mergeCell ref="MSS324:MSX324"/>
    <mergeCell ref="MTI324:MTN324"/>
    <mergeCell ref="MRL323:MRL324"/>
    <mergeCell ref="MRS323:MRS324"/>
    <mergeCell ref="MPK323:MPK324"/>
    <mergeCell ref="MPL323:MPL324"/>
    <mergeCell ref="MPM323:MPM324"/>
    <mergeCell ref="MPN323:MPN324"/>
    <mergeCell ref="MPO323:MPO324"/>
    <mergeCell ref="MPP323:MPP324"/>
    <mergeCell ref="MPW323:MPW324"/>
    <mergeCell ref="MKQ323:MKQ324"/>
    <mergeCell ref="MKR323:MKR324"/>
    <mergeCell ref="MKY323:MKY324"/>
    <mergeCell ref="MKZ323:MKZ324"/>
    <mergeCell ref="MNT323:MNT324"/>
    <mergeCell ref="MOA323:MOA324"/>
    <mergeCell ref="MOB323:MOB324"/>
    <mergeCell ref="MOC323:MOC324"/>
    <mergeCell ref="MOE323:MOE324"/>
    <mergeCell ref="MSY323:MSY324"/>
    <mergeCell ref="MSZ323:MSZ324"/>
    <mergeCell ref="MTA323:MTA324"/>
    <mergeCell ref="MTC323:MTC324"/>
    <mergeCell ref="MNQ323:MNQ324"/>
    <mergeCell ref="MNR323:MNR324"/>
    <mergeCell ref="MNS323:MNS324"/>
    <mergeCell ref="MKP323:MKP324"/>
    <mergeCell ref="MNA323:MNA324"/>
    <mergeCell ref="MNB323:MNB324"/>
    <mergeCell ref="MNC323:MNC324"/>
    <mergeCell ref="MND323:MND324"/>
    <mergeCell ref="MNK323:MNK324"/>
    <mergeCell ref="MNL323:MNL324"/>
    <mergeCell ref="MNM323:MNM324"/>
    <mergeCell ref="MNO323:MNO324"/>
    <mergeCell ref="MNP323:MNP324"/>
    <mergeCell ref="MLV323:MLV324"/>
    <mergeCell ref="MLW323:MLW324"/>
    <mergeCell ref="MLX323:MLX324"/>
    <mergeCell ref="MME323:MME324"/>
    <mergeCell ref="MMF323:MMF324"/>
    <mergeCell ref="MMG323:MMG324"/>
    <mergeCell ref="MMI323:MMI324"/>
    <mergeCell ref="MMJ323:MMJ324"/>
    <mergeCell ref="MMK323:MMK324"/>
    <mergeCell ref="MML323:MML324"/>
    <mergeCell ref="MMM323:MMM324"/>
    <mergeCell ref="MMN323:MMN324"/>
    <mergeCell ref="MMU323:MMU324"/>
    <mergeCell ref="MMV323:MMV324"/>
    <mergeCell ref="MMW323:MMW324"/>
    <mergeCell ref="MMY323:MMY324"/>
    <mergeCell ref="MMZ323:MMZ324"/>
    <mergeCell ref="MMO324:MMT324"/>
    <mergeCell ref="MNE324:MNJ324"/>
    <mergeCell ref="MNU324:MNZ324"/>
    <mergeCell ref="MQW324:MRB324"/>
    <mergeCell ref="MRM324:MRR324"/>
    <mergeCell ref="MSC324:MSH324"/>
    <mergeCell ref="MQO323:MQO324"/>
    <mergeCell ref="MQQ323:MQQ324"/>
    <mergeCell ref="MQR323:MQR324"/>
    <mergeCell ref="MQS323:MQS324"/>
    <mergeCell ref="MQT323:MQT324"/>
    <mergeCell ref="MQU323:MQU324"/>
    <mergeCell ref="MQV323:MQV324"/>
    <mergeCell ref="MRC323:MRC324"/>
    <mergeCell ref="MRD323:MRD324"/>
    <mergeCell ref="MRE323:MRE324"/>
    <mergeCell ref="MRG323:MRG324"/>
    <mergeCell ref="MRH323:MRH324"/>
    <mergeCell ref="MRI323:MRI324"/>
    <mergeCell ref="MRJ323:MRJ324"/>
    <mergeCell ref="MRK323:MRK324"/>
    <mergeCell ref="MJC323:MJC324"/>
    <mergeCell ref="MJD323:MJD324"/>
    <mergeCell ref="MJE323:MJE324"/>
    <mergeCell ref="MJG323:MJG324"/>
    <mergeCell ref="MLF323:MLF324"/>
    <mergeCell ref="MLG323:MLG324"/>
    <mergeCell ref="MLH323:MLH324"/>
    <mergeCell ref="MLO323:MLO324"/>
    <mergeCell ref="MLP323:MLP324"/>
    <mergeCell ref="MLQ323:MLQ324"/>
    <mergeCell ref="MLS323:MLS324"/>
    <mergeCell ref="MLT323:MLT324"/>
    <mergeCell ref="MLU323:MLU324"/>
    <mergeCell ref="MKS324:MKX324"/>
    <mergeCell ref="MLI324:MLN324"/>
    <mergeCell ref="MLY324:MMD324"/>
    <mergeCell ref="MGU323:MGU324"/>
    <mergeCell ref="MGV323:MGV324"/>
    <mergeCell ref="MGW323:MGW324"/>
    <mergeCell ref="MGX323:MGX324"/>
    <mergeCell ref="MGY323:MGY324"/>
    <mergeCell ref="MGZ323:MGZ324"/>
    <mergeCell ref="MHG323:MHG324"/>
    <mergeCell ref="MJL323:MJL324"/>
    <mergeCell ref="MJS323:MJS324"/>
    <mergeCell ref="MJT323:MJT324"/>
    <mergeCell ref="MJU323:MJU324"/>
    <mergeCell ref="MJW323:MJW324"/>
    <mergeCell ref="MJX323:MJX324"/>
    <mergeCell ref="MJY323:MJY324"/>
    <mergeCell ref="MJZ323:MJZ324"/>
    <mergeCell ref="MKA323:MKA324"/>
    <mergeCell ref="MKB323:MKB324"/>
    <mergeCell ref="MKI323:MKI324"/>
    <mergeCell ref="MKJ323:MKJ324"/>
    <mergeCell ref="MKK323:MKK324"/>
    <mergeCell ref="MKM323:MKM324"/>
    <mergeCell ref="MKN323:MKN324"/>
    <mergeCell ref="MKO323:MKO324"/>
    <mergeCell ref="MIM323:MIM324"/>
    <mergeCell ref="MIN323:MIN324"/>
    <mergeCell ref="MIO323:MIO324"/>
    <mergeCell ref="MIQ323:MIQ324"/>
    <mergeCell ref="MIR323:MIR324"/>
    <mergeCell ref="MIS323:MIS324"/>
    <mergeCell ref="MIT323:MIT324"/>
    <mergeCell ref="MIU323:MIU324"/>
    <mergeCell ref="MIV323:MIV324"/>
    <mergeCell ref="MJH323:MJH324"/>
    <mergeCell ref="MJI323:MJI324"/>
    <mergeCell ref="MJJ323:MJJ324"/>
    <mergeCell ref="MJK323:MJK324"/>
    <mergeCell ref="MIG324:MIL324"/>
    <mergeCell ref="MIW324:MJB324"/>
    <mergeCell ref="MJM324:MJR324"/>
    <mergeCell ref="MKC324:MKH324"/>
    <mergeCell ref="MHH323:MHH324"/>
    <mergeCell ref="MHI323:MHI324"/>
    <mergeCell ref="MHK323:MHK324"/>
    <mergeCell ref="MHL323:MHL324"/>
    <mergeCell ref="MHM323:MHM324"/>
    <mergeCell ref="MHN323:MHN324"/>
    <mergeCell ref="MHO323:MHO324"/>
    <mergeCell ref="MHP323:MHP324"/>
    <mergeCell ref="MHW323:MHW324"/>
    <mergeCell ref="MHX323:MHX324"/>
    <mergeCell ref="MHY323:MHY324"/>
    <mergeCell ref="MIA323:MIA324"/>
    <mergeCell ref="MIB323:MIB324"/>
    <mergeCell ref="MIC323:MIC324"/>
    <mergeCell ref="MID323:MID324"/>
    <mergeCell ref="MIE323:MIE324"/>
    <mergeCell ref="MIF323:MIF324"/>
    <mergeCell ref="MFQ323:MFQ324"/>
    <mergeCell ref="MFR323:MFR324"/>
    <mergeCell ref="MFS323:MFS324"/>
    <mergeCell ref="MFT323:MFT324"/>
    <mergeCell ref="MGA323:MGA324"/>
    <mergeCell ref="MGB323:MGB324"/>
    <mergeCell ref="MDT323:MDT324"/>
    <mergeCell ref="MDU323:MDU324"/>
    <mergeCell ref="MDV323:MDV324"/>
    <mergeCell ref="MDW323:MDW324"/>
    <mergeCell ref="MDX323:MDX324"/>
    <mergeCell ref="MEE323:MEE324"/>
    <mergeCell ref="MEF323:MEF324"/>
    <mergeCell ref="MEG323:MEG324"/>
    <mergeCell ref="MEI323:MEI324"/>
    <mergeCell ref="MEJ323:MEJ324"/>
    <mergeCell ref="MEK323:MEK324"/>
    <mergeCell ref="MEL323:MEL324"/>
    <mergeCell ref="MEM323:MEM324"/>
    <mergeCell ref="MEN323:MEN324"/>
    <mergeCell ref="MEU323:MEU324"/>
    <mergeCell ref="MEV323:MEV324"/>
    <mergeCell ref="MEW323:MEW324"/>
    <mergeCell ref="MGC323:MGC324"/>
    <mergeCell ref="MGE323:MGE324"/>
    <mergeCell ref="MGF323:MGF324"/>
    <mergeCell ref="MGG323:MGG324"/>
    <mergeCell ref="MGH323:MGH324"/>
    <mergeCell ref="MGI323:MGI324"/>
    <mergeCell ref="MGJ323:MGJ324"/>
    <mergeCell ref="MGQ323:MGQ324"/>
    <mergeCell ref="MGR323:MGR324"/>
    <mergeCell ref="MGS323:MGS324"/>
    <mergeCell ref="MDY324:MED324"/>
    <mergeCell ref="MEO324:MET324"/>
    <mergeCell ref="MFE324:MFJ324"/>
    <mergeCell ref="MFU324:MFZ324"/>
    <mergeCell ref="MGK324:MGP324"/>
    <mergeCell ref="MHA324:MHF324"/>
    <mergeCell ref="MHQ324:MHV324"/>
    <mergeCell ref="MDH323:MDH324"/>
    <mergeCell ref="MDO323:MDO324"/>
    <mergeCell ref="MDP323:MDP324"/>
    <mergeCell ref="MDQ323:MDQ324"/>
    <mergeCell ref="MDS323:MDS324"/>
    <mergeCell ref="MBJ323:MBJ324"/>
    <mergeCell ref="MBK323:MBK324"/>
    <mergeCell ref="MBL323:MBL324"/>
    <mergeCell ref="MBS323:MBS324"/>
    <mergeCell ref="MBT323:MBT324"/>
    <mergeCell ref="MBU323:MBU324"/>
    <mergeCell ref="MBW323:MBW324"/>
    <mergeCell ref="MBX323:MBX324"/>
    <mergeCell ref="MBY323:MBY324"/>
    <mergeCell ref="MBZ323:MBZ324"/>
    <mergeCell ref="MCA323:MCA324"/>
    <mergeCell ref="MCB323:MCB324"/>
    <mergeCell ref="MCI323:MCI324"/>
    <mergeCell ref="MCJ323:MCJ324"/>
    <mergeCell ref="MCK323:MCK324"/>
    <mergeCell ref="MCM323:MCM324"/>
    <mergeCell ref="MCN323:MCN324"/>
    <mergeCell ref="MEY323:MEY324"/>
    <mergeCell ref="MEZ323:MEZ324"/>
    <mergeCell ref="MFA323:MFA324"/>
    <mergeCell ref="MFB323:MFB324"/>
    <mergeCell ref="MFC323:MFC324"/>
    <mergeCell ref="MFD323:MFD324"/>
    <mergeCell ref="MFK323:MFK324"/>
    <mergeCell ref="MFL323:MFL324"/>
    <mergeCell ref="MFM323:MFM324"/>
    <mergeCell ref="MFO323:MFO324"/>
    <mergeCell ref="MFP323:MFP324"/>
    <mergeCell ref="MBM324:MBR324"/>
    <mergeCell ref="MCC324:MCH324"/>
    <mergeCell ref="MCS324:MCX324"/>
    <mergeCell ref="MDI324:MDN324"/>
    <mergeCell ref="MCO323:MCO324"/>
    <mergeCell ref="MCP323:MCP324"/>
    <mergeCell ref="MCQ323:MCQ324"/>
    <mergeCell ref="MCR323:MCR324"/>
    <mergeCell ref="MCY323:MCY324"/>
    <mergeCell ref="MCZ323:MCZ324"/>
    <mergeCell ref="MDA323:MDA324"/>
    <mergeCell ref="MDC323:MDC324"/>
    <mergeCell ref="MDD323:MDD324"/>
    <mergeCell ref="MDE323:MDE324"/>
    <mergeCell ref="MDF323:MDF324"/>
    <mergeCell ref="MDG323:MDG324"/>
    <mergeCell ref="MAE323:MAE324"/>
    <mergeCell ref="MAF323:MAF324"/>
    <mergeCell ref="MAM323:MAM324"/>
    <mergeCell ref="MAN323:MAN324"/>
    <mergeCell ref="MAO323:MAO324"/>
    <mergeCell ref="MAQ323:MAQ324"/>
    <mergeCell ref="MAR323:MAR324"/>
    <mergeCell ref="MAS323:MAS324"/>
    <mergeCell ref="MAT323:MAT324"/>
    <mergeCell ref="MAU323:MAU324"/>
    <mergeCell ref="MAV323:MAV324"/>
    <mergeCell ref="MBC323:MBC324"/>
    <mergeCell ref="MBD323:MBD324"/>
    <mergeCell ref="MBE323:MBE324"/>
    <mergeCell ref="MBG323:MBG324"/>
    <mergeCell ref="MBH323:MBH324"/>
    <mergeCell ref="MBI323:MBI324"/>
    <mergeCell ref="LYZ323:LYZ324"/>
    <mergeCell ref="LZG323:LZG324"/>
    <mergeCell ref="LZH323:LZH324"/>
    <mergeCell ref="LZI323:LZI324"/>
    <mergeCell ref="LZK323:LZK324"/>
    <mergeCell ref="LZL323:LZL324"/>
    <mergeCell ref="LZM323:LZM324"/>
    <mergeCell ref="LZN323:LZN324"/>
    <mergeCell ref="LZO323:LZO324"/>
    <mergeCell ref="LZP323:LZP324"/>
    <mergeCell ref="LZW323:LZW324"/>
    <mergeCell ref="LZX323:LZX324"/>
    <mergeCell ref="LZY323:LZY324"/>
    <mergeCell ref="LXU324:LXZ324"/>
    <mergeCell ref="LYK324:LYP324"/>
    <mergeCell ref="LZA324:LZF324"/>
    <mergeCell ref="LZQ324:LZV324"/>
    <mergeCell ref="MAG324:MAL324"/>
    <mergeCell ref="MAW324:MBB324"/>
    <mergeCell ref="MAD323:MAD324"/>
    <mergeCell ref="LYY323:LYY324"/>
    <mergeCell ref="LUI323:LUI324"/>
    <mergeCell ref="LUJ323:LUJ324"/>
    <mergeCell ref="LUK323:LUK324"/>
    <mergeCell ref="LYF323:LYF324"/>
    <mergeCell ref="LYG323:LYG324"/>
    <mergeCell ref="LYH323:LYH324"/>
    <mergeCell ref="LYI323:LYI324"/>
    <mergeCell ref="LYJ323:LYJ324"/>
    <mergeCell ref="LYQ323:LYQ324"/>
    <mergeCell ref="LYR323:LYR324"/>
    <mergeCell ref="LYS323:LYS324"/>
    <mergeCell ref="LYU323:LYU324"/>
    <mergeCell ref="LYV323:LYV324"/>
    <mergeCell ref="LYW323:LYW324"/>
    <mergeCell ref="LYX323:LYX324"/>
    <mergeCell ref="LWV323:LWV324"/>
    <mergeCell ref="LWW323:LWW324"/>
    <mergeCell ref="LWY323:LWY324"/>
    <mergeCell ref="LWZ323:LWZ324"/>
    <mergeCell ref="LXA323:LXA324"/>
    <mergeCell ref="LXB323:LXB324"/>
    <mergeCell ref="LXC323:LXC324"/>
    <mergeCell ref="LXD323:LXD324"/>
    <mergeCell ref="LXK323:LXK324"/>
    <mergeCell ref="LXL323:LXL324"/>
    <mergeCell ref="LXM323:LXM324"/>
    <mergeCell ref="LXO323:LXO324"/>
    <mergeCell ref="LXP323:LXP324"/>
    <mergeCell ref="LXQ323:LXQ324"/>
    <mergeCell ref="LXR323:LXR324"/>
    <mergeCell ref="LXS323:LXS324"/>
    <mergeCell ref="LTM324:LTR324"/>
    <mergeCell ref="LUC324:LUH324"/>
    <mergeCell ref="LUS324:LUX324"/>
    <mergeCell ref="LVI324:LVN324"/>
    <mergeCell ref="LVY324:LWD324"/>
    <mergeCell ref="LVQ323:LVQ324"/>
    <mergeCell ref="LVS323:LVS324"/>
    <mergeCell ref="LVT323:LVT324"/>
    <mergeCell ref="LVU323:LVU324"/>
    <mergeCell ref="LVV323:LVV324"/>
    <mergeCell ref="LVW323:LVW324"/>
    <mergeCell ref="LVX323:LVX324"/>
    <mergeCell ref="LXE324:LXJ324"/>
    <mergeCell ref="LXT323:LXT324"/>
    <mergeCell ref="LSV323:LSV324"/>
    <mergeCell ref="LTC323:LTC324"/>
    <mergeCell ref="LTD323:LTD324"/>
    <mergeCell ref="LTE323:LTE324"/>
    <mergeCell ref="LTG323:LTG324"/>
    <mergeCell ref="LYA323:LYA324"/>
    <mergeCell ref="LYB323:LYB324"/>
    <mergeCell ref="LYC323:LYC324"/>
    <mergeCell ref="LYE323:LYE324"/>
    <mergeCell ref="LWO324:LWT324"/>
    <mergeCell ref="LWE323:LWE324"/>
    <mergeCell ref="LWF323:LWF324"/>
    <mergeCell ref="LWG323:LWG324"/>
    <mergeCell ref="LWI323:LWI324"/>
    <mergeCell ref="LWJ323:LWJ324"/>
    <mergeCell ref="LWK323:LWK324"/>
    <mergeCell ref="LWL323:LWL324"/>
    <mergeCell ref="LWM323:LWM324"/>
    <mergeCell ref="LWN323:LWN324"/>
    <mergeCell ref="LWU323:LWU324"/>
    <mergeCell ref="LUZ323:LUZ324"/>
    <mergeCell ref="LVA323:LVA324"/>
    <mergeCell ref="LVC323:LVC324"/>
    <mergeCell ref="LVD323:LVD324"/>
    <mergeCell ref="LVH323:LVH324"/>
    <mergeCell ref="LVP323:LVP324"/>
    <mergeCell ref="LQC323:LQC324"/>
    <mergeCell ref="LQE323:LQE324"/>
    <mergeCell ref="LQF323:LQF324"/>
    <mergeCell ref="LQG323:LQG324"/>
    <mergeCell ref="MAA323:MAA324"/>
    <mergeCell ref="MAB323:MAB324"/>
    <mergeCell ref="MAC323:MAC324"/>
    <mergeCell ref="LRQ324:LRV324"/>
    <mergeCell ref="LSG324:LSL324"/>
    <mergeCell ref="LSW324:LTB324"/>
    <mergeCell ref="LUM323:LUM324"/>
    <mergeCell ref="LUN323:LUN324"/>
    <mergeCell ref="LUO323:LUO324"/>
    <mergeCell ref="LUP323:LUP324"/>
    <mergeCell ref="LUQ323:LUQ324"/>
    <mergeCell ref="LUR323:LUR324"/>
    <mergeCell ref="LUY323:LUY324"/>
    <mergeCell ref="LSS323:LSS324"/>
    <mergeCell ref="LST323:LST324"/>
    <mergeCell ref="LSU323:LSU324"/>
    <mergeCell ref="LVF323:LVF324"/>
    <mergeCell ref="LVE323:LVE324"/>
    <mergeCell ref="LVG323:LVG324"/>
    <mergeCell ref="LVO323:LVO324"/>
    <mergeCell ref="LTH323:LTH324"/>
    <mergeCell ref="LTI323:LTI324"/>
    <mergeCell ref="LTJ323:LTJ324"/>
    <mergeCell ref="LTK323:LTK324"/>
    <mergeCell ref="LTL323:LTL324"/>
    <mergeCell ref="LTS323:LTS324"/>
    <mergeCell ref="LTT323:LTT324"/>
    <mergeCell ref="LTU323:LTU324"/>
    <mergeCell ref="LTW323:LTW324"/>
    <mergeCell ref="LTX323:LTX324"/>
    <mergeCell ref="LTY323:LTY324"/>
    <mergeCell ref="LTZ323:LTZ324"/>
    <mergeCell ref="LUA323:LUA324"/>
    <mergeCell ref="LUB323:LUB324"/>
    <mergeCell ref="LPR323:LPR324"/>
    <mergeCell ref="LSC323:LSC324"/>
    <mergeCell ref="LSD323:LSD324"/>
    <mergeCell ref="LSE323:LSE324"/>
    <mergeCell ref="LSF323:LSF324"/>
    <mergeCell ref="LSM323:LSM324"/>
    <mergeCell ref="LSN323:LSN324"/>
    <mergeCell ref="LSO323:LSO324"/>
    <mergeCell ref="LSQ323:LSQ324"/>
    <mergeCell ref="LSR323:LSR324"/>
    <mergeCell ref="LQX323:LQX324"/>
    <mergeCell ref="LQY323:LQY324"/>
    <mergeCell ref="LQZ323:LQZ324"/>
    <mergeCell ref="LRG323:LRG324"/>
    <mergeCell ref="LRH323:LRH324"/>
    <mergeCell ref="LRI323:LRI324"/>
    <mergeCell ref="LRK323:LRK324"/>
    <mergeCell ref="LRL323:LRL324"/>
    <mergeCell ref="LRM323:LRM324"/>
    <mergeCell ref="LRN323:LRN324"/>
    <mergeCell ref="LRO323:LRO324"/>
    <mergeCell ref="LRP323:LRP324"/>
    <mergeCell ref="LRW323:LRW324"/>
    <mergeCell ref="LRX323:LRX324"/>
    <mergeCell ref="LRY323:LRY324"/>
    <mergeCell ref="LSA323:LSA324"/>
    <mergeCell ref="LSB323:LSB324"/>
    <mergeCell ref="LOE323:LOE324"/>
    <mergeCell ref="LOF323:LOF324"/>
    <mergeCell ref="LOG323:LOG324"/>
    <mergeCell ref="LOI323:LOI324"/>
    <mergeCell ref="LQH323:LQH324"/>
    <mergeCell ref="LQI323:LQI324"/>
    <mergeCell ref="LQJ323:LQJ324"/>
    <mergeCell ref="LQQ323:LQQ324"/>
    <mergeCell ref="LQR323:LQR324"/>
    <mergeCell ref="LQS323:LQS324"/>
    <mergeCell ref="LQU323:LQU324"/>
    <mergeCell ref="LQV323:LQV324"/>
    <mergeCell ref="LQW323:LQW324"/>
    <mergeCell ref="LPU324:LPZ324"/>
    <mergeCell ref="LQK324:LQP324"/>
    <mergeCell ref="LRA324:LRF324"/>
    <mergeCell ref="LPS323:LPS324"/>
    <mergeCell ref="LPT323:LPT324"/>
    <mergeCell ref="LQA323:LQA324"/>
    <mergeCell ref="LQB323:LQB324"/>
    <mergeCell ref="LLW323:LLW324"/>
    <mergeCell ref="LLX323:LLX324"/>
    <mergeCell ref="LLY323:LLY324"/>
    <mergeCell ref="LLZ323:LLZ324"/>
    <mergeCell ref="LMA323:LMA324"/>
    <mergeCell ref="LMB323:LMB324"/>
    <mergeCell ref="LMI323:LMI324"/>
    <mergeCell ref="LON323:LON324"/>
    <mergeCell ref="LOU323:LOU324"/>
    <mergeCell ref="LOV323:LOV324"/>
    <mergeCell ref="LOW323:LOW324"/>
    <mergeCell ref="LOY323:LOY324"/>
    <mergeCell ref="LOZ323:LOZ324"/>
    <mergeCell ref="LPA323:LPA324"/>
    <mergeCell ref="LPB323:LPB324"/>
    <mergeCell ref="LPC323:LPC324"/>
    <mergeCell ref="LPD323:LPD324"/>
    <mergeCell ref="LPK323:LPK324"/>
    <mergeCell ref="LPL323:LPL324"/>
    <mergeCell ref="LPM323:LPM324"/>
    <mergeCell ref="LPO323:LPO324"/>
    <mergeCell ref="LPP323:LPP324"/>
    <mergeCell ref="LPQ323:LPQ324"/>
    <mergeCell ref="LNO323:LNO324"/>
    <mergeCell ref="LNP323:LNP324"/>
    <mergeCell ref="LNQ323:LNQ324"/>
    <mergeCell ref="LNS323:LNS324"/>
    <mergeCell ref="LNT323:LNT324"/>
    <mergeCell ref="LNU323:LNU324"/>
    <mergeCell ref="LNV323:LNV324"/>
    <mergeCell ref="LNW323:LNW324"/>
    <mergeCell ref="LNX323:LNX324"/>
    <mergeCell ref="LOJ323:LOJ324"/>
    <mergeCell ref="LOK323:LOK324"/>
    <mergeCell ref="LOL323:LOL324"/>
    <mergeCell ref="LOM323:LOM324"/>
    <mergeCell ref="LNI324:LNN324"/>
    <mergeCell ref="LNY324:LOD324"/>
    <mergeCell ref="LOO324:LOT324"/>
    <mergeCell ref="LPE324:LPJ324"/>
    <mergeCell ref="LMJ323:LMJ324"/>
    <mergeCell ref="LMK323:LMK324"/>
    <mergeCell ref="LMM323:LMM324"/>
    <mergeCell ref="LMN323:LMN324"/>
    <mergeCell ref="LMO323:LMO324"/>
    <mergeCell ref="LMP323:LMP324"/>
    <mergeCell ref="LMQ323:LMQ324"/>
    <mergeCell ref="LMR323:LMR324"/>
    <mergeCell ref="LMY323:LMY324"/>
    <mergeCell ref="LMZ323:LMZ324"/>
    <mergeCell ref="LNA323:LNA324"/>
    <mergeCell ref="LNC323:LNC324"/>
    <mergeCell ref="LND323:LND324"/>
    <mergeCell ref="LNE323:LNE324"/>
    <mergeCell ref="LNF323:LNF324"/>
    <mergeCell ref="LNG323:LNG324"/>
    <mergeCell ref="LNH323:LNH324"/>
    <mergeCell ref="LMC324:LMH324"/>
    <mergeCell ref="LMS324:LMX324"/>
    <mergeCell ref="LKS323:LKS324"/>
    <mergeCell ref="LKT323:LKT324"/>
    <mergeCell ref="LKU323:LKU324"/>
    <mergeCell ref="LKV323:LKV324"/>
    <mergeCell ref="LLC323:LLC324"/>
    <mergeCell ref="LLD323:LLD324"/>
    <mergeCell ref="LIV323:LIV324"/>
    <mergeCell ref="LIW323:LIW324"/>
    <mergeCell ref="LIX323:LIX324"/>
    <mergeCell ref="LIY323:LIY324"/>
    <mergeCell ref="LIZ323:LIZ324"/>
    <mergeCell ref="LJG323:LJG324"/>
    <mergeCell ref="LJH323:LJH324"/>
    <mergeCell ref="LJI323:LJI324"/>
    <mergeCell ref="LJK323:LJK324"/>
    <mergeCell ref="LJL323:LJL324"/>
    <mergeCell ref="LJM323:LJM324"/>
    <mergeCell ref="LJN323:LJN324"/>
    <mergeCell ref="LJO323:LJO324"/>
    <mergeCell ref="LJP323:LJP324"/>
    <mergeCell ref="LJW323:LJW324"/>
    <mergeCell ref="LJX323:LJX324"/>
    <mergeCell ref="LJY323:LJY324"/>
    <mergeCell ref="LLE323:LLE324"/>
    <mergeCell ref="LLG323:LLG324"/>
    <mergeCell ref="LLH323:LLH324"/>
    <mergeCell ref="LLI323:LLI324"/>
    <mergeCell ref="LLJ323:LLJ324"/>
    <mergeCell ref="LLK323:LLK324"/>
    <mergeCell ref="LLL323:LLL324"/>
    <mergeCell ref="LLS323:LLS324"/>
    <mergeCell ref="LLT323:LLT324"/>
    <mergeCell ref="LLU323:LLU324"/>
    <mergeCell ref="LJA324:LJF324"/>
    <mergeCell ref="LJQ324:LJV324"/>
    <mergeCell ref="LKG324:LKL324"/>
    <mergeCell ref="LKW324:LLB324"/>
    <mergeCell ref="LLM324:LLR324"/>
    <mergeCell ref="LIJ323:LIJ324"/>
    <mergeCell ref="LIQ323:LIQ324"/>
    <mergeCell ref="LIR323:LIR324"/>
    <mergeCell ref="LIS323:LIS324"/>
    <mergeCell ref="LIU323:LIU324"/>
    <mergeCell ref="LGL323:LGL324"/>
    <mergeCell ref="LGM323:LGM324"/>
    <mergeCell ref="LGN323:LGN324"/>
    <mergeCell ref="LGU323:LGU324"/>
    <mergeCell ref="LGV323:LGV324"/>
    <mergeCell ref="LGW323:LGW324"/>
    <mergeCell ref="LGY323:LGY324"/>
    <mergeCell ref="LGZ323:LGZ324"/>
    <mergeCell ref="LHA323:LHA324"/>
    <mergeCell ref="LHB323:LHB324"/>
    <mergeCell ref="LHC323:LHC324"/>
    <mergeCell ref="LHD323:LHD324"/>
    <mergeCell ref="LHK323:LHK324"/>
    <mergeCell ref="LHL323:LHL324"/>
    <mergeCell ref="LHM323:LHM324"/>
    <mergeCell ref="LHO323:LHO324"/>
    <mergeCell ref="LHP323:LHP324"/>
    <mergeCell ref="LKA323:LKA324"/>
    <mergeCell ref="LKB323:LKB324"/>
    <mergeCell ref="LKC323:LKC324"/>
    <mergeCell ref="LKD323:LKD324"/>
    <mergeCell ref="LKE323:LKE324"/>
    <mergeCell ref="LKF323:LKF324"/>
    <mergeCell ref="LKM323:LKM324"/>
    <mergeCell ref="LKN323:LKN324"/>
    <mergeCell ref="LKO323:LKO324"/>
    <mergeCell ref="LKQ323:LKQ324"/>
    <mergeCell ref="LKR323:LKR324"/>
    <mergeCell ref="LGO324:LGT324"/>
    <mergeCell ref="LHE324:LHJ324"/>
    <mergeCell ref="LHU324:LHZ324"/>
    <mergeCell ref="LIK324:LIP324"/>
    <mergeCell ref="LHQ323:LHQ324"/>
    <mergeCell ref="LHR323:LHR324"/>
    <mergeCell ref="LHS323:LHS324"/>
    <mergeCell ref="LHT323:LHT324"/>
    <mergeCell ref="LIA323:LIA324"/>
    <mergeCell ref="LIB323:LIB324"/>
    <mergeCell ref="LIC323:LIC324"/>
    <mergeCell ref="LIE323:LIE324"/>
    <mergeCell ref="LIF323:LIF324"/>
    <mergeCell ref="LIG323:LIG324"/>
    <mergeCell ref="LIH323:LIH324"/>
    <mergeCell ref="LII323:LII324"/>
    <mergeCell ref="LFG323:LFG324"/>
    <mergeCell ref="LFH323:LFH324"/>
    <mergeCell ref="LFO323:LFO324"/>
    <mergeCell ref="LFP323:LFP324"/>
    <mergeCell ref="LFQ323:LFQ324"/>
    <mergeCell ref="LFS323:LFS324"/>
    <mergeCell ref="LFT323:LFT324"/>
    <mergeCell ref="LFU323:LFU324"/>
    <mergeCell ref="LFV323:LFV324"/>
    <mergeCell ref="LFW323:LFW324"/>
    <mergeCell ref="LFX323:LFX324"/>
    <mergeCell ref="LGE323:LGE324"/>
    <mergeCell ref="LGF323:LGF324"/>
    <mergeCell ref="LGG323:LGG324"/>
    <mergeCell ref="LGI323:LGI324"/>
    <mergeCell ref="LGJ323:LGJ324"/>
    <mergeCell ref="LGK323:LGK324"/>
    <mergeCell ref="LEB323:LEB324"/>
    <mergeCell ref="LEI323:LEI324"/>
    <mergeCell ref="LEJ323:LEJ324"/>
    <mergeCell ref="LEK323:LEK324"/>
    <mergeCell ref="LEM323:LEM324"/>
    <mergeCell ref="LEN323:LEN324"/>
    <mergeCell ref="LEO323:LEO324"/>
    <mergeCell ref="LEP323:LEP324"/>
    <mergeCell ref="LEQ323:LEQ324"/>
    <mergeCell ref="LER323:LER324"/>
    <mergeCell ref="LEY323:LEY324"/>
    <mergeCell ref="LEZ323:LEZ324"/>
    <mergeCell ref="LFA323:LFA324"/>
    <mergeCell ref="LCW324:LDB324"/>
    <mergeCell ref="LDM324:LDR324"/>
    <mergeCell ref="LEC324:LEH324"/>
    <mergeCell ref="LES324:LEX324"/>
    <mergeCell ref="LFI324:LFN324"/>
    <mergeCell ref="LFY324:LGD324"/>
    <mergeCell ref="LFF323:LFF324"/>
    <mergeCell ref="LDS323:LDS324"/>
    <mergeCell ref="LDT323:LDT324"/>
    <mergeCell ref="LDU323:LDU324"/>
    <mergeCell ref="LDW323:LDW324"/>
    <mergeCell ref="LDX323:LDX324"/>
    <mergeCell ref="LDY323:LDY324"/>
    <mergeCell ref="LDZ323:LDZ324"/>
    <mergeCell ref="LEA323:LEA324"/>
    <mergeCell ref="LFC323:LFC324"/>
    <mergeCell ref="LFD323:LFD324"/>
    <mergeCell ref="LFE323:LFE324"/>
    <mergeCell ref="LBX323:LBX324"/>
    <mergeCell ref="LBY323:LBY324"/>
    <mergeCell ref="LCA323:LCA324"/>
    <mergeCell ref="LCB323:LCB324"/>
    <mergeCell ref="LCC323:LCC324"/>
    <mergeCell ref="LCD323:LCD324"/>
    <mergeCell ref="LCE323:LCE324"/>
    <mergeCell ref="LCF323:LCF324"/>
    <mergeCell ref="LCM323:LCM324"/>
    <mergeCell ref="LCN323:LCN324"/>
    <mergeCell ref="LCO323:LCO324"/>
    <mergeCell ref="LCQ323:LCQ324"/>
    <mergeCell ref="LCR323:LCR324"/>
    <mergeCell ref="LCS323:LCS324"/>
    <mergeCell ref="LCT323:LCT324"/>
    <mergeCell ref="LCU323:LCU324"/>
    <mergeCell ref="KXX323:KXX324"/>
    <mergeCell ref="KYE323:KYE324"/>
    <mergeCell ref="KYF323:KYF324"/>
    <mergeCell ref="KYG323:KYG324"/>
    <mergeCell ref="KYI323:KYI324"/>
    <mergeCell ref="LDC323:LDC324"/>
    <mergeCell ref="LDD323:LDD324"/>
    <mergeCell ref="LDE323:LDE324"/>
    <mergeCell ref="LDG323:LDG324"/>
    <mergeCell ref="LCG324:LCL324"/>
    <mergeCell ref="LCV323:LCV324"/>
    <mergeCell ref="KTA324:KTF324"/>
    <mergeCell ref="KTQ324:KTV324"/>
    <mergeCell ref="KUG324:KUL324"/>
    <mergeCell ref="KRL323:KRL324"/>
    <mergeCell ref="KRM323:KRM324"/>
    <mergeCell ref="KRO323:KRO324"/>
    <mergeCell ref="KRP323:KRP324"/>
    <mergeCell ref="KWS324:KWX324"/>
    <mergeCell ref="KXI324:KXN324"/>
    <mergeCell ref="KXY324:KYD324"/>
    <mergeCell ref="KYO324:KYT324"/>
    <mergeCell ref="KZE324:KZJ324"/>
    <mergeCell ref="KZU324:KZZ324"/>
    <mergeCell ref="LAK324:LAP324"/>
    <mergeCell ref="LBA324:LBF324"/>
    <mergeCell ref="LBQ324:LBV324"/>
    <mergeCell ref="LAS323:LAS324"/>
    <mergeCell ref="LAU323:LAU324"/>
    <mergeCell ref="LAV323:LAV324"/>
    <mergeCell ref="LAW323:LAW324"/>
    <mergeCell ref="LAX323:LAX324"/>
    <mergeCell ref="LAY323:LAY324"/>
    <mergeCell ref="LAZ323:LAZ324"/>
    <mergeCell ref="LBG323:LBG324"/>
    <mergeCell ref="LBH323:LBH324"/>
    <mergeCell ref="LBI323:LBI324"/>
    <mergeCell ref="LBK323:LBK324"/>
    <mergeCell ref="LBL323:LBL324"/>
    <mergeCell ref="KUT323:KUT324"/>
    <mergeCell ref="KXE323:KXE324"/>
    <mergeCell ref="KXF323:KXF324"/>
    <mergeCell ref="KXG323:KXG324"/>
    <mergeCell ref="KXH323:KXH324"/>
    <mergeCell ref="KXO323:KXO324"/>
    <mergeCell ref="KXP323:KXP324"/>
    <mergeCell ref="KXQ323:KXQ324"/>
    <mergeCell ref="KXS323:KXS324"/>
    <mergeCell ref="KXC323:KXC324"/>
    <mergeCell ref="KXD323:KXD324"/>
    <mergeCell ref="KZM323:KZM324"/>
    <mergeCell ref="LDH323:LDH324"/>
    <mergeCell ref="LDI323:LDI324"/>
    <mergeCell ref="LDJ323:LDJ324"/>
    <mergeCell ref="LDK323:LDK324"/>
    <mergeCell ref="LDL323:LDL324"/>
    <mergeCell ref="KQV323:KQV324"/>
    <mergeCell ref="KQW323:KQW324"/>
    <mergeCell ref="KOC324:KOH324"/>
    <mergeCell ref="KOS324:KOX324"/>
    <mergeCell ref="KPI324:KPN324"/>
    <mergeCell ref="KPY324:KQD324"/>
    <mergeCell ref="KQO324:KQT324"/>
    <mergeCell ref="KTG323:KTG324"/>
    <mergeCell ref="KTH323:KTH324"/>
    <mergeCell ref="KTI323:KTI324"/>
    <mergeCell ref="KTK323:KTK324"/>
    <mergeCell ref="KVJ323:KVJ324"/>
    <mergeCell ref="KVK323:KVK324"/>
    <mergeCell ref="KVL323:KVL324"/>
    <mergeCell ref="KVS323:KVS324"/>
    <mergeCell ref="KVT323:KVT324"/>
    <mergeCell ref="KVU323:KVU324"/>
    <mergeCell ref="KVW323:KVW324"/>
    <mergeCell ref="KVX323:KVX324"/>
    <mergeCell ref="KVY323:KVY324"/>
    <mergeCell ref="KUW324:KVB324"/>
    <mergeCell ref="KVM324:KVR324"/>
    <mergeCell ref="KWC324:KWH324"/>
    <mergeCell ref="KUU323:KUU324"/>
    <mergeCell ref="KUV323:KUV324"/>
    <mergeCell ref="KVC323:KVC324"/>
    <mergeCell ref="KVD323:KVD324"/>
    <mergeCell ref="KQY323:KQY324"/>
    <mergeCell ref="KQZ323:KQZ324"/>
    <mergeCell ref="KRA323:KRA324"/>
    <mergeCell ref="KRB323:KRB324"/>
    <mergeCell ref="KRC323:KRC324"/>
    <mergeCell ref="KRD323:KRD324"/>
    <mergeCell ref="KRK323:KRK324"/>
    <mergeCell ref="KTP323:KTP324"/>
    <mergeCell ref="KTW323:KTW324"/>
    <mergeCell ref="KTX323:KTX324"/>
    <mergeCell ref="KTY323:KTY324"/>
    <mergeCell ref="KUA323:KUA324"/>
    <mergeCell ref="KUB323:KUB324"/>
    <mergeCell ref="KUC323:KUC324"/>
    <mergeCell ref="KUD323:KUD324"/>
    <mergeCell ref="KUE323:KUE324"/>
    <mergeCell ref="KUF323:KUF324"/>
    <mergeCell ref="KUM323:KUM324"/>
    <mergeCell ref="KUN323:KUN324"/>
    <mergeCell ref="KUO323:KUO324"/>
    <mergeCell ref="KUQ323:KUQ324"/>
    <mergeCell ref="KUR323:KUR324"/>
    <mergeCell ref="KUS323:KUS324"/>
    <mergeCell ref="KSQ323:KSQ324"/>
    <mergeCell ref="KSR323:KSR324"/>
    <mergeCell ref="KSS323:KSS324"/>
    <mergeCell ref="KSU323:KSU324"/>
    <mergeCell ref="KSV323:KSV324"/>
    <mergeCell ref="KSW323:KSW324"/>
    <mergeCell ref="KSX323:KSX324"/>
    <mergeCell ref="KSY323:KSY324"/>
    <mergeCell ref="KSZ323:KSZ324"/>
    <mergeCell ref="KTL323:KTL324"/>
    <mergeCell ref="KTM323:KTM324"/>
    <mergeCell ref="KTN323:KTN324"/>
    <mergeCell ref="KTO323:KTO324"/>
    <mergeCell ref="KSK324:KSP324"/>
    <mergeCell ref="KPS323:KPS324"/>
    <mergeCell ref="KPT323:KPT324"/>
    <mergeCell ref="KLQ324:KLV324"/>
    <mergeCell ref="KMG324:KML324"/>
    <mergeCell ref="KMW324:KNB324"/>
    <mergeCell ref="KNM324:KNR324"/>
    <mergeCell ref="KMS323:KMS324"/>
    <mergeCell ref="KMT323:KMT324"/>
    <mergeCell ref="KMU323:KMU324"/>
    <mergeCell ref="KMV323:KMV324"/>
    <mergeCell ref="KNC323:KNC324"/>
    <mergeCell ref="KND323:KND324"/>
    <mergeCell ref="KNE323:KNE324"/>
    <mergeCell ref="KNG323:KNG324"/>
    <mergeCell ref="KNH323:KNH324"/>
    <mergeCell ref="KNI323:KNI324"/>
    <mergeCell ref="KNJ323:KNJ324"/>
    <mergeCell ref="KNK323:KNK324"/>
    <mergeCell ref="KRQ323:KRQ324"/>
    <mergeCell ref="KRR323:KRR324"/>
    <mergeCell ref="KRS323:KRS324"/>
    <mergeCell ref="KRT323:KRT324"/>
    <mergeCell ref="KSA323:KSA324"/>
    <mergeCell ref="KSB323:KSB324"/>
    <mergeCell ref="KSC323:KSC324"/>
    <mergeCell ref="KSE323:KSE324"/>
    <mergeCell ref="KSF323:KSF324"/>
    <mergeCell ref="KSG323:KSG324"/>
    <mergeCell ref="KSH323:KSH324"/>
    <mergeCell ref="KSI323:KSI324"/>
    <mergeCell ref="KSJ323:KSJ324"/>
    <mergeCell ref="KRE324:KRJ324"/>
    <mergeCell ref="KRU324:KRZ324"/>
    <mergeCell ref="KPU323:KPU324"/>
    <mergeCell ref="KPV323:KPV324"/>
    <mergeCell ref="KPW323:KPW324"/>
    <mergeCell ref="KPX323:KPX324"/>
    <mergeCell ref="KQE323:KQE324"/>
    <mergeCell ref="KQF323:KQF324"/>
    <mergeCell ref="KNX323:KNX324"/>
    <mergeCell ref="KNY323:KNY324"/>
    <mergeCell ref="KNZ323:KNZ324"/>
    <mergeCell ref="KOA323:KOA324"/>
    <mergeCell ref="KOB323:KOB324"/>
    <mergeCell ref="KOI323:KOI324"/>
    <mergeCell ref="KOJ323:KOJ324"/>
    <mergeCell ref="KOK323:KOK324"/>
    <mergeCell ref="KOM323:KOM324"/>
    <mergeCell ref="KON323:KON324"/>
    <mergeCell ref="KOO323:KOO324"/>
    <mergeCell ref="KOP323:KOP324"/>
    <mergeCell ref="KOQ323:KOQ324"/>
    <mergeCell ref="KOR323:KOR324"/>
    <mergeCell ref="KOY323:KOY324"/>
    <mergeCell ref="KOZ323:KOZ324"/>
    <mergeCell ref="KPA323:KPA324"/>
    <mergeCell ref="KQG323:KQG324"/>
    <mergeCell ref="KQI323:KQI324"/>
    <mergeCell ref="KQJ323:KQJ324"/>
    <mergeCell ref="KQK323:KQK324"/>
    <mergeCell ref="KQL323:KQL324"/>
    <mergeCell ref="KQM323:KQM324"/>
    <mergeCell ref="KQN323:KQN324"/>
    <mergeCell ref="KQU323:KQU324"/>
    <mergeCell ref="KJB323:KJB324"/>
    <mergeCell ref="KJC323:KJC324"/>
    <mergeCell ref="KNL323:KNL324"/>
    <mergeCell ref="KNS323:KNS324"/>
    <mergeCell ref="KNT323:KNT324"/>
    <mergeCell ref="KNU323:KNU324"/>
    <mergeCell ref="KNW323:KNW324"/>
    <mergeCell ref="KLN323:KLN324"/>
    <mergeCell ref="KLO323:KLO324"/>
    <mergeCell ref="KLP323:KLP324"/>
    <mergeCell ref="KLW323:KLW324"/>
    <mergeCell ref="KLX323:KLX324"/>
    <mergeCell ref="KLY323:KLY324"/>
    <mergeCell ref="KMA323:KMA324"/>
    <mergeCell ref="KMB323:KMB324"/>
    <mergeCell ref="KMC323:KMC324"/>
    <mergeCell ref="KMD323:KMD324"/>
    <mergeCell ref="KME323:KME324"/>
    <mergeCell ref="KMF323:KMF324"/>
    <mergeCell ref="KMM323:KMM324"/>
    <mergeCell ref="KMN323:KMN324"/>
    <mergeCell ref="KMO323:KMO324"/>
    <mergeCell ref="KMQ323:KMQ324"/>
    <mergeCell ref="KMR323:KMR324"/>
    <mergeCell ref="KPC323:KPC324"/>
    <mergeCell ref="KPD323:KPD324"/>
    <mergeCell ref="KPE323:KPE324"/>
    <mergeCell ref="KPF323:KPF324"/>
    <mergeCell ref="KPG323:KPG324"/>
    <mergeCell ref="KPH323:KPH324"/>
    <mergeCell ref="KPO323:KPO324"/>
    <mergeCell ref="KPP323:KPP324"/>
    <mergeCell ref="KPQ323:KPQ324"/>
    <mergeCell ref="KJE324:KJJ324"/>
    <mergeCell ref="KJU324:KJZ324"/>
    <mergeCell ref="KKK324:KKP324"/>
    <mergeCell ref="KLA324:KLF324"/>
    <mergeCell ref="KKI323:KKI324"/>
    <mergeCell ref="KKJ323:KKJ324"/>
    <mergeCell ref="KKQ323:KKQ324"/>
    <mergeCell ref="KKR323:KKR324"/>
    <mergeCell ref="KKS323:KKS324"/>
    <mergeCell ref="KKU323:KKU324"/>
    <mergeCell ref="KKV323:KKV324"/>
    <mergeCell ref="KKW323:KKW324"/>
    <mergeCell ref="KKX323:KKX324"/>
    <mergeCell ref="KKY323:KKY324"/>
    <mergeCell ref="KKZ323:KKZ324"/>
    <mergeCell ref="KLG323:KLG324"/>
    <mergeCell ref="KLH323:KLH324"/>
    <mergeCell ref="KLI323:KLI324"/>
    <mergeCell ref="KLK323:KLK324"/>
    <mergeCell ref="KLL323:KLL324"/>
    <mergeCell ref="KLM323:KLM324"/>
    <mergeCell ref="KJD323:KJD324"/>
    <mergeCell ref="KJK323:KJK324"/>
    <mergeCell ref="KJL323:KJL324"/>
    <mergeCell ref="KJM323:KJM324"/>
    <mergeCell ref="KJO323:KJO324"/>
    <mergeCell ref="KJP323:KJP324"/>
    <mergeCell ref="KJQ323:KJQ324"/>
    <mergeCell ref="KJR323:KJR324"/>
    <mergeCell ref="KJS323:KJS324"/>
    <mergeCell ref="KJT323:KJT324"/>
    <mergeCell ref="KKA323:KKA324"/>
    <mergeCell ref="KKB323:KKB324"/>
    <mergeCell ref="KKC323:KKC324"/>
    <mergeCell ref="KKE323:KKE324"/>
    <mergeCell ref="KKF323:KKF324"/>
    <mergeCell ref="KKG323:KKG324"/>
    <mergeCell ref="KKH323:KKH324"/>
    <mergeCell ref="KHX323:KHX324"/>
    <mergeCell ref="KFJ323:KFJ324"/>
    <mergeCell ref="KFI323:KFI324"/>
    <mergeCell ref="KFK323:KFK324"/>
    <mergeCell ref="KFS323:KFS324"/>
    <mergeCell ref="KDL323:KDL324"/>
    <mergeCell ref="KDM323:KDM324"/>
    <mergeCell ref="KDN323:KDN324"/>
    <mergeCell ref="KDO323:KDO324"/>
    <mergeCell ref="KDP323:KDP324"/>
    <mergeCell ref="KDW323:KDW324"/>
    <mergeCell ref="KDX323:KDX324"/>
    <mergeCell ref="KDY323:KDY324"/>
    <mergeCell ref="KEA323:KEA324"/>
    <mergeCell ref="KEB323:KEB324"/>
    <mergeCell ref="KEC323:KEC324"/>
    <mergeCell ref="KED323:KED324"/>
    <mergeCell ref="KEE323:KEE324"/>
    <mergeCell ref="KEF323:KEF324"/>
    <mergeCell ref="KEM323:KEM324"/>
    <mergeCell ref="KEN323:KEN324"/>
    <mergeCell ref="KEO323:KEO324"/>
    <mergeCell ref="KIJ323:KIJ324"/>
    <mergeCell ref="KIK323:KIK324"/>
    <mergeCell ref="KIL323:KIL324"/>
    <mergeCell ref="KIM323:KIM324"/>
    <mergeCell ref="KIN323:KIN324"/>
    <mergeCell ref="KIU323:KIU324"/>
    <mergeCell ref="KIV323:KIV324"/>
    <mergeCell ref="KIW323:KIW324"/>
    <mergeCell ref="KIY323:KIY324"/>
    <mergeCell ref="KIZ323:KIZ324"/>
    <mergeCell ref="KJA323:KJA324"/>
    <mergeCell ref="KGZ323:KGZ324"/>
    <mergeCell ref="KHA323:KHA324"/>
    <mergeCell ref="KHC323:KHC324"/>
    <mergeCell ref="KHD323:KHD324"/>
    <mergeCell ref="KHE323:KHE324"/>
    <mergeCell ref="KHF323:KHF324"/>
    <mergeCell ref="KHG323:KHG324"/>
    <mergeCell ref="KHH323:KHH324"/>
    <mergeCell ref="KHO323:KHO324"/>
    <mergeCell ref="KHP323:KHP324"/>
    <mergeCell ref="KHQ323:KHQ324"/>
    <mergeCell ref="KHS323:KHS324"/>
    <mergeCell ref="KHT323:KHT324"/>
    <mergeCell ref="KHU323:KHU324"/>
    <mergeCell ref="KHV323:KHV324"/>
    <mergeCell ref="KHW323:KHW324"/>
    <mergeCell ref="KDQ324:KDV324"/>
    <mergeCell ref="KEG324:KEL324"/>
    <mergeCell ref="KEW324:KFB324"/>
    <mergeCell ref="KFM324:KFR324"/>
    <mergeCell ref="KHY324:KID324"/>
    <mergeCell ref="KIO324:KIT324"/>
    <mergeCell ref="KGR323:KGR324"/>
    <mergeCell ref="KGY323:KGY324"/>
    <mergeCell ref="KEQ323:KEQ324"/>
    <mergeCell ref="KER323:KER324"/>
    <mergeCell ref="KES323:KES324"/>
    <mergeCell ref="KET323:KET324"/>
    <mergeCell ref="KEU323:KEU324"/>
    <mergeCell ref="KEV323:KEV324"/>
    <mergeCell ref="KFC323:KFC324"/>
    <mergeCell ref="JZW323:JZW324"/>
    <mergeCell ref="JZX323:JZX324"/>
    <mergeCell ref="KAE323:KAE324"/>
    <mergeCell ref="KAF323:KAF324"/>
    <mergeCell ref="KCZ323:KCZ324"/>
    <mergeCell ref="KDG323:KDG324"/>
    <mergeCell ref="KDH323:KDH324"/>
    <mergeCell ref="KDI323:KDI324"/>
    <mergeCell ref="KDK323:KDK324"/>
    <mergeCell ref="KIE323:KIE324"/>
    <mergeCell ref="KIF323:KIF324"/>
    <mergeCell ref="KIG323:KIG324"/>
    <mergeCell ref="KII323:KII324"/>
    <mergeCell ref="KCW323:KCW324"/>
    <mergeCell ref="KCX323:KCX324"/>
    <mergeCell ref="KCY323:KCY324"/>
    <mergeCell ref="JZV323:JZV324"/>
    <mergeCell ref="KCG323:KCG324"/>
    <mergeCell ref="KCH323:KCH324"/>
    <mergeCell ref="KCI323:KCI324"/>
    <mergeCell ref="KCJ323:KCJ324"/>
    <mergeCell ref="KCQ323:KCQ324"/>
    <mergeCell ref="KCR323:KCR324"/>
    <mergeCell ref="KCS323:KCS324"/>
    <mergeCell ref="KCU323:KCU324"/>
    <mergeCell ref="KCV323:KCV324"/>
    <mergeCell ref="KBB323:KBB324"/>
    <mergeCell ref="KBC323:KBC324"/>
    <mergeCell ref="KBD323:KBD324"/>
    <mergeCell ref="KBK323:KBK324"/>
    <mergeCell ref="KBL323:KBL324"/>
    <mergeCell ref="KBM323:KBM324"/>
    <mergeCell ref="KBO323:KBO324"/>
    <mergeCell ref="KBP323:KBP324"/>
    <mergeCell ref="KBQ323:KBQ324"/>
    <mergeCell ref="KBR323:KBR324"/>
    <mergeCell ref="KBS323:KBS324"/>
    <mergeCell ref="KBT323:KBT324"/>
    <mergeCell ref="KCA323:KCA324"/>
    <mergeCell ref="KCB323:KCB324"/>
    <mergeCell ref="KCC323:KCC324"/>
    <mergeCell ref="KCE323:KCE324"/>
    <mergeCell ref="KCF323:KCF324"/>
    <mergeCell ref="KBU324:KBZ324"/>
    <mergeCell ref="KCK324:KCP324"/>
    <mergeCell ref="KDA324:KDF324"/>
    <mergeCell ref="KGC324:KGH324"/>
    <mergeCell ref="KGS324:KGX324"/>
    <mergeCell ref="KHI324:KHN324"/>
    <mergeCell ref="KFU323:KFU324"/>
    <mergeCell ref="KFW323:KFW324"/>
    <mergeCell ref="KFX323:KFX324"/>
    <mergeCell ref="KFY323:KFY324"/>
    <mergeCell ref="KFZ323:KFZ324"/>
    <mergeCell ref="KGA323:KGA324"/>
    <mergeCell ref="KGB323:KGB324"/>
    <mergeCell ref="KGI323:KGI324"/>
    <mergeCell ref="KGJ323:KGJ324"/>
    <mergeCell ref="KGK323:KGK324"/>
    <mergeCell ref="KGM323:KGM324"/>
    <mergeCell ref="KGN323:KGN324"/>
    <mergeCell ref="KGO323:KGO324"/>
    <mergeCell ref="KGP323:KGP324"/>
    <mergeCell ref="KGQ323:KGQ324"/>
    <mergeCell ref="JYI323:JYI324"/>
    <mergeCell ref="JYJ323:JYJ324"/>
    <mergeCell ref="JYK323:JYK324"/>
    <mergeCell ref="JYM323:JYM324"/>
    <mergeCell ref="KAL323:KAL324"/>
    <mergeCell ref="KAM323:KAM324"/>
    <mergeCell ref="KAN323:KAN324"/>
    <mergeCell ref="KAU323:KAU324"/>
    <mergeCell ref="KAV323:KAV324"/>
    <mergeCell ref="KAW323:KAW324"/>
    <mergeCell ref="KAY323:KAY324"/>
    <mergeCell ref="KAZ323:KAZ324"/>
    <mergeCell ref="KBA323:KBA324"/>
    <mergeCell ref="JZY324:KAD324"/>
    <mergeCell ref="KAO324:KAT324"/>
    <mergeCell ref="KBE324:KBJ324"/>
    <mergeCell ref="JWA323:JWA324"/>
    <mergeCell ref="JWB323:JWB324"/>
    <mergeCell ref="JWC323:JWC324"/>
    <mergeCell ref="JWD323:JWD324"/>
    <mergeCell ref="JWE323:JWE324"/>
    <mergeCell ref="JWF323:JWF324"/>
    <mergeCell ref="JWM323:JWM324"/>
    <mergeCell ref="JYR323:JYR324"/>
    <mergeCell ref="JYY323:JYY324"/>
    <mergeCell ref="JYZ323:JYZ324"/>
    <mergeCell ref="JZA323:JZA324"/>
    <mergeCell ref="JZC323:JZC324"/>
    <mergeCell ref="JZD323:JZD324"/>
    <mergeCell ref="JZE323:JZE324"/>
    <mergeCell ref="JZF323:JZF324"/>
    <mergeCell ref="JZG323:JZG324"/>
    <mergeCell ref="JZH323:JZH324"/>
    <mergeCell ref="JZO323:JZO324"/>
    <mergeCell ref="JZP323:JZP324"/>
    <mergeCell ref="JZQ323:JZQ324"/>
    <mergeCell ref="JZS323:JZS324"/>
    <mergeCell ref="JZT323:JZT324"/>
    <mergeCell ref="JZU323:JZU324"/>
    <mergeCell ref="JXS323:JXS324"/>
    <mergeCell ref="JXT323:JXT324"/>
    <mergeCell ref="JXU323:JXU324"/>
    <mergeCell ref="JXW323:JXW324"/>
    <mergeCell ref="JXX323:JXX324"/>
    <mergeCell ref="JXY323:JXY324"/>
    <mergeCell ref="JXZ323:JXZ324"/>
    <mergeCell ref="JYA323:JYA324"/>
    <mergeCell ref="JYB323:JYB324"/>
    <mergeCell ref="JYN323:JYN324"/>
    <mergeCell ref="JYO323:JYO324"/>
    <mergeCell ref="JYP323:JYP324"/>
    <mergeCell ref="JYQ323:JYQ324"/>
    <mergeCell ref="JXM324:JXR324"/>
    <mergeCell ref="JYC324:JYH324"/>
    <mergeCell ref="JYS324:JYX324"/>
    <mergeCell ref="JZI324:JZN324"/>
    <mergeCell ref="JWN323:JWN324"/>
    <mergeCell ref="JWO323:JWO324"/>
    <mergeCell ref="JWQ323:JWQ324"/>
    <mergeCell ref="JWR323:JWR324"/>
    <mergeCell ref="JWS323:JWS324"/>
    <mergeCell ref="JWT323:JWT324"/>
    <mergeCell ref="JWU323:JWU324"/>
    <mergeCell ref="JWV323:JWV324"/>
    <mergeCell ref="JXC323:JXC324"/>
    <mergeCell ref="JXD323:JXD324"/>
    <mergeCell ref="JXE323:JXE324"/>
    <mergeCell ref="JXG323:JXG324"/>
    <mergeCell ref="JXH323:JXH324"/>
    <mergeCell ref="JXI323:JXI324"/>
    <mergeCell ref="JXJ323:JXJ324"/>
    <mergeCell ref="JXK323:JXK324"/>
    <mergeCell ref="JXL323:JXL324"/>
    <mergeCell ref="JUW323:JUW324"/>
    <mergeCell ref="JUX323:JUX324"/>
    <mergeCell ref="JUY323:JUY324"/>
    <mergeCell ref="JUZ323:JUZ324"/>
    <mergeCell ref="JVG323:JVG324"/>
    <mergeCell ref="JVH323:JVH324"/>
    <mergeCell ref="JSZ323:JSZ324"/>
    <mergeCell ref="JTA323:JTA324"/>
    <mergeCell ref="JTB323:JTB324"/>
    <mergeCell ref="JTC323:JTC324"/>
    <mergeCell ref="JTD323:JTD324"/>
    <mergeCell ref="JTK323:JTK324"/>
    <mergeCell ref="JTL323:JTL324"/>
    <mergeCell ref="JTM323:JTM324"/>
    <mergeCell ref="JTO323:JTO324"/>
    <mergeCell ref="JTP323:JTP324"/>
    <mergeCell ref="JTQ323:JTQ324"/>
    <mergeCell ref="JTR323:JTR324"/>
    <mergeCell ref="JTS323:JTS324"/>
    <mergeCell ref="JTT323:JTT324"/>
    <mergeCell ref="JUA323:JUA324"/>
    <mergeCell ref="JUB323:JUB324"/>
    <mergeCell ref="JUC323:JUC324"/>
    <mergeCell ref="JVI323:JVI324"/>
    <mergeCell ref="JVK323:JVK324"/>
    <mergeCell ref="JVL323:JVL324"/>
    <mergeCell ref="JVM323:JVM324"/>
    <mergeCell ref="JVN323:JVN324"/>
    <mergeCell ref="JVO323:JVO324"/>
    <mergeCell ref="JVP323:JVP324"/>
    <mergeCell ref="JVW323:JVW324"/>
    <mergeCell ref="JVX323:JVX324"/>
    <mergeCell ref="JVY323:JVY324"/>
    <mergeCell ref="JTE324:JTJ324"/>
    <mergeCell ref="JTU324:JTZ324"/>
    <mergeCell ref="JUK324:JUP324"/>
    <mergeCell ref="JVA324:JVF324"/>
    <mergeCell ref="JVQ324:JVV324"/>
    <mergeCell ref="JWG324:JWL324"/>
    <mergeCell ref="JWW324:JXB324"/>
    <mergeCell ref="JSN323:JSN324"/>
    <mergeCell ref="JSU323:JSU324"/>
    <mergeCell ref="JSV323:JSV324"/>
    <mergeCell ref="JSW323:JSW324"/>
    <mergeCell ref="JSY323:JSY324"/>
    <mergeCell ref="JQP323:JQP324"/>
    <mergeCell ref="JQQ323:JQQ324"/>
    <mergeCell ref="JQR323:JQR324"/>
    <mergeCell ref="JQY323:JQY324"/>
    <mergeCell ref="JQZ323:JQZ324"/>
    <mergeCell ref="JRA323:JRA324"/>
    <mergeCell ref="JRC323:JRC324"/>
    <mergeCell ref="JRD323:JRD324"/>
    <mergeCell ref="JRE323:JRE324"/>
    <mergeCell ref="JRF323:JRF324"/>
    <mergeCell ref="JRG323:JRG324"/>
    <mergeCell ref="JRH323:JRH324"/>
    <mergeCell ref="JRO323:JRO324"/>
    <mergeCell ref="JRP323:JRP324"/>
    <mergeCell ref="JRQ323:JRQ324"/>
    <mergeCell ref="JRS323:JRS324"/>
    <mergeCell ref="JRT323:JRT324"/>
    <mergeCell ref="JUE323:JUE324"/>
    <mergeCell ref="JUF323:JUF324"/>
    <mergeCell ref="JUG323:JUG324"/>
    <mergeCell ref="JUH323:JUH324"/>
    <mergeCell ref="JUI323:JUI324"/>
    <mergeCell ref="JUJ323:JUJ324"/>
    <mergeCell ref="JUQ323:JUQ324"/>
    <mergeCell ref="JUR323:JUR324"/>
    <mergeCell ref="JUS323:JUS324"/>
    <mergeCell ref="JUU323:JUU324"/>
    <mergeCell ref="JUV323:JUV324"/>
    <mergeCell ref="JQS324:JQX324"/>
    <mergeCell ref="JRI324:JRN324"/>
    <mergeCell ref="JRY324:JSD324"/>
    <mergeCell ref="JSO324:JST324"/>
    <mergeCell ref="JRU323:JRU324"/>
    <mergeCell ref="JRV323:JRV324"/>
    <mergeCell ref="JRW323:JRW324"/>
    <mergeCell ref="JRX323:JRX324"/>
    <mergeCell ref="JSE323:JSE324"/>
    <mergeCell ref="JSF323:JSF324"/>
    <mergeCell ref="JSG323:JSG324"/>
    <mergeCell ref="JSI323:JSI324"/>
    <mergeCell ref="JSJ323:JSJ324"/>
    <mergeCell ref="JSK323:JSK324"/>
    <mergeCell ref="JSL323:JSL324"/>
    <mergeCell ref="JSM323:JSM324"/>
    <mergeCell ref="JPK323:JPK324"/>
    <mergeCell ref="JPL323:JPL324"/>
    <mergeCell ref="JPS323:JPS324"/>
    <mergeCell ref="JPT323:JPT324"/>
    <mergeCell ref="JPU323:JPU324"/>
    <mergeCell ref="JPW323:JPW324"/>
    <mergeCell ref="JPX323:JPX324"/>
    <mergeCell ref="JPY323:JPY324"/>
    <mergeCell ref="JPZ323:JPZ324"/>
    <mergeCell ref="JQA323:JQA324"/>
    <mergeCell ref="JQB323:JQB324"/>
    <mergeCell ref="JQI323:JQI324"/>
    <mergeCell ref="JQJ323:JQJ324"/>
    <mergeCell ref="JQK323:JQK324"/>
    <mergeCell ref="JQM323:JQM324"/>
    <mergeCell ref="JQN323:JQN324"/>
    <mergeCell ref="JQO323:JQO324"/>
    <mergeCell ref="JOF323:JOF324"/>
    <mergeCell ref="JOM323:JOM324"/>
    <mergeCell ref="JON323:JON324"/>
    <mergeCell ref="JOO323:JOO324"/>
    <mergeCell ref="JOQ323:JOQ324"/>
    <mergeCell ref="JOR323:JOR324"/>
    <mergeCell ref="JOS323:JOS324"/>
    <mergeCell ref="JOT323:JOT324"/>
    <mergeCell ref="JOU323:JOU324"/>
    <mergeCell ref="JOV323:JOV324"/>
    <mergeCell ref="JPC323:JPC324"/>
    <mergeCell ref="JPD323:JPD324"/>
    <mergeCell ref="JPE323:JPE324"/>
    <mergeCell ref="JNA324:JNF324"/>
    <mergeCell ref="JNQ324:JNV324"/>
    <mergeCell ref="JOG324:JOL324"/>
    <mergeCell ref="JOW324:JPB324"/>
    <mergeCell ref="JPM324:JPR324"/>
    <mergeCell ref="JQC324:JQH324"/>
    <mergeCell ref="JPJ323:JPJ324"/>
    <mergeCell ref="JOE323:JOE324"/>
    <mergeCell ref="JJO323:JJO324"/>
    <mergeCell ref="JJP323:JJP324"/>
    <mergeCell ref="JJQ323:JJQ324"/>
    <mergeCell ref="JNL323:JNL324"/>
    <mergeCell ref="JNM323:JNM324"/>
    <mergeCell ref="JNN323:JNN324"/>
    <mergeCell ref="JNO323:JNO324"/>
    <mergeCell ref="JNP323:JNP324"/>
    <mergeCell ref="JNW323:JNW324"/>
    <mergeCell ref="JNX323:JNX324"/>
    <mergeCell ref="JNY323:JNY324"/>
    <mergeCell ref="JOA323:JOA324"/>
    <mergeCell ref="JOB323:JOB324"/>
    <mergeCell ref="JOC323:JOC324"/>
    <mergeCell ref="JOD323:JOD324"/>
    <mergeCell ref="JMB323:JMB324"/>
    <mergeCell ref="JMC323:JMC324"/>
    <mergeCell ref="JME323:JME324"/>
    <mergeCell ref="JMF323:JMF324"/>
    <mergeCell ref="JMG323:JMG324"/>
    <mergeCell ref="JMH323:JMH324"/>
    <mergeCell ref="JMI323:JMI324"/>
    <mergeCell ref="JMJ323:JMJ324"/>
    <mergeCell ref="JMQ323:JMQ324"/>
    <mergeCell ref="JMR323:JMR324"/>
    <mergeCell ref="JMS323:JMS324"/>
    <mergeCell ref="JMU323:JMU324"/>
    <mergeCell ref="JMV323:JMV324"/>
    <mergeCell ref="JMW323:JMW324"/>
    <mergeCell ref="JMX323:JMX324"/>
    <mergeCell ref="JMY323:JMY324"/>
    <mergeCell ref="JIS324:JIX324"/>
    <mergeCell ref="JJI324:JJN324"/>
    <mergeCell ref="JJY324:JKD324"/>
    <mergeCell ref="JKO324:JKT324"/>
    <mergeCell ref="JLE324:JLJ324"/>
    <mergeCell ref="JKW323:JKW324"/>
    <mergeCell ref="JKY323:JKY324"/>
    <mergeCell ref="JKZ323:JKZ324"/>
    <mergeCell ref="JLA323:JLA324"/>
    <mergeCell ref="JLB323:JLB324"/>
    <mergeCell ref="JLC323:JLC324"/>
    <mergeCell ref="JLD323:JLD324"/>
    <mergeCell ref="JMK324:JMP324"/>
    <mergeCell ref="JMZ323:JMZ324"/>
    <mergeCell ref="JIB323:JIB324"/>
    <mergeCell ref="JII323:JII324"/>
    <mergeCell ref="JIJ323:JIJ324"/>
    <mergeCell ref="JIK323:JIK324"/>
    <mergeCell ref="JIM323:JIM324"/>
    <mergeCell ref="JNG323:JNG324"/>
    <mergeCell ref="JNH323:JNH324"/>
    <mergeCell ref="JNI323:JNI324"/>
    <mergeCell ref="JNK323:JNK324"/>
    <mergeCell ref="JLU324:JLZ324"/>
    <mergeCell ref="JLK323:JLK324"/>
    <mergeCell ref="JLL323:JLL324"/>
    <mergeCell ref="JLM323:JLM324"/>
    <mergeCell ref="JLO323:JLO324"/>
    <mergeCell ref="JLP323:JLP324"/>
    <mergeCell ref="JLQ323:JLQ324"/>
    <mergeCell ref="JLR323:JLR324"/>
    <mergeCell ref="JLS323:JLS324"/>
    <mergeCell ref="JLT323:JLT324"/>
    <mergeCell ref="JMA323:JMA324"/>
    <mergeCell ref="JKF323:JKF324"/>
    <mergeCell ref="JKG323:JKG324"/>
    <mergeCell ref="JKI323:JKI324"/>
    <mergeCell ref="JKJ323:JKJ324"/>
    <mergeCell ref="JKN323:JKN324"/>
    <mergeCell ref="JKV323:JKV324"/>
    <mergeCell ref="JFI323:JFI324"/>
    <mergeCell ref="JFK323:JFK324"/>
    <mergeCell ref="JFL323:JFL324"/>
    <mergeCell ref="JFM323:JFM324"/>
    <mergeCell ref="JPG323:JPG324"/>
    <mergeCell ref="JPH323:JPH324"/>
    <mergeCell ref="JPI323:JPI324"/>
    <mergeCell ref="JGW324:JHB324"/>
    <mergeCell ref="JHM324:JHR324"/>
    <mergeCell ref="JIC324:JIH324"/>
    <mergeCell ref="JJS323:JJS324"/>
    <mergeCell ref="JJT323:JJT324"/>
    <mergeCell ref="JJU323:JJU324"/>
    <mergeCell ref="JJV323:JJV324"/>
    <mergeCell ref="JJW323:JJW324"/>
    <mergeCell ref="JJX323:JJX324"/>
    <mergeCell ref="JKE323:JKE324"/>
    <mergeCell ref="JHY323:JHY324"/>
    <mergeCell ref="JHZ323:JHZ324"/>
    <mergeCell ref="JIA323:JIA324"/>
    <mergeCell ref="JKL323:JKL324"/>
    <mergeCell ref="JKK323:JKK324"/>
    <mergeCell ref="JKM323:JKM324"/>
    <mergeCell ref="JKU323:JKU324"/>
    <mergeCell ref="JIN323:JIN324"/>
    <mergeCell ref="JIO323:JIO324"/>
    <mergeCell ref="JIP323:JIP324"/>
    <mergeCell ref="JIQ323:JIQ324"/>
    <mergeCell ref="JIR323:JIR324"/>
    <mergeCell ref="JIY323:JIY324"/>
    <mergeCell ref="JIZ323:JIZ324"/>
    <mergeCell ref="JJA323:JJA324"/>
    <mergeCell ref="JJC323:JJC324"/>
    <mergeCell ref="JJD323:JJD324"/>
    <mergeCell ref="JJE323:JJE324"/>
    <mergeCell ref="JJF323:JJF324"/>
    <mergeCell ref="JJG323:JJG324"/>
    <mergeCell ref="JJH323:JJH324"/>
    <mergeCell ref="JEX323:JEX324"/>
    <mergeCell ref="JHI323:JHI324"/>
    <mergeCell ref="JHJ323:JHJ324"/>
    <mergeCell ref="JHK323:JHK324"/>
    <mergeCell ref="JHL323:JHL324"/>
    <mergeCell ref="JHS323:JHS324"/>
    <mergeCell ref="JHT323:JHT324"/>
    <mergeCell ref="JHU323:JHU324"/>
    <mergeCell ref="JHW323:JHW324"/>
    <mergeCell ref="JHX323:JHX324"/>
    <mergeCell ref="JGD323:JGD324"/>
    <mergeCell ref="JGE323:JGE324"/>
    <mergeCell ref="JGF323:JGF324"/>
    <mergeCell ref="JGM323:JGM324"/>
    <mergeCell ref="JGN323:JGN324"/>
    <mergeCell ref="JGO323:JGO324"/>
    <mergeCell ref="JGQ323:JGQ324"/>
    <mergeCell ref="JGR323:JGR324"/>
    <mergeCell ref="JGS323:JGS324"/>
    <mergeCell ref="JGT323:JGT324"/>
    <mergeCell ref="JGU323:JGU324"/>
    <mergeCell ref="JGV323:JGV324"/>
    <mergeCell ref="JHC323:JHC324"/>
    <mergeCell ref="JHD323:JHD324"/>
    <mergeCell ref="JHE323:JHE324"/>
    <mergeCell ref="JHG323:JHG324"/>
    <mergeCell ref="JHH323:JHH324"/>
    <mergeCell ref="JDK323:JDK324"/>
    <mergeCell ref="JDL323:JDL324"/>
    <mergeCell ref="JDM323:JDM324"/>
    <mergeCell ref="JDO323:JDO324"/>
    <mergeCell ref="JFN323:JFN324"/>
    <mergeCell ref="JFO323:JFO324"/>
    <mergeCell ref="JFP323:JFP324"/>
    <mergeCell ref="JFW323:JFW324"/>
    <mergeCell ref="JFX323:JFX324"/>
    <mergeCell ref="JFY323:JFY324"/>
    <mergeCell ref="JGA323:JGA324"/>
    <mergeCell ref="JGB323:JGB324"/>
    <mergeCell ref="JGC323:JGC324"/>
    <mergeCell ref="JFA324:JFF324"/>
    <mergeCell ref="JFQ324:JFV324"/>
    <mergeCell ref="JGG324:JGL324"/>
    <mergeCell ref="JEY323:JEY324"/>
    <mergeCell ref="JEZ323:JEZ324"/>
    <mergeCell ref="JFG323:JFG324"/>
    <mergeCell ref="JFH323:JFH324"/>
    <mergeCell ref="JBC323:JBC324"/>
    <mergeCell ref="JBD323:JBD324"/>
    <mergeCell ref="JBE323:JBE324"/>
    <mergeCell ref="JBF323:JBF324"/>
    <mergeCell ref="JBG323:JBG324"/>
    <mergeCell ref="JBH323:JBH324"/>
    <mergeCell ref="JBO323:JBO324"/>
    <mergeCell ref="JDT323:JDT324"/>
    <mergeCell ref="JEA323:JEA324"/>
    <mergeCell ref="JEB323:JEB324"/>
    <mergeCell ref="JEC323:JEC324"/>
    <mergeCell ref="JEE323:JEE324"/>
    <mergeCell ref="JEF323:JEF324"/>
    <mergeCell ref="JEG323:JEG324"/>
    <mergeCell ref="JEH323:JEH324"/>
    <mergeCell ref="JEI323:JEI324"/>
    <mergeCell ref="JEJ323:JEJ324"/>
    <mergeCell ref="JEQ323:JEQ324"/>
    <mergeCell ref="JER323:JER324"/>
    <mergeCell ref="JES323:JES324"/>
    <mergeCell ref="JEU323:JEU324"/>
    <mergeCell ref="JEV323:JEV324"/>
    <mergeCell ref="JEW323:JEW324"/>
    <mergeCell ref="JCU323:JCU324"/>
    <mergeCell ref="JCV323:JCV324"/>
    <mergeCell ref="JCW323:JCW324"/>
    <mergeCell ref="JCY323:JCY324"/>
    <mergeCell ref="JCZ323:JCZ324"/>
    <mergeCell ref="JDA323:JDA324"/>
    <mergeCell ref="JDB323:JDB324"/>
    <mergeCell ref="JDC323:JDC324"/>
    <mergeCell ref="JDD323:JDD324"/>
    <mergeCell ref="JDP323:JDP324"/>
    <mergeCell ref="JDQ323:JDQ324"/>
    <mergeCell ref="JDR323:JDR324"/>
    <mergeCell ref="JDS323:JDS324"/>
    <mergeCell ref="JCO324:JCT324"/>
    <mergeCell ref="JDE324:JDJ324"/>
    <mergeCell ref="JDU324:JDZ324"/>
    <mergeCell ref="JEK324:JEP324"/>
    <mergeCell ref="JBP323:JBP324"/>
    <mergeCell ref="JBQ323:JBQ324"/>
    <mergeCell ref="JBS323:JBS324"/>
    <mergeCell ref="JBT323:JBT324"/>
    <mergeCell ref="JBU323:JBU324"/>
    <mergeCell ref="JBV323:JBV324"/>
    <mergeCell ref="JBW323:JBW324"/>
    <mergeCell ref="JBX323:JBX324"/>
    <mergeCell ref="JCE323:JCE324"/>
    <mergeCell ref="JCF323:JCF324"/>
    <mergeCell ref="JCG323:JCG324"/>
    <mergeCell ref="JCI323:JCI324"/>
    <mergeCell ref="JCJ323:JCJ324"/>
    <mergeCell ref="JCK323:JCK324"/>
    <mergeCell ref="JCL323:JCL324"/>
    <mergeCell ref="JCM323:JCM324"/>
    <mergeCell ref="JCN323:JCN324"/>
    <mergeCell ref="JBI324:JBN324"/>
    <mergeCell ref="JBY324:JCD324"/>
    <mergeCell ref="IZY323:IZY324"/>
    <mergeCell ref="IZZ323:IZZ324"/>
    <mergeCell ref="JAA323:JAA324"/>
    <mergeCell ref="JAB323:JAB324"/>
    <mergeCell ref="JAI323:JAI324"/>
    <mergeCell ref="JAJ323:JAJ324"/>
    <mergeCell ref="IYB323:IYB324"/>
    <mergeCell ref="IYC323:IYC324"/>
    <mergeCell ref="IYD323:IYD324"/>
    <mergeCell ref="IYE323:IYE324"/>
    <mergeCell ref="IYF323:IYF324"/>
    <mergeCell ref="IYM323:IYM324"/>
    <mergeCell ref="IYN323:IYN324"/>
    <mergeCell ref="IYO323:IYO324"/>
    <mergeCell ref="IYQ323:IYQ324"/>
    <mergeCell ref="IYR323:IYR324"/>
    <mergeCell ref="IYS323:IYS324"/>
    <mergeCell ref="IYT323:IYT324"/>
    <mergeCell ref="IYU323:IYU324"/>
    <mergeCell ref="IYV323:IYV324"/>
    <mergeCell ref="IZC323:IZC324"/>
    <mergeCell ref="IZD323:IZD324"/>
    <mergeCell ref="IZE323:IZE324"/>
    <mergeCell ref="JAK323:JAK324"/>
    <mergeCell ref="JAM323:JAM324"/>
    <mergeCell ref="JAN323:JAN324"/>
    <mergeCell ref="JAO323:JAO324"/>
    <mergeCell ref="JAP323:JAP324"/>
    <mergeCell ref="JAQ323:JAQ324"/>
    <mergeCell ref="JAR323:JAR324"/>
    <mergeCell ref="JAY323:JAY324"/>
    <mergeCell ref="JAZ323:JAZ324"/>
    <mergeCell ref="JBA323:JBA324"/>
    <mergeCell ref="IYG324:IYL324"/>
    <mergeCell ref="IYW324:IZB324"/>
    <mergeCell ref="IZM324:IZR324"/>
    <mergeCell ref="JAC324:JAH324"/>
    <mergeCell ref="JAS324:JAX324"/>
    <mergeCell ref="IXP323:IXP324"/>
    <mergeCell ref="IXW323:IXW324"/>
    <mergeCell ref="IXX323:IXX324"/>
    <mergeCell ref="IXY323:IXY324"/>
    <mergeCell ref="IYA323:IYA324"/>
    <mergeCell ref="IVR323:IVR324"/>
    <mergeCell ref="IVS323:IVS324"/>
    <mergeCell ref="IVT323:IVT324"/>
    <mergeCell ref="IWA323:IWA324"/>
    <mergeCell ref="IWB323:IWB324"/>
    <mergeCell ref="IWC323:IWC324"/>
    <mergeCell ref="IWE323:IWE324"/>
    <mergeCell ref="IWF323:IWF324"/>
    <mergeCell ref="IWG323:IWG324"/>
    <mergeCell ref="IWH323:IWH324"/>
    <mergeCell ref="IWI323:IWI324"/>
    <mergeCell ref="IWJ323:IWJ324"/>
    <mergeCell ref="IWQ323:IWQ324"/>
    <mergeCell ref="IWR323:IWR324"/>
    <mergeCell ref="IWS323:IWS324"/>
    <mergeCell ref="IWU323:IWU324"/>
    <mergeCell ref="IWV323:IWV324"/>
    <mergeCell ref="IZG323:IZG324"/>
    <mergeCell ref="IZH323:IZH324"/>
    <mergeCell ref="IZI323:IZI324"/>
    <mergeCell ref="IZJ323:IZJ324"/>
    <mergeCell ref="IZK323:IZK324"/>
    <mergeCell ref="IZL323:IZL324"/>
    <mergeCell ref="IZS323:IZS324"/>
    <mergeCell ref="IZT323:IZT324"/>
    <mergeCell ref="IZU323:IZU324"/>
    <mergeCell ref="IZW323:IZW324"/>
    <mergeCell ref="IZX323:IZX324"/>
    <mergeCell ref="IVU324:IVZ324"/>
    <mergeCell ref="IWK324:IWP324"/>
    <mergeCell ref="IXA324:IXF324"/>
    <mergeCell ref="IXQ324:IXV324"/>
    <mergeCell ref="IWW323:IWW324"/>
    <mergeCell ref="IWX323:IWX324"/>
    <mergeCell ref="IWY323:IWY324"/>
    <mergeCell ref="IWZ323:IWZ324"/>
    <mergeCell ref="IXG323:IXG324"/>
    <mergeCell ref="IXH323:IXH324"/>
    <mergeCell ref="IXI323:IXI324"/>
    <mergeCell ref="IXK323:IXK324"/>
    <mergeCell ref="IXL323:IXL324"/>
    <mergeCell ref="IXM323:IXM324"/>
    <mergeCell ref="IXN323:IXN324"/>
    <mergeCell ref="IXO323:IXO324"/>
    <mergeCell ref="IUM323:IUM324"/>
    <mergeCell ref="IUN323:IUN324"/>
    <mergeCell ref="IUU323:IUU324"/>
    <mergeCell ref="IUV323:IUV324"/>
    <mergeCell ref="IUW323:IUW324"/>
    <mergeCell ref="IUY323:IUY324"/>
    <mergeCell ref="IUZ323:IUZ324"/>
    <mergeCell ref="IVA323:IVA324"/>
    <mergeCell ref="IVB323:IVB324"/>
    <mergeCell ref="IVC323:IVC324"/>
    <mergeCell ref="IVD323:IVD324"/>
    <mergeCell ref="IVK323:IVK324"/>
    <mergeCell ref="IVL323:IVL324"/>
    <mergeCell ref="IVM323:IVM324"/>
    <mergeCell ref="IVO323:IVO324"/>
    <mergeCell ref="IVP323:IVP324"/>
    <mergeCell ref="IVQ323:IVQ324"/>
    <mergeCell ref="ITH323:ITH324"/>
    <mergeCell ref="ITO323:ITO324"/>
    <mergeCell ref="ITP323:ITP324"/>
    <mergeCell ref="ITQ323:ITQ324"/>
    <mergeCell ref="ITS323:ITS324"/>
    <mergeCell ref="ITT323:ITT324"/>
    <mergeCell ref="ITU323:ITU324"/>
    <mergeCell ref="ITV323:ITV324"/>
    <mergeCell ref="ITW323:ITW324"/>
    <mergeCell ref="ITX323:ITX324"/>
    <mergeCell ref="IUE323:IUE324"/>
    <mergeCell ref="IUF323:IUF324"/>
    <mergeCell ref="IUG323:IUG324"/>
    <mergeCell ref="ISC324:ISH324"/>
    <mergeCell ref="ISS324:ISX324"/>
    <mergeCell ref="ITI324:ITN324"/>
    <mergeCell ref="ITY324:IUD324"/>
    <mergeCell ref="IUO324:IUT324"/>
    <mergeCell ref="IVE324:IVJ324"/>
    <mergeCell ref="IUL323:IUL324"/>
    <mergeCell ref="ISY323:ISY324"/>
    <mergeCell ref="ISZ323:ISZ324"/>
    <mergeCell ref="ITA323:ITA324"/>
    <mergeCell ref="ITC323:ITC324"/>
    <mergeCell ref="ITD323:ITD324"/>
    <mergeCell ref="ITE323:ITE324"/>
    <mergeCell ref="ITF323:ITF324"/>
    <mergeCell ref="ITG323:ITG324"/>
    <mergeCell ref="IUI323:IUI324"/>
    <mergeCell ref="IUJ323:IUJ324"/>
    <mergeCell ref="IUK323:IUK324"/>
    <mergeCell ref="ISN323:ISN324"/>
    <mergeCell ref="ISO323:ISO324"/>
    <mergeCell ref="ISP323:ISP324"/>
    <mergeCell ref="ISQ323:ISQ324"/>
    <mergeCell ref="ISR323:ISR324"/>
    <mergeCell ref="IRD323:IRD324"/>
    <mergeCell ref="IRE323:IRE324"/>
    <mergeCell ref="IRG323:IRG324"/>
    <mergeCell ref="IRH323:IRH324"/>
    <mergeCell ref="IRI323:IRI324"/>
    <mergeCell ref="IRJ323:IRJ324"/>
    <mergeCell ref="IRK323:IRK324"/>
    <mergeCell ref="IRL323:IRL324"/>
    <mergeCell ref="IRS323:IRS324"/>
    <mergeCell ref="IRT323:IRT324"/>
    <mergeCell ref="IRU323:IRU324"/>
    <mergeCell ref="IRW323:IRW324"/>
    <mergeCell ref="IRX323:IRX324"/>
    <mergeCell ref="IRY323:IRY324"/>
    <mergeCell ref="IRZ323:IRZ324"/>
    <mergeCell ref="ISA323:ISA324"/>
    <mergeCell ref="IND323:IND324"/>
    <mergeCell ref="INK323:INK324"/>
    <mergeCell ref="INL323:INL324"/>
    <mergeCell ref="INM323:INM324"/>
    <mergeCell ref="INO323:INO324"/>
    <mergeCell ref="ISI323:ISI324"/>
    <mergeCell ref="ISJ323:ISJ324"/>
    <mergeCell ref="ISK323:ISK324"/>
    <mergeCell ref="ISM323:ISM324"/>
    <mergeCell ref="IRM324:IRR324"/>
    <mergeCell ref="ISB323:ISB324"/>
    <mergeCell ref="IIG324:IIL324"/>
    <mergeCell ref="IIW324:IJB324"/>
    <mergeCell ref="IJM324:IJR324"/>
    <mergeCell ref="IGR323:IGR324"/>
    <mergeCell ref="IGS323:IGS324"/>
    <mergeCell ref="IGU323:IGU324"/>
    <mergeCell ref="IGV323:IGV324"/>
    <mergeCell ref="ILY324:IMD324"/>
    <mergeCell ref="IMO324:IMT324"/>
    <mergeCell ref="INE324:INJ324"/>
    <mergeCell ref="INU324:INZ324"/>
    <mergeCell ref="IOK324:IOP324"/>
    <mergeCell ref="IPA324:IPF324"/>
    <mergeCell ref="IPQ324:IPV324"/>
    <mergeCell ref="IQG324:IQL324"/>
    <mergeCell ref="IQW324:IRB324"/>
    <mergeCell ref="IPY323:IPY324"/>
    <mergeCell ref="IQA323:IQA324"/>
    <mergeCell ref="IQB323:IQB324"/>
    <mergeCell ref="IQC323:IQC324"/>
    <mergeCell ref="IQD323:IQD324"/>
    <mergeCell ref="IQE323:IQE324"/>
    <mergeCell ref="IQF323:IQF324"/>
    <mergeCell ref="IQM323:IQM324"/>
    <mergeCell ref="IQN323:IQN324"/>
    <mergeCell ref="IQO323:IQO324"/>
    <mergeCell ref="IQQ323:IQQ324"/>
    <mergeCell ref="IQR323:IQR324"/>
    <mergeCell ref="IJZ323:IJZ324"/>
    <mergeCell ref="IMK323:IMK324"/>
    <mergeCell ref="IML323:IML324"/>
    <mergeCell ref="IMM323:IMM324"/>
    <mergeCell ref="IMN323:IMN324"/>
    <mergeCell ref="IMU323:IMU324"/>
    <mergeCell ref="IMV323:IMV324"/>
    <mergeCell ref="IMW323:IMW324"/>
    <mergeCell ref="IMY323:IMY324"/>
    <mergeCell ref="IJI323:IJI324"/>
    <mergeCell ref="IJJ323:IJJ324"/>
    <mergeCell ref="IJK323:IJK324"/>
    <mergeCell ref="IJL323:IJL324"/>
    <mergeCell ref="IJS323:IJS324"/>
    <mergeCell ref="IJT323:IJT324"/>
    <mergeCell ref="IJU323:IJU324"/>
    <mergeCell ref="IJW323:IJW324"/>
    <mergeCell ref="IJX323:IJX324"/>
    <mergeCell ref="IJY323:IJY324"/>
    <mergeCell ref="IHW323:IHW324"/>
    <mergeCell ref="IHX323:IHX324"/>
    <mergeCell ref="IHY323:IHY324"/>
    <mergeCell ref="IIA323:IIA324"/>
    <mergeCell ref="IIB323:IIB324"/>
    <mergeCell ref="IIC323:IIC324"/>
    <mergeCell ref="IID323:IID324"/>
    <mergeCell ref="IIE323:IIE324"/>
    <mergeCell ref="IIF323:IIF324"/>
    <mergeCell ref="IIR323:IIR324"/>
    <mergeCell ref="IIS323:IIS324"/>
    <mergeCell ref="IIT323:IIT324"/>
    <mergeCell ref="IIU323:IIU324"/>
    <mergeCell ref="IHQ324:IHV324"/>
    <mergeCell ref="IEY323:IEY324"/>
    <mergeCell ref="IEZ323:IEZ324"/>
    <mergeCell ref="IAW324:IBB324"/>
    <mergeCell ref="IBM324:IBR324"/>
    <mergeCell ref="ICC324:ICH324"/>
    <mergeCell ref="ICS324:ICX324"/>
    <mergeCell ref="IBY323:IBY324"/>
    <mergeCell ref="IBZ323:IBZ324"/>
    <mergeCell ref="ICA323:ICA324"/>
    <mergeCell ref="ICB323:ICB324"/>
    <mergeCell ref="ICI323:ICI324"/>
    <mergeCell ref="ICJ323:ICJ324"/>
    <mergeCell ref="ICK323:ICK324"/>
    <mergeCell ref="ICM323:ICM324"/>
    <mergeCell ref="ICN323:ICN324"/>
    <mergeCell ref="ICO323:ICO324"/>
    <mergeCell ref="ICP323:ICP324"/>
    <mergeCell ref="ICQ323:ICQ324"/>
    <mergeCell ref="IGW323:IGW324"/>
    <mergeCell ref="IGX323:IGX324"/>
    <mergeCell ref="IGY323:IGY324"/>
    <mergeCell ref="IGZ323:IGZ324"/>
    <mergeCell ref="IHG323:IHG324"/>
    <mergeCell ref="IHH323:IHH324"/>
    <mergeCell ref="IHI323:IHI324"/>
    <mergeCell ref="IHK323:IHK324"/>
    <mergeCell ref="IHL323:IHL324"/>
    <mergeCell ref="IHM323:IHM324"/>
    <mergeCell ref="IHN323:IHN324"/>
    <mergeCell ref="IHO323:IHO324"/>
    <mergeCell ref="IHP323:IHP324"/>
    <mergeCell ref="IGK324:IGP324"/>
    <mergeCell ref="IHA324:IHF324"/>
    <mergeCell ref="IFA323:IFA324"/>
    <mergeCell ref="IFB323:IFB324"/>
    <mergeCell ref="IFC323:IFC324"/>
    <mergeCell ref="IFD323:IFD324"/>
    <mergeCell ref="IFK323:IFK324"/>
    <mergeCell ref="IFL323:IFL324"/>
    <mergeCell ref="IDD323:IDD324"/>
    <mergeCell ref="IDE323:IDE324"/>
    <mergeCell ref="IDF323:IDF324"/>
    <mergeCell ref="IDG323:IDG324"/>
    <mergeCell ref="IDH323:IDH324"/>
    <mergeCell ref="IDO323:IDO324"/>
    <mergeCell ref="IDP323:IDP324"/>
    <mergeCell ref="IDQ323:IDQ324"/>
    <mergeCell ref="IDS323:IDS324"/>
    <mergeCell ref="IDT323:IDT324"/>
    <mergeCell ref="IDU323:IDU324"/>
    <mergeCell ref="IDV323:IDV324"/>
    <mergeCell ref="IDW323:IDW324"/>
    <mergeCell ref="IDX323:IDX324"/>
    <mergeCell ref="IEE323:IEE324"/>
    <mergeCell ref="IEF323:IEF324"/>
    <mergeCell ref="IEG323:IEG324"/>
    <mergeCell ref="IFM323:IFM324"/>
    <mergeCell ref="IFO323:IFO324"/>
    <mergeCell ref="IFP323:IFP324"/>
    <mergeCell ref="IFQ323:IFQ324"/>
    <mergeCell ref="IFR323:IFR324"/>
    <mergeCell ref="IFS323:IFS324"/>
    <mergeCell ref="IFT323:IFT324"/>
    <mergeCell ref="IGA323:IGA324"/>
    <mergeCell ref="HYH323:HYH324"/>
    <mergeCell ref="HYI323:HYI324"/>
    <mergeCell ref="ICR323:ICR324"/>
    <mergeCell ref="ICY323:ICY324"/>
    <mergeCell ref="ICZ323:ICZ324"/>
    <mergeCell ref="IDA323:IDA324"/>
    <mergeCell ref="IDC323:IDC324"/>
    <mergeCell ref="IAT323:IAT324"/>
    <mergeCell ref="IAU323:IAU324"/>
    <mergeCell ref="IAV323:IAV324"/>
    <mergeCell ref="IBC323:IBC324"/>
    <mergeCell ref="IBD323:IBD324"/>
    <mergeCell ref="IBE323:IBE324"/>
    <mergeCell ref="IBG323:IBG324"/>
    <mergeCell ref="IBH323:IBH324"/>
    <mergeCell ref="IBI323:IBI324"/>
    <mergeCell ref="IBJ323:IBJ324"/>
    <mergeCell ref="IBK323:IBK324"/>
    <mergeCell ref="IBL323:IBL324"/>
    <mergeCell ref="IBS323:IBS324"/>
    <mergeCell ref="IBT323:IBT324"/>
    <mergeCell ref="IBU323:IBU324"/>
    <mergeCell ref="IBW323:IBW324"/>
    <mergeCell ref="IBX323:IBX324"/>
    <mergeCell ref="IEI323:IEI324"/>
    <mergeCell ref="IEJ323:IEJ324"/>
    <mergeCell ref="IEK323:IEK324"/>
    <mergeCell ref="IEL323:IEL324"/>
    <mergeCell ref="IEM323:IEM324"/>
    <mergeCell ref="IEN323:IEN324"/>
    <mergeCell ref="IEU323:IEU324"/>
    <mergeCell ref="IEV323:IEV324"/>
    <mergeCell ref="IEW323:IEW324"/>
    <mergeCell ref="HYK324:HYP324"/>
    <mergeCell ref="HZA324:HZF324"/>
    <mergeCell ref="HZQ324:HZV324"/>
    <mergeCell ref="IAG324:IAL324"/>
    <mergeCell ref="HZO323:HZO324"/>
    <mergeCell ref="HZP323:HZP324"/>
    <mergeCell ref="HZW323:HZW324"/>
    <mergeCell ref="HZX323:HZX324"/>
    <mergeCell ref="HZY323:HZY324"/>
    <mergeCell ref="IAA323:IAA324"/>
    <mergeCell ref="IAB323:IAB324"/>
    <mergeCell ref="IAC323:IAC324"/>
    <mergeCell ref="IAD323:IAD324"/>
    <mergeCell ref="IAE323:IAE324"/>
    <mergeCell ref="IAF323:IAF324"/>
    <mergeCell ref="IAM323:IAM324"/>
    <mergeCell ref="IAN323:IAN324"/>
    <mergeCell ref="IAO323:IAO324"/>
    <mergeCell ref="IAQ323:IAQ324"/>
    <mergeCell ref="IAR323:IAR324"/>
    <mergeCell ref="IAS323:IAS324"/>
    <mergeCell ref="HYJ323:HYJ324"/>
    <mergeCell ref="HYQ323:HYQ324"/>
    <mergeCell ref="HYR323:HYR324"/>
    <mergeCell ref="HYS323:HYS324"/>
    <mergeCell ref="HYU323:HYU324"/>
    <mergeCell ref="HYV323:HYV324"/>
    <mergeCell ref="HYW323:HYW324"/>
    <mergeCell ref="HYX323:HYX324"/>
    <mergeCell ref="HYY323:HYY324"/>
    <mergeCell ref="HYZ323:HYZ324"/>
    <mergeCell ref="HZG323:HZG324"/>
    <mergeCell ref="HZH323:HZH324"/>
    <mergeCell ref="HZI323:HZI324"/>
    <mergeCell ref="HZK323:HZK324"/>
    <mergeCell ref="HZL323:HZL324"/>
    <mergeCell ref="HZM323:HZM324"/>
    <mergeCell ref="HZN323:HZN324"/>
    <mergeCell ref="HXD323:HXD324"/>
    <mergeCell ref="HUP323:HUP324"/>
    <mergeCell ref="HUO323:HUO324"/>
    <mergeCell ref="HUQ323:HUQ324"/>
    <mergeCell ref="HUY323:HUY324"/>
    <mergeCell ref="HSR323:HSR324"/>
    <mergeCell ref="HSS323:HSS324"/>
    <mergeCell ref="HST323:HST324"/>
    <mergeCell ref="HSU323:HSU324"/>
    <mergeCell ref="HSV323:HSV324"/>
    <mergeCell ref="HTC323:HTC324"/>
    <mergeCell ref="HTD323:HTD324"/>
    <mergeCell ref="HTE323:HTE324"/>
    <mergeCell ref="HTG323:HTG324"/>
    <mergeCell ref="HTH323:HTH324"/>
    <mergeCell ref="HTI323:HTI324"/>
    <mergeCell ref="HTJ323:HTJ324"/>
    <mergeCell ref="HTK323:HTK324"/>
    <mergeCell ref="HTL323:HTL324"/>
    <mergeCell ref="HTS323:HTS324"/>
    <mergeCell ref="HTT323:HTT324"/>
    <mergeCell ref="HTU323:HTU324"/>
    <mergeCell ref="HXP323:HXP324"/>
    <mergeCell ref="HXQ323:HXQ324"/>
    <mergeCell ref="HXR323:HXR324"/>
    <mergeCell ref="HXS323:HXS324"/>
    <mergeCell ref="HXT323:HXT324"/>
    <mergeCell ref="HYA323:HYA324"/>
    <mergeCell ref="HYB323:HYB324"/>
    <mergeCell ref="HYC323:HYC324"/>
    <mergeCell ref="HYE323:HYE324"/>
    <mergeCell ref="HYF323:HYF324"/>
    <mergeCell ref="HYG323:HYG324"/>
    <mergeCell ref="HWF323:HWF324"/>
    <mergeCell ref="HWG323:HWG324"/>
    <mergeCell ref="HWI323:HWI324"/>
    <mergeCell ref="HWJ323:HWJ324"/>
    <mergeCell ref="HWK323:HWK324"/>
    <mergeCell ref="HWL323:HWL324"/>
    <mergeCell ref="HWM323:HWM324"/>
    <mergeCell ref="HWN323:HWN324"/>
    <mergeCell ref="HWU323:HWU324"/>
    <mergeCell ref="HWV323:HWV324"/>
    <mergeCell ref="HWW323:HWW324"/>
    <mergeCell ref="HWY323:HWY324"/>
    <mergeCell ref="HWZ323:HWZ324"/>
    <mergeCell ref="HXA323:HXA324"/>
    <mergeCell ref="HXB323:HXB324"/>
    <mergeCell ref="HXC323:HXC324"/>
    <mergeCell ref="HSW324:HTB324"/>
    <mergeCell ref="HTM324:HTR324"/>
    <mergeCell ref="HUC324:HUH324"/>
    <mergeCell ref="HUS324:HUX324"/>
    <mergeCell ref="HXE324:HXJ324"/>
    <mergeCell ref="HXU324:HXZ324"/>
    <mergeCell ref="HVX323:HVX324"/>
    <mergeCell ref="HWE323:HWE324"/>
    <mergeCell ref="HTW323:HTW324"/>
    <mergeCell ref="HTX323:HTX324"/>
    <mergeCell ref="HTY323:HTY324"/>
    <mergeCell ref="HTZ323:HTZ324"/>
    <mergeCell ref="HUA323:HUA324"/>
    <mergeCell ref="HUB323:HUB324"/>
    <mergeCell ref="HUI323:HUI324"/>
    <mergeCell ref="HPC323:HPC324"/>
    <mergeCell ref="HPD323:HPD324"/>
    <mergeCell ref="HPK323:HPK324"/>
    <mergeCell ref="HPL323:HPL324"/>
    <mergeCell ref="HSF323:HSF324"/>
    <mergeCell ref="HSM323:HSM324"/>
    <mergeCell ref="HSN323:HSN324"/>
    <mergeCell ref="HSO323:HSO324"/>
    <mergeCell ref="HSQ323:HSQ324"/>
    <mergeCell ref="HXK323:HXK324"/>
    <mergeCell ref="HXL323:HXL324"/>
    <mergeCell ref="HXM323:HXM324"/>
    <mergeCell ref="HXO323:HXO324"/>
    <mergeCell ref="HSC323:HSC324"/>
    <mergeCell ref="HSD323:HSD324"/>
    <mergeCell ref="HSE323:HSE324"/>
    <mergeCell ref="HPB323:HPB324"/>
    <mergeCell ref="HRM323:HRM324"/>
    <mergeCell ref="HRN323:HRN324"/>
    <mergeCell ref="HRO323:HRO324"/>
    <mergeCell ref="HRP323:HRP324"/>
    <mergeCell ref="HRW323:HRW324"/>
    <mergeCell ref="HRX323:HRX324"/>
    <mergeCell ref="HRY323:HRY324"/>
    <mergeCell ref="HSA323:HSA324"/>
    <mergeCell ref="HSB323:HSB324"/>
    <mergeCell ref="HQH323:HQH324"/>
    <mergeCell ref="HQI323:HQI324"/>
    <mergeCell ref="HQJ323:HQJ324"/>
    <mergeCell ref="HQQ323:HQQ324"/>
    <mergeCell ref="HQR323:HQR324"/>
    <mergeCell ref="HQS323:HQS324"/>
    <mergeCell ref="HQU323:HQU324"/>
    <mergeCell ref="HQV323:HQV324"/>
    <mergeCell ref="HQW323:HQW324"/>
    <mergeCell ref="HQX323:HQX324"/>
    <mergeCell ref="HQY323:HQY324"/>
    <mergeCell ref="HQZ323:HQZ324"/>
    <mergeCell ref="HRG323:HRG324"/>
    <mergeCell ref="HRH323:HRH324"/>
    <mergeCell ref="HRI323:HRI324"/>
    <mergeCell ref="HRK323:HRK324"/>
    <mergeCell ref="HRL323:HRL324"/>
    <mergeCell ref="HRA324:HRF324"/>
    <mergeCell ref="HRQ324:HRV324"/>
    <mergeCell ref="HSG324:HSL324"/>
    <mergeCell ref="HVI324:HVN324"/>
    <mergeCell ref="HVY324:HWD324"/>
    <mergeCell ref="HWO324:HWT324"/>
    <mergeCell ref="HVA323:HVA324"/>
    <mergeCell ref="HVC323:HVC324"/>
    <mergeCell ref="HVD323:HVD324"/>
    <mergeCell ref="HVE323:HVE324"/>
    <mergeCell ref="HVF323:HVF324"/>
    <mergeCell ref="HVG323:HVG324"/>
    <mergeCell ref="HVH323:HVH324"/>
    <mergeCell ref="HVO323:HVO324"/>
    <mergeCell ref="HVP323:HVP324"/>
    <mergeCell ref="HVQ323:HVQ324"/>
    <mergeCell ref="HVS323:HVS324"/>
    <mergeCell ref="HVT323:HVT324"/>
    <mergeCell ref="HVU323:HVU324"/>
    <mergeCell ref="HVV323:HVV324"/>
    <mergeCell ref="HVW323:HVW324"/>
    <mergeCell ref="HNO323:HNO324"/>
    <mergeCell ref="HNP323:HNP324"/>
    <mergeCell ref="HNQ323:HNQ324"/>
    <mergeCell ref="HNS323:HNS324"/>
    <mergeCell ref="HPR323:HPR324"/>
    <mergeCell ref="HPS323:HPS324"/>
    <mergeCell ref="HPT323:HPT324"/>
    <mergeCell ref="HQA323:HQA324"/>
    <mergeCell ref="HQB323:HQB324"/>
    <mergeCell ref="HQC323:HQC324"/>
    <mergeCell ref="HQE323:HQE324"/>
    <mergeCell ref="HQF323:HQF324"/>
    <mergeCell ref="HQG323:HQG324"/>
    <mergeCell ref="HPE324:HPJ324"/>
    <mergeCell ref="HPU324:HPZ324"/>
    <mergeCell ref="HQK324:HQP324"/>
    <mergeCell ref="HLG323:HLG324"/>
    <mergeCell ref="HLH323:HLH324"/>
    <mergeCell ref="HLI323:HLI324"/>
    <mergeCell ref="HLJ323:HLJ324"/>
    <mergeCell ref="HLK323:HLK324"/>
    <mergeCell ref="HLL323:HLL324"/>
    <mergeCell ref="HLS323:HLS324"/>
    <mergeCell ref="HNX323:HNX324"/>
    <mergeCell ref="HOE323:HOE324"/>
    <mergeCell ref="HOF323:HOF324"/>
    <mergeCell ref="HOG323:HOG324"/>
    <mergeCell ref="HOI323:HOI324"/>
    <mergeCell ref="HOJ323:HOJ324"/>
    <mergeCell ref="HOK323:HOK324"/>
    <mergeCell ref="HOL323:HOL324"/>
    <mergeCell ref="HOM323:HOM324"/>
    <mergeCell ref="HON323:HON324"/>
    <mergeCell ref="HOU323:HOU324"/>
    <mergeCell ref="HOV323:HOV324"/>
    <mergeCell ref="HOW323:HOW324"/>
    <mergeCell ref="HOY323:HOY324"/>
    <mergeCell ref="HOZ323:HOZ324"/>
    <mergeCell ref="HPA323:HPA324"/>
    <mergeCell ref="HMY323:HMY324"/>
    <mergeCell ref="HMZ323:HMZ324"/>
    <mergeCell ref="HNA323:HNA324"/>
    <mergeCell ref="HNC323:HNC324"/>
    <mergeCell ref="HND323:HND324"/>
    <mergeCell ref="HNE323:HNE324"/>
    <mergeCell ref="HNF323:HNF324"/>
    <mergeCell ref="HNG323:HNG324"/>
    <mergeCell ref="HNH323:HNH324"/>
    <mergeCell ref="HNT323:HNT324"/>
    <mergeCell ref="HNU323:HNU324"/>
    <mergeCell ref="HNV323:HNV324"/>
    <mergeCell ref="HNW323:HNW324"/>
    <mergeCell ref="HMS324:HMX324"/>
    <mergeCell ref="HNI324:HNN324"/>
    <mergeCell ref="HNY324:HOD324"/>
    <mergeCell ref="HOO324:HOT324"/>
    <mergeCell ref="HLT323:HLT324"/>
    <mergeCell ref="HLU323:HLU324"/>
    <mergeCell ref="HLW323:HLW324"/>
    <mergeCell ref="HLX323:HLX324"/>
    <mergeCell ref="HLY323:HLY324"/>
    <mergeCell ref="HLZ323:HLZ324"/>
    <mergeCell ref="HMA323:HMA324"/>
    <mergeCell ref="HMB323:HMB324"/>
    <mergeCell ref="HMI323:HMI324"/>
    <mergeCell ref="HMJ323:HMJ324"/>
    <mergeCell ref="HMK323:HMK324"/>
    <mergeCell ref="HMM323:HMM324"/>
    <mergeCell ref="HMN323:HMN324"/>
    <mergeCell ref="HMO323:HMO324"/>
    <mergeCell ref="HMP323:HMP324"/>
    <mergeCell ref="HMQ323:HMQ324"/>
    <mergeCell ref="HMR323:HMR324"/>
    <mergeCell ref="HKC323:HKC324"/>
    <mergeCell ref="HKD323:HKD324"/>
    <mergeCell ref="HKE323:HKE324"/>
    <mergeCell ref="HKF323:HKF324"/>
    <mergeCell ref="HKM323:HKM324"/>
    <mergeCell ref="HKN323:HKN324"/>
    <mergeCell ref="HIF323:HIF324"/>
    <mergeCell ref="HIG323:HIG324"/>
    <mergeCell ref="HIH323:HIH324"/>
    <mergeCell ref="HII323:HII324"/>
    <mergeCell ref="HIJ323:HIJ324"/>
    <mergeCell ref="HIQ323:HIQ324"/>
    <mergeCell ref="HIR323:HIR324"/>
    <mergeCell ref="HIS323:HIS324"/>
    <mergeCell ref="HIU323:HIU324"/>
    <mergeCell ref="HIV323:HIV324"/>
    <mergeCell ref="HIW323:HIW324"/>
    <mergeCell ref="HIX323:HIX324"/>
    <mergeCell ref="HIY323:HIY324"/>
    <mergeCell ref="HIZ323:HIZ324"/>
    <mergeCell ref="HJG323:HJG324"/>
    <mergeCell ref="HJH323:HJH324"/>
    <mergeCell ref="HJI323:HJI324"/>
    <mergeCell ref="HKO323:HKO324"/>
    <mergeCell ref="HKQ323:HKQ324"/>
    <mergeCell ref="HKR323:HKR324"/>
    <mergeCell ref="HKS323:HKS324"/>
    <mergeCell ref="HKT323:HKT324"/>
    <mergeCell ref="HKU323:HKU324"/>
    <mergeCell ref="HKV323:HKV324"/>
    <mergeCell ref="HLC323:HLC324"/>
    <mergeCell ref="HLD323:HLD324"/>
    <mergeCell ref="HLE323:HLE324"/>
    <mergeCell ref="HIK324:HIP324"/>
    <mergeCell ref="HJA324:HJF324"/>
    <mergeCell ref="HJQ324:HJV324"/>
    <mergeCell ref="HKG324:HKL324"/>
    <mergeCell ref="HKW324:HLB324"/>
    <mergeCell ref="HLM324:HLR324"/>
    <mergeCell ref="HMC324:HMH324"/>
    <mergeCell ref="HHT323:HHT324"/>
    <mergeCell ref="HIA323:HIA324"/>
    <mergeCell ref="HIB323:HIB324"/>
    <mergeCell ref="HIC323:HIC324"/>
    <mergeCell ref="HIE323:HIE324"/>
    <mergeCell ref="HFV323:HFV324"/>
    <mergeCell ref="HFW323:HFW324"/>
    <mergeCell ref="HFX323:HFX324"/>
    <mergeCell ref="HGE323:HGE324"/>
    <mergeCell ref="HGF323:HGF324"/>
    <mergeCell ref="HGG323:HGG324"/>
    <mergeCell ref="HGI323:HGI324"/>
    <mergeCell ref="HGJ323:HGJ324"/>
    <mergeCell ref="HGK323:HGK324"/>
    <mergeCell ref="HGL323:HGL324"/>
    <mergeCell ref="HGM323:HGM324"/>
    <mergeCell ref="HGN323:HGN324"/>
    <mergeCell ref="HGU323:HGU324"/>
    <mergeCell ref="HGV323:HGV324"/>
    <mergeCell ref="HGW323:HGW324"/>
    <mergeCell ref="HGY323:HGY324"/>
    <mergeCell ref="HGZ323:HGZ324"/>
    <mergeCell ref="HJK323:HJK324"/>
    <mergeCell ref="HJL323:HJL324"/>
    <mergeCell ref="HJM323:HJM324"/>
    <mergeCell ref="HJN323:HJN324"/>
    <mergeCell ref="HJO323:HJO324"/>
    <mergeCell ref="HJP323:HJP324"/>
    <mergeCell ref="HJW323:HJW324"/>
    <mergeCell ref="HJX323:HJX324"/>
    <mergeCell ref="HJY323:HJY324"/>
    <mergeCell ref="HKA323:HKA324"/>
    <mergeCell ref="HKB323:HKB324"/>
    <mergeCell ref="HFY324:HGD324"/>
    <mergeCell ref="HGO324:HGT324"/>
    <mergeCell ref="HHE324:HHJ324"/>
    <mergeCell ref="HHU324:HHZ324"/>
    <mergeCell ref="HHA323:HHA324"/>
    <mergeCell ref="HHB323:HHB324"/>
    <mergeCell ref="HHC323:HHC324"/>
    <mergeCell ref="HHD323:HHD324"/>
    <mergeCell ref="HHK323:HHK324"/>
    <mergeCell ref="HHL323:HHL324"/>
    <mergeCell ref="HHM323:HHM324"/>
    <mergeCell ref="HHO323:HHO324"/>
    <mergeCell ref="HHP323:HHP324"/>
    <mergeCell ref="HHQ323:HHQ324"/>
    <mergeCell ref="HHR323:HHR324"/>
    <mergeCell ref="HHS323:HHS324"/>
    <mergeCell ref="HEQ323:HEQ324"/>
    <mergeCell ref="HER323:HER324"/>
    <mergeCell ref="HEY323:HEY324"/>
    <mergeCell ref="HEZ323:HEZ324"/>
    <mergeCell ref="HFA323:HFA324"/>
    <mergeCell ref="HFC323:HFC324"/>
    <mergeCell ref="HFD323:HFD324"/>
    <mergeCell ref="HFE323:HFE324"/>
    <mergeCell ref="HFF323:HFF324"/>
    <mergeCell ref="HFG323:HFG324"/>
    <mergeCell ref="HFH323:HFH324"/>
    <mergeCell ref="HFO323:HFO324"/>
    <mergeCell ref="HFP323:HFP324"/>
    <mergeCell ref="HFQ323:HFQ324"/>
    <mergeCell ref="HFS323:HFS324"/>
    <mergeCell ref="HFT323:HFT324"/>
    <mergeCell ref="HFU323:HFU324"/>
    <mergeCell ref="HDL323:HDL324"/>
    <mergeCell ref="HDS323:HDS324"/>
    <mergeCell ref="HDT323:HDT324"/>
    <mergeCell ref="HDU323:HDU324"/>
    <mergeCell ref="HDW323:HDW324"/>
    <mergeCell ref="HDX323:HDX324"/>
    <mergeCell ref="HDY323:HDY324"/>
    <mergeCell ref="HDZ323:HDZ324"/>
    <mergeCell ref="HEA323:HEA324"/>
    <mergeCell ref="HEB323:HEB324"/>
    <mergeCell ref="HEI323:HEI324"/>
    <mergeCell ref="HEJ323:HEJ324"/>
    <mergeCell ref="HEK323:HEK324"/>
    <mergeCell ref="HCG324:HCL324"/>
    <mergeCell ref="HCW324:HDB324"/>
    <mergeCell ref="HDM324:HDR324"/>
    <mergeCell ref="HEC324:HEH324"/>
    <mergeCell ref="HES324:HEX324"/>
    <mergeCell ref="HFI324:HFN324"/>
    <mergeCell ref="HEP323:HEP324"/>
    <mergeCell ref="HDK323:HDK324"/>
    <mergeCell ref="GYU323:GYU324"/>
    <mergeCell ref="GYV323:GYV324"/>
    <mergeCell ref="GYW323:GYW324"/>
    <mergeCell ref="HCR323:HCR324"/>
    <mergeCell ref="HCS323:HCS324"/>
    <mergeCell ref="HCT323:HCT324"/>
    <mergeCell ref="HCU323:HCU324"/>
    <mergeCell ref="HCV323:HCV324"/>
    <mergeCell ref="HDC323:HDC324"/>
    <mergeCell ref="HDD323:HDD324"/>
    <mergeCell ref="HDE323:HDE324"/>
    <mergeCell ref="HDG323:HDG324"/>
    <mergeCell ref="HDH323:HDH324"/>
    <mergeCell ref="HDI323:HDI324"/>
    <mergeCell ref="HDJ323:HDJ324"/>
    <mergeCell ref="HBH323:HBH324"/>
    <mergeCell ref="HBI323:HBI324"/>
    <mergeCell ref="HBK323:HBK324"/>
    <mergeCell ref="HBL323:HBL324"/>
    <mergeCell ref="HBM323:HBM324"/>
    <mergeCell ref="HBN323:HBN324"/>
    <mergeCell ref="HBO323:HBO324"/>
    <mergeCell ref="HBP323:HBP324"/>
    <mergeCell ref="HBW323:HBW324"/>
    <mergeCell ref="HBX323:HBX324"/>
    <mergeCell ref="HBY323:HBY324"/>
    <mergeCell ref="HCA323:HCA324"/>
    <mergeCell ref="HCB323:HCB324"/>
    <mergeCell ref="HCC323:HCC324"/>
    <mergeCell ref="HCD323:HCD324"/>
    <mergeCell ref="HCE323:HCE324"/>
    <mergeCell ref="GXY324:GYD324"/>
    <mergeCell ref="GYO324:GYT324"/>
    <mergeCell ref="GZE324:GZJ324"/>
    <mergeCell ref="GZU324:GZZ324"/>
    <mergeCell ref="HAK324:HAP324"/>
    <mergeCell ref="HAC323:HAC324"/>
    <mergeCell ref="HAE323:HAE324"/>
    <mergeCell ref="HAF323:HAF324"/>
    <mergeCell ref="HAG323:HAG324"/>
    <mergeCell ref="HAH323:HAH324"/>
    <mergeCell ref="HAI323:HAI324"/>
    <mergeCell ref="HAJ323:HAJ324"/>
    <mergeCell ref="HBQ324:HBV324"/>
    <mergeCell ref="HCF323:HCF324"/>
    <mergeCell ref="GXH323:GXH324"/>
    <mergeCell ref="GXO323:GXO324"/>
    <mergeCell ref="GXP323:GXP324"/>
    <mergeCell ref="GXQ323:GXQ324"/>
    <mergeCell ref="GXS323:GXS324"/>
    <mergeCell ref="HCM323:HCM324"/>
    <mergeCell ref="HCN323:HCN324"/>
    <mergeCell ref="HCO323:HCO324"/>
    <mergeCell ref="HCQ323:HCQ324"/>
    <mergeCell ref="HBA324:HBF324"/>
    <mergeCell ref="HAQ323:HAQ324"/>
    <mergeCell ref="HAR323:HAR324"/>
    <mergeCell ref="HAS323:HAS324"/>
    <mergeCell ref="HAU323:HAU324"/>
    <mergeCell ref="HAV323:HAV324"/>
    <mergeCell ref="HAW323:HAW324"/>
    <mergeCell ref="HAX323:HAX324"/>
    <mergeCell ref="HAY323:HAY324"/>
    <mergeCell ref="HAZ323:HAZ324"/>
    <mergeCell ref="HBG323:HBG324"/>
    <mergeCell ref="GZL323:GZL324"/>
    <mergeCell ref="GZM323:GZM324"/>
    <mergeCell ref="GZO323:GZO324"/>
    <mergeCell ref="GZP323:GZP324"/>
    <mergeCell ref="GZT323:GZT324"/>
    <mergeCell ref="HAB323:HAB324"/>
    <mergeCell ref="GUO323:GUO324"/>
    <mergeCell ref="GUQ323:GUQ324"/>
    <mergeCell ref="GUR323:GUR324"/>
    <mergeCell ref="GUS323:GUS324"/>
    <mergeCell ref="HEM323:HEM324"/>
    <mergeCell ref="HEN323:HEN324"/>
    <mergeCell ref="HEO323:HEO324"/>
    <mergeCell ref="GWC324:GWH324"/>
    <mergeCell ref="GWS324:GWX324"/>
    <mergeCell ref="GXI324:GXN324"/>
    <mergeCell ref="GYY323:GYY324"/>
    <mergeCell ref="GYZ323:GYZ324"/>
    <mergeCell ref="GZA323:GZA324"/>
    <mergeCell ref="GZB323:GZB324"/>
    <mergeCell ref="GZC323:GZC324"/>
    <mergeCell ref="GZD323:GZD324"/>
    <mergeCell ref="GZK323:GZK324"/>
    <mergeCell ref="GXE323:GXE324"/>
    <mergeCell ref="GXF323:GXF324"/>
    <mergeCell ref="GXG323:GXG324"/>
    <mergeCell ref="GZR323:GZR324"/>
    <mergeCell ref="GZQ323:GZQ324"/>
    <mergeCell ref="GZS323:GZS324"/>
    <mergeCell ref="HAA323:HAA324"/>
    <mergeCell ref="GXT323:GXT324"/>
    <mergeCell ref="GXU323:GXU324"/>
    <mergeCell ref="GXV323:GXV324"/>
    <mergeCell ref="GXW323:GXW324"/>
    <mergeCell ref="GXX323:GXX324"/>
    <mergeCell ref="GYE323:GYE324"/>
    <mergeCell ref="GYF323:GYF324"/>
    <mergeCell ref="GYG323:GYG324"/>
    <mergeCell ref="GYI323:GYI324"/>
    <mergeCell ref="GYJ323:GYJ324"/>
    <mergeCell ref="GYK323:GYK324"/>
    <mergeCell ref="GYL323:GYL324"/>
    <mergeCell ref="GYM323:GYM324"/>
    <mergeCell ref="GYN323:GYN324"/>
    <mergeCell ref="GUD323:GUD324"/>
    <mergeCell ref="GWO323:GWO324"/>
    <mergeCell ref="GWP323:GWP324"/>
    <mergeCell ref="GWQ323:GWQ324"/>
    <mergeCell ref="GWR323:GWR324"/>
    <mergeCell ref="GWY323:GWY324"/>
    <mergeCell ref="GWZ323:GWZ324"/>
    <mergeCell ref="GXA323:GXA324"/>
    <mergeCell ref="GXC323:GXC324"/>
    <mergeCell ref="GXD323:GXD324"/>
    <mergeCell ref="GVJ323:GVJ324"/>
    <mergeCell ref="GVK323:GVK324"/>
    <mergeCell ref="GVL323:GVL324"/>
    <mergeCell ref="GVS323:GVS324"/>
    <mergeCell ref="GVT323:GVT324"/>
    <mergeCell ref="GVU323:GVU324"/>
    <mergeCell ref="GVW323:GVW324"/>
    <mergeCell ref="GVX323:GVX324"/>
    <mergeCell ref="GVY323:GVY324"/>
    <mergeCell ref="GVZ323:GVZ324"/>
    <mergeCell ref="GWA323:GWA324"/>
    <mergeCell ref="GWB323:GWB324"/>
    <mergeCell ref="GWI323:GWI324"/>
    <mergeCell ref="GWJ323:GWJ324"/>
    <mergeCell ref="GWK323:GWK324"/>
    <mergeCell ref="GWM323:GWM324"/>
    <mergeCell ref="GWN323:GWN324"/>
    <mergeCell ref="GSQ323:GSQ324"/>
    <mergeCell ref="GSR323:GSR324"/>
    <mergeCell ref="GSS323:GSS324"/>
    <mergeCell ref="GSU323:GSU324"/>
    <mergeCell ref="GUT323:GUT324"/>
    <mergeCell ref="GUU323:GUU324"/>
    <mergeCell ref="GUV323:GUV324"/>
    <mergeCell ref="GVC323:GVC324"/>
    <mergeCell ref="GVD323:GVD324"/>
    <mergeCell ref="GVE323:GVE324"/>
    <mergeCell ref="GVG323:GVG324"/>
    <mergeCell ref="GVH323:GVH324"/>
    <mergeCell ref="GVI323:GVI324"/>
    <mergeCell ref="GUG324:GUL324"/>
    <mergeCell ref="GUW324:GVB324"/>
    <mergeCell ref="GVM324:GVR324"/>
    <mergeCell ref="GUE323:GUE324"/>
    <mergeCell ref="GUF323:GUF324"/>
    <mergeCell ref="GUM323:GUM324"/>
    <mergeCell ref="GUN323:GUN324"/>
    <mergeCell ref="GQI323:GQI324"/>
    <mergeCell ref="GQJ323:GQJ324"/>
    <mergeCell ref="GQK323:GQK324"/>
    <mergeCell ref="GQL323:GQL324"/>
    <mergeCell ref="GQM323:GQM324"/>
    <mergeCell ref="GQN323:GQN324"/>
    <mergeCell ref="GQU323:GQU324"/>
    <mergeCell ref="GSZ323:GSZ324"/>
    <mergeCell ref="GTG323:GTG324"/>
    <mergeCell ref="GTH323:GTH324"/>
    <mergeCell ref="GTI323:GTI324"/>
    <mergeCell ref="GTK323:GTK324"/>
    <mergeCell ref="GTL323:GTL324"/>
    <mergeCell ref="GTM323:GTM324"/>
    <mergeCell ref="GTN323:GTN324"/>
    <mergeCell ref="GTO323:GTO324"/>
    <mergeCell ref="GTP323:GTP324"/>
    <mergeCell ref="GTW323:GTW324"/>
    <mergeCell ref="GTX323:GTX324"/>
    <mergeCell ref="GTY323:GTY324"/>
    <mergeCell ref="GUA323:GUA324"/>
    <mergeCell ref="GUB323:GUB324"/>
    <mergeCell ref="GUC323:GUC324"/>
    <mergeCell ref="GSA323:GSA324"/>
    <mergeCell ref="GSB323:GSB324"/>
    <mergeCell ref="GSC323:GSC324"/>
    <mergeCell ref="GSE323:GSE324"/>
    <mergeCell ref="GSF323:GSF324"/>
    <mergeCell ref="GSG323:GSG324"/>
    <mergeCell ref="GSH323:GSH324"/>
    <mergeCell ref="GSI323:GSI324"/>
    <mergeCell ref="GSJ323:GSJ324"/>
    <mergeCell ref="GSV323:GSV324"/>
    <mergeCell ref="GSW323:GSW324"/>
    <mergeCell ref="GSX323:GSX324"/>
    <mergeCell ref="GSY323:GSY324"/>
    <mergeCell ref="GRU324:GRZ324"/>
    <mergeCell ref="GSK324:GSP324"/>
    <mergeCell ref="GTA324:GTF324"/>
    <mergeCell ref="GTQ324:GTV324"/>
    <mergeCell ref="GQV323:GQV324"/>
    <mergeCell ref="GQW323:GQW324"/>
    <mergeCell ref="GQY323:GQY324"/>
    <mergeCell ref="GQZ323:GQZ324"/>
    <mergeCell ref="GRA323:GRA324"/>
    <mergeCell ref="GRB323:GRB324"/>
    <mergeCell ref="GRC323:GRC324"/>
    <mergeCell ref="GRD323:GRD324"/>
    <mergeCell ref="GRK323:GRK324"/>
    <mergeCell ref="GRL323:GRL324"/>
    <mergeCell ref="GRM323:GRM324"/>
    <mergeCell ref="GRO323:GRO324"/>
    <mergeCell ref="GRP323:GRP324"/>
    <mergeCell ref="GRQ323:GRQ324"/>
    <mergeCell ref="GRR323:GRR324"/>
    <mergeCell ref="GRS323:GRS324"/>
    <mergeCell ref="GRT323:GRT324"/>
    <mergeCell ref="GQO324:GQT324"/>
    <mergeCell ref="GRE324:GRJ324"/>
    <mergeCell ref="GPE323:GPE324"/>
    <mergeCell ref="GPF323:GPF324"/>
    <mergeCell ref="GPG323:GPG324"/>
    <mergeCell ref="GPH323:GPH324"/>
    <mergeCell ref="GPO323:GPO324"/>
    <mergeCell ref="GPP323:GPP324"/>
    <mergeCell ref="GNH323:GNH324"/>
    <mergeCell ref="GNI323:GNI324"/>
    <mergeCell ref="GNJ323:GNJ324"/>
    <mergeCell ref="GNK323:GNK324"/>
    <mergeCell ref="GNL323:GNL324"/>
    <mergeCell ref="GNS323:GNS324"/>
    <mergeCell ref="GNT323:GNT324"/>
    <mergeCell ref="GNU323:GNU324"/>
    <mergeCell ref="GNW323:GNW324"/>
    <mergeCell ref="GNX323:GNX324"/>
    <mergeCell ref="GNY323:GNY324"/>
    <mergeCell ref="GNZ323:GNZ324"/>
    <mergeCell ref="GOA323:GOA324"/>
    <mergeCell ref="GOB323:GOB324"/>
    <mergeCell ref="GOI323:GOI324"/>
    <mergeCell ref="GOJ323:GOJ324"/>
    <mergeCell ref="GOK323:GOK324"/>
    <mergeCell ref="GPQ323:GPQ324"/>
    <mergeCell ref="GPS323:GPS324"/>
    <mergeCell ref="GPT323:GPT324"/>
    <mergeCell ref="GPU323:GPU324"/>
    <mergeCell ref="GPV323:GPV324"/>
    <mergeCell ref="GPW323:GPW324"/>
    <mergeCell ref="GPX323:GPX324"/>
    <mergeCell ref="GQE323:GQE324"/>
    <mergeCell ref="GQF323:GQF324"/>
    <mergeCell ref="GQG323:GQG324"/>
    <mergeCell ref="GNM324:GNR324"/>
    <mergeCell ref="GOC324:GOH324"/>
    <mergeCell ref="GOS324:GOX324"/>
    <mergeCell ref="GPI324:GPN324"/>
    <mergeCell ref="GPY324:GQD324"/>
    <mergeCell ref="GMV323:GMV324"/>
    <mergeCell ref="GNC323:GNC324"/>
    <mergeCell ref="GND323:GND324"/>
    <mergeCell ref="GNE323:GNE324"/>
    <mergeCell ref="GNG323:GNG324"/>
    <mergeCell ref="GKX323:GKX324"/>
    <mergeCell ref="GKY323:GKY324"/>
    <mergeCell ref="GKZ323:GKZ324"/>
    <mergeCell ref="GLG323:GLG324"/>
    <mergeCell ref="GLH323:GLH324"/>
    <mergeCell ref="GLI323:GLI324"/>
    <mergeCell ref="GLK323:GLK324"/>
    <mergeCell ref="GLL323:GLL324"/>
    <mergeCell ref="GLM323:GLM324"/>
    <mergeCell ref="GLN323:GLN324"/>
    <mergeCell ref="GLO323:GLO324"/>
    <mergeCell ref="GLP323:GLP324"/>
    <mergeCell ref="GLW323:GLW324"/>
    <mergeCell ref="GLX323:GLX324"/>
    <mergeCell ref="GLY323:GLY324"/>
    <mergeCell ref="GMA323:GMA324"/>
    <mergeCell ref="GMB323:GMB324"/>
    <mergeCell ref="GOM323:GOM324"/>
    <mergeCell ref="GON323:GON324"/>
    <mergeCell ref="GOO323:GOO324"/>
    <mergeCell ref="GOP323:GOP324"/>
    <mergeCell ref="GOQ323:GOQ324"/>
    <mergeCell ref="GOR323:GOR324"/>
    <mergeCell ref="GOY323:GOY324"/>
    <mergeCell ref="GOZ323:GOZ324"/>
    <mergeCell ref="GPA323:GPA324"/>
    <mergeCell ref="GPC323:GPC324"/>
    <mergeCell ref="GPD323:GPD324"/>
    <mergeCell ref="GLA324:GLF324"/>
    <mergeCell ref="GLQ324:GLV324"/>
    <mergeCell ref="GMG324:GML324"/>
    <mergeCell ref="GMW324:GNB324"/>
    <mergeCell ref="GMC323:GMC324"/>
    <mergeCell ref="GMD323:GMD324"/>
    <mergeCell ref="GME323:GME324"/>
    <mergeCell ref="GMF323:GMF324"/>
    <mergeCell ref="GMM323:GMM324"/>
    <mergeCell ref="GMN323:GMN324"/>
    <mergeCell ref="GMO323:GMO324"/>
    <mergeCell ref="GMQ323:GMQ324"/>
    <mergeCell ref="GMR323:GMR324"/>
    <mergeCell ref="GMS323:GMS324"/>
    <mergeCell ref="GMT323:GMT324"/>
    <mergeCell ref="GMU323:GMU324"/>
    <mergeCell ref="GJS323:GJS324"/>
    <mergeCell ref="GJT323:GJT324"/>
    <mergeCell ref="GKA323:GKA324"/>
    <mergeCell ref="GKB323:GKB324"/>
    <mergeCell ref="GKC323:GKC324"/>
    <mergeCell ref="GKE323:GKE324"/>
    <mergeCell ref="GKF323:GKF324"/>
    <mergeCell ref="GKG323:GKG324"/>
    <mergeCell ref="GKH323:GKH324"/>
    <mergeCell ref="GKI323:GKI324"/>
    <mergeCell ref="GKJ323:GKJ324"/>
    <mergeCell ref="GKQ323:GKQ324"/>
    <mergeCell ref="GKR323:GKR324"/>
    <mergeCell ref="GKS323:GKS324"/>
    <mergeCell ref="GKU323:GKU324"/>
    <mergeCell ref="GKV323:GKV324"/>
    <mergeCell ref="GKW323:GKW324"/>
    <mergeCell ref="GIN323:GIN324"/>
    <mergeCell ref="GIU323:GIU324"/>
    <mergeCell ref="GIV323:GIV324"/>
    <mergeCell ref="GIW323:GIW324"/>
    <mergeCell ref="GIY323:GIY324"/>
    <mergeCell ref="GIZ323:GIZ324"/>
    <mergeCell ref="GJA323:GJA324"/>
    <mergeCell ref="GJB323:GJB324"/>
    <mergeCell ref="GJC323:GJC324"/>
    <mergeCell ref="GJD323:GJD324"/>
    <mergeCell ref="GJK323:GJK324"/>
    <mergeCell ref="GJL323:GJL324"/>
    <mergeCell ref="GJM323:GJM324"/>
    <mergeCell ref="GHI324:GHN324"/>
    <mergeCell ref="GHY324:GID324"/>
    <mergeCell ref="GIO324:GIT324"/>
    <mergeCell ref="GJE324:GJJ324"/>
    <mergeCell ref="GJU324:GJZ324"/>
    <mergeCell ref="GKK324:GKP324"/>
    <mergeCell ref="GJR323:GJR324"/>
    <mergeCell ref="GIE323:GIE324"/>
    <mergeCell ref="GIF323:GIF324"/>
    <mergeCell ref="GIG323:GIG324"/>
    <mergeCell ref="GII323:GII324"/>
    <mergeCell ref="GIJ323:GIJ324"/>
    <mergeCell ref="GIK323:GIK324"/>
    <mergeCell ref="GIL323:GIL324"/>
    <mergeCell ref="GIM323:GIM324"/>
    <mergeCell ref="GJO323:GJO324"/>
    <mergeCell ref="GJP323:GJP324"/>
    <mergeCell ref="GJQ323:GJQ324"/>
    <mergeCell ref="GHT323:GHT324"/>
    <mergeCell ref="GHU323:GHU324"/>
    <mergeCell ref="GHV323:GHV324"/>
    <mergeCell ref="GHW323:GHW324"/>
    <mergeCell ref="GHX323:GHX324"/>
    <mergeCell ref="GGJ323:GGJ324"/>
    <mergeCell ref="GGK323:GGK324"/>
    <mergeCell ref="GGM323:GGM324"/>
    <mergeCell ref="GGN323:GGN324"/>
    <mergeCell ref="GGO323:GGO324"/>
    <mergeCell ref="GGP323:GGP324"/>
    <mergeCell ref="GGQ323:GGQ324"/>
    <mergeCell ref="GGR323:GGR324"/>
    <mergeCell ref="GGY323:GGY324"/>
    <mergeCell ref="GGZ323:GGZ324"/>
    <mergeCell ref="GHA323:GHA324"/>
    <mergeCell ref="GHC323:GHC324"/>
    <mergeCell ref="GHD323:GHD324"/>
    <mergeCell ref="GHE323:GHE324"/>
    <mergeCell ref="GHF323:GHF324"/>
    <mergeCell ref="GHG323:GHG324"/>
    <mergeCell ref="GCJ323:GCJ324"/>
    <mergeCell ref="GCQ323:GCQ324"/>
    <mergeCell ref="GCR323:GCR324"/>
    <mergeCell ref="GCS323:GCS324"/>
    <mergeCell ref="GCU323:GCU324"/>
    <mergeCell ref="GHO323:GHO324"/>
    <mergeCell ref="GHP323:GHP324"/>
    <mergeCell ref="GHQ323:GHQ324"/>
    <mergeCell ref="GHS323:GHS324"/>
    <mergeCell ref="GGS324:GGX324"/>
    <mergeCell ref="GHH323:GHH324"/>
    <mergeCell ref="FXM324:FXR324"/>
    <mergeCell ref="FYC324:FYH324"/>
    <mergeCell ref="FYS324:FYX324"/>
    <mergeCell ref="FVX323:FVX324"/>
    <mergeCell ref="FVY323:FVY324"/>
    <mergeCell ref="FWA323:FWA324"/>
    <mergeCell ref="FWB323:FWB324"/>
    <mergeCell ref="GBE324:GBJ324"/>
    <mergeCell ref="GBU324:GBZ324"/>
    <mergeCell ref="GCK324:GCP324"/>
    <mergeCell ref="GDA324:GDF324"/>
    <mergeCell ref="GDQ324:GDV324"/>
    <mergeCell ref="GEG324:GEL324"/>
    <mergeCell ref="GEW324:GFB324"/>
    <mergeCell ref="GFM324:GFR324"/>
    <mergeCell ref="GGC324:GGH324"/>
    <mergeCell ref="GFE323:GFE324"/>
    <mergeCell ref="GFG323:GFG324"/>
    <mergeCell ref="GFH323:GFH324"/>
    <mergeCell ref="GFI323:GFI324"/>
    <mergeCell ref="GFJ323:GFJ324"/>
    <mergeCell ref="GFK323:GFK324"/>
    <mergeCell ref="GFL323:GFL324"/>
    <mergeCell ref="GFS323:GFS324"/>
    <mergeCell ref="GFT323:GFT324"/>
    <mergeCell ref="GFU323:GFU324"/>
    <mergeCell ref="GFW323:GFW324"/>
    <mergeCell ref="GFX323:GFX324"/>
    <mergeCell ref="FZF323:FZF324"/>
    <mergeCell ref="GBQ323:GBQ324"/>
    <mergeCell ref="GBR323:GBR324"/>
    <mergeCell ref="GBS323:GBS324"/>
    <mergeCell ref="GBT323:GBT324"/>
    <mergeCell ref="GCA323:GCA324"/>
    <mergeCell ref="GCB323:GCB324"/>
    <mergeCell ref="GCC323:GCC324"/>
    <mergeCell ref="GCE323:GCE324"/>
    <mergeCell ref="FYK323:FYK324"/>
    <mergeCell ref="FYM323:FYM324"/>
    <mergeCell ref="FYN323:FYN324"/>
    <mergeCell ref="FYO323:FYO324"/>
    <mergeCell ref="FYP323:FYP324"/>
    <mergeCell ref="FYQ323:FYQ324"/>
    <mergeCell ref="FYR323:FYR324"/>
    <mergeCell ref="FYY323:FYY324"/>
    <mergeCell ref="FYZ323:FYZ324"/>
    <mergeCell ref="FZA323:FZA324"/>
    <mergeCell ref="FZC323:FZC324"/>
    <mergeCell ref="FZD323:FZD324"/>
    <mergeCell ref="FZE323:FZE324"/>
    <mergeCell ref="FXC323:FXC324"/>
    <mergeCell ref="FXD323:FXD324"/>
    <mergeCell ref="FXE323:FXE324"/>
    <mergeCell ref="FXG323:FXG324"/>
    <mergeCell ref="FXH323:FXH324"/>
    <mergeCell ref="FXI323:FXI324"/>
    <mergeCell ref="FXJ323:FXJ324"/>
    <mergeCell ref="FXK323:FXK324"/>
    <mergeCell ref="FXL323:FXL324"/>
    <mergeCell ref="FXX323:FXX324"/>
    <mergeCell ref="FXY323:FXY324"/>
    <mergeCell ref="FXZ323:FXZ324"/>
    <mergeCell ref="FYA323:FYA324"/>
    <mergeCell ref="FWW324:FXB324"/>
    <mergeCell ref="GAE323:GAE324"/>
    <mergeCell ref="FZS323:FZS324"/>
    <mergeCell ref="FZT323:FZT324"/>
    <mergeCell ref="FZU323:FZU324"/>
    <mergeCell ref="GAF323:GAF324"/>
    <mergeCell ref="GAG323:GAG324"/>
    <mergeCell ref="GAI323:GAI324"/>
    <mergeCell ref="FUE323:FUE324"/>
    <mergeCell ref="FUF323:FUF324"/>
    <mergeCell ref="FQC324:FQH324"/>
    <mergeCell ref="FQS324:FQX324"/>
    <mergeCell ref="FRI324:FRN324"/>
    <mergeCell ref="FRY324:FSD324"/>
    <mergeCell ref="FRE323:FRE324"/>
    <mergeCell ref="FRF323:FRF324"/>
    <mergeCell ref="FRG323:FRG324"/>
    <mergeCell ref="FRH323:FRH324"/>
    <mergeCell ref="FRO323:FRO324"/>
    <mergeCell ref="FRP323:FRP324"/>
    <mergeCell ref="FRQ323:FRQ324"/>
    <mergeCell ref="FRS323:FRS324"/>
    <mergeCell ref="FRT323:FRT324"/>
    <mergeCell ref="FRU323:FRU324"/>
    <mergeCell ref="FRV323:FRV324"/>
    <mergeCell ref="FRW323:FRW324"/>
    <mergeCell ref="FWC323:FWC324"/>
    <mergeCell ref="FWD323:FWD324"/>
    <mergeCell ref="FWE323:FWE324"/>
    <mergeCell ref="FWF323:FWF324"/>
    <mergeCell ref="FWM323:FWM324"/>
    <mergeCell ref="FWN323:FWN324"/>
    <mergeCell ref="FWO323:FWO324"/>
    <mergeCell ref="FWQ323:FWQ324"/>
    <mergeCell ref="FWR323:FWR324"/>
    <mergeCell ref="FWS323:FWS324"/>
    <mergeCell ref="FWT323:FWT324"/>
    <mergeCell ref="FWU323:FWU324"/>
    <mergeCell ref="FWV323:FWV324"/>
    <mergeCell ref="FVQ324:FVV324"/>
    <mergeCell ref="FWG324:FWL324"/>
    <mergeCell ref="FUG323:FUG324"/>
    <mergeCell ref="FUH323:FUH324"/>
    <mergeCell ref="FUI323:FUI324"/>
    <mergeCell ref="FUJ323:FUJ324"/>
    <mergeCell ref="FUQ323:FUQ324"/>
    <mergeCell ref="FUR323:FUR324"/>
    <mergeCell ref="FSJ323:FSJ324"/>
    <mergeCell ref="FSK323:FSK324"/>
    <mergeCell ref="FSL323:FSL324"/>
    <mergeCell ref="FSM323:FSM324"/>
    <mergeCell ref="FSN323:FSN324"/>
    <mergeCell ref="FSU323:FSU324"/>
    <mergeCell ref="FSV323:FSV324"/>
    <mergeCell ref="FSW323:FSW324"/>
    <mergeCell ref="FSY323:FSY324"/>
    <mergeCell ref="FSZ323:FSZ324"/>
    <mergeCell ref="FTA323:FTA324"/>
    <mergeCell ref="FTB323:FTB324"/>
    <mergeCell ref="FTC323:FTC324"/>
    <mergeCell ref="FTD323:FTD324"/>
    <mergeCell ref="FTK323:FTK324"/>
    <mergeCell ref="FTL323:FTL324"/>
    <mergeCell ref="FTM323:FTM324"/>
    <mergeCell ref="FUS323:FUS324"/>
    <mergeCell ref="FUU323:FUU324"/>
    <mergeCell ref="FUV323:FUV324"/>
    <mergeCell ref="FUW323:FUW324"/>
    <mergeCell ref="FUX323:FUX324"/>
    <mergeCell ref="FTP323:FTP324"/>
    <mergeCell ref="FTQ323:FTQ324"/>
    <mergeCell ref="FTT323:FTT324"/>
    <mergeCell ref="FUA323:FUA324"/>
    <mergeCell ref="FUB323:FUB324"/>
    <mergeCell ref="FUC323:FUC324"/>
    <mergeCell ref="FNQ324:FNV324"/>
    <mergeCell ref="FOG324:FOL324"/>
    <mergeCell ref="FOW324:FPB324"/>
    <mergeCell ref="FPM324:FPR324"/>
    <mergeCell ref="FOU323:FOU324"/>
    <mergeCell ref="FOV323:FOV324"/>
    <mergeCell ref="FPC323:FPC324"/>
    <mergeCell ref="FPD323:FPD324"/>
    <mergeCell ref="FPE323:FPE324"/>
    <mergeCell ref="FPG323:FPG324"/>
    <mergeCell ref="FPH323:FPH324"/>
    <mergeCell ref="FPI323:FPI324"/>
    <mergeCell ref="FPJ323:FPJ324"/>
    <mergeCell ref="FPK323:FPK324"/>
    <mergeCell ref="FPL323:FPL324"/>
    <mergeCell ref="FPS323:FPS324"/>
    <mergeCell ref="FPT323:FPT324"/>
    <mergeCell ref="FPU323:FPU324"/>
    <mergeCell ref="FPW323:FPW324"/>
    <mergeCell ref="FPX323:FPX324"/>
    <mergeCell ref="FPY323:FPY324"/>
    <mergeCell ref="FNP323:FNP324"/>
    <mergeCell ref="FNW323:FNW324"/>
    <mergeCell ref="FNX323:FNX324"/>
    <mergeCell ref="FNY323:FNY324"/>
    <mergeCell ref="FOA323:FOA324"/>
    <mergeCell ref="FOB323:FOB324"/>
    <mergeCell ref="FOC323:FOC324"/>
    <mergeCell ref="FOD323:FOD324"/>
    <mergeCell ref="FOE323:FOE324"/>
    <mergeCell ref="FOF323:FOF324"/>
    <mergeCell ref="FOM323:FOM324"/>
    <mergeCell ref="FON323:FON324"/>
    <mergeCell ref="FOO323:FOO324"/>
    <mergeCell ref="FOQ323:FOQ324"/>
    <mergeCell ref="FOR323:FOR324"/>
    <mergeCell ref="FOS323:FOS324"/>
    <mergeCell ref="FOT323:FOT324"/>
    <mergeCell ref="FMJ323:FMJ324"/>
    <mergeCell ref="FJV323:FJV324"/>
    <mergeCell ref="FJU323:FJU324"/>
    <mergeCell ref="FJW323:FJW324"/>
    <mergeCell ref="FKE323:FKE324"/>
    <mergeCell ref="FHX323:FHX324"/>
    <mergeCell ref="FHY323:FHY324"/>
    <mergeCell ref="FHZ323:FHZ324"/>
    <mergeCell ref="FIA323:FIA324"/>
    <mergeCell ref="FIB323:FIB324"/>
    <mergeCell ref="FII323:FII324"/>
    <mergeCell ref="FIJ323:FIJ324"/>
    <mergeCell ref="FIK323:FIK324"/>
    <mergeCell ref="FIM323:FIM324"/>
    <mergeCell ref="FIN323:FIN324"/>
    <mergeCell ref="FIO323:FIO324"/>
    <mergeCell ref="FIP323:FIP324"/>
    <mergeCell ref="FIQ323:FIQ324"/>
    <mergeCell ref="FIR323:FIR324"/>
    <mergeCell ref="FIY323:FIY324"/>
    <mergeCell ref="FIZ323:FIZ324"/>
    <mergeCell ref="FJA323:FJA324"/>
    <mergeCell ref="FMV323:FMV324"/>
    <mergeCell ref="FMW323:FMW324"/>
    <mergeCell ref="FMX323:FMX324"/>
    <mergeCell ref="FMY323:FMY324"/>
    <mergeCell ref="FMZ323:FMZ324"/>
    <mergeCell ref="FNG323:FNG324"/>
    <mergeCell ref="FNH323:FNH324"/>
    <mergeCell ref="FNI323:FNI324"/>
    <mergeCell ref="FNK323:FNK324"/>
    <mergeCell ref="FNL323:FNL324"/>
    <mergeCell ref="FNM323:FNM324"/>
    <mergeCell ref="FLL323:FLL324"/>
    <mergeCell ref="FLM323:FLM324"/>
    <mergeCell ref="FLO323:FLO324"/>
    <mergeCell ref="FLP323:FLP324"/>
    <mergeCell ref="FLQ323:FLQ324"/>
    <mergeCell ref="FLR323:FLR324"/>
    <mergeCell ref="FLS323:FLS324"/>
    <mergeCell ref="FLT323:FLT324"/>
    <mergeCell ref="FMA323:FMA324"/>
    <mergeCell ref="FMB323:FMB324"/>
    <mergeCell ref="FMC323:FMC324"/>
    <mergeCell ref="FME323:FME324"/>
    <mergeCell ref="FMF323:FMF324"/>
    <mergeCell ref="FMG323:FMG324"/>
    <mergeCell ref="FMH323:FMH324"/>
    <mergeCell ref="FMI323:FMI324"/>
    <mergeCell ref="FIC324:FIH324"/>
    <mergeCell ref="FIS324:FIX324"/>
    <mergeCell ref="FJI324:FJN324"/>
    <mergeCell ref="FJY324:FKD324"/>
    <mergeCell ref="FMK324:FMP324"/>
    <mergeCell ref="FNA324:FNF324"/>
    <mergeCell ref="FLD323:FLD324"/>
    <mergeCell ref="FLK323:FLK324"/>
    <mergeCell ref="FJC323:FJC324"/>
    <mergeCell ref="FJD323:FJD324"/>
    <mergeCell ref="FJE323:FJE324"/>
    <mergeCell ref="FJF323:FJF324"/>
    <mergeCell ref="FJG323:FJG324"/>
    <mergeCell ref="FJH323:FJH324"/>
    <mergeCell ref="FJO323:FJO324"/>
    <mergeCell ref="FEI323:FEI324"/>
    <mergeCell ref="FEJ323:FEJ324"/>
    <mergeCell ref="FEQ323:FEQ324"/>
    <mergeCell ref="FER323:FER324"/>
    <mergeCell ref="FHL323:FHL324"/>
    <mergeCell ref="FHS323:FHS324"/>
    <mergeCell ref="FHT323:FHT324"/>
    <mergeCell ref="FHU323:FHU324"/>
    <mergeCell ref="FHW323:FHW324"/>
    <mergeCell ref="FMQ323:FMQ324"/>
    <mergeCell ref="FMR323:FMR324"/>
    <mergeCell ref="FMS323:FMS324"/>
    <mergeCell ref="FMU323:FMU324"/>
    <mergeCell ref="FHI323:FHI324"/>
    <mergeCell ref="FHJ323:FHJ324"/>
    <mergeCell ref="FHK323:FHK324"/>
    <mergeCell ref="FEH323:FEH324"/>
    <mergeCell ref="FGS323:FGS324"/>
    <mergeCell ref="FGT323:FGT324"/>
    <mergeCell ref="FGU323:FGU324"/>
    <mergeCell ref="FGV323:FGV324"/>
    <mergeCell ref="FHC323:FHC324"/>
    <mergeCell ref="FHD323:FHD324"/>
    <mergeCell ref="FHE323:FHE324"/>
    <mergeCell ref="FHG323:FHG324"/>
    <mergeCell ref="FHH323:FHH324"/>
    <mergeCell ref="FFN323:FFN324"/>
    <mergeCell ref="FFO323:FFO324"/>
    <mergeCell ref="FFP323:FFP324"/>
    <mergeCell ref="FFW323:FFW324"/>
    <mergeCell ref="FFX323:FFX324"/>
    <mergeCell ref="FFY323:FFY324"/>
    <mergeCell ref="FGA323:FGA324"/>
    <mergeCell ref="FGB323:FGB324"/>
    <mergeCell ref="FGC323:FGC324"/>
    <mergeCell ref="FGD323:FGD324"/>
    <mergeCell ref="FGE323:FGE324"/>
    <mergeCell ref="FGF323:FGF324"/>
    <mergeCell ref="FGM323:FGM324"/>
    <mergeCell ref="FGN323:FGN324"/>
    <mergeCell ref="FGO323:FGO324"/>
    <mergeCell ref="FGQ323:FGQ324"/>
    <mergeCell ref="FGR323:FGR324"/>
    <mergeCell ref="FGG324:FGL324"/>
    <mergeCell ref="FGW324:FHB324"/>
    <mergeCell ref="FHM324:FHR324"/>
    <mergeCell ref="FKO324:FKT324"/>
    <mergeCell ref="FLE324:FLJ324"/>
    <mergeCell ref="FLU324:FLZ324"/>
    <mergeCell ref="FKG323:FKG324"/>
    <mergeCell ref="FKI323:FKI324"/>
    <mergeCell ref="FKJ323:FKJ324"/>
    <mergeCell ref="FKK323:FKK324"/>
    <mergeCell ref="FKL323:FKL324"/>
    <mergeCell ref="FKM323:FKM324"/>
    <mergeCell ref="FKN323:FKN324"/>
    <mergeCell ref="FKU323:FKU324"/>
    <mergeCell ref="FKV323:FKV324"/>
    <mergeCell ref="FKW323:FKW324"/>
    <mergeCell ref="FKY323:FKY324"/>
    <mergeCell ref="FKZ323:FKZ324"/>
    <mergeCell ref="FLA323:FLA324"/>
    <mergeCell ref="FLB323:FLB324"/>
    <mergeCell ref="FLC323:FLC324"/>
    <mergeCell ref="FCU323:FCU324"/>
    <mergeCell ref="FCV323:FCV324"/>
    <mergeCell ref="FCW323:FCW324"/>
    <mergeCell ref="FCY323:FCY324"/>
    <mergeCell ref="FEX323:FEX324"/>
    <mergeCell ref="FEY323:FEY324"/>
    <mergeCell ref="FEZ323:FEZ324"/>
    <mergeCell ref="FFG323:FFG324"/>
    <mergeCell ref="FFH323:FFH324"/>
    <mergeCell ref="FFI323:FFI324"/>
    <mergeCell ref="FFK323:FFK324"/>
    <mergeCell ref="FFL323:FFL324"/>
    <mergeCell ref="FFM323:FFM324"/>
    <mergeCell ref="FEK324:FEP324"/>
    <mergeCell ref="FFA324:FFF324"/>
    <mergeCell ref="FFQ324:FFV324"/>
    <mergeCell ref="FAM323:FAM324"/>
    <mergeCell ref="FAN323:FAN324"/>
    <mergeCell ref="FAO323:FAO324"/>
    <mergeCell ref="FAP323:FAP324"/>
    <mergeCell ref="FAQ323:FAQ324"/>
    <mergeCell ref="FAR323:FAR324"/>
    <mergeCell ref="FAY323:FAY324"/>
    <mergeCell ref="FDD323:FDD324"/>
    <mergeCell ref="FDK323:FDK324"/>
    <mergeCell ref="FDL323:FDL324"/>
    <mergeCell ref="FDM323:FDM324"/>
    <mergeCell ref="FDO323:FDO324"/>
    <mergeCell ref="FDP323:FDP324"/>
    <mergeCell ref="FDQ323:FDQ324"/>
    <mergeCell ref="FDR323:FDR324"/>
    <mergeCell ref="FDS323:FDS324"/>
    <mergeCell ref="FDT323:FDT324"/>
    <mergeCell ref="FEA323:FEA324"/>
    <mergeCell ref="FEB323:FEB324"/>
    <mergeCell ref="FEC323:FEC324"/>
    <mergeCell ref="FEE323:FEE324"/>
    <mergeCell ref="FEF323:FEF324"/>
    <mergeCell ref="FEG323:FEG324"/>
    <mergeCell ref="FCE323:FCE324"/>
    <mergeCell ref="FCF323:FCF324"/>
    <mergeCell ref="FCG323:FCG324"/>
    <mergeCell ref="FCI323:FCI324"/>
    <mergeCell ref="FCJ323:FCJ324"/>
    <mergeCell ref="FCK323:FCK324"/>
    <mergeCell ref="FCL323:FCL324"/>
    <mergeCell ref="FCM323:FCM324"/>
    <mergeCell ref="FCN323:FCN324"/>
    <mergeCell ref="FCZ323:FCZ324"/>
    <mergeCell ref="FDA323:FDA324"/>
    <mergeCell ref="FDB323:FDB324"/>
    <mergeCell ref="FDC323:FDC324"/>
    <mergeCell ref="FBY324:FCD324"/>
    <mergeCell ref="FCO324:FCT324"/>
    <mergeCell ref="FDE324:FDJ324"/>
    <mergeCell ref="FDU324:FDZ324"/>
    <mergeCell ref="FAZ323:FAZ324"/>
    <mergeCell ref="FBA323:FBA324"/>
    <mergeCell ref="FBC323:FBC324"/>
    <mergeCell ref="FBD323:FBD324"/>
    <mergeCell ref="FBE323:FBE324"/>
    <mergeCell ref="FBF323:FBF324"/>
    <mergeCell ref="FBG323:FBG324"/>
    <mergeCell ref="FBH323:FBH324"/>
    <mergeCell ref="FBO323:FBO324"/>
    <mergeCell ref="FBP323:FBP324"/>
    <mergeCell ref="FBQ323:FBQ324"/>
    <mergeCell ref="FBS323:FBS324"/>
    <mergeCell ref="FBT323:FBT324"/>
    <mergeCell ref="FBU323:FBU324"/>
    <mergeCell ref="FBV323:FBV324"/>
    <mergeCell ref="FBW323:FBW324"/>
    <mergeCell ref="FBX323:FBX324"/>
    <mergeCell ref="EZI323:EZI324"/>
    <mergeCell ref="EZJ323:EZJ324"/>
    <mergeCell ref="EZK323:EZK324"/>
    <mergeCell ref="EZL323:EZL324"/>
    <mergeCell ref="EZS323:EZS324"/>
    <mergeCell ref="EZT323:EZT324"/>
    <mergeCell ref="EXL323:EXL324"/>
    <mergeCell ref="EXM323:EXM324"/>
    <mergeCell ref="EXN323:EXN324"/>
    <mergeCell ref="EXO323:EXO324"/>
    <mergeCell ref="EXP323:EXP324"/>
    <mergeCell ref="EXW323:EXW324"/>
    <mergeCell ref="EXX323:EXX324"/>
    <mergeCell ref="EXY323:EXY324"/>
    <mergeCell ref="EYA323:EYA324"/>
    <mergeCell ref="EYB323:EYB324"/>
    <mergeCell ref="EYC323:EYC324"/>
    <mergeCell ref="EYD323:EYD324"/>
    <mergeCell ref="EYE323:EYE324"/>
    <mergeCell ref="EYF323:EYF324"/>
    <mergeCell ref="EYM323:EYM324"/>
    <mergeCell ref="EYN323:EYN324"/>
    <mergeCell ref="EYO323:EYO324"/>
    <mergeCell ref="EZU323:EZU324"/>
    <mergeCell ref="EZW323:EZW324"/>
    <mergeCell ref="EZX323:EZX324"/>
    <mergeCell ref="EZY323:EZY324"/>
    <mergeCell ref="EZZ323:EZZ324"/>
    <mergeCell ref="FAA323:FAA324"/>
    <mergeCell ref="FAB323:FAB324"/>
    <mergeCell ref="FAI323:FAI324"/>
    <mergeCell ref="FAJ323:FAJ324"/>
    <mergeCell ref="FAK323:FAK324"/>
    <mergeCell ref="EXQ324:EXV324"/>
    <mergeCell ref="EYG324:EYL324"/>
    <mergeCell ref="EYW324:EZB324"/>
    <mergeCell ref="EZM324:EZR324"/>
    <mergeCell ref="FAC324:FAH324"/>
    <mergeCell ref="FAS324:FAX324"/>
    <mergeCell ref="FBI324:FBN324"/>
    <mergeCell ref="EWZ323:EWZ324"/>
    <mergeCell ref="EXG323:EXG324"/>
    <mergeCell ref="EXH323:EXH324"/>
    <mergeCell ref="EXI323:EXI324"/>
    <mergeCell ref="EXK323:EXK324"/>
    <mergeCell ref="EVB323:EVB324"/>
    <mergeCell ref="EVC323:EVC324"/>
    <mergeCell ref="EVD323:EVD324"/>
    <mergeCell ref="EVK323:EVK324"/>
    <mergeCell ref="EVL323:EVL324"/>
    <mergeCell ref="EVM323:EVM324"/>
    <mergeCell ref="EVO323:EVO324"/>
    <mergeCell ref="EVP323:EVP324"/>
    <mergeCell ref="EVQ323:EVQ324"/>
    <mergeCell ref="EVR323:EVR324"/>
    <mergeCell ref="EVS323:EVS324"/>
    <mergeCell ref="EVT323:EVT324"/>
    <mergeCell ref="EWA323:EWA324"/>
    <mergeCell ref="EWB323:EWB324"/>
    <mergeCell ref="EWC323:EWC324"/>
    <mergeCell ref="EWE323:EWE324"/>
    <mergeCell ref="EWF323:EWF324"/>
    <mergeCell ref="EYQ323:EYQ324"/>
    <mergeCell ref="EYR323:EYR324"/>
    <mergeCell ref="EYS323:EYS324"/>
    <mergeCell ref="EYT323:EYT324"/>
    <mergeCell ref="EYU323:EYU324"/>
    <mergeCell ref="EYV323:EYV324"/>
    <mergeCell ref="EZC323:EZC324"/>
    <mergeCell ref="EZD323:EZD324"/>
    <mergeCell ref="EZE323:EZE324"/>
    <mergeCell ref="EZG323:EZG324"/>
    <mergeCell ref="EZH323:EZH324"/>
    <mergeCell ref="EVE324:EVJ324"/>
    <mergeCell ref="EVU324:EVZ324"/>
    <mergeCell ref="EWK324:EWP324"/>
    <mergeCell ref="EXA324:EXF324"/>
    <mergeCell ref="EWG323:EWG324"/>
    <mergeCell ref="EWH323:EWH324"/>
    <mergeCell ref="EWI323:EWI324"/>
    <mergeCell ref="EWJ323:EWJ324"/>
    <mergeCell ref="EWQ323:EWQ324"/>
    <mergeCell ref="EWR323:EWR324"/>
    <mergeCell ref="EWS323:EWS324"/>
    <mergeCell ref="EWU323:EWU324"/>
    <mergeCell ref="EWV323:EWV324"/>
    <mergeCell ref="EWW323:EWW324"/>
    <mergeCell ref="EWX323:EWX324"/>
    <mergeCell ref="EWY323:EWY324"/>
    <mergeCell ref="ETW323:ETW324"/>
    <mergeCell ref="ETX323:ETX324"/>
    <mergeCell ref="EUE323:EUE324"/>
    <mergeCell ref="EUF323:EUF324"/>
    <mergeCell ref="EUG323:EUG324"/>
    <mergeCell ref="EUI323:EUI324"/>
    <mergeCell ref="EUJ323:EUJ324"/>
    <mergeCell ref="EUK323:EUK324"/>
    <mergeCell ref="EUL323:EUL324"/>
    <mergeCell ref="EUM323:EUM324"/>
    <mergeCell ref="EUN323:EUN324"/>
    <mergeCell ref="EUU323:EUU324"/>
    <mergeCell ref="EUV323:EUV324"/>
    <mergeCell ref="EUW323:EUW324"/>
    <mergeCell ref="EUY323:EUY324"/>
    <mergeCell ref="EUZ323:EUZ324"/>
    <mergeCell ref="EVA323:EVA324"/>
    <mergeCell ref="ESR323:ESR324"/>
    <mergeCell ref="ESY323:ESY324"/>
    <mergeCell ref="ESZ323:ESZ324"/>
    <mergeCell ref="ETA323:ETA324"/>
    <mergeCell ref="ETC323:ETC324"/>
    <mergeCell ref="ETD323:ETD324"/>
    <mergeCell ref="ETE323:ETE324"/>
    <mergeCell ref="ETF323:ETF324"/>
    <mergeCell ref="ETG323:ETG324"/>
    <mergeCell ref="ETH323:ETH324"/>
    <mergeCell ref="ETO323:ETO324"/>
    <mergeCell ref="ETP323:ETP324"/>
    <mergeCell ref="ETQ323:ETQ324"/>
    <mergeCell ref="ERM324:ERR324"/>
    <mergeCell ref="ESC324:ESH324"/>
    <mergeCell ref="ESS324:ESX324"/>
    <mergeCell ref="ETI324:ETN324"/>
    <mergeCell ref="ETY324:EUD324"/>
    <mergeCell ref="EUO324:EUT324"/>
    <mergeCell ref="ETV323:ETV324"/>
    <mergeCell ref="ESQ323:ESQ324"/>
    <mergeCell ref="EOA323:EOA324"/>
    <mergeCell ref="EOB323:EOB324"/>
    <mergeCell ref="EOC323:EOC324"/>
    <mergeCell ref="ERX323:ERX324"/>
    <mergeCell ref="ERY323:ERY324"/>
    <mergeCell ref="ERZ323:ERZ324"/>
    <mergeCell ref="ESA323:ESA324"/>
    <mergeCell ref="ESB323:ESB324"/>
    <mergeCell ref="ESI323:ESI324"/>
    <mergeCell ref="ESJ323:ESJ324"/>
    <mergeCell ref="ESK323:ESK324"/>
    <mergeCell ref="ESM323:ESM324"/>
    <mergeCell ref="ESN323:ESN324"/>
    <mergeCell ref="ESO323:ESO324"/>
    <mergeCell ref="ESP323:ESP324"/>
    <mergeCell ref="EQN323:EQN324"/>
    <mergeCell ref="EQO323:EQO324"/>
    <mergeCell ref="EQQ323:EQQ324"/>
    <mergeCell ref="EQR323:EQR324"/>
    <mergeCell ref="EQS323:EQS324"/>
    <mergeCell ref="EQT323:EQT324"/>
    <mergeCell ref="EQU323:EQU324"/>
    <mergeCell ref="EQV323:EQV324"/>
    <mergeCell ref="ERC323:ERC324"/>
    <mergeCell ref="ERD323:ERD324"/>
    <mergeCell ref="ERE323:ERE324"/>
    <mergeCell ref="ERG323:ERG324"/>
    <mergeCell ref="ERH323:ERH324"/>
    <mergeCell ref="ERI323:ERI324"/>
    <mergeCell ref="ERJ323:ERJ324"/>
    <mergeCell ref="ERK323:ERK324"/>
    <mergeCell ref="ENE324:ENJ324"/>
    <mergeCell ref="ENU324:ENZ324"/>
    <mergeCell ref="EOK324:EOP324"/>
    <mergeCell ref="EPA324:EPF324"/>
    <mergeCell ref="EPQ324:EPV324"/>
    <mergeCell ref="EPI323:EPI324"/>
    <mergeCell ref="EPK323:EPK324"/>
    <mergeCell ref="EPL323:EPL324"/>
    <mergeCell ref="EPM323:EPM324"/>
    <mergeCell ref="EPN323:EPN324"/>
    <mergeCell ref="EPO323:EPO324"/>
    <mergeCell ref="EPP323:EPP324"/>
    <mergeCell ref="EQW324:ERB324"/>
    <mergeCell ref="ERL323:ERL324"/>
    <mergeCell ref="EMN323:EMN324"/>
    <mergeCell ref="EMU323:EMU324"/>
    <mergeCell ref="EMV323:EMV324"/>
    <mergeCell ref="EMW323:EMW324"/>
    <mergeCell ref="EMY323:EMY324"/>
    <mergeCell ref="ERS323:ERS324"/>
    <mergeCell ref="ERT323:ERT324"/>
    <mergeCell ref="ERU323:ERU324"/>
    <mergeCell ref="ERW323:ERW324"/>
    <mergeCell ref="EQG324:EQL324"/>
    <mergeCell ref="EPW323:EPW324"/>
    <mergeCell ref="EPX323:EPX324"/>
    <mergeCell ref="EPY323:EPY324"/>
    <mergeCell ref="EQA323:EQA324"/>
    <mergeCell ref="EQB323:EQB324"/>
    <mergeCell ref="EQC323:EQC324"/>
    <mergeCell ref="EQD323:EQD324"/>
    <mergeCell ref="EQE323:EQE324"/>
    <mergeCell ref="EQF323:EQF324"/>
    <mergeCell ref="EQM323:EQM324"/>
    <mergeCell ref="EOR323:EOR324"/>
    <mergeCell ref="EOS323:EOS324"/>
    <mergeCell ref="EOU323:EOU324"/>
    <mergeCell ref="EOV323:EOV324"/>
    <mergeCell ref="EOZ323:EOZ324"/>
    <mergeCell ref="EPH323:EPH324"/>
    <mergeCell ref="EJU323:EJU324"/>
    <mergeCell ref="EJW323:EJW324"/>
    <mergeCell ref="EJX323:EJX324"/>
    <mergeCell ref="EJY323:EJY324"/>
    <mergeCell ref="ETS323:ETS324"/>
    <mergeCell ref="ETT323:ETT324"/>
    <mergeCell ref="ETU323:ETU324"/>
    <mergeCell ref="ELI324:ELN324"/>
    <mergeCell ref="ELY324:EMD324"/>
    <mergeCell ref="EMO324:EMT324"/>
    <mergeCell ref="EOE323:EOE324"/>
    <mergeCell ref="EOF323:EOF324"/>
    <mergeCell ref="EOG323:EOG324"/>
    <mergeCell ref="EOH323:EOH324"/>
    <mergeCell ref="EOI323:EOI324"/>
    <mergeCell ref="EOJ323:EOJ324"/>
    <mergeCell ref="EOQ323:EOQ324"/>
    <mergeCell ref="EMK323:EMK324"/>
    <mergeCell ref="EML323:EML324"/>
    <mergeCell ref="EMM323:EMM324"/>
    <mergeCell ref="EOX323:EOX324"/>
    <mergeCell ref="EOW323:EOW324"/>
    <mergeCell ref="EOY323:EOY324"/>
    <mergeCell ref="EPG323:EPG324"/>
    <mergeCell ref="EMZ323:EMZ324"/>
    <mergeCell ref="ENA323:ENA324"/>
    <mergeCell ref="ENB323:ENB324"/>
    <mergeCell ref="ENC323:ENC324"/>
    <mergeCell ref="END323:END324"/>
    <mergeCell ref="ENK323:ENK324"/>
    <mergeCell ref="ENL323:ENL324"/>
    <mergeCell ref="ENM323:ENM324"/>
    <mergeCell ref="ENO323:ENO324"/>
    <mergeCell ref="ENP323:ENP324"/>
    <mergeCell ref="ENQ323:ENQ324"/>
    <mergeCell ref="ENR323:ENR324"/>
    <mergeCell ref="ENS323:ENS324"/>
    <mergeCell ref="ENT323:ENT324"/>
    <mergeCell ref="EJJ323:EJJ324"/>
    <mergeCell ref="ELU323:ELU324"/>
    <mergeCell ref="ELV323:ELV324"/>
    <mergeCell ref="ELW323:ELW324"/>
    <mergeCell ref="ELX323:ELX324"/>
    <mergeCell ref="EME323:EME324"/>
    <mergeCell ref="EMF323:EMF324"/>
    <mergeCell ref="EMG323:EMG324"/>
    <mergeCell ref="EMI323:EMI324"/>
    <mergeCell ref="EMJ323:EMJ324"/>
    <mergeCell ref="EKP323:EKP324"/>
    <mergeCell ref="EKQ323:EKQ324"/>
    <mergeCell ref="EKR323:EKR324"/>
    <mergeCell ref="EKY323:EKY324"/>
    <mergeCell ref="EKZ323:EKZ324"/>
    <mergeCell ref="ELA323:ELA324"/>
    <mergeCell ref="ELC323:ELC324"/>
    <mergeCell ref="ELD323:ELD324"/>
    <mergeCell ref="ELE323:ELE324"/>
    <mergeCell ref="ELF323:ELF324"/>
    <mergeCell ref="ELG323:ELG324"/>
    <mergeCell ref="ELH323:ELH324"/>
    <mergeCell ref="ELO323:ELO324"/>
    <mergeCell ref="ELP323:ELP324"/>
    <mergeCell ref="ELQ323:ELQ324"/>
    <mergeCell ref="ELS323:ELS324"/>
    <mergeCell ref="ELT323:ELT324"/>
    <mergeCell ref="EHW323:EHW324"/>
    <mergeCell ref="EHX323:EHX324"/>
    <mergeCell ref="EHY323:EHY324"/>
    <mergeCell ref="EIA323:EIA324"/>
    <mergeCell ref="EJZ323:EJZ324"/>
    <mergeCell ref="EKA323:EKA324"/>
    <mergeCell ref="EKB323:EKB324"/>
    <mergeCell ref="EKI323:EKI324"/>
    <mergeCell ref="EKJ323:EKJ324"/>
    <mergeCell ref="EKK323:EKK324"/>
    <mergeCell ref="EKM323:EKM324"/>
    <mergeCell ref="EKN323:EKN324"/>
    <mergeCell ref="EKO323:EKO324"/>
    <mergeCell ref="EJM324:EJR324"/>
    <mergeCell ref="EKC324:EKH324"/>
    <mergeCell ref="EKS324:EKX324"/>
    <mergeCell ref="EJK323:EJK324"/>
    <mergeCell ref="EJL323:EJL324"/>
    <mergeCell ref="EJS323:EJS324"/>
    <mergeCell ref="EJT323:EJT324"/>
    <mergeCell ref="EFO323:EFO324"/>
    <mergeCell ref="EFP323:EFP324"/>
    <mergeCell ref="EFQ323:EFQ324"/>
    <mergeCell ref="EFR323:EFR324"/>
    <mergeCell ref="EFS323:EFS324"/>
    <mergeCell ref="EFT323:EFT324"/>
    <mergeCell ref="EGA323:EGA324"/>
    <mergeCell ref="EIF323:EIF324"/>
    <mergeCell ref="EIM323:EIM324"/>
    <mergeCell ref="EIN323:EIN324"/>
    <mergeCell ref="EIO323:EIO324"/>
    <mergeCell ref="EIQ323:EIQ324"/>
    <mergeCell ref="EIR323:EIR324"/>
    <mergeCell ref="EIS323:EIS324"/>
    <mergeCell ref="EIT323:EIT324"/>
    <mergeCell ref="EIU323:EIU324"/>
    <mergeCell ref="EIV323:EIV324"/>
    <mergeCell ref="EJC323:EJC324"/>
    <mergeCell ref="EJD323:EJD324"/>
    <mergeCell ref="EJE323:EJE324"/>
    <mergeCell ref="EJG323:EJG324"/>
    <mergeCell ref="EJH323:EJH324"/>
    <mergeCell ref="EJI323:EJI324"/>
    <mergeCell ref="EHG323:EHG324"/>
    <mergeCell ref="EHH323:EHH324"/>
    <mergeCell ref="EHI323:EHI324"/>
    <mergeCell ref="EHK323:EHK324"/>
    <mergeCell ref="EHL323:EHL324"/>
    <mergeCell ref="EHM323:EHM324"/>
    <mergeCell ref="EHN323:EHN324"/>
    <mergeCell ref="EHO323:EHO324"/>
    <mergeCell ref="EHP323:EHP324"/>
    <mergeCell ref="EIB323:EIB324"/>
    <mergeCell ref="EIC323:EIC324"/>
    <mergeCell ref="EID323:EID324"/>
    <mergeCell ref="EIE323:EIE324"/>
    <mergeCell ref="EHA324:EHF324"/>
    <mergeCell ref="EHQ324:EHV324"/>
    <mergeCell ref="EIG324:EIL324"/>
    <mergeCell ref="EIW324:EJB324"/>
    <mergeCell ref="EGB323:EGB324"/>
    <mergeCell ref="EGC323:EGC324"/>
    <mergeCell ref="EGE323:EGE324"/>
    <mergeCell ref="EGF323:EGF324"/>
    <mergeCell ref="EGG323:EGG324"/>
    <mergeCell ref="EGH323:EGH324"/>
    <mergeCell ref="EGI323:EGI324"/>
    <mergeCell ref="EGJ323:EGJ324"/>
    <mergeCell ref="EGQ323:EGQ324"/>
    <mergeCell ref="EGR323:EGR324"/>
    <mergeCell ref="EGS323:EGS324"/>
    <mergeCell ref="EGU323:EGU324"/>
    <mergeCell ref="EGV323:EGV324"/>
    <mergeCell ref="EGW323:EGW324"/>
    <mergeCell ref="EGX323:EGX324"/>
    <mergeCell ref="EGY323:EGY324"/>
    <mergeCell ref="EGZ323:EGZ324"/>
    <mergeCell ref="EFU324:EFZ324"/>
    <mergeCell ref="EGK324:EGP324"/>
    <mergeCell ref="EEK323:EEK324"/>
    <mergeCell ref="EEL323:EEL324"/>
    <mergeCell ref="EEM323:EEM324"/>
    <mergeCell ref="EEN323:EEN324"/>
    <mergeCell ref="EEU323:EEU324"/>
    <mergeCell ref="EEV323:EEV324"/>
    <mergeCell ref="ECN323:ECN324"/>
    <mergeCell ref="ECO323:ECO324"/>
    <mergeCell ref="ECP323:ECP324"/>
    <mergeCell ref="ECQ323:ECQ324"/>
    <mergeCell ref="ECR323:ECR324"/>
    <mergeCell ref="ECY323:ECY324"/>
    <mergeCell ref="ECZ323:ECZ324"/>
    <mergeCell ref="EDA323:EDA324"/>
    <mergeCell ref="EDC323:EDC324"/>
    <mergeCell ref="EDD323:EDD324"/>
    <mergeCell ref="EDE323:EDE324"/>
    <mergeCell ref="EDF323:EDF324"/>
    <mergeCell ref="EDG323:EDG324"/>
    <mergeCell ref="EDH323:EDH324"/>
    <mergeCell ref="EDO323:EDO324"/>
    <mergeCell ref="EDP323:EDP324"/>
    <mergeCell ref="EDQ323:EDQ324"/>
    <mergeCell ref="EEW323:EEW324"/>
    <mergeCell ref="EEY323:EEY324"/>
    <mergeCell ref="EEZ323:EEZ324"/>
    <mergeCell ref="EFA323:EFA324"/>
    <mergeCell ref="EFB323:EFB324"/>
    <mergeCell ref="EFC323:EFC324"/>
    <mergeCell ref="EFD323:EFD324"/>
    <mergeCell ref="EFK323:EFK324"/>
    <mergeCell ref="EFL323:EFL324"/>
    <mergeCell ref="EFM323:EFM324"/>
    <mergeCell ref="ECS324:ECX324"/>
    <mergeCell ref="EDI324:EDN324"/>
    <mergeCell ref="EDY324:EED324"/>
    <mergeCell ref="EEO324:EET324"/>
    <mergeCell ref="EFE324:EFJ324"/>
    <mergeCell ref="ECB323:ECB324"/>
    <mergeCell ref="ECI323:ECI324"/>
    <mergeCell ref="ECJ323:ECJ324"/>
    <mergeCell ref="ECK323:ECK324"/>
    <mergeCell ref="ECM323:ECM324"/>
    <mergeCell ref="EAD323:EAD324"/>
    <mergeCell ref="EAE323:EAE324"/>
    <mergeCell ref="EAF323:EAF324"/>
    <mergeCell ref="EAM323:EAM324"/>
    <mergeCell ref="EAN323:EAN324"/>
    <mergeCell ref="EAO323:EAO324"/>
    <mergeCell ref="EAQ323:EAQ324"/>
    <mergeCell ref="EAR323:EAR324"/>
    <mergeCell ref="EAS323:EAS324"/>
    <mergeCell ref="EAT323:EAT324"/>
    <mergeCell ref="EAU323:EAU324"/>
    <mergeCell ref="EAV323:EAV324"/>
    <mergeCell ref="EBC323:EBC324"/>
    <mergeCell ref="EBD323:EBD324"/>
    <mergeCell ref="EBE323:EBE324"/>
    <mergeCell ref="EBG323:EBG324"/>
    <mergeCell ref="EBH323:EBH324"/>
    <mergeCell ref="EDS323:EDS324"/>
    <mergeCell ref="EDT323:EDT324"/>
    <mergeCell ref="EDU323:EDU324"/>
    <mergeCell ref="EDV323:EDV324"/>
    <mergeCell ref="EDW323:EDW324"/>
    <mergeCell ref="EDX323:EDX324"/>
    <mergeCell ref="EEE323:EEE324"/>
    <mergeCell ref="EEF323:EEF324"/>
    <mergeCell ref="EEG323:EEG324"/>
    <mergeCell ref="EEI323:EEI324"/>
    <mergeCell ref="EEJ323:EEJ324"/>
    <mergeCell ref="EAG324:EAL324"/>
    <mergeCell ref="EAW324:EBB324"/>
    <mergeCell ref="EBM324:EBR324"/>
    <mergeCell ref="ECC324:ECH324"/>
    <mergeCell ref="EBI323:EBI324"/>
    <mergeCell ref="EBJ323:EBJ324"/>
    <mergeCell ref="EBK323:EBK324"/>
    <mergeCell ref="EBL323:EBL324"/>
    <mergeCell ref="EBS323:EBS324"/>
    <mergeCell ref="EBT323:EBT324"/>
    <mergeCell ref="EBU323:EBU324"/>
    <mergeCell ref="EBW323:EBW324"/>
    <mergeCell ref="EBX323:EBX324"/>
    <mergeCell ref="EBY323:EBY324"/>
    <mergeCell ref="EBZ323:EBZ324"/>
    <mergeCell ref="ECA323:ECA324"/>
    <mergeCell ref="DZO323:DZO324"/>
    <mergeCell ref="DZP323:DZP324"/>
    <mergeCell ref="DZW323:DZW324"/>
    <mergeCell ref="DZX323:DZX324"/>
    <mergeCell ref="DZY323:DZY324"/>
    <mergeCell ref="EAA323:EAA324"/>
    <mergeCell ref="EAB323:EAB324"/>
    <mergeCell ref="EAC323:EAC324"/>
    <mergeCell ref="DXT323:DXT324"/>
    <mergeCell ref="DYA323:DYA324"/>
    <mergeCell ref="DYB323:DYB324"/>
    <mergeCell ref="DYC323:DYC324"/>
    <mergeCell ref="DYE323:DYE324"/>
    <mergeCell ref="DYF323:DYF324"/>
    <mergeCell ref="DYG323:DYG324"/>
    <mergeCell ref="DYH323:DYH324"/>
    <mergeCell ref="DYI323:DYI324"/>
    <mergeCell ref="DYJ323:DYJ324"/>
    <mergeCell ref="DYQ323:DYQ324"/>
    <mergeCell ref="DYR323:DYR324"/>
    <mergeCell ref="DYS323:DYS324"/>
    <mergeCell ref="DWO324:DWT324"/>
    <mergeCell ref="DXE324:DXJ324"/>
    <mergeCell ref="DXU324:DXZ324"/>
    <mergeCell ref="DYK324:DYP324"/>
    <mergeCell ref="DZA324:DZF324"/>
    <mergeCell ref="DZQ324:DZV324"/>
    <mergeCell ref="DYX323:DYX324"/>
    <mergeCell ref="DXS323:DXS324"/>
    <mergeCell ref="DXA323:DXA324"/>
    <mergeCell ref="DXB323:DXB324"/>
    <mergeCell ref="DXC323:DXC324"/>
    <mergeCell ref="DXD323:DXD324"/>
    <mergeCell ref="DXK323:DXK324"/>
    <mergeCell ref="DXL323:DXL324"/>
    <mergeCell ref="DXM323:DXM324"/>
    <mergeCell ref="DXO323:DXO324"/>
    <mergeCell ref="DXP323:DXP324"/>
    <mergeCell ref="DXQ323:DXQ324"/>
    <mergeCell ref="DXR323:DXR324"/>
    <mergeCell ref="DWU323:DWU324"/>
    <mergeCell ref="DWV323:DWV324"/>
    <mergeCell ref="DWW323:DWW324"/>
    <mergeCell ref="DWY323:DWY324"/>
    <mergeCell ref="DYY323:DYY324"/>
    <mergeCell ref="DYZ323:DYZ324"/>
    <mergeCell ref="DZG323:DZG324"/>
    <mergeCell ref="DZH323:DZH324"/>
    <mergeCell ref="DZI323:DZI324"/>
    <mergeCell ref="DZK323:DZK324"/>
    <mergeCell ref="DZL323:DZL324"/>
    <mergeCell ref="DZM323:DZM324"/>
    <mergeCell ref="DZN323:DZN324"/>
    <mergeCell ref="DYU323:DYU324"/>
    <mergeCell ref="DYV323:DYV324"/>
    <mergeCell ref="DYW323:DYW324"/>
    <mergeCell ref="DWZ323:DWZ324"/>
    <mergeCell ref="DVP323:DVP324"/>
    <mergeCell ref="DVQ323:DVQ324"/>
    <mergeCell ref="DVS323:DVS324"/>
    <mergeCell ref="DVT323:DVT324"/>
    <mergeCell ref="DVU323:DVU324"/>
    <mergeCell ref="DVV323:DVV324"/>
    <mergeCell ref="DVW323:DVW324"/>
    <mergeCell ref="DVX323:DVX324"/>
    <mergeCell ref="DWE323:DWE324"/>
    <mergeCell ref="DWF323:DWF324"/>
    <mergeCell ref="DWG323:DWG324"/>
    <mergeCell ref="DWI323:DWI324"/>
    <mergeCell ref="DWJ323:DWJ324"/>
    <mergeCell ref="DWK323:DWK324"/>
    <mergeCell ref="DWL323:DWL324"/>
    <mergeCell ref="DWM323:DWM324"/>
    <mergeCell ref="DVE323:DVE324"/>
    <mergeCell ref="DVF323:DVF324"/>
    <mergeCell ref="DVG323:DVG324"/>
    <mergeCell ref="DVH323:DVH324"/>
    <mergeCell ref="DVO323:DVO324"/>
    <mergeCell ref="DTG323:DTG324"/>
    <mergeCell ref="DTH323:DTH324"/>
    <mergeCell ref="DTI323:DTI324"/>
    <mergeCell ref="DTJ323:DTJ324"/>
    <mergeCell ref="DTK323:DTK324"/>
    <mergeCell ref="DTL323:DTL324"/>
    <mergeCell ref="DTS323:DTS324"/>
    <mergeCell ref="DVY324:DWD324"/>
    <mergeCell ref="DWN323:DWN324"/>
    <mergeCell ref="DRP323:DRP324"/>
    <mergeCell ref="DRW323:DRW324"/>
    <mergeCell ref="DRX323:DRX324"/>
    <mergeCell ref="DSG324:DSL324"/>
    <mergeCell ref="DSW324:DTB324"/>
    <mergeCell ref="DTM324:DTR324"/>
    <mergeCell ref="DTT323:DTT324"/>
    <mergeCell ref="DTU323:DTU324"/>
    <mergeCell ref="DTW323:DTW324"/>
    <mergeCell ref="DTX323:DTX324"/>
    <mergeCell ref="DUB323:DUB324"/>
    <mergeCell ref="DUJ323:DUJ324"/>
    <mergeCell ref="DRM323:DRM324"/>
    <mergeCell ref="DRN323:DRN324"/>
    <mergeCell ref="DRO323:DRO324"/>
    <mergeCell ref="DTZ323:DTZ324"/>
    <mergeCell ref="DTY323:DTY324"/>
    <mergeCell ref="DUA323:DUA324"/>
    <mergeCell ref="DUI323:DUI324"/>
    <mergeCell ref="DSB323:DSB324"/>
    <mergeCell ref="DSC323:DSC324"/>
    <mergeCell ref="DSD323:DSD324"/>
    <mergeCell ref="DSE323:DSE324"/>
    <mergeCell ref="DSF323:DSF324"/>
    <mergeCell ref="DSM323:DSM324"/>
    <mergeCell ref="DSN323:DSN324"/>
    <mergeCell ref="DSO323:DSO324"/>
    <mergeCell ref="DSQ323:DSQ324"/>
    <mergeCell ref="DSR323:DSR324"/>
    <mergeCell ref="DSS323:DSS324"/>
    <mergeCell ref="DST323:DST324"/>
    <mergeCell ref="DSU323:DSU324"/>
    <mergeCell ref="DSV323:DSV324"/>
    <mergeCell ref="DTC323:DTC324"/>
    <mergeCell ref="DTD323:DTD324"/>
    <mergeCell ref="DTE323:DTE324"/>
    <mergeCell ref="DOF323:DOF324"/>
    <mergeCell ref="DOG323:DOG324"/>
    <mergeCell ref="DOI323:DOI324"/>
    <mergeCell ref="DOJ323:DOJ324"/>
    <mergeCell ref="DOK323:DOK324"/>
    <mergeCell ref="DRY323:DRY324"/>
    <mergeCell ref="DSA323:DSA324"/>
    <mergeCell ref="DOL323:DOL324"/>
    <mergeCell ref="DQW323:DQW324"/>
    <mergeCell ref="DQX323:DQX324"/>
    <mergeCell ref="DQY323:DQY324"/>
    <mergeCell ref="DQZ323:DQZ324"/>
    <mergeCell ref="DRG323:DRG324"/>
    <mergeCell ref="DRH323:DRH324"/>
    <mergeCell ref="DRI323:DRI324"/>
    <mergeCell ref="DRK323:DRK324"/>
    <mergeCell ref="DRL323:DRL324"/>
    <mergeCell ref="DPR323:DPR324"/>
    <mergeCell ref="DPS323:DPS324"/>
    <mergeCell ref="DPT323:DPT324"/>
    <mergeCell ref="DQA323:DQA324"/>
    <mergeCell ref="DQB323:DQB324"/>
    <mergeCell ref="DQC323:DQC324"/>
    <mergeCell ref="DQE323:DQE324"/>
    <mergeCell ref="DQF323:DQF324"/>
    <mergeCell ref="DQG323:DQG324"/>
    <mergeCell ref="DQH323:DQH324"/>
    <mergeCell ref="DQI323:DQI324"/>
    <mergeCell ref="DQJ323:DQJ324"/>
    <mergeCell ref="DQQ323:DQQ324"/>
    <mergeCell ref="DQR323:DQR324"/>
    <mergeCell ref="DQS323:DQS324"/>
    <mergeCell ref="DQU323:DQU324"/>
    <mergeCell ref="DQV323:DQV324"/>
    <mergeCell ref="DRQ324:DRV324"/>
    <mergeCell ref="DOE323:DOE324"/>
    <mergeCell ref="DMC324:DMH324"/>
    <mergeCell ref="DMS324:DMX324"/>
    <mergeCell ref="DNI324:DNN324"/>
    <mergeCell ref="DNY324:DOD324"/>
    <mergeCell ref="DLD323:DLD324"/>
    <mergeCell ref="DLE323:DLE324"/>
    <mergeCell ref="DLG323:DLG324"/>
    <mergeCell ref="DLH323:DLH324"/>
    <mergeCell ref="DLI323:DLI324"/>
    <mergeCell ref="DLJ323:DLJ324"/>
    <mergeCell ref="DLK323:DLK324"/>
    <mergeCell ref="DLL323:DLL324"/>
    <mergeCell ref="DLS323:DLS324"/>
    <mergeCell ref="DLT323:DLT324"/>
    <mergeCell ref="DLU323:DLU324"/>
    <mergeCell ref="DLW323:DLW324"/>
    <mergeCell ref="DLX323:DLX324"/>
    <mergeCell ref="DLY323:DLY324"/>
    <mergeCell ref="DLZ323:DLZ324"/>
    <mergeCell ref="DMA323:DMA324"/>
    <mergeCell ref="DMB323:DMB324"/>
    <mergeCell ref="DLM324:DLR324"/>
    <mergeCell ref="DUC324:DUH324"/>
    <mergeCell ref="DUS324:DUX324"/>
    <mergeCell ref="DVI324:DVN324"/>
    <mergeCell ref="DUK323:DUK324"/>
    <mergeCell ref="DUM323:DUM324"/>
    <mergeCell ref="DUN323:DUN324"/>
    <mergeCell ref="DUO323:DUO324"/>
    <mergeCell ref="DUP323:DUP324"/>
    <mergeCell ref="DUQ323:DUQ324"/>
    <mergeCell ref="DUR323:DUR324"/>
    <mergeCell ref="DUY323:DUY324"/>
    <mergeCell ref="DUZ323:DUZ324"/>
    <mergeCell ref="DVA323:DVA324"/>
    <mergeCell ref="DVC323:DVC324"/>
    <mergeCell ref="DVD323:DVD324"/>
    <mergeCell ref="DMY323:DMY324"/>
    <mergeCell ref="DMZ323:DMZ324"/>
    <mergeCell ref="DNA323:DNA324"/>
    <mergeCell ref="DNC323:DNC324"/>
    <mergeCell ref="DPB323:DPB324"/>
    <mergeCell ref="DPC323:DPC324"/>
    <mergeCell ref="DPD323:DPD324"/>
    <mergeCell ref="DPK323:DPK324"/>
    <mergeCell ref="DPL323:DPL324"/>
    <mergeCell ref="DPM323:DPM324"/>
    <mergeCell ref="DPO323:DPO324"/>
    <mergeCell ref="DPP323:DPP324"/>
    <mergeCell ref="DPQ323:DPQ324"/>
    <mergeCell ref="DOO324:DOT324"/>
    <mergeCell ref="DPE324:DPJ324"/>
    <mergeCell ref="DPU324:DPZ324"/>
    <mergeCell ref="DOM323:DOM324"/>
    <mergeCell ref="DON323:DON324"/>
    <mergeCell ref="DOU323:DOU324"/>
    <mergeCell ref="DOV323:DOV324"/>
    <mergeCell ref="DOW323:DOW324"/>
    <mergeCell ref="DOY323:DOY324"/>
    <mergeCell ref="DOZ323:DOZ324"/>
    <mergeCell ref="DPA323:DPA324"/>
    <mergeCell ref="DQK324:DQP324"/>
    <mergeCell ref="DRA324:DRF324"/>
    <mergeCell ref="DKQ323:DKQ324"/>
    <mergeCell ref="DKR323:DKR324"/>
    <mergeCell ref="DKS323:DKS324"/>
    <mergeCell ref="DKT323:DKT324"/>
    <mergeCell ref="DKU323:DKU324"/>
    <mergeCell ref="DKV323:DKV324"/>
    <mergeCell ref="DLC323:DLC324"/>
    <mergeCell ref="DNH323:DNH324"/>
    <mergeCell ref="DNO323:DNO324"/>
    <mergeCell ref="DNP323:DNP324"/>
    <mergeCell ref="DNQ323:DNQ324"/>
    <mergeCell ref="DNS323:DNS324"/>
    <mergeCell ref="DNT323:DNT324"/>
    <mergeCell ref="DNU323:DNU324"/>
    <mergeCell ref="DNV323:DNV324"/>
    <mergeCell ref="DNW323:DNW324"/>
    <mergeCell ref="DNX323:DNX324"/>
    <mergeCell ref="DKW324:DLB324"/>
    <mergeCell ref="DIU323:DIU324"/>
    <mergeCell ref="DIV323:DIV324"/>
    <mergeCell ref="DIW323:DIW324"/>
    <mergeCell ref="DIX323:DIX324"/>
    <mergeCell ref="DIY323:DIY324"/>
    <mergeCell ref="DIZ323:DIZ324"/>
    <mergeCell ref="DJG323:DJG324"/>
    <mergeCell ref="DJH323:DJH324"/>
    <mergeCell ref="DJI323:DJI324"/>
    <mergeCell ref="DJK323:DJK324"/>
    <mergeCell ref="DJL323:DJL324"/>
    <mergeCell ref="DMI323:DMI324"/>
    <mergeCell ref="DMJ323:DMJ324"/>
    <mergeCell ref="DMK323:DMK324"/>
    <mergeCell ref="DMM323:DMM324"/>
    <mergeCell ref="DMN323:DMN324"/>
    <mergeCell ref="DMO323:DMO324"/>
    <mergeCell ref="DMP323:DMP324"/>
    <mergeCell ref="DMQ323:DMQ324"/>
    <mergeCell ref="DMR323:DMR324"/>
    <mergeCell ref="DND323:DND324"/>
    <mergeCell ref="DNE323:DNE324"/>
    <mergeCell ref="DNF323:DNF324"/>
    <mergeCell ref="DNG323:DNG324"/>
    <mergeCell ref="DJM323:DJM324"/>
    <mergeCell ref="DJN323:DJN324"/>
    <mergeCell ref="DJO323:DJO324"/>
    <mergeCell ref="DJP323:DJP324"/>
    <mergeCell ref="DJW323:DJW324"/>
    <mergeCell ref="DJX323:DJX324"/>
    <mergeCell ref="DHP323:DHP324"/>
    <mergeCell ref="DHQ323:DHQ324"/>
    <mergeCell ref="DHR323:DHR324"/>
    <mergeCell ref="DHS323:DHS324"/>
    <mergeCell ref="DHT323:DHT324"/>
    <mergeCell ref="DIA323:DIA324"/>
    <mergeCell ref="DIB323:DIB324"/>
    <mergeCell ref="DIC323:DIC324"/>
    <mergeCell ref="DIE323:DIE324"/>
    <mergeCell ref="DIF323:DIF324"/>
    <mergeCell ref="DIG323:DIG324"/>
    <mergeCell ref="DIH323:DIH324"/>
    <mergeCell ref="DII323:DII324"/>
    <mergeCell ref="DIJ323:DIJ324"/>
    <mergeCell ref="DIQ323:DIQ324"/>
    <mergeCell ref="DIR323:DIR324"/>
    <mergeCell ref="DIS323:DIS324"/>
    <mergeCell ref="DJY323:DJY324"/>
    <mergeCell ref="DKA323:DKA324"/>
    <mergeCell ref="DKB323:DKB324"/>
    <mergeCell ref="DKC323:DKC324"/>
    <mergeCell ref="DKD323:DKD324"/>
    <mergeCell ref="DKE323:DKE324"/>
    <mergeCell ref="DKF323:DKF324"/>
    <mergeCell ref="DKM323:DKM324"/>
    <mergeCell ref="DKN323:DKN324"/>
    <mergeCell ref="DKO323:DKO324"/>
    <mergeCell ref="DHU324:DHZ324"/>
    <mergeCell ref="DIK324:DIP324"/>
    <mergeCell ref="DJA324:DJF324"/>
    <mergeCell ref="DJQ324:DJV324"/>
    <mergeCell ref="DKG324:DKL324"/>
    <mergeCell ref="DDU323:DDU324"/>
    <mergeCell ref="DDW323:DDW324"/>
    <mergeCell ref="DDX323:DDX324"/>
    <mergeCell ref="DDY323:DDY324"/>
    <mergeCell ref="DDZ323:DDZ324"/>
    <mergeCell ref="DHD323:DHD324"/>
    <mergeCell ref="DHK323:DHK324"/>
    <mergeCell ref="DHL323:DHL324"/>
    <mergeCell ref="DHM323:DHM324"/>
    <mergeCell ref="DCB323:DCB324"/>
    <mergeCell ref="DCC323:DCC324"/>
    <mergeCell ref="DCD323:DCD324"/>
    <mergeCell ref="DCE323:DCE324"/>
    <mergeCell ref="DCF323:DCF324"/>
    <mergeCell ref="DCM323:DCM324"/>
    <mergeCell ref="DCN323:DCN324"/>
    <mergeCell ref="DCO323:DCO324"/>
    <mergeCell ref="DBW323:DBW324"/>
    <mergeCell ref="DBX323:DBX324"/>
    <mergeCell ref="DBY323:DBY324"/>
    <mergeCell ref="DCA323:DCA324"/>
    <mergeCell ref="DHO323:DHO324"/>
    <mergeCell ref="DFF323:DFF324"/>
    <mergeCell ref="DFG323:DFG324"/>
    <mergeCell ref="DFH323:DFH324"/>
    <mergeCell ref="DFO323:DFO324"/>
    <mergeCell ref="DFP323:DFP324"/>
    <mergeCell ref="DFQ323:DFQ324"/>
    <mergeCell ref="DFS323:DFS324"/>
    <mergeCell ref="DFT323:DFT324"/>
    <mergeCell ref="DFU323:DFU324"/>
    <mergeCell ref="DFV323:DFV324"/>
    <mergeCell ref="DFW323:DFW324"/>
    <mergeCell ref="DFX323:DFX324"/>
    <mergeCell ref="DGE323:DGE324"/>
    <mergeCell ref="DGF323:DGF324"/>
    <mergeCell ref="DGG323:DGG324"/>
    <mergeCell ref="DGI323:DGI324"/>
    <mergeCell ref="DGJ323:DGJ324"/>
    <mergeCell ref="DFI324:DFN324"/>
    <mergeCell ref="DFY324:DGD324"/>
    <mergeCell ref="DGO324:DGT324"/>
    <mergeCell ref="DHE324:DHJ324"/>
    <mergeCell ref="DGW323:DGW324"/>
    <mergeCell ref="DGY323:DGY324"/>
    <mergeCell ref="DGZ323:DGZ324"/>
    <mergeCell ref="DHA323:DHA324"/>
    <mergeCell ref="DHB323:DHB324"/>
    <mergeCell ref="DHC323:DHC324"/>
    <mergeCell ref="DBM323:DBM324"/>
    <mergeCell ref="DBN323:DBN324"/>
    <mergeCell ref="DBO323:DBO324"/>
    <mergeCell ref="DGK323:DGK324"/>
    <mergeCell ref="DGL323:DGL324"/>
    <mergeCell ref="DGM323:DGM324"/>
    <mergeCell ref="DGN323:DGN324"/>
    <mergeCell ref="DGU323:DGU324"/>
    <mergeCell ref="DGV323:DGV324"/>
    <mergeCell ref="DCT323:DCT324"/>
    <mergeCell ref="DCU323:DCU324"/>
    <mergeCell ref="DAR323:DAR324"/>
    <mergeCell ref="DAS323:DAS324"/>
    <mergeCell ref="DAU323:DAU324"/>
    <mergeCell ref="DAV323:DAV324"/>
    <mergeCell ref="DAW323:DAW324"/>
    <mergeCell ref="DAX323:DAX324"/>
    <mergeCell ref="DAY323:DAY324"/>
    <mergeCell ref="DAZ323:DAZ324"/>
    <mergeCell ref="DBG323:DBG324"/>
    <mergeCell ref="CZB323:CZB324"/>
    <mergeCell ref="CZA323:CZA324"/>
    <mergeCell ref="CZC323:CZC324"/>
    <mergeCell ref="CZK323:CZK324"/>
    <mergeCell ref="DBA324:DBF324"/>
    <mergeCell ref="DBQ324:DBV324"/>
    <mergeCell ref="DCG324:DCL324"/>
    <mergeCell ref="DCW324:DDB324"/>
    <mergeCell ref="DDM324:DDR324"/>
    <mergeCell ref="DEC324:DEH324"/>
    <mergeCell ref="DES324:DEX324"/>
    <mergeCell ref="DEA323:DEA324"/>
    <mergeCell ref="DEB323:DEB324"/>
    <mergeCell ref="DEI323:DEI324"/>
    <mergeCell ref="DEJ323:DEJ324"/>
    <mergeCell ref="DEK323:DEK324"/>
    <mergeCell ref="DEM323:DEM324"/>
    <mergeCell ref="DEN323:DEN324"/>
    <mergeCell ref="DEO323:DEO324"/>
    <mergeCell ref="DEP323:DEP324"/>
    <mergeCell ref="DEQ323:DEQ324"/>
    <mergeCell ref="DER323:DER324"/>
    <mergeCell ref="DEY323:DEY324"/>
    <mergeCell ref="DEZ323:DEZ324"/>
    <mergeCell ref="DFA323:DFA324"/>
    <mergeCell ref="DFC323:DFC324"/>
    <mergeCell ref="DFD323:DFD324"/>
    <mergeCell ref="DFE323:DFE324"/>
    <mergeCell ref="DCV323:DCV324"/>
    <mergeCell ref="DDC323:DDC324"/>
    <mergeCell ref="DDD323:DDD324"/>
    <mergeCell ref="DDE323:DDE324"/>
    <mergeCell ref="DDG323:DDG324"/>
    <mergeCell ref="DDH323:DDH324"/>
    <mergeCell ref="DDI323:DDI324"/>
    <mergeCell ref="DDJ323:DDJ324"/>
    <mergeCell ref="DDK323:DDK324"/>
    <mergeCell ref="DDL323:DDL324"/>
    <mergeCell ref="DDS323:DDS324"/>
    <mergeCell ref="DDT323:DDT324"/>
    <mergeCell ref="DBP323:DBP324"/>
    <mergeCell ref="DCQ323:DCQ324"/>
    <mergeCell ref="DCR323:DCR324"/>
    <mergeCell ref="DCS323:DCS324"/>
    <mergeCell ref="CUD323:CUD324"/>
    <mergeCell ref="CUE323:CUE324"/>
    <mergeCell ref="CUF323:CUF324"/>
    <mergeCell ref="CUM323:CUM324"/>
    <mergeCell ref="CUN323:CUN324"/>
    <mergeCell ref="CUO323:CUO324"/>
    <mergeCell ref="CUQ323:CUQ324"/>
    <mergeCell ref="CUR323:CUR324"/>
    <mergeCell ref="CUS323:CUS324"/>
    <mergeCell ref="CTQ324:CTV324"/>
    <mergeCell ref="CUG324:CUL324"/>
    <mergeCell ref="CUW324:CVB324"/>
    <mergeCell ref="CTA324:CTF324"/>
    <mergeCell ref="CTO323:CTO324"/>
    <mergeCell ref="CTP323:CTP324"/>
    <mergeCell ref="CTW323:CTW324"/>
    <mergeCell ref="CTX323:CTX324"/>
    <mergeCell ref="CXD323:CXD324"/>
    <mergeCell ref="CXE323:CXE324"/>
    <mergeCell ref="CXF323:CXF324"/>
    <mergeCell ref="CXG323:CXG324"/>
    <mergeCell ref="CXH323:CXH324"/>
    <mergeCell ref="CXO323:CXO324"/>
    <mergeCell ref="CXP323:CXP324"/>
    <mergeCell ref="CXQ323:CXQ324"/>
    <mergeCell ref="CXS323:CXS324"/>
    <mergeCell ref="CXT323:CXT324"/>
    <mergeCell ref="CXU323:CXU324"/>
    <mergeCell ref="CXV323:CXV324"/>
    <mergeCell ref="DBH323:DBH324"/>
    <mergeCell ref="DBI323:DBI324"/>
    <mergeCell ref="DBK323:DBK324"/>
    <mergeCell ref="DBL323:DBL324"/>
    <mergeCell ref="CYI323:CYI324"/>
    <mergeCell ref="CYJ323:CYJ324"/>
    <mergeCell ref="CYK323:CYK324"/>
    <mergeCell ref="CYL323:CYL324"/>
    <mergeCell ref="CYM323:CYM324"/>
    <mergeCell ref="CYN323:CYN324"/>
    <mergeCell ref="CYU323:CYU324"/>
    <mergeCell ref="CYV323:CYV324"/>
    <mergeCell ref="CYW323:CYW324"/>
    <mergeCell ref="CYY323:CYY324"/>
    <mergeCell ref="CYZ323:CYZ324"/>
    <mergeCell ref="CZD323:CZD324"/>
    <mergeCell ref="CZL323:CZL324"/>
    <mergeCell ref="CTY323:CTY324"/>
    <mergeCell ref="CUA323:CUA324"/>
    <mergeCell ref="CUB323:CUB324"/>
    <mergeCell ref="CUC323:CUC324"/>
    <mergeCell ref="CWO323:CWO324"/>
    <mergeCell ref="CWP323:CWP324"/>
    <mergeCell ref="CWQ323:CWQ324"/>
    <mergeCell ref="CWR323:CWR324"/>
    <mergeCell ref="CWY323:CWY324"/>
    <mergeCell ref="CWZ323:CWZ324"/>
    <mergeCell ref="CXA323:CXA324"/>
    <mergeCell ref="CXC323:CXC324"/>
    <mergeCell ref="CVM324:CVR324"/>
    <mergeCell ref="CWC324:CWH324"/>
    <mergeCell ref="CWS324:CWX324"/>
    <mergeCell ref="CYF323:CYF324"/>
    <mergeCell ref="CYG323:CYG324"/>
    <mergeCell ref="CXI324:CXN324"/>
    <mergeCell ref="CSR323:CSR324"/>
    <mergeCell ref="CSS323:CSS324"/>
    <mergeCell ref="CSU323:CSU324"/>
    <mergeCell ref="CSV323:CSV324"/>
    <mergeCell ref="CSW323:CSW324"/>
    <mergeCell ref="CSX323:CSX324"/>
    <mergeCell ref="CSY323:CSY324"/>
    <mergeCell ref="CSZ323:CSZ324"/>
    <mergeCell ref="CTG323:CTG324"/>
    <mergeCell ref="CTH323:CTH324"/>
    <mergeCell ref="CTI323:CTI324"/>
    <mergeCell ref="CTK323:CTK324"/>
    <mergeCell ref="CTL323:CTL324"/>
    <mergeCell ref="CTM323:CTM324"/>
    <mergeCell ref="CRK323:CRK324"/>
    <mergeCell ref="CRL323:CRL324"/>
    <mergeCell ref="CRM323:CRM324"/>
    <mergeCell ref="CRO323:CRO324"/>
    <mergeCell ref="CRP323:CRP324"/>
    <mergeCell ref="CRQ323:CRQ324"/>
    <mergeCell ref="CRR323:CRR324"/>
    <mergeCell ref="CRS323:CRS324"/>
    <mergeCell ref="CRT323:CRT324"/>
    <mergeCell ref="CSF323:CSF324"/>
    <mergeCell ref="CSG323:CSG324"/>
    <mergeCell ref="CSH323:CSH324"/>
    <mergeCell ref="CSI323:CSI324"/>
    <mergeCell ref="CRE324:CRJ324"/>
    <mergeCell ref="CRU324:CRZ324"/>
    <mergeCell ref="CSK324:CSP324"/>
    <mergeCell ref="CQF323:CQF324"/>
    <mergeCell ref="CQG323:CQG324"/>
    <mergeCell ref="CQI323:CQI324"/>
    <mergeCell ref="CQJ323:CQJ324"/>
    <mergeCell ref="CQK323:CQK324"/>
    <mergeCell ref="CQL323:CQL324"/>
    <mergeCell ref="CQM323:CQM324"/>
    <mergeCell ref="CQN323:CQN324"/>
    <mergeCell ref="CQU323:CQU324"/>
    <mergeCell ref="CQV323:CQV324"/>
    <mergeCell ref="CQW323:CQW324"/>
    <mergeCell ref="CQY323:CQY324"/>
    <mergeCell ref="CQZ323:CQZ324"/>
    <mergeCell ref="CRA323:CRA324"/>
    <mergeCell ref="CSA323:CSA324"/>
    <mergeCell ref="CSB323:CSB324"/>
    <mergeCell ref="CSC323:CSC324"/>
    <mergeCell ref="CSE323:CSE324"/>
    <mergeCell ref="CRB323:CRB324"/>
    <mergeCell ref="CRC323:CRC324"/>
    <mergeCell ref="CRD323:CRD324"/>
    <mergeCell ref="CPA323:CPA324"/>
    <mergeCell ref="CPC323:CPC324"/>
    <mergeCell ref="CPD323:CPD324"/>
    <mergeCell ref="CPE323:CPE324"/>
    <mergeCell ref="CPF323:CPF324"/>
    <mergeCell ref="CPG323:CPG324"/>
    <mergeCell ref="CPH323:CPH324"/>
    <mergeCell ref="CPO323:CPO324"/>
    <mergeCell ref="CPP323:CPP324"/>
    <mergeCell ref="CPQ323:CPQ324"/>
    <mergeCell ref="CPS323:CPS324"/>
    <mergeCell ref="CPT323:CPT324"/>
    <mergeCell ref="CPU323:CPU324"/>
    <mergeCell ref="CPV323:CPV324"/>
    <mergeCell ref="CPW323:CPW324"/>
    <mergeCell ref="CPX323:CPX324"/>
    <mergeCell ref="CQE323:CQE324"/>
    <mergeCell ref="CSJ323:CSJ324"/>
    <mergeCell ref="CSQ323:CSQ324"/>
    <mergeCell ref="CPI324:CPN324"/>
    <mergeCell ref="CPY324:CQD324"/>
    <mergeCell ref="CQO324:CQT324"/>
    <mergeCell ref="CNW323:CNW324"/>
    <mergeCell ref="CNX323:CNX324"/>
    <mergeCell ref="CNY323:CNY324"/>
    <mergeCell ref="CNZ323:CNZ324"/>
    <mergeCell ref="COA323:COA324"/>
    <mergeCell ref="COB323:COB324"/>
    <mergeCell ref="COI323:COI324"/>
    <mergeCell ref="COJ323:COJ324"/>
    <mergeCell ref="COK323:COK324"/>
    <mergeCell ref="COM323:COM324"/>
    <mergeCell ref="CON323:CON324"/>
    <mergeCell ref="COO323:COO324"/>
    <mergeCell ref="COP323:COP324"/>
    <mergeCell ref="COQ323:COQ324"/>
    <mergeCell ref="COR323:COR324"/>
    <mergeCell ref="COY323:COY324"/>
    <mergeCell ref="COZ323:COZ324"/>
    <mergeCell ref="CKJ323:CKJ324"/>
    <mergeCell ref="CKQ323:CKQ324"/>
    <mergeCell ref="CKR323:CKR324"/>
    <mergeCell ref="CKS323:CKS324"/>
    <mergeCell ref="CKU323:CKU324"/>
    <mergeCell ref="CKV323:CKV324"/>
    <mergeCell ref="CKW323:CKW324"/>
    <mergeCell ref="CKX323:CKX324"/>
    <mergeCell ref="CKY323:CKY324"/>
    <mergeCell ref="CKZ323:CKZ324"/>
    <mergeCell ref="CLG323:CLG324"/>
    <mergeCell ref="CLH323:CLH324"/>
    <mergeCell ref="CLI323:CLI324"/>
    <mergeCell ref="CLK323:CLK324"/>
    <mergeCell ref="CLL323:CLL324"/>
    <mergeCell ref="CKK324:CKP324"/>
    <mergeCell ref="CLA324:CLF324"/>
    <mergeCell ref="CLQ324:CLV324"/>
    <mergeCell ref="CMG324:CML324"/>
    <mergeCell ref="CNE323:CNE324"/>
    <mergeCell ref="CNG323:CNG324"/>
    <mergeCell ref="CNH323:CNH324"/>
    <mergeCell ref="CNI323:CNI324"/>
    <mergeCell ref="CNJ323:CNJ324"/>
    <mergeCell ref="CNK323:CNK324"/>
    <mergeCell ref="CNL323:CNL324"/>
    <mergeCell ref="CNS323:CNS324"/>
    <mergeCell ref="CNT323:CNT324"/>
    <mergeCell ref="CNU323:CNU324"/>
    <mergeCell ref="CMW324:CNB324"/>
    <mergeCell ref="CNM324:CNR324"/>
    <mergeCell ref="COC324:COH324"/>
    <mergeCell ref="COS324:COX324"/>
    <mergeCell ref="CMR323:CMR324"/>
    <mergeCell ref="CMS323:CMS324"/>
    <mergeCell ref="CMT323:CMT324"/>
    <mergeCell ref="CMU323:CMU324"/>
    <mergeCell ref="CMV323:CMV324"/>
    <mergeCell ref="CNC323:CNC324"/>
    <mergeCell ref="CND323:CND324"/>
    <mergeCell ref="CLM323:CLM324"/>
    <mergeCell ref="CLN323:CLN324"/>
    <mergeCell ref="CLO323:CLO324"/>
    <mergeCell ref="CLP323:CLP324"/>
    <mergeCell ref="CLW323:CLW324"/>
    <mergeCell ref="CLX323:CLX324"/>
    <mergeCell ref="CLY323:CLY324"/>
    <mergeCell ref="CMA323:CMA324"/>
    <mergeCell ref="CMB323:CMB324"/>
    <mergeCell ref="CMC323:CMC324"/>
    <mergeCell ref="CMD323:CMD324"/>
    <mergeCell ref="CME323:CME324"/>
    <mergeCell ref="CMF323:CMF324"/>
    <mergeCell ref="CMM323:CMM324"/>
    <mergeCell ref="CMN323:CMN324"/>
    <mergeCell ref="CMO323:CMO324"/>
    <mergeCell ref="CMQ323:CMQ324"/>
    <mergeCell ref="CGS324:CGX324"/>
    <mergeCell ref="CHI324:CHN324"/>
    <mergeCell ref="CDY323:CDY324"/>
    <mergeCell ref="CEA323:CEA324"/>
    <mergeCell ref="CEB323:CEB324"/>
    <mergeCell ref="CEF323:CEF324"/>
    <mergeCell ref="CEN323:CEN324"/>
    <mergeCell ref="CFG323:CFG324"/>
    <mergeCell ref="CFH323:CFH324"/>
    <mergeCell ref="CFI323:CFI324"/>
    <mergeCell ref="CFJ323:CFJ324"/>
    <mergeCell ref="CJC323:CJC324"/>
    <mergeCell ref="CJD323:CJD324"/>
    <mergeCell ref="CJK323:CJK324"/>
    <mergeCell ref="CJL323:CJL324"/>
    <mergeCell ref="CJM323:CJM324"/>
    <mergeCell ref="CJO323:CJO324"/>
    <mergeCell ref="CJP323:CJP324"/>
    <mergeCell ref="CJQ323:CJQ324"/>
    <mergeCell ref="CJR323:CJR324"/>
    <mergeCell ref="CJS323:CJS324"/>
    <mergeCell ref="CJT323:CJT324"/>
    <mergeCell ref="CKA323:CKA324"/>
    <mergeCell ref="CKB323:CKB324"/>
    <mergeCell ref="CKC323:CKC324"/>
    <mergeCell ref="CKE323:CKE324"/>
    <mergeCell ref="CKF323:CKF324"/>
    <mergeCell ref="CKG323:CKG324"/>
    <mergeCell ref="CHX323:CHX324"/>
    <mergeCell ref="CIE323:CIE324"/>
    <mergeCell ref="CIF323:CIF324"/>
    <mergeCell ref="CIG323:CIG324"/>
    <mergeCell ref="CII323:CII324"/>
    <mergeCell ref="CIJ323:CIJ324"/>
    <mergeCell ref="CIK323:CIK324"/>
    <mergeCell ref="CIL323:CIL324"/>
    <mergeCell ref="CIM323:CIM324"/>
    <mergeCell ref="CIN323:CIN324"/>
    <mergeCell ref="CIU323:CIU324"/>
    <mergeCell ref="CIV323:CIV324"/>
    <mergeCell ref="CIW323:CIW324"/>
    <mergeCell ref="CIY323:CIY324"/>
    <mergeCell ref="CIZ323:CIZ324"/>
    <mergeCell ref="CJA323:CJA324"/>
    <mergeCell ref="CJB323:CJB324"/>
    <mergeCell ref="CHY324:CID324"/>
    <mergeCell ref="CIO324:CIT324"/>
    <mergeCell ref="CJE324:CJJ324"/>
    <mergeCell ref="CJU324:CJZ324"/>
    <mergeCell ref="CET323:CET324"/>
    <mergeCell ref="CEU323:CEU324"/>
    <mergeCell ref="CEV323:CEV324"/>
    <mergeCell ref="CGZ323:CGZ324"/>
    <mergeCell ref="CHA323:CHA324"/>
    <mergeCell ref="CHC323:CHC324"/>
    <mergeCell ref="CHD323:CHD324"/>
    <mergeCell ref="CKH323:CKH324"/>
    <mergeCell ref="CKI323:CKI324"/>
    <mergeCell ref="CBM323:CBM324"/>
    <mergeCell ref="CBO323:CBO324"/>
    <mergeCell ref="CHS323:CHS324"/>
    <mergeCell ref="CHT323:CHT324"/>
    <mergeCell ref="CHU323:CHU324"/>
    <mergeCell ref="CHV323:CHV324"/>
    <mergeCell ref="CHW323:CHW324"/>
    <mergeCell ref="CFT323:CFT324"/>
    <mergeCell ref="CFU323:CFU324"/>
    <mergeCell ref="CFW323:CFW324"/>
    <mergeCell ref="CFX323:CFX324"/>
    <mergeCell ref="CFY323:CFY324"/>
    <mergeCell ref="CFZ323:CFZ324"/>
    <mergeCell ref="CGA323:CGA324"/>
    <mergeCell ref="CGB323:CGB324"/>
    <mergeCell ref="CGI323:CGI324"/>
    <mergeCell ref="CGJ323:CGJ324"/>
    <mergeCell ref="CGK323:CGK324"/>
    <mergeCell ref="CGM323:CGM324"/>
    <mergeCell ref="CGN323:CGN324"/>
    <mergeCell ref="CGO323:CGO324"/>
    <mergeCell ref="CGP323:CGP324"/>
    <mergeCell ref="CGQ323:CGQ324"/>
    <mergeCell ref="CGR323:CGR324"/>
    <mergeCell ref="CED323:CED324"/>
    <mergeCell ref="CEC323:CEC324"/>
    <mergeCell ref="CEE323:CEE324"/>
    <mergeCell ref="CCF323:CCF324"/>
    <mergeCell ref="CCG323:CCG324"/>
    <mergeCell ref="CCH323:CCH324"/>
    <mergeCell ref="CCI323:CCI324"/>
    <mergeCell ref="CCJ323:CCJ324"/>
    <mergeCell ref="CCQ323:CCQ324"/>
    <mergeCell ref="CCR323:CCR324"/>
    <mergeCell ref="CCS323:CCS324"/>
    <mergeCell ref="CCU323:CCU324"/>
    <mergeCell ref="CCV323:CCV324"/>
    <mergeCell ref="CCW323:CCW324"/>
    <mergeCell ref="CCX323:CCX324"/>
    <mergeCell ref="CCY323:CCY324"/>
    <mergeCell ref="CCZ323:CCZ324"/>
    <mergeCell ref="CDG323:CDG324"/>
    <mergeCell ref="CDH323:CDH324"/>
    <mergeCell ref="CDI323:CDI324"/>
    <mergeCell ref="CHE323:CHE324"/>
    <mergeCell ref="CHF323:CHF324"/>
    <mergeCell ref="CHG323:CHG324"/>
    <mergeCell ref="CHH323:CHH324"/>
    <mergeCell ref="CHO323:CHO324"/>
    <mergeCell ref="CHP323:CHP324"/>
    <mergeCell ref="CHQ323:CHQ324"/>
    <mergeCell ref="CFK323:CFK324"/>
    <mergeCell ref="CFL323:CFL324"/>
    <mergeCell ref="CBP323:CBP324"/>
    <mergeCell ref="CBR323:CBR324"/>
    <mergeCell ref="CBS323:CBS324"/>
    <mergeCell ref="CBT323:CBT324"/>
    <mergeCell ref="CCA323:CCA324"/>
    <mergeCell ref="CCB323:CCB324"/>
    <mergeCell ref="CCC323:CCC324"/>
    <mergeCell ref="CCE323:CCE324"/>
    <mergeCell ref="CGY323:CGY324"/>
    <mergeCell ref="BYR323:BYR324"/>
    <mergeCell ref="BYY323:BYY324"/>
    <mergeCell ref="BVH323:BVH324"/>
    <mergeCell ref="BVI323:BVI324"/>
    <mergeCell ref="BVK323:BVK324"/>
    <mergeCell ref="BVL323:BVL324"/>
    <mergeCell ref="BVM323:BVM324"/>
    <mergeCell ref="BVN323:BVN324"/>
    <mergeCell ref="BVO323:BVO324"/>
    <mergeCell ref="BVP323:BVP324"/>
    <mergeCell ref="BVW323:BVW324"/>
    <mergeCell ref="BVX323:BVX324"/>
    <mergeCell ref="BVY323:BVY324"/>
    <mergeCell ref="BWA323:BWA324"/>
    <mergeCell ref="BWB323:BWB324"/>
    <mergeCell ref="BWC323:BWC324"/>
    <mergeCell ref="BWD323:BWD324"/>
    <mergeCell ref="BWE323:BWE324"/>
    <mergeCell ref="BWF323:BWF324"/>
    <mergeCell ref="BXJ323:BXJ324"/>
    <mergeCell ref="BXK323:BXK324"/>
    <mergeCell ref="BYZ323:BYZ324"/>
    <mergeCell ref="BZA323:BZA324"/>
    <mergeCell ref="BZC323:BZC324"/>
    <mergeCell ref="BZD323:BZD324"/>
    <mergeCell ref="BZE323:BZE324"/>
    <mergeCell ref="BZF323:BZF324"/>
    <mergeCell ref="BZG323:BZG324"/>
    <mergeCell ref="BZH323:BZH324"/>
    <mergeCell ref="BZO323:BZO324"/>
    <mergeCell ref="BZP323:BZP324"/>
    <mergeCell ref="BZQ323:BZQ324"/>
    <mergeCell ref="BZS323:BZS324"/>
    <mergeCell ref="BZT323:BZT324"/>
    <mergeCell ref="BZU323:BZU324"/>
    <mergeCell ref="BYO323:BYO324"/>
    <mergeCell ref="BYP323:BYP324"/>
    <mergeCell ref="BYA323:BYA324"/>
    <mergeCell ref="BYB323:BYB324"/>
    <mergeCell ref="BYI323:BYI324"/>
    <mergeCell ref="BYJ323:BYJ324"/>
    <mergeCell ref="BYK323:BYK324"/>
    <mergeCell ref="BYM323:BYM324"/>
    <mergeCell ref="BUE323:BUE324"/>
    <mergeCell ref="BUF323:BUF324"/>
    <mergeCell ref="BRT323:BRT324"/>
    <mergeCell ref="BRU323:BRU324"/>
    <mergeCell ref="BRV323:BRV324"/>
    <mergeCell ref="BRW323:BRW324"/>
    <mergeCell ref="BRX323:BRX324"/>
    <mergeCell ref="BSE323:BSE324"/>
    <mergeCell ref="BSF323:BSF324"/>
    <mergeCell ref="BSG323:BSG324"/>
    <mergeCell ref="BSI323:BSI324"/>
    <mergeCell ref="BSJ323:BSJ324"/>
    <mergeCell ref="BSK323:BSK324"/>
    <mergeCell ref="BSL323:BSL324"/>
    <mergeCell ref="BSM323:BSM324"/>
    <mergeCell ref="BSN323:BSN324"/>
    <mergeCell ref="BSU323:BSU324"/>
    <mergeCell ref="BSV323:BSV324"/>
    <mergeCell ref="BSW323:BSW324"/>
    <mergeCell ref="BQO323:BQO324"/>
    <mergeCell ref="BQP323:BQP324"/>
    <mergeCell ref="BQQ323:BQQ324"/>
    <mergeCell ref="BQR323:BQR324"/>
    <mergeCell ref="BQY323:BQY324"/>
    <mergeCell ref="BQZ323:BQZ324"/>
    <mergeCell ref="BRA323:BRA324"/>
    <mergeCell ref="BRC323:BRC324"/>
    <mergeCell ref="BRD323:BRD324"/>
    <mergeCell ref="BRE323:BRE324"/>
    <mergeCell ref="BRF323:BRF324"/>
    <mergeCell ref="BRG323:BRG324"/>
    <mergeCell ref="BRH323:BRH324"/>
    <mergeCell ref="BRO323:BRO324"/>
    <mergeCell ref="BRP323:BRP324"/>
    <mergeCell ref="BRQ323:BRQ324"/>
    <mergeCell ref="BRS323:BRS324"/>
    <mergeCell ref="BSZ323:BSZ324"/>
    <mergeCell ref="BTA323:BTA324"/>
    <mergeCell ref="BTB323:BTB324"/>
    <mergeCell ref="BTC323:BTC324"/>
    <mergeCell ref="BTD323:BTD324"/>
    <mergeCell ref="BTK323:BTK324"/>
    <mergeCell ref="BTL323:BTL324"/>
    <mergeCell ref="BTM323:BTM324"/>
    <mergeCell ref="BTO323:BTO324"/>
    <mergeCell ref="BTP323:BTP324"/>
    <mergeCell ref="BTQ323:BTQ324"/>
    <mergeCell ref="BTR323:BTR324"/>
    <mergeCell ref="BTS323:BTS324"/>
    <mergeCell ref="BTT323:BTT324"/>
    <mergeCell ref="BUA323:BUA324"/>
    <mergeCell ref="BUB323:BUB324"/>
    <mergeCell ref="BUW323:BUW324"/>
    <mergeCell ref="BUX323:BUX324"/>
    <mergeCell ref="BUY323:BUY324"/>
    <mergeCell ref="BUZ323:BUZ324"/>
    <mergeCell ref="BVG323:BVG324"/>
    <mergeCell ref="BXL323:BXL324"/>
    <mergeCell ref="BPJ323:BPJ324"/>
    <mergeCell ref="BPK323:BPK324"/>
    <mergeCell ref="BPL323:BPL324"/>
    <mergeCell ref="BPS323:BPS324"/>
    <mergeCell ref="BPT323:BPT324"/>
    <mergeCell ref="BPU323:BPU324"/>
    <mergeCell ref="BPW323:BPW324"/>
    <mergeCell ref="BPX323:BPX324"/>
    <mergeCell ref="BPY323:BPY324"/>
    <mergeCell ref="BPZ323:BPZ324"/>
    <mergeCell ref="BQA323:BQA324"/>
    <mergeCell ref="BQB323:BQB324"/>
    <mergeCell ref="BQI323:BQI324"/>
    <mergeCell ref="BQJ323:BQJ324"/>
    <mergeCell ref="BQK323:BQK324"/>
    <mergeCell ref="BQM323:BQM324"/>
    <mergeCell ref="BQN323:BQN324"/>
    <mergeCell ref="BOE323:BOE324"/>
    <mergeCell ref="BOF323:BOF324"/>
    <mergeCell ref="BOM323:BOM324"/>
    <mergeCell ref="BON323:BON324"/>
    <mergeCell ref="BOO323:BOO324"/>
    <mergeCell ref="BOQ323:BOQ324"/>
    <mergeCell ref="BOR323:BOR324"/>
    <mergeCell ref="BOS323:BOS324"/>
    <mergeCell ref="BOT323:BOT324"/>
    <mergeCell ref="BOU323:BOU324"/>
    <mergeCell ref="BOV323:BOV324"/>
    <mergeCell ref="BPC323:BPC324"/>
    <mergeCell ref="BPD323:BPD324"/>
    <mergeCell ref="BPE323:BPE324"/>
    <mergeCell ref="BPG323:BPG324"/>
    <mergeCell ref="BPH323:BPH324"/>
    <mergeCell ref="BPI323:BPI324"/>
    <mergeCell ref="BMZ323:BMZ324"/>
    <mergeCell ref="BNG323:BNG324"/>
    <mergeCell ref="BNH323:BNH324"/>
    <mergeCell ref="BNI323:BNI324"/>
    <mergeCell ref="BNK323:BNK324"/>
    <mergeCell ref="BNL323:BNL324"/>
    <mergeCell ref="BNM323:BNM324"/>
    <mergeCell ref="BNN323:BNN324"/>
    <mergeCell ref="BNO323:BNO324"/>
    <mergeCell ref="BNP323:BNP324"/>
    <mergeCell ref="BNW323:BNW324"/>
    <mergeCell ref="BNX323:BNX324"/>
    <mergeCell ref="BNY323:BNY324"/>
    <mergeCell ref="BOA323:BOA324"/>
    <mergeCell ref="BOB323:BOB324"/>
    <mergeCell ref="BOC323:BOC324"/>
    <mergeCell ref="BOD323:BOD324"/>
    <mergeCell ref="BMU323:BMU324"/>
    <mergeCell ref="BMV323:BMV324"/>
    <mergeCell ref="BMW323:BMW324"/>
    <mergeCell ref="BMX323:BMX324"/>
    <mergeCell ref="BMY323:BMY324"/>
    <mergeCell ref="BKV323:BKV324"/>
    <mergeCell ref="BKW323:BKW324"/>
    <mergeCell ref="BKY323:BKY324"/>
    <mergeCell ref="BKZ323:BKZ324"/>
    <mergeCell ref="BLA323:BLA324"/>
    <mergeCell ref="BLB323:BLB324"/>
    <mergeCell ref="BLC323:BLC324"/>
    <mergeCell ref="BLD323:BLD324"/>
    <mergeCell ref="BLK323:BLK324"/>
    <mergeCell ref="BLL323:BLL324"/>
    <mergeCell ref="BLM323:BLM324"/>
    <mergeCell ref="BLO323:BLO324"/>
    <mergeCell ref="BLP323:BLP324"/>
    <mergeCell ref="BLQ323:BLQ324"/>
    <mergeCell ref="BLR323:BLR324"/>
    <mergeCell ref="BLS323:BLS324"/>
    <mergeCell ref="BLT323:BLT324"/>
    <mergeCell ref="BMH323:BMH324"/>
    <mergeCell ref="BMI323:BMI324"/>
    <mergeCell ref="BMJ323:BMJ324"/>
    <mergeCell ref="BMQ323:BMQ324"/>
    <mergeCell ref="BMR323:BMR324"/>
    <mergeCell ref="BMS323:BMS324"/>
    <mergeCell ref="BMA323:BMA324"/>
    <mergeCell ref="BMB323:BMB324"/>
    <mergeCell ref="BMC323:BMC324"/>
    <mergeCell ref="BME323:BME324"/>
    <mergeCell ref="BMF323:BMF324"/>
    <mergeCell ref="BMG323:BMG324"/>
    <mergeCell ref="BIQ323:BIQ324"/>
    <mergeCell ref="BIR323:BIR324"/>
    <mergeCell ref="BIY323:BIY324"/>
    <mergeCell ref="BIZ323:BIZ324"/>
    <mergeCell ref="BGS323:BGS324"/>
    <mergeCell ref="BGT323:BGT324"/>
    <mergeCell ref="BEX323:BEX324"/>
    <mergeCell ref="BEY323:BEY324"/>
    <mergeCell ref="BEZ323:BEZ324"/>
    <mergeCell ref="BFG323:BFG324"/>
    <mergeCell ref="BFH323:BFH324"/>
    <mergeCell ref="BFI323:BFI324"/>
    <mergeCell ref="BFK323:BFK324"/>
    <mergeCell ref="BFL323:BFL324"/>
    <mergeCell ref="BFM323:BFM324"/>
    <mergeCell ref="BFN323:BFN324"/>
    <mergeCell ref="BFO323:BFO324"/>
    <mergeCell ref="BFP323:BFP324"/>
    <mergeCell ref="BFW323:BFW324"/>
    <mergeCell ref="BFX323:BFX324"/>
    <mergeCell ref="BFY323:BFY324"/>
    <mergeCell ref="BGA323:BGA324"/>
    <mergeCell ref="BGB323:BGB324"/>
    <mergeCell ref="BCG323:BCG324"/>
    <mergeCell ref="BCI323:BCI324"/>
    <mergeCell ref="BCJ323:BCJ324"/>
    <mergeCell ref="BCK323:BCK324"/>
    <mergeCell ref="BCL323:BCL324"/>
    <mergeCell ref="BCM323:BCM324"/>
    <mergeCell ref="BEA323:BEA324"/>
    <mergeCell ref="BEB323:BEB324"/>
    <mergeCell ref="BEC323:BEC324"/>
    <mergeCell ref="BEE323:BEE324"/>
    <mergeCell ref="BEF323:BEF324"/>
    <mergeCell ref="BEG323:BEG324"/>
    <mergeCell ref="BEH323:BEH324"/>
    <mergeCell ref="BEI323:BEI324"/>
    <mergeCell ref="BEJ323:BEJ324"/>
    <mergeCell ref="BEQ323:BEQ324"/>
    <mergeCell ref="BER323:BER324"/>
    <mergeCell ref="BES323:BES324"/>
    <mergeCell ref="BEU323:BEU324"/>
    <mergeCell ref="BEV323:BEV324"/>
    <mergeCell ref="BEW323:BEW324"/>
    <mergeCell ref="BDR323:BDR324"/>
    <mergeCell ref="BCO324:BCT324"/>
    <mergeCell ref="BDE324:BDJ324"/>
    <mergeCell ref="BDU324:BDZ324"/>
    <mergeCell ref="BEK324:BEP324"/>
    <mergeCell ref="BFA324:BFF324"/>
    <mergeCell ref="BFQ324:BFV324"/>
    <mergeCell ref="BGG324:BGL324"/>
    <mergeCell ref="BGU323:BGU324"/>
    <mergeCell ref="BGV323:BGV324"/>
    <mergeCell ref="BHC323:BHC324"/>
    <mergeCell ref="BHD323:BHD324"/>
    <mergeCell ref="BHE323:BHE324"/>
    <mergeCell ref="BHG323:BHG324"/>
    <mergeCell ref="BDS323:BDS324"/>
    <mergeCell ref="BDT323:BDT324"/>
    <mergeCell ref="BCN323:BCN324"/>
    <mergeCell ref="BCU323:BCU324"/>
    <mergeCell ref="BCV323:BCV324"/>
    <mergeCell ref="BCW323:BCW324"/>
    <mergeCell ref="BCY323:BCY324"/>
    <mergeCell ref="BCZ323:BCZ324"/>
    <mergeCell ref="BDA323:BDA324"/>
    <mergeCell ref="BDB323:BDB324"/>
    <mergeCell ref="BDC323:BDC324"/>
    <mergeCell ref="BDD323:BDD324"/>
    <mergeCell ref="BDK323:BDK324"/>
    <mergeCell ref="BDL323:BDL324"/>
    <mergeCell ref="BDM323:BDM324"/>
    <mergeCell ref="BDO323:BDO324"/>
    <mergeCell ref="BDP323:BDP324"/>
    <mergeCell ref="BDQ323:BDQ324"/>
    <mergeCell ref="BBO323:BBO324"/>
    <mergeCell ref="BBP323:BBP324"/>
    <mergeCell ref="BBQ323:BBQ324"/>
    <mergeCell ref="BBS323:BBS324"/>
    <mergeCell ref="BBT323:BBT324"/>
    <mergeCell ref="BBU323:BBU324"/>
    <mergeCell ref="BBV323:BBV324"/>
    <mergeCell ref="BBW323:BBW324"/>
    <mergeCell ref="BBX323:BBX324"/>
    <mergeCell ref="BCE323:BCE324"/>
    <mergeCell ref="BCF323:BCF324"/>
    <mergeCell ref="AYA323:AYA324"/>
    <mergeCell ref="AYB323:AYB324"/>
    <mergeCell ref="AYC323:AYC324"/>
    <mergeCell ref="AYD323:AYD324"/>
    <mergeCell ref="AYE323:AYE324"/>
    <mergeCell ref="AYF323:AYF324"/>
    <mergeCell ref="AYM323:AYM324"/>
    <mergeCell ref="AYN323:AYN324"/>
    <mergeCell ref="AYO323:AYO324"/>
    <mergeCell ref="AYQ323:AYQ324"/>
    <mergeCell ref="AYR323:AYR324"/>
    <mergeCell ref="AYS323:AYS324"/>
    <mergeCell ref="AYT323:AYT324"/>
    <mergeCell ref="AYU323:AYU324"/>
    <mergeCell ref="AYV323:AYV324"/>
    <mergeCell ref="AZC323:AZC324"/>
    <mergeCell ref="AZD323:AZD324"/>
    <mergeCell ref="BAJ323:BAJ324"/>
    <mergeCell ref="BAK323:BAK324"/>
    <mergeCell ref="BAM323:BAM324"/>
    <mergeCell ref="BAN323:BAN324"/>
    <mergeCell ref="BAO323:BAO324"/>
    <mergeCell ref="BAP323:BAP324"/>
    <mergeCell ref="BAQ323:BAQ324"/>
    <mergeCell ref="BAR323:BAR324"/>
    <mergeCell ref="BAY323:BAY324"/>
    <mergeCell ref="BAZ323:BAZ324"/>
    <mergeCell ref="BBA323:BBA324"/>
    <mergeCell ref="BBC323:BBC324"/>
    <mergeCell ref="BBD323:BBD324"/>
    <mergeCell ref="BBE323:BBE324"/>
    <mergeCell ref="BBF323:BBF324"/>
    <mergeCell ref="BBG323:BBG324"/>
    <mergeCell ref="BBH323:BBH324"/>
    <mergeCell ref="AZE323:AZE324"/>
    <mergeCell ref="AZG323:AZG324"/>
    <mergeCell ref="AZH323:AZH324"/>
    <mergeCell ref="AZI323:AZI324"/>
    <mergeCell ref="AZJ323:AZJ324"/>
    <mergeCell ref="AZK323:AZK324"/>
    <mergeCell ref="AWV323:AWV324"/>
    <mergeCell ref="AWW323:AWW324"/>
    <mergeCell ref="AWX323:AWX324"/>
    <mergeCell ref="AWY323:AWY324"/>
    <mergeCell ref="AWZ323:AWZ324"/>
    <mergeCell ref="AXG323:AXG324"/>
    <mergeCell ref="AXH323:AXH324"/>
    <mergeCell ref="AXI323:AXI324"/>
    <mergeCell ref="AXK323:AXK324"/>
    <mergeCell ref="AXL323:AXL324"/>
    <mergeCell ref="AXM323:AXM324"/>
    <mergeCell ref="AXN323:AXN324"/>
    <mergeCell ref="AXO323:AXO324"/>
    <mergeCell ref="AXP323:AXP324"/>
    <mergeCell ref="AXW323:AXW324"/>
    <mergeCell ref="AXX323:AXX324"/>
    <mergeCell ref="AXY323:AXY324"/>
    <mergeCell ref="BBI324:BBN324"/>
    <mergeCell ref="BBY324:BCD324"/>
    <mergeCell ref="AVQ323:AVQ324"/>
    <mergeCell ref="AVR323:AVR324"/>
    <mergeCell ref="AVS323:AVS324"/>
    <mergeCell ref="AVT323:AVT324"/>
    <mergeCell ref="AWA323:AWA324"/>
    <mergeCell ref="AWB323:AWB324"/>
    <mergeCell ref="AWC323:AWC324"/>
    <mergeCell ref="AWE323:AWE324"/>
    <mergeCell ref="AWF323:AWF324"/>
    <mergeCell ref="AWG323:AWG324"/>
    <mergeCell ref="AWH323:AWH324"/>
    <mergeCell ref="AWI323:AWI324"/>
    <mergeCell ref="AWJ323:AWJ324"/>
    <mergeCell ref="AWQ323:AWQ324"/>
    <mergeCell ref="AWR323:AWR324"/>
    <mergeCell ref="AWS323:AWS324"/>
    <mergeCell ref="AWU323:AWU324"/>
    <mergeCell ref="AZL323:AZL324"/>
    <mergeCell ref="AZS323:AZS324"/>
    <mergeCell ref="AZT323:AZT324"/>
    <mergeCell ref="AZU323:AZU324"/>
    <mergeCell ref="AZW323:AZW324"/>
    <mergeCell ref="AZX323:AZX324"/>
    <mergeCell ref="AZY323:AZY324"/>
    <mergeCell ref="AZZ323:AZZ324"/>
    <mergeCell ref="BAA323:BAA324"/>
    <mergeCell ref="BAB323:BAB324"/>
    <mergeCell ref="BAI323:BAI324"/>
    <mergeCell ref="AUL323:AUL324"/>
    <mergeCell ref="AUM323:AUM324"/>
    <mergeCell ref="AUN323:AUN324"/>
    <mergeCell ref="AUU323:AUU324"/>
    <mergeCell ref="AUV323:AUV324"/>
    <mergeCell ref="AUW323:AUW324"/>
    <mergeCell ref="AUY323:AUY324"/>
    <mergeCell ref="AUZ323:AUZ324"/>
    <mergeCell ref="AVA323:AVA324"/>
    <mergeCell ref="AVB323:AVB324"/>
    <mergeCell ref="AVC323:AVC324"/>
    <mergeCell ref="AVD323:AVD324"/>
    <mergeCell ref="AVK323:AVK324"/>
    <mergeCell ref="AVL323:AVL324"/>
    <mergeCell ref="AVM323:AVM324"/>
    <mergeCell ref="AVO323:AVO324"/>
    <mergeCell ref="AVP323:AVP324"/>
    <mergeCell ref="ATG323:ATG324"/>
    <mergeCell ref="ATH323:ATH324"/>
    <mergeCell ref="ATO323:ATO324"/>
    <mergeCell ref="ATP323:ATP324"/>
    <mergeCell ref="ATQ323:ATQ324"/>
    <mergeCell ref="ATS323:ATS324"/>
    <mergeCell ref="ATT323:ATT324"/>
    <mergeCell ref="ATU323:ATU324"/>
    <mergeCell ref="ATV323:ATV324"/>
    <mergeCell ref="ATW323:ATW324"/>
    <mergeCell ref="ATX323:ATX324"/>
    <mergeCell ref="AUE323:AUE324"/>
    <mergeCell ref="AUF323:AUF324"/>
    <mergeCell ref="AUG323:AUG324"/>
    <mergeCell ref="AUI323:AUI324"/>
    <mergeCell ref="AUJ323:AUJ324"/>
    <mergeCell ref="AUK323:AUK324"/>
    <mergeCell ref="ASB323:ASB324"/>
    <mergeCell ref="ASI323:ASI324"/>
    <mergeCell ref="ASJ323:ASJ324"/>
    <mergeCell ref="ASK323:ASK324"/>
    <mergeCell ref="ASM323:ASM324"/>
    <mergeCell ref="ASN323:ASN324"/>
    <mergeCell ref="ASO323:ASO324"/>
    <mergeCell ref="ASP323:ASP324"/>
    <mergeCell ref="ASQ323:ASQ324"/>
    <mergeCell ref="ASR323:ASR324"/>
    <mergeCell ref="ASY323:ASY324"/>
    <mergeCell ref="ASZ323:ASZ324"/>
    <mergeCell ref="ATA323:ATA324"/>
    <mergeCell ref="ATC323:ATC324"/>
    <mergeCell ref="ATD323:ATD324"/>
    <mergeCell ref="ATE323:ATE324"/>
    <mergeCell ref="ATF323:ATF324"/>
    <mergeCell ref="ARC323:ARC324"/>
    <mergeCell ref="ARD323:ARD324"/>
    <mergeCell ref="ARE323:ARE324"/>
    <mergeCell ref="ARG323:ARG324"/>
    <mergeCell ref="ARH323:ARH324"/>
    <mergeCell ref="ARI323:ARI324"/>
    <mergeCell ref="ARJ323:ARJ324"/>
    <mergeCell ref="ARK323:ARK324"/>
    <mergeCell ref="ARL323:ARL324"/>
    <mergeCell ref="ARS323:ARS324"/>
    <mergeCell ref="ART323:ART324"/>
    <mergeCell ref="ARU323:ARU324"/>
    <mergeCell ref="ARW323:ARW324"/>
    <mergeCell ref="ARX323:ARX324"/>
    <mergeCell ref="ARY323:ARY324"/>
    <mergeCell ref="ARZ323:ARZ324"/>
    <mergeCell ref="ASA323:ASA324"/>
    <mergeCell ref="APX323:APX324"/>
    <mergeCell ref="APY323:APY324"/>
    <mergeCell ref="AQA323:AQA324"/>
    <mergeCell ref="AQB323:AQB324"/>
    <mergeCell ref="AQC323:AQC324"/>
    <mergeCell ref="AQD323:AQD324"/>
    <mergeCell ref="AQE323:AQE324"/>
    <mergeCell ref="AQF323:AQF324"/>
    <mergeCell ref="AQM323:AQM324"/>
    <mergeCell ref="AQN323:AQN324"/>
    <mergeCell ref="AQO323:AQO324"/>
    <mergeCell ref="AQQ323:AQQ324"/>
    <mergeCell ref="AQR323:AQR324"/>
    <mergeCell ref="AQS323:AQS324"/>
    <mergeCell ref="AQT323:AQT324"/>
    <mergeCell ref="AQU323:AQU324"/>
    <mergeCell ref="AQV323:AQV324"/>
    <mergeCell ref="AOJ323:AOJ324"/>
    <mergeCell ref="AOQ323:AOQ324"/>
    <mergeCell ref="AOR323:AOR324"/>
    <mergeCell ref="AMJ323:AMJ324"/>
    <mergeCell ref="AMK323:AMK324"/>
    <mergeCell ref="AML323:AML324"/>
    <mergeCell ref="AMM323:AMM324"/>
    <mergeCell ref="AMN323:AMN324"/>
    <mergeCell ref="AMU323:AMU324"/>
    <mergeCell ref="AMV323:AMV324"/>
    <mergeCell ref="AMW323:AMW324"/>
    <mergeCell ref="AMY323:AMY324"/>
    <mergeCell ref="AMZ323:AMZ324"/>
    <mergeCell ref="ANA323:ANA324"/>
    <mergeCell ref="ANB323:ANB324"/>
    <mergeCell ref="ANC323:ANC324"/>
    <mergeCell ref="AND323:AND324"/>
    <mergeCell ref="ANK323:ANK324"/>
    <mergeCell ref="ANL323:ANL324"/>
    <mergeCell ref="ANM323:ANM324"/>
    <mergeCell ref="APA324:APF324"/>
    <mergeCell ref="APQ324:APV324"/>
    <mergeCell ref="AQG324:AQL324"/>
    <mergeCell ref="AOS323:AOS324"/>
    <mergeCell ref="AOU323:AOU324"/>
    <mergeCell ref="AOV323:AOV324"/>
    <mergeCell ref="AOW323:AOW324"/>
    <mergeCell ref="AOX323:AOX324"/>
    <mergeCell ref="AOY323:AOY324"/>
    <mergeCell ref="AOZ323:AOZ324"/>
    <mergeCell ref="APG323:APG324"/>
    <mergeCell ref="APH323:APH324"/>
    <mergeCell ref="API323:API324"/>
    <mergeCell ref="APK323:APK324"/>
    <mergeCell ref="APL323:APL324"/>
    <mergeCell ref="APM323:APM324"/>
    <mergeCell ref="APN323:APN324"/>
    <mergeCell ref="APO323:APO324"/>
    <mergeCell ref="APP323:APP324"/>
    <mergeCell ref="APW323:APW324"/>
    <mergeCell ref="ALE323:ALE324"/>
    <mergeCell ref="ALF323:ALF324"/>
    <mergeCell ref="ALG323:ALG324"/>
    <mergeCell ref="ALH323:ALH324"/>
    <mergeCell ref="ALO323:ALO324"/>
    <mergeCell ref="ALP323:ALP324"/>
    <mergeCell ref="ALQ323:ALQ324"/>
    <mergeCell ref="ALS323:ALS324"/>
    <mergeCell ref="ALT323:ALT324"/>
    <mergeCell ref="ALU323:ALU324"/>
    <mergeCell ref="ALV323:ALV324"/>
    <mergeCell ref="ALW323:ALW324"/>
    <mergeCell ref="ALX323:ALX324"/>
    <mergeCell ref="AME323:AME324"/>
    <mergeCell ref="AMF323:AMF324"/>
    <mergeCell ref="AMG323:AMG324"/>
    <mergeCell ref="AMI323:AMI324"/>
    <mergeCell ref="AOH323:AOH324"/>
    <mergeCell ref="AOA323:AOA324"/>
    <mergeCell ref="AOB323:AOB324"/>
    <mergeCell ref="AOC323:AOC324"/>
    <mergeCell ref="AOE323:AOE324"/>
    <mergeCell ref="AOF323:AOF324"/>
    <mergeCell ref="AOG323:AOG324"/>
    <mergeCell ref="AOI323:AOI324"/>
    <mergeCell ref="ALI324:ALN324"/>
    <mergeCell ref="ALY324:AMD324"/>
    <mergeCell ref="AMO324:AMT324"/>
    <mergeCell ref="ANE324:ANJ324"/>
    <mergeCell ref="ANU324:ANZ324"/>
    <mergeCell ref="AOK324:AOP324"/>
    <mergeCell ref="ANO323:ANO324"/>
    <mergeCell ref="ANP323:ANP324"/>
    <mergeCell ref="ANQ323:ANQ324"/>
    <mergeCell ref="ANR323:ANR324"/>
    <mergeCell ref="ANS323:ANS324"/>
    <mergeCell ref="ANT323:ANT324"/>
    <mergeCell ref="AJZ323:AJZ324"/>
    <mergeCell ref="AKA323:AKA324"/>
    <mergeCell ref="AKB323:AKB324"/>
    <mergeCell ref="AKI323:AKI324"/>
    <mergeCell ref="AKJ323:AKJ324"/>
    <mergeCell ref="AKK323:AKK324"/>
    <mergeCell ref="AKM323:AKM324"/>
    <mergeCell ref="AKN323:AKN324"/>
    <mergeCell ref="AKO323:AKO324"/>
    <mergeCell ref="AKP323:AKP324"/>
    <mergeCell ref="AKQ323:AKQ324"/>
    <mergeCell ref="AKR323:AKR324"/>
    <mergeCell ref="AKY323:AKY324"/>
    <mergeCell ref="AKZ323:AKZ324"/>
    <mergeCell ref="ALA323:ALA324"/>
    <mergeCell ref="ALC323:ALC324"/>
    <mergeCell ref="ALD323:ALD324"/>
    <mergeCell ref="AIU323:AIU324"/>
    <mergeCell ref="AIV323:AIV324"/>
    <mergeCell ref="AJC323:AJC324"/>
    <mergeCell ref="AJD323:AJD324"/>
    <mergeCell ref="AJE323:AJE324"/>
    <mergeCell ref="AJG323:AJG324"/>
    <mergeCell ref="AJH323:AJH324"/>
    <mergeCell ref="AJI323:AJI324"/>
    <mergeCell ref="AJJ323:AJJ324"/>
    <mergeCell ref="AJK323:AJK324"/>
    <mergeCell ref="AJL323:AJL324"/>
    <mergeCell ref="AJS323:AJS324"/>
    <mergeCell ref="AJT323:AJT324"/>
    <mergeCell ref="AJU323:AJU324"/>
    <mergeCell ref="AJW323:AJW324"/>
    <mergeCell ref="AJX323:AJX324"/>
    <mergeCell ref="AJY323:AJY324"/>
    <mergeCell ref="AIW324:AJB324"/>
    <mergeCell ref="AJM324:AJR324"/>
    <mergeCell ref="AKC324:AKH324"/>
    <mergeCell ref="AKS324:AKX324"/>
    <mergeCell ref="AHP323:AHP324"/>
    <mergeCell ref="AHW323:AHW324"/>
    <mergeCell ref="AHX323:AHX324"/>
    <mergeCell ref="AHY323:AHY324"/>
    <mergeCell ref="AIA323:AIA324"/>
    <mergeCell ref="AIB323:AIB324"/>
    <mergeCell ref="AIC323:AIC324"/>
    <mergeCell ref="AID323:AID324"/>
    <mergeCell ref="AIE323:AIE324"/>
    <mergeCell ref="AIF323:AIF324"/>
    <mergeCell ref="AIM323:AIM324"/>
    <mergeCell ref="AIN323:AIN324"/>
    <mergeCell ref="AIO323:AIO324"/>
    <mergeCell ref="AIQ323:AIQ324"/>
    <mergeCell ref="AIR323:AIR324"/>
    <mergeCell ref="AIS323:AIS324"/>
    <mergeCell ref="AIT323:AIT324"/>
    <mergeCell ref="AGQ323:AGQ324"/>
    <mergeCell ref="AGR323:AGR324"/>
    <mergeCell ref="AGS323:AGS324"/>
    <mergeCell ref="AGU323:AGU324"/>
    <mergeCell ref="AGV323:AGV324"/>
    <mergeCell ref="AGW323:AGW324"/>
    <mergeCell ref="AGX323:AGX324"/>
    <mergeCell ref="AGY323:AGY324"/>
    <mergeCell ref="AGZ323:AGZ324"/>
    <mergeCell ref="AHG323:AHG324"/>
    <mergeCell ref="AHH323:AHH324"/>
    <mergeCell ref="AHI323:AHI324"/>
    <mergeCell ref="AHK323:AHK324"/>
    <mergeCell ref="AHL323:AHL324"/>
    <mergeCell ref="AHM323:AHM324"/>
    <mergeCell ref="AHN323:AHN324"/>
    <mergeCell ref="AHO323:AHO324"/>
    <mergeCell ref="AHA324:AHF324"/>
    <mergeCell ref="AHQ324:AHV324"/>
    <mergeCell ref="AIG324:AIL324"/>
    <mergeCell ref="AFL323:AFL324"/>
    <mergeCell ref="AFM323:AFM324"/>
    <mergeCell ref="AFO323:AFO324"/>
    <mergeCell ref="AFP323:AFP324"/>
    <mergeCell ref="AFQ323:AFQ324"/>
    <mergeCell ref="AFR323:AFR324"/>
    <mergeCell ref="AFS323:AFS324"/>
    <mergeCell ref="AFT323:AFT324"/>
    <mergeCell ref="AGA323:AGA324"/>
    <mergeCell ref="AGB323:AGB324"/>
    <mergeCell ref="AGC323:AGC324"/>
    <mergeCell ref="AGE323:AGE324"/>
    <mergeCell ref="AGF323:AGF324"/>
    <mergeCell ref="AGG323:AGG324"/>
    <mergeCell ref="AGH323:AGH324"/>
    <mergeCell ref="AGI323:AGI324"/>
    <mergeCell ref="AGJ323:AGJ324"/>
    <mergeCell ref="AEG323:AEG324"/>
    <mergeCell ref="AEI323:AEI324"/>
    <mergeCell ref="AEJ323:AEJ324"/>
    <mergeCell ref="AEK323:AEK324"/>
    <mergeCell ref="AEL323:AEL324"/>
    <mergeCell ref="AEM323:AEM324"/>
    <mergeCell ref="AEN323:AEN324"/>
    <mergeCell ref="AEU323:AEU324"/>
    <mergeCell ref="AEV323:AEV324"/>
    <mergeCell ref="AEW323:AEW324"/>
    <mergeCell ref="AEY323:AEY324"/>
    <mergeCell ref="AEZ323:AEZ324"/>
    <mergeCell ref="AFA323:AFA324"/>
    <mergeCell ref="AFB323:AFB324"/>
    <mergeCell ref="AFC323:AFC324"/>
    <mergeCell ref="AFD323:AFD324"/>
    <mergeCell ref="AFK323:AFK324"/>
    <mergeCell ref="AEO324:AET324"/>
    <mergeCell ref="AFE324:AFJ324"/>
    <mergeCell ref="AFU324:AFZ324"/>
    <mergeCell ref="ADC323:ADC324"/>
    <mergeCell ref="ADD323:ADD324"/>
    <mergeCell ref="ADE323:ADE324"/>
    <mergeCell ref="ADF323:ADF324"/>
    <mergeCell ref="ADG323:ADG324"/>
    <mergeCell ref="ADH323:ADH324"/>
    <mergeCell ref="ADO323:ADO324"/>
    <mergeCell ref="ADP323:ADP324"/>
    <mergeCell ref="ADQ323:ADQ324"/>
    <mergeCell ref="ADS323:ADS324"/>
    <mergeCell ref="ADT323:ADT324"/>
    <mergeCell ref="ADU323:ADU324"/>
    <mergeCell ref="ADV323:ADV324"/>
    <mergeCell ref="ADW323:ADW324"/>
    <mergeCell ref="ADX323:ADX324"/>
    <mergeCell ref="AEE323:AEE324"/>
    <mergeCell ref="AEF323:AEF324"/>
    <mergeCell ref="ABX323:ABX324"/>
    <mergeCell ref="ABY323:ABY324"/>
    <mergeCell ref="ABZ323:ABZ324"/>
    <mergeCell ref="ACA323:ACA324"/>
    <mergeCell ref="ACB323:ACB324"/>
    <mergeCell ref="ACI323:ACI324"/>
    <mergeCell ref="ACJ323:ACJ324"/>
    <mergeCell ref="ACK323:ACK324"/>
    <mergeCell ref="ACM323:ACM324"/>
    <mergeCell ref="ACN323:ACN324"/>
    <mergeCell ref="ACO323:ACO324"/>
    <mergeCell ref="ACP323:ACP324"/>
    <mergeCell ref="ACQ323:ACQ324"/>
    <mergeCell ref="ACR323:ACR324"/>
    <mergeCell ref="ACY323:ACY324"/>
    <mergeCell ref="ACZ323:ACZ324"/>
    <mergeCell ref="ADA323:ADA324"/>
    <mergeCell ref="ACC324:ACH324"/>
    <mergeCell ref="ACS324:ACX324"/>
    <mergeCell ref="ADI324:ADN324"/>
    <mergeCell ref="ADY324:AED324"/>
    <mergeCell ref="AAS323:AAS324"/>
    <mergeCell ref="AAT323:AAT324"/>
    <mergeCell ref="AAU323:AAU324"/>
    <mergeCell ref="AAV323:AAV324"/>
    <mergeCell ref="ABC323:ABC324"/>
    <mergeCell ref="ABD323:ABD324"/>
    <mergeCell ref="ABE323:ABE324"/>
    <mergeCell ref="ABG323:ABG324"/>
    <mergeCell ref="ABH323:ABH324"/>
    <mergeCell ref="ABI323:ABI324"/>
    <mergeCell ref="ABJ323:ABJ324"/>
    <mergeCell ref="ABK323:ABK324"/>
    <mergeCell ref="ABL323:ABL324"/>
    <mergeCell ref="ABS323:ABS324"/>
    <mergeCell ref="ABT323:ABT324"/>
    <mergeCell ref="ABU323:ABU324"/>
    <mergeCell ref="ABW323:ABW324"/>
    <mergeCell ref="ZN323:ZN324"/>
    <mergeCell ref="ZO323:ZO324"/>
    <mergeCell ref="ZP323:ZP324"/>
    <mergeCell ref="ZW323:ZW324"/>
    <mergeCell ref="ZX323:ZX324"/>
    <mergeCell ref="ZY323:ZY324"/>
    <mergeCell ref="AAA323:AAA324"/>
    <mergeCell ref="AAB323:AAB324"/>
    <mergeCell ref="AAC323:AAC324"/>
    <mergeCell ref="AAD323:AAD324"/>
    <mergeCell ref="AAE323:AAE324"/>
    <mergeCell ref="AAF323:AAF324"/>
    <mergeCell ref="AAM323:AAM324"/>
    <mergeCell ref="AAN323:AAN324"/>
    <mergeCell ref="AAO323:AAO324"/>
    <mergeCell ref="AAQ323:AAQ324"/>
    <mergeCell ref="AAR323:AAR324"/>
    <mergeCell ref="ZQ324:ZV324"/>
    <mergeCell ref="AAG324:AAL324"/>
    <mergeCell ref="AAW324:ABB324"/>
    <mergeCell ref="ABM324:ABR324"/>
    <mergeCell ref="YI323:YI324"/>
    <mergeCell ref="YJ323:YJ324"/>
    <mergeCell ref="YQ323:YQ324"/>
    <mergeCell ref="YR323:YR324"/>
    <mergeCell ref="YS323:YS324"/>
    <mergeCell ref="YU323:YU324"/>
    <mergeCell ref="YV323:YV324"/>
    <mergeCell ref="YW323:YW324"/>
    <mergeCell ref="YX323:YX324"/>
    <mergeCell ref="YY323:YY324"/>
    <mergeCell ref="YZ323:YZ324"/>
    <mergeCell ref="ZG323:ZG324"/>
    <mergeCell ref="ZH323:ZH324"/>
    <mergeCell ref="ZI323:ZI324"/>
    <mergeCell ref="ZK323:ZK324"/>
    <mergeCell ref="ZL323:ZL324"/>
    <mergeCell ref="ZM323:ZM324"/>
    <mergeCell ref="XD323:XD324"/>
    <mergeCell ref="XK323:XK324"/>
    <mergeCell ref="XL323:XL324"/>
    <mergeCell ref="XM323:XM324"/>
    <mergeCell ref="XO323:XO324"/>
    <mergeCell ref="XP323:XP324"/>
    <mergeCell ref="XQ323:XQ324"/>
    <mergeCell ref="XR323:XR324"/>
    <mergeCell ref="XS323:XS324"/>
    <mergeCell ref="XT323:XT324"/>
    <mergeCell ref="YA323:YA324"/>
    <mergeCell ref="YB323:YB324"/>
    <mergeCell ref="YC323:YC324"/>
    <mergeCell ref="YE323:YE324"/>
    <mergeCell ref="YF323:YF324"/>
    <mergeCell ref="YG323:YG324"/>
    <mergeCell ref="YH323:YH324"/>
    <mergeCell ref="XE324:XJ324"/>
    <mergeCell ref="XU324:XZ324"/>
    <mergeCell ref="YK324:YP324"/>
    <mergeCell ref="ZA324:ZF324"/>
    <mergeCell ref="WE323:WE324"/>
    <mergeCell ref="WF323:WF324"/>
    <mergeCell ref="WG323:WG324"/>
    <mergeCell ref="WI323:WI324"/>
    <mergeCell ref="WJ323:WJ324"/>
    <mergeCell ref="WK323:WK324"/>
    <mergeCell ref="WL323:WL324"/>
    <mergeCell ref="WM323:WM324"/>
    <mergeCell ref="WN323:WN324"/>
    <mergeCell ref="WU323:WU324"/>
    <mergeCell ref="WV323:WV324"/>
    <mergeCell ref="WW323:WW324"/>
    <mergeCell ref="WY323:WY324"/>
    <mergeCell ref="WZ323:WZ324"/>
    <mergeCell ref="XA323:XA324"/>
    <mergeCell ref="XB323:XB324"/>
    <mergeCell ref="XC323:XC324"/>
    <mergeCell ref="UZ323:UZ324"/>
    <mergeCell ref="VA323:VA324"/>
    <mergeCell ref="VC323:VC324"/>
    <mergeCell ref="VD323:VD324"/>
    <mergeCell ref="VE323:VE324"/>
    <mergeCell ref="VF323:VF324"/>
    <mergeCell ref="VG323:VG324"/>
    <mergeCell ref="VH323:VH324"/>
    <mergeCell ref="VO323:VO324"/>
    <mergeCell ref="VP323:VP324"/>
    <mergeCell ref="VQ323:VQ324"/>
    <mergeCell ref="VS323:VS324"/>
    <mergeCell ref="VT323:VT324"/>
    <mergeCell ref="VU323:VU324"/>
    <mergeCell ref="VV323:VV324"/>
    <mergeCell ref="VW323:VW324"/>
    <mergeCell ref="VX323:VX324"/>
    <mergeCell ref="VI324:VN324"/>
    <mergeCell ref="VY324:WD324"/>
    <mergeCell ref="WO324:WT324"/>
    <mergeCell ref="TU323:TU324"/>
    <mergeCell ref="TW323:TW324"/>
    <mergeCell ref="TX323:TX324"/>
    <mergeCell ref="TY323:TY324"/>
    <mergeCell ref="TZ323:TZ324"/>
    <mergeCell ref="UA323:UA324"/>
    <mergeCell ref="UB323:UB324"/>
    <mergeCell ref="UI323:UI324"/>
    <mergeCell ref="UJ323:UJ324"/>
    <mergeCell ref="UK323:UK324"/>
    <mergeCell ref="UM323:UM324"/>
    <mergeCell ref="UN323:UN324"/>
    <mergeCell ref="UO323:UO324"/>
    <mergeCell ref="UP323:UP324"/>
    <mergeCell ref="UQ323:UQ324"/>
    <mergeCell ref="UR323:UR324"/>
    <mergeCell ref="UY323:UY324"/>
    <mergeCell ref="UC324:UH324"/>
    <mergeCell ref="US324:UX324"/>
    <mergeCell ref="SQ323:SQ324"/>
    <mergeCell ref="SR323:SR324"/>
    <mergeCell ref="SS323:SS324"/>
    <mergeCell ref="ST323:ST324"/>
    <mergeCell ref="SU323:SU324"/>
    <mergeCell ref="SV323:SV324"/>
    <mergeCell ref="TC323:TC324"/>
    <mergeCell ref="TD323:TD324"/>
    <mergeCell ref="TE323:TE324"/>
    <mergeCell ref="TG323:TG324"/>
    <mergeCell ref="TH323:TH324"/>
    <mergeCell ref="TI323:TI324"/>
    <mergeCell ref="TJ323:TJ324"/>
    <mergeCell ref="TK323:TK324"/>
    <mergeCell ref="TL323:TL324"/>
    <mergeCell ref="TS323:TS324"/>
    <mergeCell ref="TT323:TT324"/>
    <mergeCell ref="SW324:TB324"/>
    <mergeCell ref="TM324:TR324"/>
    <mergeCell ref="RL323:RL324"/>
    <mergeCell ref="RM323:RM324"/>
    <mergeCell ref="RN323:RN324"/>
    <mergeCell ref="RO323:RO324"/>
    <mergeCell ref="RP323:RP324"/>
    <mergeCell ref="RW323:RW324"/>
    <mergeCell ref="RX323:RX324"/>
    <mergeCell ref="RY323:RY324"/>
    <mergeCell ref="SA323:SA324"/>
    <mergeCell ref="SB323:SB324"/>
    <mergeCell ref="SC323:SC324"/>
    <mergeCell ref="SD323:SD324"/>
    <mergeCell ref="SE323:SE324"/>
    <mergeCell ref="SF323:SF324"/>
    <mergeCell ref="SM323:SM324"/>
    <mergeCell ref="SN323:SN324"/>
    <mergeCell ref="SO323:SO324"/>
    <mergeCell ref="RQ324:RV324"/>
    <mergeCell ref="SG324:SL324"/>
    <mergeCell ref="QG323:QG324"/>
    <mergeCell ref="QH323:QH324"/>
    <mergeCell ref="QI323:QI324"/>
    <mergeCell ref="QJ323:QJ324"/>
    <mergeCell ref="QQ323:QQ324"/>
    <mergeCell ref="QR323:QR324"/>
    <mergeCell ref="QS323:QS324"/>
    <mergeCell ref="QU323:QU324"/>
    <mergeCell ref="QV323:QV324"/>
    <mergeCell ref="QW323:QW324"/>
    <mergeCell ref="QX323:QX324"/>
    <mergeCell ref="QY323:QY324"/>
    <mergeCell ref="QZ323:QZ324"/>
    <mergeCell ref="RG323:RG324"/>
    <mergeCell ref="RH323:RH324"/>
    <mergeCell ref="RI323:RI324"/>
    <mergeCell ref="RK323:RK324"/>
    <mergeCell ref="QK324:QP324"/>
    <mergeCell ref="RA324:RF324"/>
    <mergeCell ref="PB323:PB324"/>
    <mergeCell ref="PC323:PC324"/>
    <mergeCell ref="PD323:PD324"/>
    <mergeCell ref="PK323:PK324"/>
    <mergeCell ref="PL323:PL324"/>
    <mergeCell ref="PM323:PM324"/>
    <mergeCell ref="PO323:PO324"/>
    <mergeCell ref="PP323:PP324"/>
    <mergeCell ref="PQ323:PQ324"/>
    <mergeCell ref="PR323:PR324"/>
    <mergeCell ref="PS323:PS324"/>
    <mergeCell ref="PT323:PT324"/>
    <mergeCell ref="QA323:QA324"/>
    <mergeCell ref="QB323:QB324"/>
    <mergeCell ref="QC323:QC324"/>
    <mergeCell ref="QE323:QE324"/>
    <mergeCell ref="QF323:QF324"/>
    <mergeCell ref="PE324:PJ324"/>
    <mergeCell ref="PU324:PZ324"/>
    <mergeCell ref="NW323:NW324"/>
    <mergeCell ref="NX323:NX324"/>
    <mergeCell ref="OE323:OE324"/>
    <mergeCell ref="OF323:OF324"/>
    <mergeCell ref="OG323:OG324"/>
    <mergeCell ref="OI323:OI324"/>
    <mergeCell ref="OJ323:OJ324"/>
    <mergeCell ref="OK323:OK324"/>
    <mergeCell ref="OL323:OL324"/>
    <mergeCell ref="OM323:OM324"/>
    <mergeCell ref="ON323:ON324"/>
    <mergeCell ref="OU323:OU324"/>
    <mergeCell ref="OV323:OV324"/>
    <mergeCell ref="OW323:OW324"/>
    <mergeCell ref="OY323:OY324"/>
    <mergeCell ref="OZ323:OZ324"/>
    <mergeCell ref="PA323:PA324"/>
    <mergeCell ref="NY324:OD324"/>
    <mergeCell ref="OO324:OT324"/>
    <mergeCell ref="MR323:MR324"/>
    <mergeCell ref="MY323:MY324"/>
    <mergeCell ref="MZ323:MZ324"/>
    <mergeCell ref="NA323:NA324"/>
    <mergeCell ref="NC323:NC324"/>
    <mergeCell ref="ND323:ND324"/>
    <mergeCell ref="NE323:NE324"/>
    <mergeCell ref="NF323:NF324"/>
    <mergeCell ref="NG323:NG324"/>
    <mergeCell ref="NH323:NH324"/>
    <mergeCell ref="NO323:NO324"/>
    <mergeCell ref="NP323:NP324"/>
    <mergeCell ref="NQ323:NQ324"/>
    <mergeCell ref="NS323:NS324"/>
    <mergeCell ref="NT323:NT324"/>
    <mergeCell ref="NU323:NU324"/>
    <mergeCell ref="NV323:NV324"/>
    <mergeCell ref="MS324:MX324"/>
    <mergeCell ref="NI324:NN324"/>
    <mergeCell ref="LS323:LS324"/>
    <mergeCell ref="LT323:LT324"/>
    <mergeCell ref="LU323:LU324"/>
    <mergeCell ref="LW323:LW324"/>
    <mergeCell ref="LX323:LX324"/>
    <mergeCell ref="LY323:LY324"/>
    <mergeCell ref="LZ323:LZ324"/>
    <mergeCell ref="MA323:MA324"/>
    <mergeCell ref="MB323:MB324"/>
    <mergeCell ref="MI323:MI324"/>
    <mergeCell ref="MJ323:MJ324"/>
    <mergeCell ref="MK323:MK324"/>
    <mergeCell ref="MM323:MM324"/>
    <mergeCell ref="MN323:MN324"/>
    <mergeCell ref="MO323:MO324"/>
    <mergeCell ref="MP323:MP324"/>
    <mergeCell ref="MQ323:MQ324"/>
    <mergeCell ref="MC324:MH324"/>
    <mergeCell ref="KN323:KN324"/>
    <mergeCell ref="KO323:KO324"/>
    <mergeCell ref="KQ323:KQ324"/>
    <mergeCell ref="KR323:KR324"/>
    <mergeCell ref="KS323:KS324"/>
    <mergeCell ref="KT323:KT324"/>
    <mergeCell ref="KU323:KU324"/>
    <mergeCell ref="KV323:KV324"/>
    <mergeCell ref="LC323:LC324"/>
    <mergeCell ref="LD323:LD324"/>
    <mergeCell ref="LE323:LE324"/>
    <mergeCell ref="LG323:LG324"/>
    <mergeCell ref="LH323:LH324"/>
    <mergeCell ref="LI323:LI324"/>
    <mergeCell ref="LJ323:LJ324"/>
    <mergeCell ref="LK323:LK324"/>
    <mergeCell ref="LL323:LL324"/>
    <mergeCell ref="JI323:JI324"/>
    <mergeCell ref="JK323:JK324"/>
    <mergeCell ref="JL323:JL324"/>
    <mergeCell ref="JM323:JM324"/>
    <mergeCell ref="JN323:JN324"/>
    <mergeCell ref="JO323:JO324"/>
    <mergeCell ref="JP323:JP324"/>
    <mergeCell ref="JW323:JW324"/>
    <mergeCell ref="JX323:JX324"/>
    <mergeCell ref="JY323:JY324"/>
    <mergeCell ref="KA323:KA324"/>
    <mergeCell ref="KB323:KB324"/>
    <mergeCell ref="KC323:KC324"/>
    <mergeCell ref="KD323:KD324"/>
    <mergeCell ref="KE323:KE324"/>
    <mergeCell ref="KF323:KF324"/>
    <mergeCell ref="KM323:KM324"/>
    <mergeCell ref="IE323:IE324"/>
    <mergeCell ref="IF323:IF324"/>
    <mergeCell ref="IG323:IG324"/>
    <mergeCell ref="IH323:IH324"/>
    <mergeCell ref="II323:II324"/>
    <mergeCell ref="IJ323:IJ324"/>
    <mergeCell ref="IQ323:IQ324"/>
    <mergeCell ref="IR323:IR324"/>
    <mergeCell ref="IS323:IS324"/>
    <mergeCell ref="IU323:IU324"/>
    <mergeCell ref="IV323:IV324"/>
    <mergeCell ref="IW323:IW324"/>
    <mergeCell ref="IX323:IX324"/>
    <mergeCell ref="IY323:IY324"/>
    <mergeCell ref="IZ323:IZ324"/>
    <mergeCell ref="JG323:JG324"/>
    <mergeCell ref="JH323:JH324"/>
    <mergeCell ref="GZ323:GZ324"/>
    <mergeCell ref="HA323:HA324"/>
    <mergeCell ref="HB323:HB324"/>
    <mergeCell ref="HC323:HC324"/>
    <mergeCell ref="HD323:HD324"/>
    <mergeCell ref="HK323:HK324"/>
    <mergeCell ref="HL323:HL324"/>
    <mergeCell ref="HM323:HM324"/>
    <mergeCell ref="HO323:HO324"/>
    <mergeCell ref="HP323:HP324"/>
    <mergeCell ref="HQ323:HQ324"/>
    <mergeCell ref="HR323:HR324"/>
    <mergeCell ref="HS323:HS324"/>
    <mergeCell ref="HT323:HT324"/>
    <mergeCell ref="IA323:IA324"/>
    <mergeCell ref="IB323:IB324"/>
    <mergeCell ref="IC323:IC324"/>
    <mergeCell ref="FU323:FU324"/>
    <mergeCell ref="DL323:DL324"/>
    <mergeCell ref="DS323:DS324"/>
    <mergeCell ref="FV323:FV324"/>
    <mergeCell ref="FW323:FW324"/>
    <mergeCell ref="FX323:FX324"/>
    <mergeCell ref="GE323:GE324"/>
    <mergeCell ref="GF323:GF324"/>
    <mergeCell ref="GG323:GG324"/>
    <mergeCell ref="GI323:GI324"/>
    <mergeCell ref="GJ323:GJ324"/>
    <mergeCell ref="GK323:GK324"/>
    <mergeCell ref="GL323:GL324"/>
    <mergeCell ref="GM323:GM324"/>
    <mergeCell ref="GN323:GN324"/>
    <mergeCell ref="GU323:GU324"/>
    <mergeCell ref="GV323:GV324"/>
    <mergeCell ref="GW323:GW324"/>
    <mergeCell ref="GY323:GY324"/>
    <mergeCell ref="EP323:EP324"/>
    <mergeCell ref="EQ323:EQ324"/>
    <mergeCell ref="ER323:ER324"/>
    <mergeCell ref="EY323:EY324"/>
    <mergeCell ref="EZ323:EZ324"/>
    <mergeCell ref="FA323:FA324"/>
    <mergeCell ref="FC323:FC324"/>
    <mergeCell ref="FD323:FD324"/>
    <mergeCell ref="FE323:FE324"/>
    <mergeCell ref="FF323:FF324"/>
    <mergeCell ref="FG323:FG324"/>
    <mergeCell ref="FH323:FH324"/>
    <mergeCell ref="FO323:FO324"/>
    <mergeCell ref="FP323:FP324"/>
    <mergeCell ref="FQ323:FQ324"/>
    <mergeCell ref="FS323:FS324"/>
    <mergeCell ref="FT323:FT324"/>
    <mergeCell ref="DT323:DT324"/>
    <mergeCell ref="DU323:DU324"/>
    <mergeCell ref="DW323:DW324"/>
    <mergeCell ref="DX323:DX324"/>
    <mergeCell ref="DY323:DY324"/>
    <mergeCell ref="DZ323:DZ324"/>
    <mergeCell ref="EA323:EA324"/>
    <mergeCell ref="EB323:EB324"/>
    <mergeCell ref="EI323:EI324"/>
    <mergeCell ref="EJ323:EJ324"/>
    <mergeCell ref="EK323:EK324"/>
    <mergeCell ref="EM323:EM324"/>
    <mergeCell ref="EN323:EN324"/>
    <mergeCell ref="EO323:EO324"/>
    <mergeCell ref="CO323:CO324"/>
    <mergeCell ref="CQ323:CQ324"/>
    <mergeCell ref="CR323:CR324"/>
    <mergeCell ref="CS323:CS324"/>
    <mergeCell ref="CT323:CT324"/>
    <mergeCell ref="CU323:CU324"/>
    <mergeCell ref="CV323:CV324"/>
    <mergeCell ref="DC323:DC324"/>
    <mergeCell ref="DD323:DD324"/>
    <mergeCell ref="DE323:DE324"/>
    <mergeCell ref="DG323:DG324"/>
    <mergeCell ref="DH323:DH324"/>
    <mergeCell ref="DI323:DI324"/>
    <mergeCell ref="DJ323:DJ324"/>
    <mergeCell ref="DK323:DK324"/>
    <mergeCell ref="I296:N296"/>
    <mergeCell ref="BP323:BP324"/>
    <mergeCell ref="BW323:BW324"/>
    <mergeCell ref="BX323:BX324"/>
    <mergeCell ref="BY323:BY324"/>
    <mergeCell ref="CA323:CA324"/>
    <mergeCell ref="CB323:CB324"/>
    <mergeCell ref="CC323:CC324"/>
    <mergeCell ref="CD323:CD324"/>
    <mergeCell ref="CE323:CE324"/>
    <mergeCell ref="AC323:AC324"/>
    <mergeCell ref="AE323:AE324"/>
    <mergeCell ref="AF323:AF324"/>
    <mergeCell ref="AG323:AG324"/>
    <mergeCell ref="AH323:AH324"/>
    <mergeCell ref="AI323:AI324"/>
    <mergeCell ref="AJ323:AJ324"/>
    <mergeCell ref="AQ323:AQ324"/>
    <mergeCell ref="AR323:AR324"/>
    <mergeCell ref="AS323:AS324"/>
    <mergeCell ref="AU323:AU324"/>
    <mergeCell ref="AV323:AV324"/>
    <mergeCell ref="AW323:AW324"/>
    <mergeCell ref="AX323:AX324"/>
    <mergeCell ref="AY323:AY324"/>
    <mergeCell ref="AZ323:AZ324"/>
    <mergeCell ref="W321:W322"/>
    <mergeCell ref="X321:X322"/>
    <mergeCell ref="O309:O310"/>
    <mergeCell ref="P309:P310"/>
    <mergeCell ref="W309:W310"/>
    <mergeCell ref="X309:X310"/>
    <mergeCell ref="I310:N310"/>
    <mergeCell ref="W295:W296"/>
    <mergeCell ref="X295:X296"/>
    <mergeCell ref="P319:P320"/>
    <mergeCell ref="X319:X320"/>
    <mergeCell ref="I320:N320"/>
    <mergeCell ref="BG323:BG324"/>
    <mergeCell ref="BH323:BH324"/>
    <mergeCell ref="BI323:BI324"/>
    <mergeCell ref="BK323:BK324"/>
    <mergeCell ref="BL323:BL324"/>
    <mergeCell ref="BM323:BM324"/>
    <mergeCell ref="BN323:BN324"/>
    <mergeCell ref="BO323:BO324"/>
    <mergeCell ref="W323:W324"/>
    <mergeCell ref="S323:S324"/>
    <mergeCell ref="X305:X306"/>
    <mergeCell ref="W265:W266"/>
    <mergeCell ref="X265:X266"/>
    <mergeCell ref="W267:W268"/>
    <mergeCell ref="X267:X268"/>
    <mergeCell ref="D269:D270"/>
    <mergeCell ref="E265:E266"/>
    <mergeCell ref="F265:F266"/>
    <mergeCell ref="X273:X274"/>
    <mergeCell ref="W277:W278"/>
    <mergeCell ref="X277:X278"/>
    <mergeCell ref="W263:W264"/>
    <mergeCell ref="X263:X264"/>
    <mergeCell ref="X271:X272"/>
    <mergeCell ref="I272:N272"/>
    <mergeCell ref="E261:E262"/>
    <mergeCell ref="H297:H298"/>
    <mergeCell ref="O297:O298"/>
    <mergeCell ref="P297:P298"/>
    <mergeCell ref="I298:N298"/>
    <mergeCell ref="P287:P288"/>
    <mergeCell ref="I288:N288"/>
    <mergeCell ref="D289:D290"/>
    <mergeCell ref="E289:E290"/>
    <mergeCell ref="F289:F290"/>
    <mergeCell ref="G289:G290"/>
    <mergeCell ref="H289:H290"/>
    <mergeCell ref="E267:E268"/>
    <mergeCell ref="F267:F268"/>
    <mergeCell ref="I270:N270"/>
    <mergeCell ref="O275:O276"/>
    <mergeCell ref="W279:W280"/>
    <mergeCell ref="X279:X280"/>
    <mergeCell ref="W271:W272"/>
    <mergeCell ref="W273:W274"/>
    <mergeCell ref="X275:X276"/>
    <mergeCell ref="I276:N276"/>
    <mergeCell ref="I266:N266"/>
    <mergeCell ref="D271:D272"/>
    <mergeCell ref="E271:E272"/>
    <mergeCell ref="F271:F272"/>
    <mergeCell ref="F277:F278"/>
    <mergeCell ref="D273:D274"/>
    <mergeCell ref="E273:E274"/>
    <mergeCell ref="F273:F274"/>
    <mergeCell ref="G273:G274"/>
    <mergeCell ref="H273:H274"/>
    <mergeCell ref="O273:O274"/>
    <mergeCell ref="P273:P274"/>
    <mergeCell ref="I274:N274"/>
    <mergeCell ref="F275:F276"/>
    <mergeCell ref="G275:G276"/>
    <mergeCell ref="X285:X286"/>
    <mergeCell ref="I286:N286"/>
    <mergeCell ref="D281:D282"/>
    <mergeCell ref="E281:E282"/>
    <mergeCell ref="F281:F282"/>
    <mergeCell ref="D267:D268"/>
    <mergeCell ref="O331:O332"/>
    <mergeCell ref="P331:P332"/>
    <mergeCell ref="D321:D322"/>
    <mergeCell ref="E321:E322"/>
    <mergeCell ref="P275:P276"/>
    <mergeCell ref="X287:X288"/>
    <mergeCell ref="X289:X290"/>
    <mergeCell ref="D277:D278"/>
    <mergeCell ref="E277:E278"/>
    <mergeCell ref="W281:W282"/>
    <mergeCell ref="X281:X282"/>
    <mergeCell ref="A279:A280"/>
    <mergeCell ref="D279:D280"/>
    <mergeCell ref="E279:E280"/>
    <mergeCell ref="F279:F280"/>
    <mergeCell ref="CN323:CN324"/>
    <mergeCell ref="I290:N290"/>
    <mergeCell ref="X311:X312"/>
    <mergeCell ref="I312:N312"/>
    <mergeCell ref="CM323:CM324"/>
    <mergeCell ref="I306:N306"/>
    <mergeCell ref="G321:G322"/>
    <mergeCell ref="H321:H322"/>
    <mergeCell ref="O321:O322"/>
    <mergeCell ref="CF323:CF324"/>
    <mergeCell ref="D315:D316"/>
    <mergeCell ref="P315:P316"/>
    <mergeCell ref="X315:X316"/>
    <mergeCell ref="I316:N316"/>
    <mergeCell ref="A281:A282"/>
    <mergeCell ref="W331:W332"/>
    <mergeCell ref="X331:X332"/>
    <mergeCell ref="A315:A316"/>
    <mergeCell ref="H293:H294"/>
    <mergeCell ref="O293:O294"/>
    <mergeCell ref="P293:P294"/>
    <mergeCell ref="I294:N294"/>
    <mergeCell ref="D303:D304"/>
    <mergeCell ref="E303:E304"/>
    <mergeCell ref="F303:F304"/>
    <mergeCell ref="G303:G304"/>
    <mergeCell ref="H303:H304"/>
    <mergeCell ref="O303:O304"/>
    <mergeCell ref="P303:P304"/>
    <mergeCell ref="W303:W304"/>
    <mergeCell ref="X303:X304"/>
    <mergeCell ref="I304:N304"/>
    <mergeCell ref="P305:P306"/>
    <mergeCell ref="A299:A300"/>
    <mergeCell ref="D299:D300"/>
    <mergeCell ref="E299:E300"/>
    <mergeCell ref="F299:F300"/>
    <mergeCell ref="G299:G300"/>
    <mergeCell ref="G287:G288"/>
    <mergeCell ref="H287:H288"/>
    <mergeCell ref="O287:O288"/>
    <mergeCell ref="W283:W284"/>
    <mergeCell ref="X283:X284"/>
    <mergeCell ref="E275:E276"/>
    <mergeCell ref="P285:P286"/>
    <mergeCell ref="O283:O284"/>
    <mergeCell ref="P283:P284"/>
    <mergeCell ref="X337:X338"/>
    <mergeCell ref="F362:F363"/>
    <mergeCell ref="G362:G363"/>
    <mergeCell ref="H362:H363"/>
    <mergeCell ref="O362:O363"/>
    <mergeCell ref="P362:P363"/>
    <mergeCell ref="W362:W363"/>
    <mergeCell ref="X362:X363"/>
    <mergeCell ref="I363:N363"/>
    <mergeCell ref="A341:A342"/>
    <mergeCell ref="A358:B358"/>
    <mergeCell ref="X343:X344"/>
    <mergeCell ref="I344:N344"/>
    <mergeCell ref="A347:A348"/>
    <mergeCell ref="D347:D348"/>
    <mergeCell ref="E347:E348"/>
    <mergeCell ref="F347:F348"/>
    <mergeCell ref="G347:G348"/>
    <mergeCell ref="H347:H348"/>
    <mergeCell ref="O347:O348"/>
    <mergeCell ref="P347:P348"/>
    <mergeCell ref="W347:W348"/>
    <mergeCell ref="X347:X348"/>
    <mergeCell ref="I348:N348"/>
    <mergeCell ref="P356:P357"/>
    <mergeCell ref="W356:W357"/>
    <mergeCell ref="X356:X357"/>
    <mergeCell ref="I357:N357"/>
    <mergeCell ref="W397:W398"/>
    <mergeCell ref="X397:X398"/>
    <mergeCell ref="I396:N396"/>
    <mergeCell ref="A391:A392"/>
    <mergeCell ref="D391:D392"/>
    <mergeCell ref="E391:E392"/>
    <mergeCell ref="F391:F392"/>
    <mergeCell ref="G391:G392"/>
    <mergeCell ref="H391:H392"/>
    <mergeCell ref="O391:O392"/>
    <mergeCell ref="P391:P392"/>
    <mergeCell ref="W391:W392"/>
    <mergeCell ref="X391:X392"/>
    <mergeCell ref="I392:N392"/>
    <mergeCell ref="W349:W350"/>
    <mergeCell ref="X349:X350"/>
    <mergeCell ref="I350:N350"/>
    <mergeCell ref="A345:A346"/>
    <mergeCell ref="D345:D346"/>
    <mergeCell ref="E345:E346"/>
    <mergeCell ref="F345:F346"/>
    <mergeCell ref="G345:G346"/>
    <mergeCell ref="H345:H346"/>
    <mergeCell ref="A393:A394"/>
    <mergeCell ref="D393:D394"/>
    <mergeCell ref="A362:A363"/>
    <mergeCell ref="D362:D363"/>
    <mergeCell ref="E362:E363"/>
    <mergeCell ref="A337:A338"/>
    <mergeCell ref="D337:D338"/>
    <mergeCell ref="E337:E338"/>
    <mergeCell ref="F337:F338"/>
    <mergeCell ref="O345:O346"/>
    <mergeCell ref="W337:W338"/>
    <mergeCell ref="P345:P346"/>
    <mergeCell ref="A361:B361"/>
    <mergeCell ref="I352:N352"/>
    <mergeCell ref="I342:N342"/>
    <mergeCell ref="F50:F51"/>
    <mergeCell ref="G50:G51"/>
    <mergeCell ref="E60:E61"/>
    <mergeCell ref="F60:F61"/>
    <mergeCell ref="H166:H167"/>
    <mergeCell ref="I79:N79"/>
    <mergeCell ref="E166:E167"/>
    <mergeCell ref="G60:G61"/>
    <mergeCell ref="F166:F167"/>
    <mergeCell ref="P158:P159"/>
    <mergeCell ref="E116:E117"/>
    <mergeCell ref="F116:F117"/>
    <mergeCell ref="G116:G117"/>
    <mergeCell ref="O164:O165"/>
    <mergeCell ref="P164:P165"/>
    <mergeCell ref="D80:D81"/>
    <mergeCell ref="D100:D101"/>
    <mergeCell ref="D84:D85"/>
    <mergeCell ref="I176:N176"/>
    <mergeCell ref="I165:N165"/>
    <mergeCell ref="D90:D91"/>
    <mergeCell ref="E90:E91"/>
    <mergeCell ref="F90:F91"/>
    <mergeCell ref="G90:G91"/>
    <mergeCell ref="O166:O167"/>
    <mergeCell ref="P166:P167"/>
    <mergeCell ref="E80:E81"/>
    <mergeCell ref="A388:C388"/>
    <mergeCell ref="H389:H390"/>
    <mergeCell ref="P343:P344"/>
    <mergeCell ref="F329:F330"/>
    <mergeCell ref="G329:G330"/>
    <mergeCell ref="H329:H330"/>
    <mergeCell ref="O329:O330"/>
    <mergeCell ref="A328:B328"/>
    <mergeCell ref="A331:A332"/>
    <mergeCell ref="A313:A314"/>
    <mergeCell ref="D313:D314"/>
    <mergeCell ref="P313:P314"/>
    <mergeCell ref="A317:A318"/>
    <mergeCell ref="D317:D318"/>
    <mergeCell ref="P317:P318"/>
    <mergeCell ref="I322:N322"/>
    <mergeCell ref="D323:D324"/>
    <mergeCell ref="F321:F322"/>
    <mergeCell ref="E323:E324"/>
    <mergeCell ref="P329:P330"/>
    <mergeCell ref="A375:A376"/>
    <mergeCell ref="D375:D376"/>
    <mergeCell ref="E375:E376"/>
    <mergeCell ref="F375:F376"/>
    <mergeCell ref="G375:G376"/>
    <mergeCell ref="G377:G378"/>
    <mergeCell ref="H377:H378"/>
    <mergeCell ref="H232:H233"/>
    <mergeCell ref="O232:O233"/>
    <mergeCell ref="P217:P218"/>
    <mergeCell ref="I218:N218"/>
    <mergeCell ref="G217:G218"/>
    <mergeCell ref="H217:H218"/>
    <mergeCell ref="O301:O302"/>
    <mergeCell ref="P301:P302"/>
    <mergeCell ref="G402:G403"/>
    <mergeCell ref="H402:H403"/>
    <mergeCell ref="A374:C374"/>
    <mergeCell ref="A377:A378"/>
    <mergeCell ref="E393:E394"/>
    <mergeCell ref="F393:F394"/>
    <mergeCell ref="A389:A390"/>
    <mergeCell ref="D389:D390"/>
    <mergeCell ref="E389:E390"/>
    <mergeCell ref="A399:B399"/>
    <mergeCell ref="A401:C401"/>
    <mergeCell ref="A400:C400"/>
    <mergeCell ref="A382:A383"/>
    <mergeCell ref="D382:D383"/>
    <mergeCell ref="E382:E383"/>
    <mergeCell ref="F382:F383"/>
    <mergeCell ref="G382:G383"/>
    <mergeCell ref="H382:H383"/>
    <mergeCell ref="O382:O383"/>
    <mergeCell ref="P384:P385"/>
    <mergeCell ref="I385:N385"/>
    <mergeCell ref="F389:F390"/>
    <mergeCell ref="G389:G390"/>
    <mergeCell ref="A386:B386"/>
    <mergeCell ref="D356:D357"/>
    <mergeCell ref="E356:E357"/>
    <mergeCell ref="F356:F357"/>
    <mergeCell ref="G356:G357"/>
    <mergeCell ref="H356:H357"/>
    <mergeCell ref="O356:O357"/>
    <mergeCell ref="H375:H376"/>
    <mergeCell ref="O375:O376"/>
    <mergeCell ref="P375:P376"/>
    <mergeCell ref="I376:N376"/>
    <mergeCell ref="A367:A368"/>
    <mergeCell ref="D367:D368"/>
    <mergeCell ref="E367:E368"/>
    <mergeCell ref="F367:F368"/>
    <mergeCell ref="P395:P396"/>
    <mergeCell ref="P382:P383"/>
    <mergeCell ref="G367:G368"/>
    <mergeCell ref="A407:B407"/>
    <mergeCell ref="A404:B404"/>
    <mergeCell ref="A384:A385"/>
    <mergeCell ref="D384:D385"/>
    <mergeCell ref="E384:E385"/>
    <mergeCell ref="F384:F385"/>
    <mergeCell ref="G384:G385"/>
    <mergeCell ref="H384:H385"/>
    <mergeCell ref="O384:O385"/>
    <mergeCell ref="A397:A398"/>
    <mergeCell ref="D397:D398"/>
    <mergeCell ref="E397:E398"/>
    <mergeCell ref="F397:F398"/>
    <mergeCell ref="G397:G398"/>
    <mergeCell ref="H397:H398"/>
    <mergeCell ref="O397:O398"/>
    <mergeCell ref="A366:B366"/>
    <mergeCell ref="A371:B371"/>
    <mergeCell ref="I390:N390"/>
    <mergeCell ref="G393:G394"/>
    <mergeCell ref="H393:H394"/>
    <mergeCell ref="A395:A396"/>
    <mergeCell ref="D395:D396"/>
    <mergeCell ref="E395:E396"/>
    <mergeCell ref="F395:F396"/>
    <mergeCell ref="G395:G396"/>
    <mergeCell ref="H395:H396"/>
    <mergeCell ref="O395:O396"/>
    <mergeCell ref="G305:G306"/>
    <mergeCell ref="H305:H306"/>
    <mergeCell ref="O305:O306"/>
    <mergeCell ref="A307:A308"/>
    <mergeCell ref="D307:D308"/>
    <mergeCell ref="E307:E308"/>
    <mergeCell ref="F307:F308"/>
    <mergeCell ref="E341:E342"/>
    <mergeCell ref="F341:F342"/>
    <mergeCell ref="G341:G342"/>
    <mergeCell ref="H341:H342"/>
    <mergeCell ref="O341:O342"/>
    <mergeCell ref="A349:A350"/>
    <mergeCell ref="D349:D350"/>
    <mergeCell ref="E349:E350"/>
    <mergeCell ref="F349:F350"/>
    <mergeCell ref="G349:G350"/>
    <mergeCell ref="H349:H350"/>
    <mergeCell ref="O349:O350"/>
    <mergeCell ref="A343:A344"/>
    <mergeCell ref="D343:D344"/>
    <mergeCell ref="E343:E344"/>
    <mergeCell ref="F343:F344"/>
    <mergeCell ref="A369:A370"/>
    <mergeCell ref="D369:D370"/>
    <mergeCell ref="E369:E370"/>
    <mergeCell ref="F369:F370"/>
    <mergeCell ref="G369:G370"/>
    <mergeCell ref="H369:H370"/>
    <mergeCell ref="O369:O370"/>
    <mergeCell ref="G343:G344"/>
    <mergeCell ref="D341:D342"/>
    <mergeCell ref="A402:A403"/>
    <mergeCell ref="D402:D403"/>
    <mergeCell ref="E402:E403"/>
    <mergeCell ref="F402:F403"/>
    <mergeCell ref="P263:P264"/>
    <mergeCell ref="D243:D244"/>
    <mergeCell ref="E243:E244"/>
    <mergeCell ref="F243:F244"/>
    <mergeCell ref="G243:G244"/>
    <mergeCell ref="H243:H244"/>
    <mergeCell ref="O243:O244"/>
    <mergeCell ref="P243:P244"/>
    <mergeCell ref="I244:N244"/>
    <mergeCell ref="A245:A246"/>
    <mergeCell ref="D245:D246"/>
    <mergeCell ref="E245:E246"/>
    <mergeCell ref="F245:F246"/>
    <mergeCell ref="G245:G246"/>
    <mergeCell ref="A287:A288"/>
    <mergeCell ref="D287:D288"/>
    <mergeCell ref="E287:E288"/>
    <mergeCell ref="F287:F288"/>
    <mergeCell ref="A236:B236"/>
    <mergeCell ref="D241:D242"/>
    <mergeCell ref="E241:E242"/>
    <mergeCell ref="I240:N240"/>
    <mergeCell ref="A267:A268"/>
    <mergeCell ref="A234:B234"/>
    <mergeCell ref="A232:A233"/>
    <mergeCell ref="D232:D233"/>
    <mergeCell ref="E232:E233"/>
    <mergeCell ref="E293:E294"/>
    <mergeCell ref="F293:F294"/>
    <mergeCell ref="G293:G294"/>
    <mergeCell ref="D293:D294"/>
    <mergeCell ref="I233:N233"/>
    <mergeCell ref="A285:A286"/>
    <mergeCell ref="D285:D286"/>
    <mergeCell ref="G279:G280"/>
    <mergeCell ref="H279:H280"/>
    <mergeCell ref="O279:O280"/>
    <mergeCell ref="G277:G278"/>
    <mergeCell ref="H277:H278"/>
    <mergeCell ref="P291:P292"/>
    <mergeCell ref="I292:N292"/>
    <mergeCell ref="A293:A294"/>
    <mergeCell ref="P237:P238"/>
    <mergeCell ref="I264:N264"/>
    <mergeCell ref="A243:A244"/>
    <mergeCell ref="F241:F242"/>
    <mergeCell ref="G241:G242"/>
    <mergeCell ref="H241:H242"/>
    <mergeCell ref="D237:D238"/>
    <mergeCell ref="E237:E238"/>
    <mergeCell ref="F237:F238"/>
    <mergeCell ref="O241:O242"/>
    <mergeCell ref="G267:G268"/>
    <mergeCell ref="H267:H268"/>
    <mergeCell ref="O217:O218"/>
    <mergeCell ref="F211:F212"/>
    <mergeCell ref="A213:A214"/>
    <mergeCell ref="D213:D214"/>
    <mergeCell ref="E213:E214"/>
    <mergeCell ref="A229:B229"/>
    <mergeCell ref="O192:O193"/>
    <mergeCell ref="H158:H159"/>
    <mergeCell ref="O158:O159"/>
    <mergeCell ref="E186:E187"/>
    <mergeCell ref="F186:F187"/>
    <mergeCell ref="G186:G187"/>
    <mergeCell ref="H186:H187"/>
    <mergeCell ref="O186:O187"/>
    <mergeCell ref="G237:G238"/>
    <mergeCell ref="H237:H238"/>
    <mergeCell ref="O237:O238"/>
    <mergeCell ref="I238:N238"/>
    <mergeCell ref="A241:A242"/>
    <mergeCell ref="A239:A240"/>
    <mergeCell ref="I242:N242"/>
    <mergeCell ref="A224:B224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A46:A47"/>
    <mergeCell ref="D46:D47"/>
    <mergeCell ref="E46:E47"/>
    <mergeCell ref="A66:B66"/>
    <mergeCell ref="P12:P13"/>
    <mergeCell ref="P14:P15"/>
    <mergeCell ref="P16:P17"/>
    <mergeCell ref="P20:P21"/>
    <mergeCell ref="P22:P23"/>
    <mergeCell ref="P24:P25"/>
    <mergeCell ref="O8:O9"/>
    <mergeCell ref="O10:O11"/>
    <mergeCell ref="O12:O13"/>
    <mergeCell ref="O14:O15"/>
    <mergeCell ref="D8:D9"/>
    <mergeCell ref="H22:H23"/>
    <mergeCell ref="H24:H25"/>
    <mergeCell ref="G8:G9"/>
    <mergeCell ref="D10:D11"/>
    <mergeCell ref="D12:D13"/>
    <mergeCell ref="D14:D15"/>
    <mergeCell ref="G10:G11"/>
    <mergeCell ref="G12:G13"/>
    <mergeCell ref="G14:G15"/>
    <mergeCell ref="G16:G17"/>
    <mergeCell ref="E20:E21"/>
    <mergeCell ref="E22:E23"/>
    <mergeCell ref="E24:E25"/>
    <mergeCell ref="O50:O51"/>
    <mergeCell ref="P50:P51"/>
    <mergeCell ref="A18:A19"/>
    <mergeCell ref="D18:D19"/>
    <mergeCell ref="E18:E19"/>
    <mergeCell ref="F18:F19"/>
    <mergeCell ref="G18:G19"/>
    <mergeCell ref="H18:H19"/>
    <mergeCell ref="H8:H9"/>
    <mergeCell ref="O64:O65"/>
    <mergeCell ref="P64:P65"/>
    <mergeCell ref="G64:G65"/>
    <mergeCell ref="I9:N9"/>
    <mergeCell ref="H16:H17"/>
    <mergeCell ref="F8:F9"/>
    <mergeCell ref="F10:F11"/>
    <mergeCell ref="F12:F13"/>
    <mergeCell ref="F14:F15"/>
    <mergeCell ref="P8:P9"/>
    <mergeCell ref="A26:B26"/>
    <mergeCell ref="G20:G21"/>
    <mergeCell ref="G22:G23"/>
    <mergeCell ref="X8:X9"/>
    <mergeCell ref="G24:G25"/>
    <mergeCell ref="F22:F23"/>
    <mergeCell ref="F24:F25"/>
    <mergeCell ref="E8:E9"/>
    <mergeCell ref="E10:E11"/>
    <mergeCell ref="E12:E13"/>
    <mergeCell ref="E14:E15"/>
    <mergeCell ref="E16:E17"/>
    <mergeCell ref="O60:O61"/>
    <mergeCell ref="P60:P61"/>
    <mergeCell ref="W8:W9"/>
    <mergeCell ref="A132:A133"/>
    <mergeCell ref="D132:D133"/>
    <mergeCell ref="A54:A55"/>
    <mergeCell ref="D54:D55"/>
    <mergeCell ref="E54:E55"/>
    <mergeCell ref="A50:A51"/>
    <mergeCell ref="A56:B56"/>
    <mergeCell ref="A59:B59"/>
    <mergeCell ref="A60:A61"/>
    <mergeCell ref="A102:B102"/>
    <mergeCell ref="A120:B120"/>
    <mergeCell ref="A121:A122"/>
    <mergeCell ref="D16:D17"/>
    <mergeCell ref="D20:D21"/>
    <mergeCell ref="D22:D23"/>
    <mergeCell ref="D24:D25"/>
    <mergeCell ref="F16:F17"/>
    <mergeCell ref="F20:F21"/>
    <mergeCell ref="G54:G55"/>
    <mergeCell ref="H54:H55"/>
    <mergeCell ref="O54:O55"/>
    <mergeCell ref="W82:W83"/>
    <mergeCell ref="E71:E72"/>
    <mergeCell ref="F71:F72"/>
    <mergeCell ref="A111:B111"/>
    <mergeCell ref="E82:E83"/>
    <mergeCell ref="F82:F83"/>
    <mergeCell ref="G82:G83"/>
    <mergeCell ref="X10:X11"/>
    <mergeCell ref="P82:P83"/>
    <mergeCell ref="F121:F122"/>
    <mergeCell ref="G121:G122"/>
    <mergeCell ref="H121:H122"/>
    <mergeCell ref="X12:X13"/>
    <mergeCell ref="W78:W79"/>
    <mergeCell ref="I23:N23"/>
    <mergeCell ref="F54:F55"/>
    <mergeCell ref="G132:G133"/>
    <mergeCell ref="O18:O19"/>
    <mergeCell ref="P18:P19"/>
    <mergeCell ref="W116:W117"/>
    <mergeCell ref="W121:W122"/>
    <mergeCell ref="W64:W65"/>
    <mergeCell ref="W100:W101"/>
    <mergeCell ref="W80:W81"/>
    <mergeCell ref="O20:O21"/>
    <mergeCell ref="O22:O23"/>
    <mergeCell ref="O46:O47"/>
    <mergeCell ref="P46:P47"/>
    <mergeCell ref="W10:W11"/>
    <mergeCell ref="W12:W13"/>
    <mergeCell ref="W14:W15"/>
    <mergeCell ref="W16:W17"/>
    <mergeCell ref="W18:W19"/>
    <mergeCell ref="W24:W25"/>
    <mergeCell ref="W46:W47"/>
    <mergeCell ref="X46:X47"/>
    <mergeCell ref="W54:W55"/>
    <mergeCell ref="X14:X15"/>
    <mergeCell ref="X16:X17"/>
    <mergeCell ref="X18:X19"/>
    <mergeCell ref="X20:X21"/>
    <mergeCell ref="X22:X23"/>
    <mergeCell ref="X24:X25"/>
    <mergeCell ref="X132:X133"/>
    <mergeCell ref="O121:O122"/>
    <mergeCell ref="P10:P11"/>
    <mergeCell ref="O16:O17"/>
    <mergeCell ref="H10:H11"/>
    <mergeCell ref="H12:H13"/>
    <mergeCell ref="H14:H15"/>
    <mergeCell ref="H116:H117"/>
    <mergeCell ref="P121:P122"/>
    <mergeCell ref="I122:N122"/>
    <mergeCell ref="O107:O108"/>
    <mergeCell ref="X82:X83"/>
    <mergeCell ref="I51:N51"/>
    <mergeCell ref="X54:X55"/>
    <mergeCell ref="H60:H61"/>
    <mergeCell ref="W126:W127"/>
    <mergeCell ref="W132:W133"/>
    <mergeCell ref="W84:W85"/>
    <mergeCell ref="X84:X85"/>
    <mergeCell ref="W20:W21"/>
    <mergeCell ref="W22:W23"/>
    <mergeCell ref="H80:H81"/>
    <mergeCell ref="H100:H101"/>
    <mergeCell ref="H84:H85"/>
    <mergeCell ref="H64:H65"/>
    <mergeCell ref="P54:P55"/>
    <mergeCell ref="I55:N55"/>
    <mergeCell ref="X64:X65"/>
    <mergeCell ref="I65:N65"/>
    <mergeCell ref="O24:O25"/>
    <mergeCell ref="X78:X79"/>
    <mergeCell ref="X100:X101"/>
    <mergeCell ref="H82:H83"/>
    <mergeCell ref="O82:O83"/>
    <mergeCell ref="H90:H91"/>
    <mergeCell ref="O90:O91"/>
    <mergeCell ref="P90:P91"/>
    <mergeCell ref="I11:N11"/>
    <mergeCell ref="I13:N13"/>
    <mergeCell ref="I15:N15"/>
    <mergeCell ref="I17:N17"/>
    <mergeCell ref="H50:H51"/>
    <mergeCell ref="P71:P72"/>
    <mergeCell ref="I72:N72"/>
    <mergeCell ref="I19:N19"/>
    <mergeCell ref="I21:N21"/>
    <mergeCell ref="I25:N25"/>
    <mergeCell ref="H20:H21"/>
    <mergeCell ref="H132:H133"/>
    <mergeCell ref="O71:O72"/>
    <mergeCell ref="X94:X95"/>
    <mergeCell ref="I95:N95"/>
    <mergeCell ref="I47:N47"/>
    <mergeCell ref="I61:N61"/>
    <mergeCell ref="W50:W51"/>
    <mergeCell ref="X50:X51"/>
    <mergeCell ref="D60:D61"/>
    <mergeCell ref="D158:D159"/>
    <mergeCell ref="E158:E159"/>
    <mergeCell ref="H150:H151"/>
    <mergeCell ref="P152:P153"/>
    <mergeCell ref="I153:N153"/>
    <mergeCell ref="O132:O133"/>
    <mergeCell ref="P132:P133"/>
    <mergeCell ref="I133:N133"/>
    <mergeCell ref="O80:O81"/>
    <mergeCell ref="P80:P81"/>
    <mergeCell ref="I81:N81"/>
    <mergeCell ref="O100:O101"/>
    <mergeCell ref="P100:P101"/>
    <mergeCell ref="I101:N101"/>
    <mergeCell ref="D126:D127"/>
    <mergeCell ref="E126:E127"/>
    <mergeCell ref="F126:F127"/>
    <mergeCell ref="G126:G127"/>
    <mergeCell ref="H126:H127"/>
    <mergeCell ref="O126:O127"/>
    <mergeCell ref="P126:P127"/>
    <mergeCell ref="I127:N127"/>
    <mergeCell ref="E50:E51"/>
    <mergeCell ref="G52:G53"/>
    <mergeCell ref="H52:H53"/>
    <mergeCell ref="O52:O53"/>
    <mergeCell ref="P52:P53"/>
    <mergeCell ref="P98:P99"/>
    <mergeCell ref="D109:D110"/>
    <mergeCell ref="F46:F47"/>
    <mergeCell ref="H46:H47"/>
    <mergeCell ref="D152:D153"/>
    <mergeCell ref="E152:E153"/>
    <mergeCell ref="F152:F153"/>
    <mergeCell ref="G152:G153"/>
    <mergeCell ref="H152:H153"/>
    <mergeCell ref="O152:O153"/>
    <mergeCell ref="O150:O151"/>
    <mergeCell ref="I83:N83"/>
    <mergeCell ref="I85:N85"/>
    <mergeCell ref="F132:F133"/>
    <mergeCell ref="D107:D108"/>
    <mergeCell ref="E107:E108"/>
    <mergeCell ref="D64:D65"/>
    <mergeCell ref="E64:E65"/>
    <mergeCell ref="F64:F65"/>
    <mergeCell ref="D52:D53"/>
    <mergeCell ref="E52:E53"/>
    <mergeCell ref="F52:F53"/>
    <mergeCell ref="G84:G85"/>
    <mergeCell ref="O109:O110"/>
    <mergeCell ref="I53:N53"/>
    <mergeCell ref="D114:D115"/>
    <mergeCell ref="E114:E115"/>
    <mergeCell ref="F114:F115"/>
    <mergeCell ref="G46:G47"/>
    <mergeCell ref="P148:P149"/>
    <mergeCell ref="W148:W149"/>
    <mergeCell ref="X148:X149"/>
    <mergeCell ref="X48:X49"/>
    <mergeCell ref="I49:N49"/>
    <mergeCell ref="A142:A143"/>
    <mergeCell ref="D142:D143"/>
    <mergeCell ref="E142:E143"/>
    <mergeCell ref="F142:F143"/>
    <mergeCell ref="G142:G143"/>
    <mergeCell ref="H142:H143"/>
    <mergeCell ref="O142:O143"/>
    <mergeCell ref="W71:W72"/>
    <mergeCell ref="X71:X72"/>
    <mergeCell ref="A130:A131"/>
    <mergeCell ref="D130:D131"/>
    <mergeCell ref="A71:A72"/>
    <mergeCell ref="D71:D72"/>
    <mergeCell ref="G71:G72"/>
    <mergeCell ref="W60:W61"/>
    <mergeCell ref="X60:X61"/>
    <mergeCell ref="X121:X122"/>
    <mergeCell ref="X126:X127"/>
    <mergeCell ref="A137:B137"/>
    <mergeCell ref="D121:D122"/>
    <mergeCell ref="E121:E122"/>
    <mergeCell ref="E130:E131"/>
    <mergeCell ref="F130:F131"/>
    <mergeCell ref="G130:G131"/>
    <mergeCell ref="H130:H131"/>
    <mergeCell ref="O130:O131"/>
    <mergeCell ref="P130:P131"/>
    <mergeCell ref="W130:W131"/>
    <mergeCell ref="X130:X131"/>
    <mergeCell ref="I131:N131"/>
    <mergeCell ref="E132:E133"/>
    <mergeCell ref="G109:G110"/>
    <mergeCell ref="A73:B73"/>
    <mergeCell ref="A77:B77"/>
    <mergeCell ref="A78:A79"/>
    <mergeCell ref="D78:D79"/>
    <mergeCell ref="E78:E79"/>
    <mergeCell ref="F78:F79"/>
    <mergeCell ref="G78:G79"/>
    <mergeCell ref="H78:H79"/>
    <mergeCell ref="O78:O79"/>
    <mergeCell ref="P78:P79"/>
    <mergeCell ref="P109:P110"/>
    <mergeCell ref="I110:N110"/>
    <mergeCell ref="O84:O85"/>
    <mergeCell ref="P84:P85"/>
    <mergeCell ref="E86:E87"/>
    <mergeCell ref="F86:F87"/>
    <mergeCell ref="G86:G87"/>
    <mergeCell ref="H86:H87"/>
    <mergeCell ref="O86:O87"/>
    <mergeCell ref="F109:F110"/>
    <mergeCell ref="P107:P108"/>
    <mergeCell ref="I108:N108"/>
    <mergeCell ref="E109:E110"/>
    <mergeCell ref="A128:A129"/>
    <mergeCell ref="D128:D129"/>
    <mergeCell ref="E128:E129"/>
    <mergeCell ref="F128:F129"/>
    <mergeCell ref="G128:G129"/>
    <mergeCell ref="H128:H129"/>
    <mergeCell ref="O128:O129"/>
    <mergeCell ref="X52:X53"/>
    <mergeCell ref="O114:O115"/>
    <mergeCell ref="P114:P115"/>
    <mergeCell ref="W114:W115"/>
    <mergeCell ref="X114:X115"/>
    <mergeCell ref="I115:N115"/>
    <mergeCell ref="A92:A93"/>
    <mergeCell ref="D92:D93"/>
    <mergeCell ref="E92:E93"/>
    <mergeCell ref="F92:F93"/>
    <mergeCell ref="G92:G93"/>
    <mergeCell ref="H92:H93"/>
    <mergeCell ref="O92:O93"/>
    <mergeCell ref="P92:P93"/>
    <mergeCell ref="W92:W93"/>
    <mergeCell ref="X92:X93"/>
    <mergeCell ref="I93:N93"/>
    <mergeCell ref="A94:A95"/>
    <mergeCell ref="A62:A63"/>
    <mergeCell ref="D62:D63"/>
    <mergeCell ref="X142:X143"/>
    <mergeCell ref="A88:A89"/>
    <mergeCell ref="D88:D89"/>
    <mergeCell ref="E88:E89"/>
    <mergeCell ref="F88:F89"/>
    <mergeCell ref="G88:G89"/>
    <mergeCell ref="H88:H89"/>
    <mergeCell ref="O88:O89"/>
    <mergeCell ref="P88:P89"/>
    <mergeCell ref="W88:W89"/>
    <mergeCell ref="X88:X89"/>
    <mergeCell ref="I89:N89"/>
    <mergeCell ref="A86:A87"/>
    <mergeCell ref="D86:D87"/>
    <mergeCell ref="X86:X87"/>
    <mergeCell ref="I87:N87"/>
    <mergeCell ref="A140:A141"/>
    <mergeCell ref="P128:P129"/>
    <mergeCell ref="W128:W129"/>
    <mergeCell ref="X128:X129"/>
    <mergeCell ref="I129:N129"/>
    <mergeCell ref="D94:D95"/>
    <mergeCell ref="H71:H72"/>
    <mergeCell ref="G107:G108"/>
    <mergeCell ref="H107:H108"/>
    <mergeCell ref="E100:E101"/>
    <mergeCell ref="F100:F101"/>
    <mergeCell ref="A80:A81"/>
    <mergeCell ref="A100:A101"/>
    <mergeCell ref="A126:A127"/>
    <mergeCell ref="A75:B75"/>
    <mergeCell ref="G100:G101"/>
    <mergeCell ref="W107:W108"/>
    <mergeCell ref="H109:H110"/>
    <mergeCell ref="F107:F108"/>
    <mergeCell ref="A98:A99"/>
    <mergeCell ref="H96:H97"/>
    <mergeCell ref="O96:O97"/>
    <mergeCell ref="P96:P97"/>
    <mergeCell ref="I97:N97"/>
    <mergeCell ref="D98:D99"/>
    <mergeCell ref="E98:E99"/>
    <mergeCell ref="F98:F99"/>
    <mergeCell ref="G98:G99"/>
    <mergeCell ref="A48:A49"/>
    <mergeCell ref="D48:D49"/>
    <mergeCell ref="E48:E49"/>
    <mergeCell ref="F48:F49"/>
    <mergeCell ref="G48:G49"/>
    <mergeCell ref="H48:H49"/>
    <mergeCell ref="O48:O49"/>
    <mergeCell ref="P48:P49"/>
    <mergeCell ref="W48:W49"/>
    <mergeCell ref="W150:W151"/>
    <mergeCell ref="W52:W53"/>
    <mergeCell ref="D50:D51"/>
    <mergeCell ref="W158:W159"/>
    <mergeCell ref="A134:B134"/>
    <mergeCell ref="A166:A167"/>
    <mergeCell ref="A152:A153"/>
    <mergeCell ref="A150:A151"/>
    <mergeCell ref="A113:B113"/>
    <mergeCell ref="A116:A117"/>
    <mergeCell ref="A164:A165"/>
    <mergeCell ref="A160:B160"/>
    <mergeCell ref="A158:A159"/>
    <mergeCell ref="D164:D165"/>
    <mergeCell ref="E164:E165"/>
    <mergeCell ref="F164:F165"/>
    <mergeCell ref="G164:G165"/>
    <mergeCell ref="I159:N159"/>
    <mergeCell ref="H156:H157"/>
    <mergeCell ref="O156:O157"/>
    <mergeCell ref="D116:D117"/>
    <mergeCell ref="A147:B147"/>
    <mergeCell ref="E94:E95"/>
    <mergeCell ref="F94:F95"/>
    <mergeCell ref="G94:G95"/>
    <mergeCell ref="H94:H95"/>
    <mergeCell ref="O94:O95"/>
    <mergeCell ref="A90:A91"/>
    <mergeCell ref="G150:G151"/>
    <mergeCell ref="F158:F159"/>
    <mergeCell ref="G158:G159"/>
    <mergeCell ref="A123:B123"/>
    <mergeCell ref="W166:W167"/>
    <mergeCell ref="W140:W141"/>
    <mergeCell ref="P156:P157"/>
    <mergeCell ref="I157:N157"/>
    <mergeCell ref="I151:N151"/>
    <mergeCell ref="P94:P95"/>
    <mergeCell ref="W94:W95"/>
    <mergeCell ref="W86:W87"/>
    <mergeCell ref="D166:D167"/>
    <mergeCell ref="A125:B125"/>
    <mergeCell ref="A109:A110"/>
    <mergeCell ref="A106:B106"/>
    <mergeCell ref="A107:A108"/>
    <mergeCell ref="A64:A65"/>
    <mergeCell ref="A52:A53"/>
    <mergeCell ref="A70:B70"/>
    <mergeCell ref="A114:A115"/>
    <mergeCell ref="I167:N167"/>
    <mergeCell ref="I149:N149"/>
    <mergeCell ref="I139:N139"/>
    <mergeCell ref="F80:F81"/>
    <mergeCell ref="A84:A85"/>
    <mergeCell ref="A148:A149"/>
    <mergeCell ref="A339:A340"/>
    <mergeCell ref="D339:D340"/>
    <mergeCell ref="E339:E340"/>
    <mergeCell ref="F339:F340"/>
    <mergeCell ref="G339:G340"/>
    <mergeCell ref="H339:H340"/>
    <mergeCell ref="O339:O340"/>
    <mergeCell ref="P339:P340"/>
    <mergeCell ref="I340:N340"/>
    <mergeCell ref="F309:F310"/>
    <mergeCell ref="G309:G310"/>
    <mergeCell ref="H309:H310"/>
    <mergeCell ref="A323:A324"/>
    <mergeCell ref="C323:C324"/>
    <mergeCell ref="E331:E332"/>
    <mergeCell ref="F331:F332"/>
    <mergeCell ref="G331:G332"/>
    <mergeCell ref="H331:H332"/>
    <mergeCell ref="H98:H99"/>
    <mergeCell ref="O98:O99"/>
    <mergeCell ref="D138:D139"/>
    <mergeCell ref="E138:E139"/>
    <mergeCell ref="F138:F139"/>
    <mergeCell ref="G138:G139"/>
    <mergeCell ref="H138:H139"/>
    <mergeCell ref="O138:O139"/>
    <mergeCell ref="P138:P139"/>
    <mergeCell ref="P142:P143"/>
    <mergeCell ref="I143:N143"/>
    <mergeCell ref="G114:G115"/>
    <mergeCell ref="H114:H115"/>
    <mergeCell ref="F156:F157"/>
    <mergeCell ref="G156:G157"/>
    <mergeCell ref="P150:P151"/>
    <mergeCell ref="H164:H165"/>
    <mergeCell ref="D175:D176"/>
    <mergeCell ref="E175:E176"/>
    <mergeCell ref="F175:F176"/>
    <mergeCell ref="G175:G176"/>
    <mergeCell ref="H175:H176"/>
    <mergeCell ref="O175:O176"/>
    <mergeCell ref="H140:H141"/>
    <mergeCell ref="O140:O141"/>
    <mergeCell ref="P140:P141"/>
    <mergeCell ref="A156:A157"/>
    <mergeCell ref="D173:D174"/>
    <mergeCell ref="E173:E174"/>
    <mergeCell ref="F173:F174"/>
    <mergeCell ref="G173:G174"/>
    <mergeCell ref="H173:H174"/>
    <mergeCell ref="O173:O174"/>
    <mergeCell ref="D148:D149"/>
    <mergeCell ref="E148:E149"/>
    <mergeCell ref="F148:F149"/>
    <mergeCell ref="G148:G149"/>
    <mergeCell ref="H148:H149"/>
    <mergeCell ref="O148:O149"/>
    <mergeCell ref="A263:A264"/>
    <mergeCell ref="D263:D264"/>
    <mergeCell ref="E263:E264"/>
    <mergeCell ref="F263:F264"/>
    <mergeCell ref="G263:G264"/>
    <mergeCell ref="H263:H264"/>
    <mergeCell ref="O263:O264"/>
    <mergeCell ref="W382:W383"/>
    <mergeCell ref="X382:X383"/>
    <mergeCell ref="I383:N383"/>
    <mergeCell ref="E62:E63"/>
    <mergeCell ref="F62:F63"/>
    <mergeCell ref="G62:G63"/>
    <mergeCell ref="H62:H63"/>
    <mergeCell ref="O62:O63"/>
    <mergeCell ref="P62:P63"/>
    <mergeCell ref="W62:W63"/>
    <mergeCell ref="X62:X63"/>
    <mergeCell ref="I63:N63"/>
    <mergeCell ref="A154:A155"/>
    <mergeCell ref="D154:D155"/>
    <mergeCell ref="E154:E155"/>
    <mergeCell ref="F154:F155"/>
    <mergeCell ref="G154:G155"/>
    <mergeCell ref="H154:H155"/>
    <mergeCell ref="O154:O155"/>
    <mergeCell ref="P154:P155"/>
    <mergeCell ref="W154:W155"/>
    <mergeCell ref="X154:X155"/>
    <mergeCell ref="I155:N155"/>
    <mergeCell ref="A196:A197"/>
    <mergeCell ref="D196:D197"/>
    <mergeCell ref="E196:E197"/>
    <mergeCell ref="F196:F197"/>
    <mergeCell ref="G196:G197"/>
    <mergeCell ref="H196:H197"/>
    <mergeCell ref="O196:O197"/>
    <mergeCell ref="P196:P197"/>
    <mergeCell ref="I197:N197"/>
    <mergeCell ref="P241:P242"/>
    <mergeCell ref="A273:A274"/>
    <mergeCell ref="G271:G272"/>
    <mergeCell ref="H271:H272"/>
    <mergeCell ref="O271:O272"/>
    <mergeCell ref="D140:D141"/>
    <mergeCell ref="E140:E141"/>
    <mergeCell ref="F140:F141"/>
    <mergeCell ref="G140:G141"/>
    <mergeCell ref="W109:W110"/>
    <mergeCell ref="W142:W143"/>
    <mergeCell ref="A311:A312"/>
    <mergeCell ref="A275:A276"/>
    <mergeCell ref="D275:D276"/>
    <mergeCell ref="O261:O262"/>
    <mergeCell ref="O289:O290"/>
    <mergeCell ref="P289:P290"/>
    <mergeCell ref="W289:W290"/>
    <mergeCell ref="O267:O268"/>
    <mergeCell ref="P267:P268"/>
    <mergeCell ref="I268:N268"/>
    <mergeCell ref="A269:A270"/>
    <mergeCell ref="G265:G266"/>
    <mergeCell ref="H265:H266"/>
    <mergeCell ref="O265:O266"/>
    <mergeCell ref="P265:P266"/>
    <mergeCell ref="G80:G81"/>
    <mergeCell ref="E84:E85"/>
    <mergeCell ref="F84:F85"/>
    <mergeCell ref="D156:D157"/>
    <mergeCell ref="E156:E157"/>
    <mergeCell ref="P86:P87"/>
    <mergeCell ref="X140:X141"/>
    <mergeCell ref="I141:N141"/>
    <mergeCell ref="W90:W91"/>
    <mergeCell ref="X90:X91"/>
    <mergeCell ref="I91:N91"/>
    <mergeCell ref="X80:X81"/>
    <mergeCell ref="X107:X108"/>
    <mergeCell ref="X109:X110"/>
    <mergeCell ref="X116:X117"/>
    <mergeCell ref="X98:X99"/>
    <mergeCell ref="A82:A83"/>
    <mergeCell ref="A96:A97"/>
    <mergeCell ref="W96:W97"/>
    <mergeCell ref="X96:X97"/>
    <mergeCell ref="A138:A139"/>
    <mergeCell ref="W138:W139"/>
    <mergeCell ref="X138:X139"/>
    <mergeCell ref="A265:A266"/>
    <mergeCell ref="E285:E286"/>
    <mergeCell ref="I284:N284"/>
    <mergeCell ref="A260:C260"/>
    <mergeCell ref="G166:G167"/>
    <mergeCell ref="A161:B161"/>
    <mergeCell ref="A168:B168"/>
    <mergeCell ref="X162:X163"/>
    <mergeCell ref="X175:X176"/>
    <mergeCell ref="E190:E191"/>
    <mergeCell ref="F190:F191"/>
    <mergeCell ref="G190:G191"/>
    <mergeCell ref="H190:H191"/>
    <mergeCell ref="O190:O191"/>
    <mergeCell ref="X166:X167"/>
    <mergeCell ref="P179:P180"/>
    <mergeCell ref="A179:A180"/>
    <mergeCell ref="D179:D180"/>
    <mergeCell ref="W188:W189"/>
    <mergeCell ref="X188:X189"/>
    <mergeCell ref="P184:P185"/>
    <mergeCell ref="W194:W195"/>
    <mergeCell ref="A144:B144"/>
    <mergeCell ref="I99:N99"/>
    <mergeCell ref="D82:D83"/>
    <mergeCell ref="D150:D151"/>
    <mergeCell ref="E150:E151"/>
    <mergeCell ref="F150:F151"/>
    <mergeCell ref="D96:D97"/>
    <mergeCell ref="E96:E97"/>
    <mergeCell ref="F96:F97"/>
    <mergeCell ref="G96:G97"/>
    <mergeCell ref="W98:W99"/>
    <mergeCell ref="E184:E185"/>
    <mergeCell ref="A200:B200"/>
    <mergeCell ref="A190:A191"/>
    <mergeCell ref="A204:A205"/>
    <mergeCell ref="D204:D205"/>
    <mergeCell ref="O204:O205"/>
    <mergeCell ref="P204:P205"/>
    <mergeCell ref="I205:N205"/>
    <mergeCell ref="A277:A278"/>
    <mergeCell ref="X158:X159"/>
    <mergeCell ref="W175:W176"/>
    <mergeCell ref="P173:P174"/>
    <mergeCell ref="W173:W174"/>
    <mergeCell ref="I174:N174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segunda quincena mes Noviembre 2016&amp;R&amp;P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opLeftCell="A31" zoomScale="110" zoomScaleNormal="110" workbookViewId="0">
      <selection activeCell="B47" sqref="B47"/>
    </sheetView>
  </sheetViews>
  <sheetFormatPr baseColWidth="10" defaultRowHeight="14.25" x14ac:dyDescent="0.2"/>
  <cols>
    <col min="1" max="1" width="11.140625" style="125" bestFit="1" customWidth="1"/>
    <col min="2" max="2" width="19.85546875" style="125" customWidth="1"/>
    <col min="3" max="3" width="9.28515625" style="125" customWidth="1"/>
    <col min="4" max="4" width="6.5703125" style="125" customWidth="1"/>
    <col min="5" max="5" width="10.85546875" style="125" customWidth="1"/>
    <col min="6" max="6" width="8.28515625" style="131" customWidth="1"/>
    <col min="7" max="7" width="11.42578125" style="131" customWidth="1"/>
    <col min="8" max="8" width="10.7109375" style="131" customWidth="1"/>
    <col min="9" max="11" width="5.85546875" style="131" customWidth="1"/>
    <col min="12" max="12" width="9.7109375" style="131" customWidth="1"/>
    <col min="13" max="13" width="10.140625" style="131" customWidth="1"/>
    <col min="14" max="14" width="10.7109375" style="203" customWidth="1"/>
    <col min="15" max="15" width="24.7109375" style="131" customWidth="1"/>
    <col min="16" max="19" width="11.42578125" style="125" hidden="1" customWidth="1"/>
    <col min="20" max="20" width="0" style="125" hidden="1" customWidth="1"/>
    <col min="21" max="21" width="11.42578125" style="125" hidden="1" customWidth="1"/>
    <col min="22" max="31" width="0" style="125" hidden="1" customWidth="1"/>
    <col min="32" max="16384" width="11.42578125" style="125"/>
  </cols>
  <sheetData>
    <row r="1" spans="1:30" ht="15" x14ac:dyDescent="0.25">
      <c r="A1" s="375" t="s">
        <v>31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30" ht="15" x14ac:dyDescent="0.25">
      <c r="A2" s="375" t="s">
        <v>317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30" ht="15" x14ac:dyDescent="0.25">
      <c r="A3" s="375" t="s">
        <v>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</row>
    <row r="4" spans="1:30" ht="15" x14ac:dyDescent="0.25">
      <c r="A4" s="375" t="s">
        <v>453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</row>
    <row r="5" spans="1:30" ht="15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97"/>
      <c r="O5" s="141"/>
    </row>
    <row r="6" spans="1:30" ht="27.75" customHeight="1" x14ac:dyDescent="0.2">
      <c r="A6" s="126" t="s">
        <v>1</v>
      </c>
      <c r="B6" s="126" t="s">
        <v>2</v>
      </c>
      <c r="C6" s="127" t="s">
        <v>18</v>
      </c>
      <c r="D6" s="127" t="s">
        <v>19</v>
      </c>
      <c r="E6" s="126" t="s">
        <v>15</v>
      </c>
      <c r="F6" s="127" t="s">
        <v>20</v>
      </c>
      <c r="G6" s="127" t="s">
        <v>21</v>
      </c>
      <c r="H6" s="126" t="s">
        <v>22</v>
      </c>
      <c r="I6" s="126" t="s">
        <v>23</v>
      </c>
      <c r="J6" s="127" t="s">
        <v>24</v>
      </c>
      <c r="K6" s="127" t="s">
        <v>25</v>
      </c>
      <c r="L6" s="127" t="s">
        <v>120</v>
      </c>
      <c r="M6" s="127" t="s">
        <v>26</v>
      </c>
      <c r="N6" s="198" t="s">
        <v>27</v>
      </c>
      <c r="O6" s="48" t="s">
        <v>28</v>
      </c>
      <c r="R6" s="125" t="s">
        <v>41</v>
      </c>
      <c r="S6" s="125" t="s">
        <v>42</v>
      </c>
    </row>
    <row r="7" spans="1:30" s="130" customFormat="1" ht="21" customHeight="1" thickBot="1" x14ac:dyDescent="0.3">
      <c r="A7" s="268" t="s">
        <v>332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99"/>
      <c r="O7" s="129"/>
      <c r="U7" s="125"/>
      <c r="X7" s="130">
        <v>0.03</v>
      </c>
    </row>
    <row r="8" spans="1:30" ht="24.95" customHeight="1" x14ac:dyDescent="0.2">
      <c r="A8" s="376" t="s">
        <v>331</v>
      </c>
      <c r="B8" s="191" t="s">
        <v>264</v>
      </c>
      <c r="C8" s="377">
        <f>E8/D8</f>
        <v>482.666</v>
      </c>
      <c r="D8" s="378" t="s">
        <v>125</v>
      </c>
      <c r="E8" s="379">
        <v>7239.99</v>
      </c>
      <c r="F8" s="380">
        <v>0</v>
      </c>
      <c r="G8" s="381">
        <f>E8+F8</f>
        <v>7239.99</v>
      </c>
      <c r="H8" s="147">
        <v>999.27</v>
      </c>
      <c r="I8" s="147">
        <v>0</v>
      </c>
      <c r="J8" s="250">
        <v>0</v>
      </c>
      <c r="K8" s="250">
        <v>0</v>
      </c>
      <c r="L8" s="250">
        <v>362</v>
      </c>
      <c r="M8" s="147">
        <v>500</v>
      </c>
      <c r="N8" s="383">
        <f>E8+F8-H8-I8-J8-K8-L8-M8</f>
        <v>5378.7199999999993</v>
      </c>
      <c r="O8" s="363"/>
      <c r="R8" s="125">
        <v>1515.2</v>
      </c>
      <c r="S8" s="125">
        <f>R8*1.05</f>
        <v>1590.96</v>
      </c>
      <c r="U8" s="125">
        <f>SUM(V8*0.06)</f>
        <v>390.29579999999999</v>
      </c>
      <c r="V8" s="387">
        <v>6504.93</v>
      </c>
      <c r="W8" s="384">
        <f>U8+V8</f>
        <v>6895.2258000000002</v>
      </c>
      <c r="X8" s="125">
        <f>SUM(W8*0.03)</f>
        <v>206.856774</v>
      </c>
      <c r="Z8" s="131" t="s">
        <v>15</v>
      </c>
      <c r="AA8" s="125">
        <v>6895.23</v>
      </c>
      <c r="AB8" s="125">
        <v>4773.9799999999996</v>
      </c>
      <c r="AC8" s="125">
        <v>4545.3999999999996</v>
      </c>
      <c r="AD8" s="125">
        <v>4048.01</v>
      </c>
    </row>
    <row r="9" spans="1:30" ht="15" customHeight="1" thickBot="1" x14ac:dyDescent="0.25">
      <c r="A9" s="367"/>
      <c r="B9" s="192"/>
      <c r="C9" s="374"/>
      <c r="D9" s="370"/>
      <c r="E9" s="374"/>
      <c r="F9" s="374"/>
      <c r="G9" s="382"/>
      <c r="H9" s="365" t="s">
        <v>29</v>
      </c>
      <c r="I9" s="365"/>
      <c r="J9" s="365"/>
      <c r="K9" s="365"/>
      <c r="L9" s="365"/>
      <c r="M9" s="365"/>
      <c r="N9" s="362"/>
      <c r="O9" s="364"/>
      <c r="U9" s="125">
        <f t="shared" ref="U9:U15" si="0">SUM(V9*0.06)</f>
        <v>0</v>
      </c>
      <c r="V9" s="388"/>
      <c r="W9" s="384"/>
      <c r="X9" s="125">
        <f t="shared" ref="X9:X15" si="1">SUM(W9*0.03)</f>
        <v>0</v>
      </c>
      <c r="Z9" s="132" t="s">
        <v>141</v>
      </c>
      <c r="AA9" s="133">
        <v>5081.41</v>
      </c>
      <c r="AB9" s="133">
        <v>4244.1099999999997</v>
      </c>
      <c r="AC9" s="133">
        <v>4244.1099999999997</v>
      </c>
      <c r="AD9" s="133">
        <v>3651.01</v>
      </c>
    </row>
    <row r="10" spans="1:30" ht="24.95" customHeight="1" x14ac:dyDescent="0.2">
      <c r="A10" s="366" t="s">
        <v>331</v>
      </c>
      <c r="B10" s="193" t="s">
        <v>367</v>
      </c>
      <c r="C10" s="368">
        <f>E10/D10</f>
        <v>334.17866666666669</v>
      </c>
      <c r="D10" s="369" t="s">
        <v>125</v>
      </c>
      <c r="E10" s="371">
        <v>5012.68</v>
      </c>
      <c r="F10" s="372">
        <v>0</v>
      </c>
      <c r="G10" s="373">
        <f t="shared" ref="G10" si="2">E10+F10</f>
        <v>5012.68</v>
      </c>
      <c r="H10" s="148">
        <v>525.77</v>
      </c>
      <c r="I10" s="149">
        <v>0</v>
      </c>
      <c r="J10" s="249">
        <v>0</v>
      </c>
      <c r="K10" s="249">
        <v>0</v>
      </c>
      <c r="L10" s="248">
        <v>250.63</v>
      </c>
      <c r="M10" s="149">
        <v>400</v>
      </c>
      <c r="N10" s="361">
        <f t="shared" ref="N10" si="3">E10+F10-H10-I10-J10-K10-L10-M10</f>
        <v>3836.2799999999997</v>
      </c>
      <c r="O10" s="363"/>
      <c r="R10" s="125">
        <v>2460.1999999999998</v>
      </c>
      <c r="S10" s="125">
        <f>R10*1.05</f>
        <v>2583.21</v>
      </c>
      <c r="U10" s="125">
        <f>SUM(V10*0.06)</f>
        <v>257.28659999999996</v>
      </c>
      <c r="V10" s="385">
        <v>4288.1099999999997</v>
      </c>
      <c r="W10" s="384">
        <f>U10+V10</f>
        <v>4545.3966</v>
      </c>
      <c r="X10" s="125">
        <f>SUM(W10*0.03)</f>
        <v>136.361898</v>
      </c>
    </row>
    <row r="11" spans="1:30" ht="15" customHeight="1" thickBot="1" x14ac:dyDescent="0.25">
      <c r="A11" s="367"/>
      <c r="B11" s="192"/>
      <c r="C11" s="368"/>
      <c r="D11" s="370"/>
      <c r="E11" s="371"/>
      <c r="F11" s="370"/>
      <c r="G11" s="374"/>
      <c r="H11" s="365" t="s">
        <v>29</v>
      </c>
      <c r="I11" s="365"/>
      <c r="J11" s="365"/>
      <c r="K11" s="365"/>
      <c r="L11" s="365"/>
      <c r="M11" s="365"/>
      <c r="N11" s="362"/>
      <c r="O11" s="364"/>
      <c r="U11" s="125">
        <f>SUM(V11*0.06)</f>
        <v>0</v>
      </c>
      <c r="V11" s="385"/>
      <c r="W11" s="384"/>
      <c r="X11" s="125">
        <f>SUM(W11*0.03)</f>
        <v>0</v>
      </c>
      <c r="AA11" s="125">
        <v>1</v>
      </c>
      <c r="AB11" s="125">
        <v>3</v>
      </c>
      <c r="AC11" s="125">
        <v>2</v>
      </c>
      <c r="AD11" s="125">
        <v>16</v>
      </c>
    </row>
    <row r="12" spans="1:30" ht="24.95" customHeight="1" x14ac:dyDescent="0.2">
      <c r="A12" s="366" t="s">
        <v>331</v>
      </c>
      <c r="B12" s="193" t="s">
        <v>118</v>
      </c>
      <c r="C12" s="368">
        <f>E12/D12</f>
        <v>318.178</v>
      </c>
      <c r="D12" s="369" t="s">
        <v>125</v>
      </c>
      <c r="E12" s="371">
        <v>4772.67</v>
      </c>
      <c r="F12" s="372">
        <v>0</v>
      </c>
      <c r="G12" s="372">
        <f t="shared" ref="G12" si="4">E12+F12</f>
        <v>4772.67</v>
      </c>
      <c r="H12" s="148">
        <v>482.76</v>
      </c>
      <c r="I12" s="148">
        <v>0</v>
      </c>
      <c r="J12" s="248">
        <v>0</v>
      </c>
      <c r="K12" s="248">
        <v>0</v>
      </c>
      <c r="L12" s="248">
        <v>238.63</v>
      </c>
      <c r="M12" s="148">
        <v>400</v>
      </c>
      <c r="N12" s="361">
        <f t="shared" ref="N12" si="5">E12+F12-H12-I12-J12-K12-L12-M12</f>
        <v>3651.2799999999997</v>
      </c>
      <c r="O12" s="363"/>
      <c r="R12" s="125">
        <v>689.75</v>
      </c>
      <c r="S12" s="125">
        <f>R12*1.05</f>
        <v>724.23750000000007</v>
      </c>
      <c r="U12" s="125">
        <f t="shared" ref="U12:U13" si="6">SUM(V12*0.06)</f>
        <v>257.28659999999996</v>
      </c>
      <c r="V12" s="385">
        <v>4288.1099999999997</v>
      </c>
      <c r="W12" s="384">
        <f t="shared" ref="W12" si="7">U12+V12</f>
        <v>4545.3966</v>
      </c>
      <c r="X12" s="125">
        <f t="shared" ref="X12:X13" si="8">SUM(W12*0.03)</f>
        <v>136.361898</v>
      </c>
      <c r="Z12" s="125" t="s">
        <v>146</v>
      </c>
      <c r="AA12" s="125" t="e">
        <f>#REF!+#REF!</f>
        <v>#REF!</v>
      </c>
      <c r="AB12" s="125" t="e">
        <f>#REF!+#REF!</f>
        <v>#REF!</v>
      </c>
      <c r="AC12" s="125" t="e">
        <f>#REF!+#REF!</f>
        <v>#REF!</v>
      </c>
      <c r="AD12" s="125" t="e">
        <f>#REF!+#REF!</f>
        <v>#REF!</v>
      </c>
    </row>
    <row r="13" spans="1:30" ht="15" customHeight="1" thickBot="1" x14ac:dyDescent="0.25">
      <c r="A13" s="367"/>
      <c r="B13" s="192"/>
      <c r="C13" s="368"/>
      <c r="D13" s="370"/>
      <c r="E13" s="371"/>
      <c r="F13" s="370"/>
      <c r="G13" s="370"/>
      <c r="H13" s="365" t="s">
        <v>29</v>
      </c>
      <c r="I13" s="365"/>
      <c r="J13" s="365"/>
      <c r="K13" s="365"/>
      <c r="L13" s="365"/>
      <c r="M13" s="365"/>
      <c r="N13" s="362"/>
      <c r="O13" s="364"/>
      <c r="U13" s="125">
        <f t="shared" si="6"/>
        <v>0</v>
      </c>
      <c r="V13" s="385"/>
      <c r="W13" s="384"/>
      <c r="X13" s="125">
        <f t="shared" si="8"/>
        <v>0</v>
      </c>
      <c r="Z13" s="133" t="s">
        <v>147</v>
      </c>
      <c r="AA13" s="133">
        <v>0</v>
      </c>
      <c r="AB13" s="133">
        <v>0</v>
      </c>
      <c r="AC13" s="133">
        <v>0</v>
      </c>
      <c r="AD13" s="133">
        <v>0</v>
      </c>
    </row>
    <row r="14" spans="1:30" ht="24.95" customHeight="1" x14ac:dyDescent="0.2">
      <c r="A14" s="366" t="s">
        <v>331</v>
      </c>
      <c r="B14" s="193" t="s">
        <v>119</v>
      </c>
      <c r="C14" s="368">
        <f>E14/D14</f>
        <v>283.36066666666665</v>
      </c>
      <c r="D14" s="369" t="s">
        <v>125</v>
      </c>
      <c r="E14" s="371">
        <v>4250.41</v>
      </c>
      <c r="F14" s="372">
        <v>0</v>
      </c>
      <c r="G14" s="373">
        <f t="shared" ref="G14" si="9">E14+F14</f>
        <v>4250.41</v>
      </c>
      <c r="H14" s="148">
        <v>389.17</v>
      </c>
      <c r="I14" s="149">
        <v>0</v>
      </c>
      <c r="J14" s="249">
        <v>0</v>
      </c>
      <c r="K14" s="249">
        <v>0</v>
      </c>
      <c r="L14" s="248">
        <v>212.52</v>
      </c>
      <c r="M14" s="149">
        <v>422</v>
      </c>
      <c r="N14" s="361">
        <f t="shared" ref="N14" si="10">E14+F14-H14-I14-J14-K14-L14-M14</f>
        <v>3226.72</v>
      </c>
      <c r="O14" s="363"/>
      <c r="R14" s="125">
        <v>689.75</v>
      </c>
      <c r="S14" s="125">
        <f>R14*1.05</f>
        <v>724.23750000000007</v>
      </c>
      <c r="U14" s="125">
        <f t="shared" si="0"/>
        <v>257.28659999999996</v>
      </c>
      <c r="V14" s="385">
        <v>4288.1099999999997</v>
      </c>
      <c r="W14" s="384">
        <f t="shared" ref="W14" si="11">U14+V14</f>
        <v>4545.3966</v>
      </c>
      <c r="X14" s="125">
        <f t="shared" si="1"/>
        <v>136.361898</v>
      </c>
      <c r="Z14" s="125" t="s">
        <v>146</v>
      </c>
      <c r="AA14" s="125" t="e">
        <f>#REF!+#REF!</f>
        <v>#REF!</v>
      </c>
      <c r="AB14" s="125" t="e">
        <f>#REF!+#REF!</f>
        <v>#REF!</v>
      </c>
      <c r="AC14" s="125" t="e">
        <f>#REF!+#REF!</f>
        <v>#REF!</v>
      </c>
      <c r="AD14" s="125" t="e">
        <f>#REF!+#REF!</f>
        <v>#REF!</v>
      </c>
    </row>
    <row r="15" spans="1:30" ht="15" customHeight="1" thickBot="1" x14ac:dyDescent="0.25">
      <c r="A15" s="367"/>
      <c r="B15" s="192"/>
      <c r="C15" s="368"/>
      <c r="D15" s="370"/>
      <c r="E15" s="371"/>
      <c r="F15" s="370"/>
      <c r="G15" s="374"/>
      <c r="H15" s="365" t="s">
        <v>29</v>
      </c>
      <c r="I15" s="365"/>
      <c r="J15" s="365"/>
      <c r="K15" s="365"/>
      <c r="L15" s="365"/>
      <c r="M15" s="365"/>
      <c r="N15" s="362"/>
      <c r="O15" s="364"/>
      <c r="U15" s="125">
        <f t="shared" si="0"/>
        <v>0</v>
      </c>
      <c r="V15" s="385"/>
      <c r="W15" s="384"/>
      <c r="X15" s="125">
        <f t="shared" si="1"/>
        <v>0</v>
      </c>
      <c r="Z15" s="133" t="s">
        <v>147</v>
      </c>
      <c r="AA15" s="133">
        <v>0</v>
      </c>
      <c r="AB15" s="133">
        <v>0</v>
      </c>
      <c r="AC15" s="133">
        <v>0</v>
      </c>
      <c r="AD15" s="133">
        <v>0</v>
      </c>
    </row>
    <row r="16" spans="1:30" ht="24.95" customHeight="1" x14ac:dyDescent="0.2">
      <c r="A16" s="366" t="s">
        <v>331</v>
      </c>
      <c r="B16" s="194" t="s">
        <v>118</v>
      </c>
      <c r="C16" s="368">
        <f>E16/D16</f>
        <v>318.178</v>
      </c>
      <c r="D16" s="369" t="s">
        <v>125</v>
      </c>
      <c r="E16" s="371">
        <v>4772.67</v>
      </c>
      <c r="F16" s="372">
        <v>0</v>
      </c>
      <c r="G16" s="373">
        <f t="shared" ref="G16" si="12">E16+F16</f>
        <v>4772.67</v>
      </c>
      <c r="H16" s="148">
        <v>482.76</v>
      </c>
      <c r="I16" s="149">
        <v>0</v>
      </c>
      <c r="J16" s="249">
        <v>0</v>
      </c>
      <c r="K16" s="249">
        <v>0</v>
      </c>
      <c r="L16" s="248">
        <v>238.63</v>
      </c>
      <c r="M16" s="149">
        <v>400</v>
      </c>
      <c r="N16" s="361">
        <f t="shared" ref="N16" si="13">E16+F16-H16-I16-J16-K16-L16-M16</f>
        <v>3651.2799999999997</v>
      </c>
      <c r="O16" s="363"/>
      <c r="R16" s="125">
        <v>810.41</v>
      </c>
      <c r="S16" s="125">
        <f>R16*1.05</f>
        <v>850.93050000000005</v>
      </c>
      <c r="U16" s="125">
        <f t="shared" ref="U16:U17" si="14">SUM(V16*0.06)</f>
        <v>229.1328</v>
      </c>
      <c r="V16" s="385">
        <v>3818.88</v>
      </c>
      <c r="W16" s="384">
        <f t="shared" ref="W16" si="15">U16+V16</f>
        <v>4048.0128</v>
      </c>
      <c r="X16" s="125">
        <f t="shared" ref="X16:X17" si="16">SUM(W16*0.03)</f>
        <v>121.44038399999999</v>
      </c>
      <c r="AA16" s="125" t="e">
        <f>AA14*AA11</f>
        <v>#REF!</v>
      </c>
      <c r="AB16" s="125" t="e">
        <f>AB14*AB11</f>
        <v>#REF!</v>
      </c>
      <c r="AC16" s="125" t="e">
        <f>AC14*AC11</f>
        <v>#REF!</v>
      </c>
      <c r="AD16" s="125" t="e">
        <f>AD14*AD11</f>
        <v>#REF!</v>
      </c>
    </row>
    <row r="17" spans="1:30" ht="15" customHeight="1" thickBot="1" x14ac:dyDescent="0.25">
      <c r="A17" s="367"/>
      <c r="B17" s="195"/>
      <c r="C17" s="368"/>
      <c r="D17" s="370"/>
      <c r="E17" s="371"/>
      <c r="F17" s="370"/>
      <c r="G17" s="374"/>
      <c r="H17" s="365" t="s">
        <v>29</v>
      </c>
      <c r="I17" s="365"/>
      <c r="J17" s="365"/>
      <c r="K17" s="365"/>
      <c r="L17" s="365"/>
      <c r="M17" s="365"/>
      <c r="N17" s="362"/>
      <c r="O17" s="364"/>
      <c r="U17" s="125">
        <f t="shared" si="14"/>
        <v>0</v>
      </c>
      <c r="V17" s="385"/>
      <c r="W17" s="384"/>
      <c r="X17" s="125">
        <f t="shared" si="16"/>
        <v>0</v>
      </c>
    </row>
    <row r="18" spans="1:30" ht="24.95" customHeight="1" x14ac:dyDescent="0.2">
      <c r="A18" s="366" t="s">
        <v>331</v>
      </c>
      <c r="B18" s="194" t="s">
        <v>119</v>
      </c>
      <c r="C18" s="368">
        <f>E18/D18</f>
        <v>283.36066666666665</v>
      </c>
      <c r="D18" s="369" t="s">
        <v>125</v>
      </c>
      <c r="E18" s="371">
        <v>4250.41</v>
      </c>
      <c r="F18" s="372">
        <v>0</v>
      </c>
      <c r="G18" s="373">
        <f t="shared" ref="G18" si="17">E18+F18</f>
        <v>4250.41</v>
      </c>
      <c r="H18" s="148">
        <v>389.17</v>
      </c>
      <c r="I18" s="149">
        <v>0</v>
      </c>
      <c r="J18" s="249">
        <v>0</v>
      </c>
      <c r="K18" s="249">
        <v>0</v>
      </c>
      <c r="L18" s="248">
        <v>212.52</v>
      </c>
      <c r="M18" s="149">
        <v>400</v>
      </c>
      <c r="N18" s="361">
        <f t="shared" ref="N18" si="18">E18+F18-H18-I18-J18-K18-L18-M18</f>
        <v>3248.72</v>
      </c>
      <c r="O18" s="363"/>
      <c r="R18" s="125">
        <v>1533.99</v>
      </c>
      <c r="S18" s="125">
        <f>R18*1.05</f>
        <v>1610.6895000000002</v>
      </c>
      <c r="U18" s="125">
        <f>SUM(V18*0.06)</f>
        <v>229.1328</v>
      </c>
      <c r="V18" s="385">
        <v>3818.88</v>
      </c>
      <c r="W18" s="384">
        <f>U18+V18</f>
        <v>4048.0128</v>
      </c>
      <c r="X18" s="125">
        <f>SUM(W18*0.03)</f>
        <v>121.44038399999999</v>
      </c>
    </row>
    <row r="19" spans="1:30" ht="15" customHeight="1" thickBot="1" x14ac:dyDescent="0.25">
      <c r="A19" s="367"/>
      <c r="B19" s="195"/>
      <c r="C19" s="368"/>
      <c r="D19" s="370"/>
      <c r="E19" s="371"/>
      <c r="F19" s="370"/>
      <c r="G19" s="374"/>
      <c r="H19" s="365" t="s">
        <v>29</v>
      </c>
      <c r="I19" s="365"/>
      <c r="J19" s="365"/>
      <c r="K19" s="365"/>
      <c r="L19" s="365"/>
      <c r="M19" s="365"/>
      <c r="N19" s="362"/>
      <c r="O19" s="364"/>
      <c r="U19" s="125">
        <f t="shared" ref="U19:U21" si="19">SUM(V19*0.06)</f>
        <v>0</v>
      </c>
      <c r="V19" s="385"/>
      <c r="W19" s="384"/>
      <c r="X19" s="125">
        <f t="shared" ref="X19:X21" si="20">SUM(W19*0.03)</f>
        <v>0</v>
      </c>
      <c r="AD19" s="125" t="e">
        <f>AD16+AC16+AB16+AA16</f>
        <v>#REF!</v>
      </c>
    </row>
    <row r="20" spans="1:30" ht="24.95" customHeight="1" x14ac:dyDescent="0.2">
      <c r="A20" s="366" t="s">
        <v>331</v>
      </c>
      <c r="B20" s="194" t="s">
        <v>119</v>
      </c>
      <c r="C20" s="368">
        <f t="shared" ref="C20" si="21">E20/D20</f>
        <v>283.36066666666665</v>
      </c>
      <c r="D20" s="369" t="s">
        <v>125</v>
      </c>
      <c r="E20" s="371">
        <v>4250.41</v>
      </c>
      <c r="F20" s="372">
        <v>0</v>
      </c>
      <c r="G20" s="373">
        <f t="shared" ref="G20" si="22">E20+F20</f>
        <v>4250.41</v>
      </c>
      <c r="H20" s="149">
        <v>389.17</v>
      </c>
      <c r="I20" s="149">
        <v>0</v>
      </c>
      <c r="J20" s="249">
        <v>0</v>
      </c>
      <c r="K20" s="249">
        <v>0</v>
      </c>
      <c r="L20" s="248">
        <v>212.52</v>
      </c>
      <c r="M20" s="149">
        <v>250</v>
      </c>
      <c r="N20" s="361">
        <f t="shared" ref="N20" si="23">E20+F20-H20-I20-J20-K20-L20-M20</f>
        <v>3398.72</v>
      </c>
      <c r="O20" s="363"/>
      <c r="R20" s="125">
        <v>1131.8699999999999</v>
      </c>
      <c r="S20" s="125">
        <f>R20*1.05</f>
        <v>1188.4634999999998</v>
      </c>
      <c r="U20" s="125">
        <f t="shared" si="19"/>
        <v>229.1328</v>
      </c>
      <c r="V20" s="385">
        <v>3818.88</v>
      </c>
      <c r="W20" s="384">
        <f t="shared" ref="W20" si="24">U20+V20</f>
        <v>4048.0128</v>
      </c>
      <c r="X20" s="125">
        <f t="shared" si="20"/>
        <v>121.44038399999999</v>
      </c>
    </row>
    <row r="21" spans="1:30" ht="15" customHeight="1" thickBot="1" x14ac:dyDescent="0.25">
      <c r="A21" s="367"/>
      <c r="B21" s="195"/>
      <c r="C21" s="368"/>
      <c r="D21" s="370"/>
      <c r="E21" s="371"/>
      <c r="F21" s="370"/>
      <c r="G21" s="374"/>
      <c r="H21" s="365" t="s">
        <v>29</v>
      </c>
      <c r="I21" s="365"/>
      <c r="J21" s="365"/>
      <c r="K21" s="365"/>
      <c r="L21" s="365"/>
      <c r="M21" s="365"/>
      <c r="N21" s="362"/>
      <c r="O21" s="364"/>
      <c r="U21" s="125">
        <f t="shared" si="19"/>
        <v>0</v>
      </c>
      <c r="V21" s="385"/>
      <c r="W21" s="384"/>
      <c r="X21" s="125">
        <f t="shared" si="20"/>
        <v>0</v>
      </c>
    </row>
    <row r="22" spans="1:30" ht="24.75" customHeight="1" x14ac:dyDescent="0.2">
      <c r="A22" s="366" t="s">
        <v>331</v>
      </c>
      <c r="B22" s="194" t="s">
        <v>119</v>
      </c>
      <c r="C22" s="368">
        <f t="shared" ref="C22" si="25">E22/D22</f>
        <v>283.36066666666665</v>
      </c>
      <c r="D22" s="369" t="s">
        <v>125</v>
      </c>
      <c r="E22" s="371">
        <v>4250.41</v>
      </c>
      <c r="F22" s="372">
        <v>0</v>
      </c>
      <c r="G22" s="373">
        <f t="shared" ref="G22" si="26">E22+F22</f>
        <v>4250.41</v>
      </c>
      <c r="H22" s="148">
        <v>389.17</v>
      </c>
      <c r="I22" s="149">
        <v>0</v>
      </c>
      <c r="J22" s="249">
        <v>0</v>
      </c>
      <c r="K22" s="249">
        <v>0</v>
      </c>
      <c r="L22" s="248">
        <v>212.52</v>
      </c>
      <c r="M22" s="149">
        <v>400</v>
      </c>
      <c r="N22" s="361">
        <f t="shared" ref="N22" si="27">E22+F22-H22-I22-J22-K22-L22-M22</f>
        <v>3248.72</v>
      </c>
      <c r="O22" s="363"/>
      <c r="U22" s="125">
        <f>SUM(V22*0.06)</f>
        <v>229.1328</v>
      </c>
      <c r="V22" s="385">
        <v>3818.88</v>
      </c>
      <c r="W22" s="384">
        <f>U22+V22</f>
        <v>4048.0128</v>
      </c>
      <c r="X22" s="125">
        <f>SUM(W22*0.03)</f>
        <v>121.44038399999999</v>
      </c>
    </row>
    <row r="23" spans="1:30" ht="15" customHeight="1" thickBot="1" x14ac:dyDescent="0.25">
      <c r="A23" s="367"/>
      <c r="B23" s="195"/>
      <c r="C23" s="368"/>
      <c r="D23" s="370"/>
      <c r="E23" s="371"/>
      <c r="F23" s="370"/>
      <c r="G23" s="374"/>
      <c r="H23" s="365" t="s">
        <v>29</v>
      </c>
      <c r="I23" s="365"/>
      <c r="J23" s="365"/>
      <c r="K23" s="365"/>
      <c r="L23" s="365"/>
      <c r="M23" s="365"/>
      <c r="N23" s="362"/>
      <c r="O23" s="364"/>
      <c r="U23" s="125">
        <f t="shared" ref="U23:U27" si="28">SUM(V23*0.06)</f>
        <v>0</v>
      </c>
      <c r="V23" s="385"/>
      <c r="W23" s="384"/>
      <c r="X23" s="125">
        <f t="shared" ref="X23:X27" si="29">SUM(W23*0.03)</f>
        <v>0</v>
      </c>
    </row>
    <row r="24" spans="1:30" ht="24.75" customHeight="1" x14ac:dyDescent="0.2">
      <c r="A24" s="366" t="s">
        <v>331</v>
      </c>
      <c r="B24" s="194" t="s">
        <v>119</v>
      </c>
      <c r="C24" s="368">
        <f t="shared" ref="C24" si="30">E24/D24</f>
        <v>283.36066666666665</v>
      </c>
      <c r="D24" s="369" t="s">
        <v>125</v>
      </c>
      <c r="E24" s="371">
        <v>4250.41</v>
      </c>
      <c r="F24" s="372">
        <v>0</v>
      </c>
      <c r="G24" s="373">
        <f t="shared" ref="G24" si="31">E24+F24</f>
        <v>4250.41</v>
      </c>
      <c r="H24" s="148">
        <v>389.17</v>
      </c>
      <c r="I24" s="149">
        <v>0</v>
      </c>
      <c r="J24" s="249">
        <v>0</v>
      </c>
      <c r="K24" s="249">
        <v>0</v>
      </c>
      <c r="L24" s="248">
        <v>212.52</v>
      </c>
      <c r="M24" s="149">
        <v>400</v>
      </c>
      <c r="N24" s="361">
        <f t="shared" ref="N24" si="32">E24+F24-H24-I24-J24-K24-L24-M24</f>
        <v>3248.72</v>
      </c>
      <c r="O24" s="363"/>
      <c r="U24" s="125">
        <f t="shared" si="28"/>
        <v>229.1328</v>
      </c>
      <c r="V24" s="385">
        <v>3818.88</v>
      </c>
      <c r="W24" s="384">
        <f t="shared" ref="W24" si="33">U24+V24</f>
        <v>4048.0128</v>
      </c>
      <c r="X24" s="125">
        <f t="shared" si="29"/>
        <v>121.44038399999999</v>
      </c>
    </row>
    <row r="25" spans="1:30" ht="15" customHeight="1" thickBot="1" x14ac:dyDescent="0.25">
      <c r="A25" s="367"/>
      <c r="B25" s="195"/>
      <c r="C25" s="368"/>
      <c r="D25" s="370"/>
      <c r="E25" s="371"/>
      <c r="F25" s="370"/>
      <c r="G25" s="374"/>
      <c r="H25" s="365" t="s">
        <v>29</v>
      </c>
      <c r="I25" s="365"/>
      <c r="J25" s="365"/>
      <c r="K25" s="365"/>
      <c r="L25" s="365"/>
      <c r="M25" s="365"/>
      <c r="N25" s="362"/>
      <c r="O25" s="364"/>
      <c r="U25" s="125">
        <f t="shared" si="28"/>
        <v>0</v>
      </c>
      <c r="V25" s="385"/>
      <c r="W25" s="384"/>
      <c r="X25" s="125">
        <f t="shared" si="29"/>
        <v>0</v>
      </c>
    </row>
    <row r="26" spans="1:30" ht="24.75" customHeight="1" x14ac:dyDescent="0.2">
      <c r="A26" s="366" t="s">
        <v>331</v>
      </c>
      <c r="B26" s="194" t="s">
        <v>119</v>
      </c>
      <c r="C26" s="368">
        <f t="shared" ref="C26" si="34">E26/D26</f>
        <v>283.36066666666665</v>
      </c>
      <c r="D26" s="369" t="s">
        <v>125</v>
      </c>
      <c r="E26" s="371">
        <v>4250.41</v>
      </c>
      <c r="F26" s="372">
        <v>0</v>
      </c>
      <c r="G26" s="373">
        <f t="shared" ref="G26" si="35">E26+F26</f>
        <v>4250.41</v>
      </c>
      <c r="H26" s="148">
        <v>389.17</v>
      </c>
      <c r="I26" s="149">
        <v>0</v>
      </c>
      <c r="J26" s="249">
        <v>0</v>
      </c>
      <c r="K26" s="249">
        <v>0</v>
      </c>
      <c r="L26" s="248">
        <v>212.52</v>
      </c>
      <c r="M26" s="149">
        <v>400</v>
      </c>
      <c r="N26" s="361">
        <f t="shared" ref="N26" si="36">E26+F26-H26-I26-J26-K26-L26-M26</f>
        <v>3248.72</v>
      </c>
      <c r="O26" s="363"/>
      <c r="U26" s="125">
        <f t="shared" si="28"/>
        <v>229.1328</v>
      </c>
      <c r="V26" s="385">
        <v>3818.88</v>
      </c>
      <c r="W26" s="384">
        <f t="shared" ref="W26" si="37">U26+V26</f>
        <v>4048.0128</v>
      </c>
      <c r="X26" s="125">
        <f t="shared" si="29"/>
        <v>121.44038399999999</v>
      </c>
    </row>
    <row r="27" spans="1:30" ht="15" customHeight="1" thickBot="1" x14ac:dyDescent="0.25">
      <c r="A27" s="367"/>
      <c r="B27" s="195"/>
      <c r="C27" s="368"/>
      <c r="D27" s="370"/>
      <c r="E27" s="371"/>
      <c r="F27" s="370"/>
      <c r="G27" s="374"/>
      <c r="H27" s="365" t="s">
        <v>29</v>
      </c>
      <c r="I27" s="365"/>
      <c r="J27" s="365"/>
      <c r="K27" s="365"/>
      <c r="L27" s="365"/>
      <c r="M27" s="365"/>
      <c r="N27" s="362"/>
      <c r="O27" s="364"/>
      <c r="U27" s="125">
        <f t="shared" si="28"/>
        <v>0</v>
      </c>
      <c r="V27" s="385"/>
      <c r="W27" s="384"/>
      <c r="X27" s="125">
        <f t="shared" si="29"/>
        <v>0</v>
      </c>
    </row>
    <row r="28" spans="1:30" ht="24.75" customHeight="1" x14ac:dyDescent="0.2">
      <c r="A28" s="366" t="s">
        <v>331</v>
      </c>
      <c r="B28" s="194" t="s">
        <v>245</v>
      </c>
      <c r="C28" s="368">
        <f t="shared" ref="C28" si="38">E28/D28</f>
        <v>283.36066666666665</v>
      </c>
      <c r="D28" s="369" t="s">
        <v>125</v>
      </c>
      <c r="E28" s="371">
        <v>4250.41</v>
      </c>
      <c r="F28" s="372">
        <v>0</v>
      </c>
      <c r="G28" s="373">
        <f t="shared" ref="G28" si="39">E28+F28</f>
        <v>4250.41</v>
      </c>
      <c r="H28" s="148">
        <v>389.17</v>
      </c>
      <c r="I28" s="149">
        <v>0</v>
      </c>
      <c r="J28" s="249">
        <v>0</v>
      </c>
      <c r="K28" s="249">
        <v>0</v>
      </c>
      <c r="L28" s="248">
        <v>212.52</v>
      </c>
      <c r="M28" s="149">
        <v>0</v>
      </c>
      <c r="N28" s="361">
        <f t="shared" ref="N28" si="40">E28+F28-H28-I28-J28-K28-L28-M28</f>
        <v>3648.72</v>
      </c>
      <c r="O28" s="363"/>
      <c r="U28" s="125">
        <f>SUM(V28*0.06)</f>
        <v>229.1328</v>
      </c>
      <c r="V28" s="385">
        <v>3818.88</v>
      </c>
      <c r="W28" s="384">
        <f>U28+V28</f>
        <v>4048.0128</v>
      </c>
      <c r="X28" s="125">
        <f>SUM(W28*0.03)</f>
        <v>121.44038399999999</v>
      </c>
    </row>
    <row r="29" spans="1:30" ht="15" customHeight="1" thickBot="1" x14ac:dyDescent="0.25">
      <c r="A29" s="367"/>
      <c r="B29" s="195"/>
      <c r="C29" s="368"/>
      <c r="D29" s="370"/>
      <c r="E29" s="371"/>
      <c r="F29" s="370"/>
      <c r="G29" s="374"/>
      <c r="H29" s="365" t="s">
        <v>29</v>
      </c>
      <c r="I29" s="365"/>
      <c r="J29" s="365"/>
      <c r="K29" s="365"/>
      <c r="L29" s="365"/>
      <c r="M29" s="365"/>
      <c r="N29" s="362"/>
      <c r="O29" s="364"/>
      <c r="U29" s="125">
        <f t="shared" ref="U29" si="41">SUM(V29*0.06)</f>
        <v>0</v>
      </c>
      <c r="V29" s="386"/>
      <c r="W29" s="384"/>
      <c r="X29" s="125">
        <f t="shared" ref="X29" si="42">SUM(W29*0.03)</f>
        <v>0</v>
      </c>
    </row>
    <row r="30" spans="1:30" ht="24.75" customHeight="1" x14ac:dyDescent="0.2">
      <c r="A30" s="366" t="s">
        <v>331</v>
      </c>
      <c r="B30" s="194" t="s">
        <v>245</v>
      </c>
      <c r="C30" s="368">
        <f t="shared" ref="C30" si="43">E30/D30</f>
        <v>283.36066666666665</v>
      </c>
      <c r="D30" s="369" t="s">
        <v>125</v>
      </c>
      <c r="E30" s="371">
        <v>4250.41</v>
      </c>
      <c r="F30" s="372">
        <v>0</v>
      </c>
      <c r="G30" s="373">
        <f t="shared" ref="G30" si="44">E30+F30</f>
        <v>4250.41</v>
      </c>
      <c r="H30" s="148">
        <v>389.17</v>
      </c>
      <c r="I30" s="149">
        <v>0</v>
      </c>
      <c r="J30" s="249">
        <v>0</v>
      </c>
      <c r="K30" s="249">
        <v>0</v>
      </c>
      <c r="L30" s="248">
        <v>212.52</v>
      </c>
      <c r="M30" s="149">
        <v>400</v>
      </c>
      <c r="N30" s="361">
        <f t="shared" ref="N30" si="45">E30+F30-H30-I30-J30-K30-L30-M30</f>
        <v>3248.72</v>
      </c>
      <c r="O30" s="363"/>
      <c r="V30" s="134"/>
      <c r="W30" s="135"/>
    </row>
    <row r="31" spans="1:30" ht="15" customHeight="1" thickBot="1" x14ac:dyDescent="0.25">
      <c r="A31" s="367"/>
      <c r="B31" s="195"/>
      <c r="C31" s="368"/>
      <c r="D31" s="370"/>
      <c r="E31" s="371"/>
      <c r="F31" s="370"/>
      <c r="G31" s="374"/>
      <c r="H31" s="365" t="s">
        <v>29</v>
      </c>
      <c r="I31" s="365"/>
      <c r="J31" s="365"/>
      <c r="K31" s="365"/>
      <c r="L31" s="365"/>
      <c r="M31" s="365"/>
      <c r="N31" s="362"/>
      <c r="O31" s="364"/>
      <c r="V31" s="134"/>
      <c r="W31" s="135"/>
    </row>
    <row r="32" spans="1:30" ht="24.75" customHeight="1" x14ac:dyDescent="0.2">
      <c r="A32" s="366" t="s">
        <v>331</v>
      </c>
      <c r="B32" s="194" t="s">
        <v>429</v>
      </c>
      <c r="C32" s="368">
        <f t="shared" ref="C32" si="46">E32/D32</f>
        <v>233.33333333333334</v>
      </c>
      <c r="D32" s="369" t="s">
        <v>125</v>
      </c>
      <c r="E32" s="371">
        <v>3500</v>
      </c>
      <c r="F32" s="372">
        <v>125.1</v>
      </c>
      <c r="G32" s="373">
        <f t="shared" ref="G32" si="47">E32+F32</f>
        <v>3625.1</v>
      </c>
      <c r="H32" s="148">
        <v>276.72000000000003</v>
      </c>
      <c r="I32" s="149">
        <v>0</v>
      </c>
      <c r="J32" s="249">
        <v>0</v>
      </c>
      <c r="K32" s="249">
        <v>0</v>
      </c>
      <c r="L32" s="248">
        <v>175</v>
      </c>
      <c r="M32" s="149">
        <v>0</v>
      </c>
      <c r="N32" s="361">
        <f t="shared" ref="N32" si="48">E32+F32-H32-I32-J32-K32-L32-M32</f>
        <v>3173.38</v>
      </c>
      <c r="O32" s="363"/>
      <c r="V32" s="134"/>
      <c r="W32" s="135"/>
    </row>
    <row r="33" spans="1:23" ht="15" customHeight="1" thickBot="1" x14ac:dyDescent="0.25">
      <c r="A33" s="367"/>
      <c r="B33" s="195"/>
      <c r="C33" s="368"/>
      <c r="D33" s="370"/>
      <c r="E33" s="371"/>
      <c r="F33" s="370"/>
      <c r="G33" s="374"/>
      <c r="H33" s="365" t="s">
        <v>29</v>
      </c>
      <c r="I33" s="365"/>
      <c r="J33" s="365"/>
      <c r="K33" s="365"/>
      <c r="L33" s="365"/>
      <c r="M33" s="365"/>
      <c r="N33" s="362"/>
      <c r="O33" s="364"/>
      <c r="V33" s="134"/>
      <c r="W33" s="135"/>
    </row>
    <row r="34" spans="1:23" ht="24.75" customHeight="1" x14ac:dyDescent="0.2">
      <c r="A34" s="366" t="s">
        <v>331</v>
      </c>
      <c r="B34" s="194" t="s">
        <v>429</v>
      </c>
      <c r="C34" s="368">
        <f t="shared" ref="C34" si="49">E34/D34</f>
        <v>233.33333333333334</v>
      </c>
      <c r="D34" s="369" t="s">
        <v>125</v>
      </c>
      <c r="E34" s="371">
        <v>3500</v>
      </c>
      <c r="F34" s="372">
        <v>125.1</v>
      </c>
      <c r="G34" s="373">
        <f t="shared" ref="G34" si="50">E34+F34</f>
        <v>3625.1</v>
      </c>
      <c r="H34" s="148">
        <v>276.72000000000003</v>
      </c>
      <c r="I34" s="149">
        <v>0</v>
      </c>
      <c r="J34" s="249">
        <v>0</v>
      </c>
      <c r="K34" s="249">
        <v>0</v>
      </c>
      <c r="L34" s="248">
        <v>175</v>
      </c>
      <c r="M34" s="149">
        <v>0</v>
      </c>
      <c r="N34" s="361">
        <f t="shared" ref="N34" si="51">E34+F34-H34-I34-J34-K34-L34-M34</f>
        <v>3173.38</v>
      </c>
      <c r="O34" s="363"/>
      <c r="V34" s="134"/>
      <c r="W34" s="135"/>
    </row>
    <row r="35" spans="1:23" ht="15" customHeight="1" thickBot="1" x14ac:dyDescent="0.25">
      <c r="A35" s="367"/>
      <c r="B35" s="195"/>
      <c r="C35" s="368"/>
      <c r="D35" s="370"/>
      <c r="E35" s="371"/>
      <c r="F35" s="370"/>
      <c r="G35" s="374"/>
      <c r="H35" s="365" t="s">
        <v>29</v>
      </c>
      <c r="I35" s="365"/>
      <c r="J35" s="365"/>
      <c r="K35" s="365"/>
      <c r="L35" s="365"/>
      <c r="M35" s="365"/>
      <c r="N35" s="362"/>
      <c r="O35" s="364"/>
      <c r="V35" s="134"/>
      <c r="W35" s="135"/>
    </row>
    <row r="36" spans="1:23" ht="24.75" customHeight="1" x14ac:dyDescent="0.2">
      <c r="A36" s="366" t="s">
        <v>331</v>
      </c>
      <c r="B36" s="194" t="s">
        <v>429</v>
      </c>
      <c r="C36" s="368">
        <f t="shared" ref="C36" si="52">E36/D36</f>
        <v>233.33333333333334</v>
      </c>
      <c r="D36" s="369">
        <v>15</v>
      </c>
      <c r="E36" s="371">
        <v>3500</v>
      </c>
      <c r="F36" s="372">
        <v>125.1</v>
      </c>
      <c r="G36" s="373">
        <f t="shared" ref="G36" si="53">E36+F36</f>
        <v>3625.1</v>
      </c>
      <c r="H36" s="148">
        <v>276.72000000000003</v>
      </c>
      <c r="I36" s="149">
        <v>0</v>
      </c>
      <c r="J36" s="249">
        <v>0</v>
      </c>
      <c r="K36" s="249">
        <v>0</v>
      </c>
      <c r="L36" s="248">
        <v>175</v>
      </c>
      <c r="M36" s="149">
        <v>100</v>
      </c>
      <c r="N36" s="361">
        <f t="shared" ref="N36" si="54">E36+F36-H36-I36-J36-K36-L36-M36</f>
        <v>3073.38</v>
      </c>
      <c r="O36" s="363"/>
      <c r="V36" s="134"/>
      <c r="W36" s="135"/>
    </row>
    <row r="37" spans="1:23" ht="15" customHeight="1" thickBot="1" x14ac:dyDescent="0.25">
      <c r="A37" s="367"/>
      <c r="B37" s="195"/>
      <c r="C37" s="368"/>
      <c r="D37" s="370"/>
      <c r="E37" s="371"/>
      <c r="F37" s="370"/>
      <c r="G37" s="374"/>
      <c r="H37" s="365" t="s">
        <v>29</v>
      </c>
      <c r="I37" s="365"/>
      <c r="J37" s="365"/>
      <c r="K37" s="365"/>
      <c r="L37" s="365"/>
      <c r="M37" s="365"/>
      <c r="N37" s="362"/>
      <c r="O37" s="364"/>
      <c r="V37" s="134"/>
      <c r="W37" s="135"/>
    </row>
    <row r="38" spans="1:23" ht="24.75" customHeight="1" x14ac:dyDescent="0.2">
      <c r="A38" s="366" t="s">
        <v>331</v>
      </c>
      <c r="B38" s="194" t="s">
        <v>429</v>
      </c>
      <c r="C38" s="368">
        <f t="shared" ref="C38" si="55">E38/D38</f>
        <v>233.33333333333334</v>
      </c>
      <c r="D38" s="369">
        <v>15</v>
      </c>
      <c r="E38" s="371">
        <v>3500</v>
      </c>
      <c r="F38" s="372">
        <v>125.1</v>
      </c>
      <c r="G38" s="373">
        <f t="shared" ref="G38" si="56">E38+F38</f>
        <v>3625.1</v>
      </c>
      <c r="H38" s="148">
        <v>276.72000000000003</v>
      </c>
      <c r="I38" s="149">
        <v>0</v>
      </c>
      <c r="J38" s="249">
        <v>0</v>
      </c>
      <c r="K38" s="249">
        <v>0</v>
      </c>
      <c r="L38" s="248">
        <v>175</v>
      </c>
      <c r="M38" s="149"/>
      <c r="N38" s="361">
        <f t="shared" ref="N38" si="57">E38+F38-H38-I38-J38-K38-L38-M38</f>
        <v>3173.38</v>
      </c>
      <c r="O38" s="363"/>
      <c r="V38" s="247"/>
      <c r="W38" s="246"/>
    </row>
    <row r="39" spans="1:23" ht="15" customHeight="1" thickBot="1" x14ac:dyDescent="0.25">
      <c r="A39" s="367"/>
      <c r="B39" s="195"/>
      <c r="C39" s="368"/>
      <c r="D39" s="370"/>
      <c r="E39" s="371"/>
      <c r="F39" s="370"/>
      <c r="G39" s="374"/>
      <c r="H39" s="365" t="s">
        <v>29</v>
      </c>
      <c r="I39" s="365"/>
      <c r="J39" s="365"/>
      <c r="K39" s="365"/>
      <c r="L39" s="365"/>
      <c r="M39" s="365"/>
      <c r="N39" s="362"/>
      <c r="O39" s="364"/>
    </row>
    <row r="40" spans="1:23" ht="24.75" customHeight="1" x14ac:dyDescent="0.2">
      <c r="A40" s="366" t="s">
        <v>331</v>
      </c>
      <c r="B40" s="194" t="s">
        <v>432</v>
      </c>
      <c r="C40" s="368">
        <f t="shared" ref="C40" si="58">E40/D40</f>
        <v>220</v>
      </c>
      <c r="D40" s="369" t="s">
        <v>125</v>
      </c>
      <c r="E40" s="371">
        <v>3300</v>
      </c>
      <c r="F40" s="372">
        <v>125.1</v>
      </c>
      <c r="G40" s="373">
        <f t="shared" ref="G40" si="59">E40+F40</f>
        <v>3425.1</v>
      </c>
      <c r="H40" s="148">
        <v>254.95</v>
      </c>
      <c r="I40" s="149">
        <v>0</v>
      </c>
      <c r="J40" s="249">
        <v>0</v>
      </c>
      <c r="K40" s="249">
        <v>0</v>
      </c>
      <c r="L40" s="248">
        <v>165</v>
      </c>
      <c r="M40" s="149">
        <v>200</v>
      </c>
      <c r="N40" s="361">
        <f t="shared" ref="N40" si="60">E40+F40-H40-I40-J40-K40-L40-M40</f>
        <v>2805.15</v>
      </c>
      <c r="O40" s="363"/>
      <c r="V40" s="134"/>
      <c r="W40" s="135"/>
    </row>
    <row r="41" spans="1:23" ht="15" customHeight="1" thickBot="1" x14ac:dyDescent="0.25">
      <c r="A41" s="390"/>
      <c r="B41" s="196"/>
      <c r="C41" s="391"/>
      <c r="D41" s="392"/>
      <c r="E41" s="393"/>
      <c r="F41" s="392"/>
      <c r="G41" s="394"/>
      <c r="H41" s="389" t="s">
        <v>29</v>
      </c>
      <c r="I41" s="389"/>
      <c r="J41" s="389"/>
      <c r="K41" s="389"/>
      <c r="L41" s="389"/>
      <c r="M41" s="389"/>
      <c r="N41" s="395"/>
      <c r="O41" s="364"/>
    </row>
    <row r="42" spans="1:23" ht="15" customHeight="1" thickBot="1" x14ac:dyDescent="0.25">
      <c r="A42" s="266" t="s">
        <v>333</v>
      </c>
      <c r="B42" s="154"/>
      <c r="C42" s="155"/>
      <c r="D42" s="155"/>
      <c r="E42" s="155">
        <f t="shared" ref="E42:N42" si="61">SUM(E8:E41)</f>
        <v>73101.290000000008</v>
      </c>
      <c r="F42" s="155">
        <f t="shared" si="61"/>
        <v>625.5</v>
      </c>
      <c r="G42" s="155">
        <f t="shared" si="61"/>
        <v>73726.790000000023</v>
      </c>
      <c r="H42" s="155">
        <f t="shared" si="61"/>
        <v>6965.7500000000009</v>
      </c>
      <c r="I42" s="155">
        <f t="shared" si="61"/>
        <v>0</v>
      </c>
      <c r="J42" s="155">
        <f t="shared" si="61"/>
        <v>0</v>
      </c>
      <c r="K42" s="155">
        <f t="shared" si="61"/>
        <v>0</v>
      </c>
      <c r="L42" s="155">
        <f t="shared" si="61"/>
        <v>3655.0499999999997</v>
      </c>
      <c r="M42" s="155">
        <f t="shared" si="61"/>
        <v>4672</v>
      </c>
      <c r="N42" s="200">
        <f t="shared" si="61"/>
        <v>58433.99</v>
      </c>
      <c r="O42" s="150"/>
    </row>
    <row r="43" spans="1:23" ht="15.75" thickBot="1" x14ac:dyDescent="0.3">
      <c r="A43" s="151"/>
      <c r="B43" s="151"/>
      <c r="C43" s="151"/>
      <c r="D43" s="151"/>
      <c r="E43" s="151"/>
      <c r="F43" s="150"/>
      <c r="G43" s="150"/>
      <c r="H43" s="150"/>
      <c r="I43" s="150"/>
      <c r="J43" s="150"/>
      <c r="K43" s="150"/>
      <c r="L43" s="150"/>
      <c r="M43" s="150"/>
      <c r="N43" s="201"/>
      <c r="O43" s="28" t="s">
        <v>14</v>
      </c>
    </row>
    <row r="44" spans="1:23" ht="15.75" thickBot="1" x14ac:dyDescent="0.3">
      <c r="A44" s="267" t="s">
        <v>96</v>
      </c>
      <c r="B44" s="152"/>
      <c r="C44" s="153"/>
      <c r="D44" s="153"/>
      <c r="E44" s="202">
        <f>E42</f>
        <v>73101.290000000008</v>
      </c>
      <c r="F44" s="202">
        <f t="shared" ref="F44:M44" si="62">F42</f>
        <v>625.5</v>
      </c>
      <c r="G44" s="202">
        <f t="shared" si="62"/>
        <v>73726.790000000023</v>
      </c>
      <c r="H44" s="202">
        <f t="shared" si="62"/>
        <v>6965.7500000000009</v>
      </c>
      <c r="I44" s="202">
        <f t="shared" si="62"/>
        <v>0</v>
      </c>
      <c r="J44" s="202">
        <f t="shared" si="62"/>
        <v>0</v>
      </c>
      <c r="K44" s="202">
        <f t="shared" si="62"/>
        <v>0</v>
      </c>
      <c r="L44" s="202">
        <f t="shared" si="62"/>
        <v>3655.0499999999997</v>
      </c>
      <c r="M44" s="202">
        <f t="shared" si="62"/>
        <v>4672</v>
      </c>
      <c r="N44" s="202">
        <f>N42</f>
        <v>58433.99</v>
      </c>
      <c r="O44" s="156">
        <f>E44+F44-H44-M44-L44</f>
        <v>58433.990000000005</v>
      </c>
    </row>
    <row r="45" spans="1:23" x14ac:dyDescent="0.2">
      <c r="F45" s="125"/>
      <c r="G45" s="125"/>
      <c r="H45" s="125"/>
      <c r="I45" s="125"/>
      <c r="J45" s="125"/>
      <c r="K45" s="125"/>
      <c r="L45" s="125"/>
      <c r="M45" s="125"/>
      <c r="N45" s="204"/>
      <c r="O45" s="125"/>
    </row>
    <row r="46" spans="1:23" x14ac:dyDescent="0.2">
      <c r="F46" s="125"/>
      <c r="G46" s="125"/>
      <c r="H46" s="125"/>
      <c r="I46" s="125"/>
      <c r="J46" s="125"/>
      <c r="K46" s="125"/>
      <c r="L46" s="125"/>
      <c r="M46" s="125"/>
      <c r="N46" s="204"/>
      <c r="O46" s="125"/>
    </row>
    <row r="47" spans="1:23" x14ac:dyDescent="0.2">
      <c r="F47" s="125"/>
      <c r="G47" s="125"/>
      <c r="H47" s="125"/>
      <c r="I47" s="125"/>
      <c r="J47" s="125"/>
      <c r="K47" s="125"/>
      <c r="L47" s="125"/>
      <c r="M47" s="125"/>
      <c r="N47" s="204"/>
      <c r="O47" s="125"/>
    </row>
    <row r="48" spans="1:23" x14ac:dyDescent="0.2">
      <c r="F48" s="125"/>
      <c r="G48" s="125"/>
      <c r="H48" s="125"/>
      <c r="I48" s="125"/>
      <c r="J48" s="125"/>
      <c r="K48" s="125"/>
      <c r="L48" s="125"/>
      <c r="M48" s="125"/>
      <c r="N48" s="204"/>
      <c r="O48" s="125"/>
    </row>
    <row r="49" spans="6:15" x14ac:dyDescent="0.2">
      <c r="F49" s="125"/>
      <c r="G49" s="125"/>
      <c r="H49" s="125"/>
      <c r="I49" s="125"/>
      <c r="J49" s="125"/>
      <c r="K49" s="125"/>
      <c r="L49" s="125"/>
      <c r="M49" s="125"/>
      <c r="N49" s="204"/>
      <c r="O49" s="125"/>
    </row>
    <row r="50" spans="6:15" x14ac:dyDescent="0.2">
      <c r="F50" s="125"/>
      <c r="G50" s="125"/>
      <c r="H50" s="125"/>
      <c r="I50" s="125"/>
      <c r="J50" s="125"/>
      <c r="K50" s="125"/>
      <c r="L50" s="125"/>
      <c r="M50" s="125"/>
      <c r="N50" s="204"/>
      <c r="O50" s="125"/>
    </row>
    <row r="51" spans="6:15" x14ac:dyDescent="0.2">
      <c r="F51" s="125"/>
      <c r="G51" s="125"/>
      <c r="H51" s="125"/>
      <c r="I51" s="125"/>
      <c r="J51" s="125"/>
      <c r="K51" s="125"/>
      <c r="L51" s="125"/>
      <c r="M51" s="125"/>
      <c r="N51" s="204"/>
      <c r="O51" s="125"/>
    </row>
    <row r="52" spans="6:15" x14ac:dyDescent="0.2">
      <c r="F52" s="125"/>
      <c r="G52" s="125"/>
      <c r="H52" s="125"/>
      <c r="I52" s="125"/>
      <c r="J52" s="125"/>
      <c r="K52" s="125"/>
      <c r="L52" s="125"/>
      <c r="M52" s="125"/>
      <c r="N52" s="204"/>
      <c r="O52" s="125"/>
    </row>
    <row r="54" spans="6:15" x14ac:dyDescent="0.2">
      <c r="F54" s="125"/>
      <c r="G54" s="125"/>
      <c r="H54" s="125"/>
      <c r="I54" s="125"/>
      <c r="J54" s="125"/>
      <c r="K54" s="125"/>
      <c r="L54" s="125"/>
      <c r="M54" s="125"/>
      <c r="N54" s="204"/>
      <c r="O54" s="125"/>
    </row>
    <row r="55" spans="6:15" x14ac:dyDescent="0.2">
      <c r="F55" s="125"/>
      <c r="G55" s="125"/>
      <c r="H55" s="125"/>
      <c r="I55" s="125"/>
      <c r="J55" s="125"/>
      <c r="K55" s="125"/>
      <c r="L55" s="125"/>
      <c r="M55" s="125"/>
      <c r="N55" s="204"/>
      <c r="O55" s="125"/>
    </row>
  </sheetData>
  <mergeCells count="179">
    <mergeCell ref="A40:A41"/>
    <mergeCell ref="C40:C41"/>
    <mergeCell ref="D40:D41"/>
    <mergeCell ref="E40:E41"/>
    <mergeCell ref="F40:F41"/>
    <mergeCell ref="G40:G41"/>
    <mergeCell ref="N40:N41"/>
    <mergeCell ref="O40:O41"/>
    <mergeCell ref="H41:M41"/>
    <mergeCell ref="A36:A37"/>
    <mergeCell ref="C36:C37"/>
    <mergeCell ref="D36:D37"/>
    <mergeCell ref="E36:E37"/>
    <mergeCell ref="F36:F37"/>
    <mergeCell ref="G36:G37"/>
    <mergeCell ref="N36:N37"/>
    <mergeCell ref="O36:O37"/>
    <mergeCell ref="H37:M37"/>
    <mergeCell ref="A38:A39"/>
    <mergeCell ref="C38:C39"/>
    <mergeCell ref="D38:D39"/>
    <mergeCell ref="E38:E39"/>
    <mergeCell ref="F38:F39"/>
    <mergeCell ref="G38:G39"/>
    <mergeCell ref="N38:N39"/>
    <mergeCell ref="O38:O39"/>
    <mergeCell ref="H39:M39"/>
    <mergeCell ref="A34:A35"/>
    <mergeCell ref="C34:C35"/>
    <mergeCell ref="D34:D35"/>
    <mergeCell ref="E34:E35"/>
    <mergeCell ref="F34:F35"/>
    <mergeCell ref="G34:G35"/>
    <mergeCell ref="N34:N35"/>
    <mergeCell ref="O34:O35"/>
    <mergeCell ref="H35:M35"/>
    <mergeCell ref="V8:V9"/>
    <mergeCell ref="W8:W9"/>
    <mergeCell ref="V14:V15"/>
    <mergeCell ref="W14:W15"/>
    <mergeCell ref="V10:V11"/>
    <mergeCell ref="W10:W11"/>
    <mergeCell ref="V16:V17"/>
    <mergeCell ref="W16:W17"/>
    <mergeCell ref="V22:V23"/>
    <mergeCell ref="V12:V13"/>
    <mergeCell ref="W12:W13"/>
    <mergeCell ref="W26:W27"/>
    <mergeCell ref="V28:V29"/>
    <mergeCell ref="W28:W29"/>
    <mergeCell ref="V26:V27"/>
    <mergeCell ref="V18:V19"/>
    <mergeCell ref="W18:W19"/>
    <mergeCell ref="V20:V21"/>
    <mergeCell ref="W20:W21"/>
    <mergeCell ref="W22:W23"/>
    <mergeCell ref="V24:V25"/>
    <mergeCell ref="W24:W25"/>
    <mergeCell ref="A1:O1"/>
    <mergeCell ref="A2:O2"/>
    <mergeCell ref="A3:O3"/>
    <mergeCell ref="A4:O4"/>
    <mergeCell ref="A8:A9"/>
    <mergeCell ref="C8:C9"/>
    <mergeCell ref="D8:D9"/>
    <mergeCell ref="E8:E9"/>
    <mergeCell ref="F8:F9"/>
    <mergeCell ref="G8:G9"/>
    <mergeCell ref="N8:N9"/>
    <mergeCell ref="O8:O9"/>
    <mergeCell ref="H9:M9"/>
    <mergeCell ref="A14:A15"/>
    <mergeCell ref="C14:C15"/>
    <mergeCell ref="D14:D15"/>
    <mergeCell ref="E14:E15"/>
    <mergeCell ref="F14:F15"/>
    <mergeCell ref="G14:G15"/>
    <mergeCell ref="N14:N15"/>
    <mergeCell ref="O14:O15"/>
    <mergeCell ref="H15:M15"/>
    <mergeCell ref="A10:A11"/>
    <mergeCell ref="C10:C11"/>
    <mergeCell ref="D10:D11"/>
    <mergeCell ref="E10:E11"/>
    <mergeCell ref="F10:F11"/>
    <mergeCell ref="G10:G11"/>
    <mergeCell ref="N10:N11"/>
    <mergeCell ref="O10:O11"/>
    <mergeCell ref="H11:M11"/>
    <mergeCell ref="A16:A17"/>
    <mergeCell ref="C16:C17"/>
    <mergeCell ref="D16:D17"/>
    <mergeCell ref="E16:E17"/>
    <mergeCell ref="F16:F17"/>
    <mergeCell ref="G16:G17"/>
    <mergeCell ref="N16:N17"/>
    <mergeCell ref="O16:O17"/>
    <mergeCell ref="H17:M17"/>
    <mergeCell ref="A20:A21"/>
    <mergeCell ref="C20:C21"/>
    <mergeCell ref="D20:D21"/>
    <mergeCell ref="E20:E21"/>
    <mergeCell ref="A18:A19"/>
    <mergeCell ref="C18:C19"/>
    <mergeCell ref="D18:D19"/>
    <mergeCell ref="E18:E19"/>
    <mergeCell ref="F20:F21"/>
    <mergeCell ref="G20:G21"/>
    <mergeCell ref="N20:N21"/>
    <mergeCell ref="O20:O21"/>
    <mergeCell ref="H21:M21"/>
    <mergeCell ref="F18:F19"/>
    <mergeCell ref="G18:G19"/>
    <mergeCell ref="N18:N19"/>
    <mergeCell ref="O18:O19"/>
    <mergeCell ref="H19:M19"/>
    <mergeCell ref="A22:A23"/>
    <mergeCell ref="C22:C23"/>
    <mergeCell ref="D22:D23"/>
    <mergeCell ref="E22:E23"/>
    <mergeCell ref="F22:F23"/>
    <mergeCell ref="G22:G23"/>
    <mergeCell ref="N22:N23"/>
    <mergeCell ref="O22:O23"/>
    <mergeCell ref="H23:M23"/>
    <mergeCell ref="A24:A25"/>
    <mergeCell ref="C24:C25"/>
    <mergeCell ref="D24:D25"/>
    <mergeCell ref="E24:E25"/>
    <mergeCell ref="F24:F25"/>
    <mergeCell ref="G24:G25"/>
    <mergeCell ref="N24:N25"/>
    <mergeCell ref="O24:O25"/>
    <mergeCell ref="H25:M25"/>
    <mergeCell ref="A26:A27"/>
    <mergeCell ref="C26:C27"/>
    <mergeCell ref="D26:D27"/>
    <mergeCell ref="E26:E27"/>
    <mergeCell ref="F26:F27"/>
    <mergeCell ref="G26:G27"/>
    <mergeCell ref="N26:N27"/>
    <mergeCell ref="O26:O27"/>
    <mergeCell ref="H27:M27"/>
    <mergeCell ref="N30:N31"/>
    <mergeCell ref="O30:O31"/>
    <mergeCell ref="H31:M31"/>
    <mergeCell ref="A28:A29"/>
    <mergeCell ref="C28:C29"/>
    <mergeCell ref="D28:D29"/>
    <mergeCell ref="E28:E29"/>
    <mergeCell ref="F28:F29"/>
    <mergeCell ref="G28:G29"/>
    <mergeCell ref="N28:N29"/>
    <mergeCell ref="O28:O29"/>
    <mergeCell ref="H29:M29"/>
    <mergeCell ref="N12:N13"/>
    <mergeCell ref="O12:O13"/>
    <mergeCell ref="H13:M13"/>
    <mergeCell ref="A32:A33"/>
    <mergeCell ref="C32:C33"/>
    <mergeCell ref="D32:D33"/>
    <mergeCell ref="E32:E33"/>
    <mergeCell ref="F32:F33"/>
    <mergeCell ref="G32:G33"/>
    <mergeCell ref="A12:A13"/>
    <mergeCell ref="C12:C13"/>
    <mergeCell ref="D12:D13"/>
    <mergeCell ref="E12:E13"/>
    <mergeCell ref="F12:F13"/>
    <mergeCell ref="G12:G13"/>
    <mergeCell ref="N32:N33"/>
    <mergeCell ref="O32:O33"/>
    <mergeCell ref="H33:M33"/>
    <mergeCell ref="A30:A31"/>
    <mergeCell ref="C30:C31"/>
    <mergeCell ref="D30:D31"/>
    <mergeCell ref="E30:E31"/>
    <mergeCell ref="F30:F31"/>
    <mergeCell ref="G30:G31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segunda quincena mes Noviembre 2016&amp;R&amp;P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81" customWidth="1"/>
  </cols>
  <sheetData>
    <row r="1" spans="1:3" ht="16.5" x14ac:dyDescent="0.3">
      <c r="A1" s="329" t="s">
        <v>31</v>
      </c>
      <c r="B1" s="329"/>
      <c r="C1" s="329"/>
    </row>
    <row r="2" spans="1:3" ht="16.5" x14ac:dyDescent="0.3">
      <c r="A2" s="329" t="s">
        <v>30</v>
      </c>
      <c r="B2" s="329"/>
      <c r="C2" s="329"/>
    </row>
    <row r="3" spans="1:3" ht="16.5" x14ac:dyDescent="0.3">
      <c r="A3" s="329" t="s">
        <v>5</v>
      </c>
      <c r="B3" s="329"/>
      <c r="C3" s="329"/>
    </row>
    <row r="4" spans="1:3" ht="16.5" x14ac:dyDescent="0.3">
      <c r="A4" s="329" t="s">
        <v>139</v>
      </c>
      <c r="B4" s="329"/>
      <c r="C4" s="329"/>
    </row>
    <row r="5" spans="1:3" ht="27.75" customHeight="1" x14ac:dyDescent="0.25">
      <c r="A5" s="48" t="s">
        <v>1</v>
      </c>
      <c r="B5" s="48" t="s">
        <v>0</v>
      </c>
      <c r="C5" s="78" t="s">
        <v>25</v>
      </c>
    </row>
    <row r="6" spans="1:3" ht="24.95" customHeight="1" x14ac:dyDescent="0.25">
      <c r="A6" s="72" t="s">
        <v>3</v>
      </c>
      <c r="B6" s="70" t="s">
        <v>37</v>
      </c>
      <c r="C6" s="80">
        <v>49.43</v>
      </c>
    </row>
    <row r="7" spans="1:3" ht="24.95" customHeight="1" x14ac:dyDescent="0.25">
      <c r="A7" s="72" t="s">
        <v>3</v>
      </c>
      <c r="B7" s="70" t="s">
        <v>38</v>
      </c>
      <c r="C7" s="80">
        <v>45.44</v>
      </c>
    </row>
    <row r="8" spans="1:3" ht="24.95" customHeight="1" x14ac:dyDescent="0.25">
      <c r="A8" s="72" t="s">
        <v>3</v>
      </c>
      <c r="B8" s="70" t="s">
        <v>40</v>
      </c>
      <c r="C8" s="80">
        <v>49.43</v>
      </c>
    </row>
    <row r="9" spans="1:3" ht="24.95" customHeight="1" thickBot="1" x14ac:dyDescent="0.3">
      <c r="A9" s="72" t="s">
        <v>3</v>
      </c>
      <c r="B9" s="70" t="s">
        <v>46</v>
      </c>
      <c r="C9" s="80">
        <v>49.43</v>
      </c>
    </row>
    <row r="10" spans="1:3" ht="39.950000000000003" customHeight="1" x14ac:dyDescent="0.25">
      <c r="A10" s="73" t="s">
        <v>3</v>
      </c>
      <c r="B10" s="71" t="s">
        <v>49</v>
      </c>
      <c r="C10" s="79">
        <v>18.41</v>
      </c>
    </row>
    <row r="11" spans="1:3" ht="39.950000000000003" customHeight="1" x14ac:dyDescent="0.25">
      <c r="A11" s="72" t="s">
        <v>3</v>
      </c>
      <c r="B11" s="70" t="s">
        <v>50</v>
      </c>
      <c r="C11" s="80">
        <v>41.43</v>
      </c>
    </row>
    <row r="12" spans="1:3" ht="24.95" customHeight="1" x14ac:dyDescent="0.25">
      <c r="A12" s="72" t="s">
        <v>3</v>
      </c>
      <c r="B12" s="70" t="s">
        <v>51</v>
      </c>
      <c r="C12" s="80">
        <v>49.43</v>
      </c>
    </row>
    <row r="13" spans="1:3" ht="24.95" customHeight="1" x14ac:dyDescent="0.25">
      <c r="A13" s="72" t="s">
        <v>3</v>
      </c>
      <c r="B13" s="70" t="s">
        <v>52</v>
      </c>
      <c r="C13" s="80">
        <v>49.43</v>
      </c>
    </row>
    <row r="14" spans="1:3" ht="24.95" customHeight="1" x14ac:dyDescent="0.25">
      <c r="A14" s="72" t="s">
        <v>3</v>
      </c>
      <c r="B14" s="70" t="s">
        <v>53</v>
      </c>
      <c r="C14" s="80">
        <v>40.590000000000003</v>
      </c>
    </row>
    <row r="15" spans="1:3" ht="24.95" customHeight="1" x14ac:dyDescent="0.25">
      <c r="A15" s="72" t="s">
        <v>3</v>
      </c>
      <c r="B15" s="70" t="s">
        <v>54</v>
      </c>
      <c r="C15" s="80">
        <v>49.43</v>
      </c>
    </row>
    <row r="16" spans="1:3" ht="24.95" customHeight="1" x14ac:dyDescent="0.25">
      <c r="A16" s="72" t="s">
        <v>3</v>
      </c>
      <c r="B16" s="70" t="s">
        <v>56</v>
      </c>
      <c r="C16" s="80">
        <v>49.43</v>
      </c>
    </row>
    <row r="17" spans="1:3" ht="24.95" customHeight="1" x14ac:dyDescent="0.25">
      <c r="A17" s="72" t="s">
        <v>3</v>
      </c>
      <c r="B17" s="70" t="s">
        <v>124</v>
      </c>
      <c r="C17" s="80">
        <v>49.43</v>
      </c>
    </row>
    <row r="18" spans="1:3" ht="24.95" customHeight="1" x14ac:dyDescent="0.25">
      <c r="A18" s="72" t="s">
        <v>3</v>
      </c>
      <c r="B18" s="70" t="s">
        <v>55</v>
      </c>
      <c r="C18" s="80">
        <v>49.43</v>
      </c>
    </row>
    <row r="19" spans="1:3" ht="24.95" customHeight="1" thickBot="1" x14ac:dyDescent="0.3">
      <c r="A19" s="72" t="s">
        <v>3</v>
      </c>
      <c r="B19" s="70" t="s">
        <v>59</v>
      </c>
      <c r="C19" s="80">
        <v>57.75</v>
      </c>
    </row>
    <row r="20" spans="1:3" ht="24.95" customHeight="1" x14ac:dyDescent="0.25">
      <c r="A20" s="73" t="s">
        <v>3</v>
      </c>
      <c r="B20" s="71" t="s">
        <v>61</v>
      </c>
      <c r="C20" s="79">
        <v>57.75</v>
      </c>
    </row>
    <row r="21" spans="1:3" ht="24.95" customHeight="1" thickBot="1" x14ac:dyDescent="0.3">
      <c r="A21" s="72" t="s">
        <v>3</v>
      </c>
      <c r="B21" s="70" t="s">
        <v>62</v>
      </c>
      <c r="C21" s="80">
        <v>53.59</v>
      </c>
    </row>
    <row r="22" spans="1:3" ht="24.95" customHeight="1" x14ac:dyDescent="0.25">
      <c r="A22" s="77" t="s">
        <v>3</v>
      </c>
      <c r="B22" s="71" t="s">
        <v>64</v>
      </c>
      <c r="C22" s="79">
        <v>85.84</v>
      </c>
    </row>
    <row r="23" spans="1:3" ht="24.95" customHeight="1" x14ac:dyDescent="0.25">
      <c r="A23" s="76" t="s">
        <v>3</v>
      </c>
      <c r="B23" s="70" t="s">
        <v>67</v>
      </c>
      <c r="C23" s="80">
        <v>56.15</v>
      </c>
    </row>
    <row r="24" spans="1:3" ht="24.95" customHeight="1" x14ac:dyDescent="0.25">
      <c r="A24" s="76" t="s">
        <v>3</v>
      </c>
      <c r="B24" s="70" t="s">
        <v>65</v>
      </c>
      <c r="C24" s="80">
        <v>69.75</v>
      </c>
    </row>
    <row r="25" spans="1:3" ht="24.95" customHeight="1" thickBot="1" x14ac:dyDescent="0.3">
      <c r="A25" s="76" t="s">
        <v>3</v>
      </c>
      <c r="B25" s="70" t="s">
        <v>69</v>
      </c>
      <c r="C25" s="80">
        <v>30.84</v>
      </c>
    </row>
    <row r="26" spans="1:3" ht="24.95" customHeight="1" x14ac:dyDescent="0.25">
      <c r="A26" s="83" t="s">
        <v>3</v>
      </c>
      <c r="B26" s="71" t="s">
        <v>122</v>
      </c>
      <c r="C26" s="79">
        <v>65.39</v>
      </c>
    </row>
    <row r="27" spans="1:3" ht="24.95" customHeight="1" x14ac:dyDescent="0.25">
      <c r="A27" s="82" t="s">
        <v>3</v>
      </c>
      <c r="B27" s="70" t="s">
        <v>71</v>
      </c>
      <c r="C27" s="80">
        <v>86.6</v>
      </c>
    </row>
    <row r="28" spans="1:3" ht="24.95" customHeight="1" x14ac:dyDescent="0.25">
      <c r="A28" s="82" t="s">
        <v>3</v>
      </c>
      <c r="B28" s="70" t="s">
        <v>70</v>
      </c>
      <c r="C28" s="80">
        <v>49.43</v>
      </c>
    </row>
    <row r="29" spans="1:3" ht="24.95" customHeight="1" x14ac:dyDescent="0.25">
      <c r="A29" s="82" t="s">
        <v>3</v>
      </c>
      <c r="B29" s="70" t="s">
        <v>73</v>
      </c>
      <c r="C29" s="80">
        <v>50.42</v>
      </c>
    </row>
    <row r="30" spans="1:3" ht="24.95" customHeight="1" x14ac:dyDescent="0.25">
      <c r="A30" s="82" t="s">
        <v>3</v>
      </c>
      <c r="B30" s="70" t="s">
        <v>75</v>
      </c>
      <c r="C30" s="80">
        <v>50.42</v>
      </c>
    </row>
    <row r="31" spans="1:3" ht="24.95" customHeight="1" x14ac:dyDescent="0.25">
      <c r="A31" s="82" t="s">
        <v>3</v>
      </c>
      <c r="B31" s="70" t="s">
        <v>76</v>
      </c>
      <c r="C31" s="80">
        <v>50.42</v>
      </c>
    </row>
    <row r="32" spans="1:3" ht="24.95" customHeight="1" x14ac:dyDescent="0.25">
      <c r="A32" s="84" t="s">
        <v>3</v>
      </c>
      <c r="B32" s="70" t="s">
        <v>77</v>
      </c>
      <c r="C32" s="80">
        <v>64</v>
      </c>
    </row>
    <row r="33" spans="1:16364" s="55" customFormat="1" ht="15.75" hidden="1" customHeight="1" x14ac:dyDescent="0.25">
      <c r="A33" s="396"/>
      <c r="B33" s="23"/>
      <c r="C33" s="80"/>
      <c r="D33" s="285"/>
      <c r="E33" s="34"/>
      <c r="F33" s="17"/>
      <c r="G33" s="74"/>
      <c r="H33" s="74"/>
      <c r="I33" s="74"/>
      <c r="J33" s="34"/>
      <c r="K33" s="285"/>
      <c r="L33" s="353"/>
      <c r="M33" s="354"/>
      <c r="N33" s="23"/>
      <c r="O33" s="356"/>
      <c r="P33" s="290"/>
      <c r="Q33" s="284"/>
      <c r="R33" s="269"/>
      <c r="S33" s="280"/>
      <c r="T33" s="285"/>
      <c r="U33" s="34"/>
      <c r="V33" s="17"/>
      <c r="W33" s="74"/>
      <c r="X33" s="74"/>
      <c r="Y33" s="74"/>
      <c r="Z33" s="34"/>
      <c r="AA33" s="285"/>
      <c r="AB33" s="353"/>
      <c r="AC33" s="354"/>
      <c r="AD33" s="23"/>
      <c r="AE33" s="356"/>
      <c r="AF33" s="290"/>
      <c r="AG33" s="284"/>
      <c r="AH33" s="269"/>
      <c r="AI33" s="280"/>
      <c r="AJ33" s="285"/>
      <c r="AK33" s="34"/>
      <c r="AL33" s="17"/>
      <c r="AM33" s="74"/>
      <c r="AN33" s="74"/>
      <c r="AO33" s="74"/>
      <c r="AP33" s="34"/>
      <c r="AQ33" s="285"/>
      <c r="AR33" s="353"/>
      <c r="AS33" s="354"/>
      <c r="AT33" s="23"/>
      <c r="AU33" s="356"/>
      <c r="AV33" s="290"/>
      <c r="AW33" s="284"/>
      <c r="AX33" s="269"/>
      <c r="AY33" s="280"/>
      <c r="AZ33" s="285"/>
      <c r="BA33" s="34"/>
      <c r="BB33" s="17"/>
      <c r="BC33" s="74"/>
      <c r="BD33" s="74"/>
      <c r="BE33" s="74"/>
      <c r="BF33" s="34"/>
      <c r="BG33" s="285"/>
      <c r="BH33" s="353"/>
      <c r="BI33" s="354"/>
      <c r="BJ33" s="23"/>
      <c r="BK33" s="356"/>
      <c r="BL33" s="290"/>
      <c r="BM33" s="284"/>
      <c r="BN33" s="269"/>
      <c r="BO33" s="280"/>
      <c r="BP33" s="285"/>
      <c r="BQ33" s="34"/>
      <c r="BR33" s="17"/>
      <c r="BS33" s="74"/>
      <c r="BT33" s="74"/>
      <c r="BU33" s="74"/>
      <c r="BV33" s="34"/>
      <c r="BW33" s="285"/>
      <c r="BX33" s="353"/>
      <c r="BY33" s="354"/>
      <c r="BZ33" s="23"/>
      <c r="CA33" s="356"/>
      <c r="CB33" s="290"/>
      <c r="CC33" s="284"/>
      <c r="CD33" s="269"/>
      <c r="CE33" s="280"/>
      <c r="CF33" s="285"/>
      <c r="CG33" s="34"/>
      <c r="CH33" s="17"/>
      <c r="CI33" s="74"/>
      <c r="CJ33" s="74"/>
      <c r="CK33" s="74"/>
      <c r="CL33" s="34"/>
      <c r="CM33" s="285"/>
      <c r="CN33" s="353"/>
      <c r="CO33" s="354"/>
      <c r="CP33" s="23"/>
      <c r="CQ33" s="356"/>
      <c r="CR33" s="290"/>
      <c r="CS33" s="284"/>
      <c r="CT33" s="269"/>
      <c r="CU33" s="280"/>
      <c r="CV33" s="285"/>
      <c r="CW33" s="34"/>
      <c r="CX33" s="17"/>
      <c r="CY33" s="74"/>
      <c r="CZ33" s="74"/>
      <c r="DA33" s="74"/>
      <c r="DB33" s="34"/>
      <c r="DC33" s="285"/>
      <c r="DD33" s="353"/>
      <c r="DE33" s="354"/>
      <c r="DF33" s="23"/>
      <c r="DG33" s="356"/>
      <c r="DH33" s="290"/>
      <c r="DI33" s="284"/>
      <c r="DJ33" s="269"/>
      <c r="DK33" s="280"/>
      <c r="DL33" s="285"/>
      <c r="DM33" s="34"/>
      <c r="DN33" s="17"/>
      <c r="DO33" s="74"/>
      <c r="DP33" s="74"/>
      <c r="DQ33" s="74"/>
      <c r="DR33" s="34"/>
      <c r="DS33" s="285"/>
      <c r="DT33" s="353"/>
      <c r="DU33" s="354"/>
      <c r="DV33" s="23"/>
      <c r="DW33" s="356"/>
      <c r="DX33" s="290"/>
      <c r="DY33" s="284"/>
      <c r="DZ33" s="269"/>
      <c r="EA33" s="280"/>
      <c r="EB33" s="285"/>
      <c r="EC33" s="34"/>
      <c r="ED33" s="17"/>
      <c r="EE33" s="74"/>
      <c r="EF33" s="74"/>
      <c r="EG33" s="74"/>
      <c r="EH33" s="34"/>
      <c r="EI33" s="285"/>
      <c r="EJ33" s="353"/>
      <c r="EK33" s="354"/>
      <c r="EL33" s="23"/>
      <c r="EM33" s="356"/>
      <c r="EN33" s="290"/>
      <c r="EO33" s="284"/>
      <c r="EP33" s="269"/>
      <c r="EQ33" s="280"/>
      <c r="ER33" s="285"/>
      <c r="ES33" s="34"/>
      <c r="ET33" s="17"/>
      <c r="EU33" s="74"/>
      <c r="EV33" s="74"/>
      <c r="EW33" s="74"/>
      <c r="EX33" s="34"/>
      <c r="EY33" s="285"/>
      <c r="EZ33" s="353"/>
      <c r="FA33" s="354"/>
      <c r="FB33" s="23"/>
      <c r="FC33" s="356"/>
      <c r="FD33" s="290"/>
      <c r="FE33" s="284"/>
      <c r="FF33" s="269"/>
      <c r="FG33" s="280"/>
      <c r="FH33" s="285"/>
      <c r="FI33" s="34"/>
      <c r="FJ33" s="17"/>
      <c r="FK33" s="74"/>
      <c r="FL33" s="74"/>
      <c r="FM33" s="74"/>
      <c r="FN33" s="34"/>
      <c r="FO33" s="285"/>
      <c r="FP33" s="353"/>
      <c r="FQ33" s="354"/>
      <c r="FR33" s="23"/>
      <c r="FS33" s="356"/>
      <c r="FT33" s="290"/>
      <c r="FU33" s="284"/>
      <c r="FV33" s="269"/>
      <c r="FW33" s="280"/>
      <c r="FX33" s="285"/>
      <c r="FY33" s="34"/>
      <c r="FZ33" s="17"/>
      <c r="GA33" s="74"/>
      <c r="GB33" s="74"/>
      <c r="GC33" s="74"/>
      <c r="GD33" s="34"/>
      <c r="GE33" s="285"/>
      <c r="GF33" s="353"/>
      <c r="GG33" s="354"/>
      <c r="GH33" s="23"/>
      <c r="GI33" s="356"/>
      <c r="GJ33" s="290"/>
      <c r="GK33" s="284"/>
      <c r="GL33" s="269"/>
      <c r="GM33" s="280"/>
      <c r="GN33" s="285"/>
      <c r="GO33" s="34"/>
      <c r="GP33" s="17"/>
      <c r="GQ33" s="74"/>
      <c r="GR33" s="74"/>
      <c r="GS33" s="74"/>
      <c r="GT33" s="34"/>
      <c r="GU33" s="285"/>
      <c r="GV33" s="353"/>
      <c r="GW33" s="354"/>
      <c r="GX33" s="23"/>
      <c r="GY33" s="356"/>
      <c r="GZ33" s="290"/>
      <c r="HA33" s="284"/>
      <c r="HB33" s="269"/>
      <c r="HC33" s="280"/>
      <c r="HD33" s="285"/>
      <c r="HE33" s="34"/>
      <c r="HF33" s="17"/>
      <c r="HG33" s="74"/>
      <c r="HH33" s="74"/>
      <c r="HI33" s="74"/>
      <c r="HJ33" s="34"/>
      <c r="HK33" s="285"/>
      <c r="HL33" s="353"/>
      <c r="HM33" s="354"/>
      <c r="HN33" s="23"/>
      <c r="HO33" s="356"/>
      <c r="HP33" s="290"/>
      <c r="HQ33" s="284"/>
      <c r="HR33" s="269"/>
      <c r="HS33" s="280"/>
      <c r="HT33" s="285"/>
      <c r="HU33" s="34"/>
      <c r="HV33" s="17"/>
      <c r="HW33" s="74"/>
      <c r="HX33" s="74"/>
      <c r="HY33" s="74"/>
      <c r="HZ33" s="34"/>
      <c r="IA33" s="285"/>
      <c r="IB33" s="353"/>
      <c r="IC33" s="354"/>
      <c r="ID33" s="23"/>
      <c r="IE33" s="356"/>
      <c r="IF33" s="290"/>
      <c r="IG33" s="284"/>
      <c r="IH33" s="269"/>
      <c r="II33" s="280"/>
      <c r="IJ33" s="285"/>
      <c r="IK33" s="34"/>
      <c r="IL33" s="17"/>
      <c r="IM33" s="74"/>
      <c r="IN33" s="74"/>
      <c r="IO33" s="74"/>
      <c r="IP33" s="34"/>
      <c r="IQ33" s="285"/>
      <c r="IR33" s="353"/>
      <c r="IS33" s="354"/>
      <c r="IT33" s="23"/>
      <c r="IU33" s="356"/>
      <c r="IV33" s="290"/>
      <c r="IW33" s="284"/>
      <c r="IX33" s="269"/>
      <c r="IY33" s="280"/>
      <c r="IZ33" s="285"/>
      <c r="JA33" s="34"/>
      <c r="JB33" s="17"/>
      <c r="JC33" s="74"/>
      <c r="JD33" s="74"/>
      <c r="JE33" s="74"/>
      <c r="JF33" s="34"/>
      <c r="JG33" s="285"/>
      <c r="JH33" s="353"/>
      <c r="JI33" s="354"/>
      <c r="JJ33" s="23"/>
      <c r="JK33" s="356"/>
      <c r="JL33" s="290"/>
      <c r="JM33" s="284"/>
      <c r="JN33" s="269"/>
      <c r="JO33" s="280"/>
      <c r="JP33" s="285"/>
      <c r="JQ33" s="34"/>
      <c r="JR33" s="17"/>
      <c r="JS33" s="74"/>
      <c r="JT33" s="74"/>
      <c r="JU33" s="74"/>
      <c r="JV33" s="34"/>
      <c r="JW33" s="285"/>
      <c r="JX33" s="353"/>
      <c r="JY33" s="354"/>
      <c r="JZ33" s="23"/>
      <c r="KA33" s="356"/>
      <c r="KB33" s="290"/>
      <c r="KC33" s="284"/>
      <c r="KD33" s="269"/>
      <c r="KE33" s="280"/>
      <c r="KF33" s="285"/>
      <c r="KG33" s="34"/>
      <c r="KH33" s="17"/>
      <c r="KI33" s="74"/>
      <c r="KJ33" s="74"/>
      <c r="KK33" s="74"/>
      <c r="KL33" s="34"/>
      <c r="KM33" s="285"/>
      <c r="KN33" s="353"/>
      <c r="KO33" s="354"/>
      <c r="KP33" s="23"/>
      <c r="KQ33" s="356"/>
      <c r="KR33" s="290"/>
      <c r="KS33" s="284"/>
      <c r="KT33" s="269"/>
      <c r="KU33" s="280"/>
      <c r="KV33" s="285"/>
      <c r="KW33" s="34"/>
      <c r="KX33" s="17"/>
      <c r="KY33" s="74"/>
      <c r="KZ33" s="74"/>
      <c r="LA33" s="74"/>
      <c r="LB33" s="34"/>
      <c r="LC33" s="285"/>
      <c r="LD33" s="353"/>
      <c r="LE33" s="354"/>
      <c r="LF33" s="23"/>
      <c r="LG33" s="356"/>
      <c r="LH33" s="290"/>
      <c r="LI33" s="284"/>
      <c r="LJ33" s="269"/>
      <c r="LK33" s="280"/>
      <c r="LL33" s="285"/>
      <c r="LM33" s="34"/>
      <c r="LN33" s="17"/>
      <c r="LO33" s="74"/>
      <c r="LP33" s="74"/>
      <c r="LQ33" s="74"/>
      <c r="LR33" s="34"/>
      <c r="LS33" s="285"/>
      <c r="LT33" s="353"/>
      <c r="LU33" s="354"/>
      <c r="LV33" s="23"/>
      <c r="LW33" s="356"/>
      <c r="LX33" s="290"/>
      <c r="LY33" s="284"/>
      <c r="LZ33" s="269"/>
      <c r="MA33" s="280"/>
      <c r="MB33" s="285"/>
      <c r="MC33" s="34"/>
      <c r="MD33" s="17"/>
      <c r="ME33" s="74"/>
      <c r="MF33" s="74"/>
      <c r="MG33" s="74"/>
      <c r="MH33" s="34"/>
      <c r="MI33" s="285"/>
      <c r="MJ33" s="353"/>
      <c r="MK33" s="354"/>
      <c r="ML33" s="23"/>
      <c r="MM33" s="356"/>
      <c r="MN33" s="290"/>
      <c r="MO33" s="284"/>
      <c r="MP33" s="269"/>
      <c r="MQ33" s="280"/>
      <c r="MR33" s="285"/>
      <c r="MS33" s="34"/>
      <c r="MT33" s="17"/>
      <c r="MU33" s="74"/>
      <c r="MV33" s="74"/>
      <c r="MW33" s="74"/>
      <c r="MX33" s="34"/>
      <c r="MY33" s="285"/>
      <c r="MZ33" s="353"/>
      <c r="NA33" s="354"/>
      <c r="NB33" s="23"/>
      <c r="NC33" s="356"/>
      <c r="ND33" s="290"/>
      <c r="NE33" s="284"/>
      <c r="NF33" s="269"/>
      <c r="NG33" s="280"/>
      <c r="NH33" s="285"/>
      <c r="NI33" s="34"/>
      <c r="NJ33" s="17"/>
      <c r="NK33" s="74"/>
      <c r="NL33" s="74"/>
      <c r="NM33" s="74"/>
      <c r="NN33" s="34"/>
      <c r="NO33" s="285"/>
      <c r="NP33" s="353"/>
      <c r="NQ33" s="354"/>
      <c r="NR33" s="23"/>
      <c r="NS33" s="356"/>
      <c r="NT33" s="290"/>
      <c r="NU33" s="284"/>
      <c r="NV33" s="269"/>
      <c r="NW33" s="280"/>
      <c r="NX33" s="285"/>
      <c r="NY33" s="34"/>
      <c r="NZ33" s="17"/>
      <c r="OA33" s="74"/>
      <c r="OB33" s="74"/>
      <c r="OC33" s="74"/>
      <c r="OD33" s="34"/>
      <c r="OE33" s="285"/>
      <c r="OF33" s="353"/>
      <c r="OG33" s="354"/>
      <c r="OH33" s="23"/>
      <c r="OI33" s="356"/>
      <c r="OJ33" s="290"/>
      <c r="OK33" s="284"/>
      <c r="OL33" s="269"/>
      <c r="OM33" s="280"/>
      <c r="ON33" s="285"/>
      <c r="OO33" s="34"/>
      <c r="OP33" s="17"/>
      <c r="OQ33" s="74"/>
      <c r="OR33" s="74"/>
      <c r="OS33" s="74"/>
      <c r="OT33" s="34"/>
      <c r="OU33" s="285"/>
      <c r="OV33" s="353"/>
      <c r="OW33" s="354"/>
      <c r="OX33" s="23"/>
      <c r="OY33" s="356"/>
      <c r="OZ33" s="290"/>
      <c r="PA33" s="284"/>
      <c r="PB33" s="269"/>
      <c r="PC33" s="280"/>
      <c r="PD33" s="285"/>
      <c r="PE33" s="34"/>
      <c r="PF33" s="17"/>
      <c r="PG33" s="74"/>
      <c r="PH33" s="74"/>
      <c r="PI33" s="74"/>
      <c r="PJ33" s="34"/>
      <c r="PK33" s="285"/>
      <c r="PL33" s="353"/>
      <c r="PM33" s="354"/>
      <c r="PN33" s="23"/>
      <c r="PO33" s="356"/>
      <c r="PP33" s="290"/>
      <c r="PQ33" s="284"/>
      <c r="PR33" s="269"/>
      <c r="PS33" s="280"/>
      <c r="PT33" s="285"/>
      <c r="PU33" s="34"/>
      <c r="PV33" s="17"/>
      <c r="PW33" s="74"/>
      <c r="PX33" s="74"/>
      <c r="PY33" s="74"/>
      <c r="PZ33" s="34"/>
      <c r="QA33" s="285"/>
      <c r="QB33" s="353"/>
      <c r="QC33" s="354"/>
      <c r="QD33" s="23"/>
      <c r="QE33" s="356"/>
      <c r="QF33" s="290"/>
      <c r="QG33" s="284"/>
      <c r="QH33" s="269"/>
      <c r="QI33" s="280"/>
      <c r="QJ33" s="285"/>
      <c r="QK33" s="34"/>
      <c r="QL33" s="17"/>
      <c r="QM33" s="74"/>
      <c r="QN33" s="74"/>
      <c r="QO33" s="74"/>
      <c r="QP33" s="34"/>
      <c r="QQ33" s="285"/>
      <c r="QR33" s="353"/>
      <c r="QS33" s="354"/>
      <c r="QT33" s="23"/>
      <c r="QU33" s="356"/>
      <c r="QV33" s="290"/>
      <c r="QW33" s="284"/>
      <c r="QX33" s="269"/>
      <c r="QY33" s="280"/>
      <c r="QZ33" s="285"/>
      <c r="RA33" s="34"/>
      <c r="RB33" s="17"/>
      <c r="RC33" s="74"/>
      <c r="RD33" s="74"/>
      <c r="RE33" s="74"/>
      <c r="RF33" s="34"/>
      <c r="RG33" s="285"/>
      <c r="RH33" s="353"/>
      <c r="RI33" s="354"/>
      <c r="RJ33" s="23"/>
      <c r="RK33" s="356"/>
      <c r="RL33" s="290"/>
      <c r="RM33" s="284"/>
      <c r="RN33" s="269"/>
      <c r="RO33" s="280"/>
      <c r="RP33" s="285"/>
      <c r="RQ33" s="34"/>
      <c r="RR33" s="17"/>
      <c r="RS33" s="74"/>
      <c r="RT33" s="74"/>
      <c r="RU33" s="74"/>
      <c r="RV33" s="34"/>
      <c r="RW33" s="285"/>
      <c r="RX33" s="353"/>
      <c r="RY33" s="354"/>
      <c r="RZ33" s="23"/>
      <c r="SA33" s="356"/>
      <c r="SB33" s="290"/>
      <c r="SC33" s="284"/>
      <c r="SD33" s="269"/>
      <c r="SE33" s="280"/>
      <c r="SF33" s="285"/>
      <c r="SG33" s="34"/>
      <c r="SH33" s="17"/>
      <c r="SI33" s="74"/>
      <c r="SJ33" s="74"/>
      <c r="SK33" s="74"/>
      <c r="SL33" s="34"/>
      <c r="SM33" s="285"/>
      <c r="SN33" s="353"/>
      <c r="SO33" s="354"/>
      <c r="SP33" s="23"/>
      <c r="SQ33" s="356"/>
      <c r="SR33" s="290"/>
      <c r="SS33" s="284"/>
      <c r="ST33" s="269"/>
      <c r="SU33" s="280"/>
      <c r="SV33" s="285"/>
      <c r="SW33" s="34"/>
      <c r="SX33" s="17"/>
      <c r="SY33" s="74"/>
      <c r="SZ33" s="74"/>
      <c r="TA33" s="74"/>
      <c r="TB33" s="34"/>
      <c r="TC33" s="285"/>
      <c r="TD33" s="353"/>
      <c r="TE33" s="354"/>
      <c r="TF33" s="23"/>
      <c r="TG33" s="356"/>
      <c r="TH33" s="290"/>
      <c r="TI33" s="284"/>
      <c r="TJ33" s="269"/>
      <c r="TK33" s="280"/>
      <c r="TL33" s="285"/>
      <c r="TM33" s="34"/>
      <c r="TN33" s="17"/>
      <c r="TO33" s="74"/>
      <c r="TP33" s="74"/>
      <c r="TQ33" s="74"/>
      <c r="TR33" s="34"/>
      <c r="TS33" s="285"/>
      <c r="TT33" s="353"/>
      <c r="TU33" s="354"/>
      <c r="TV33" s="23"/>
      <c r="TW33" s="356"/>
      <c r="TX33" s="290"/>
      <c r="TY33" s="284"/>
      <c r="TZ33" s="269"/>
      <c r="UA33" s="280"/>
      <c r="UB33" s="285"/>
      <c r="UC33" s="34"/>
      <c r="UD33" s="17"/>
      <c r="UE33" s="74"/>
      <c r="UF33" s="74"/>
      <c r="UG33" s="74"/>
      <c r="UH33" s="34"/>
      <c r="UI33" s="285"/>
      <c r="UJ33" s="353"/>
      <c r="UK33" s="354"/>
      <c r="UL33" s="23"/>
      <c r="UM33" s="356"/>
      <c r="UN33" s="290"/>
      <c r="UO33" s="284"/>
      <c r="UP33" s="269"/>
      <c r="UQ33" s="280"/>
      <c r="UR33" s="285"/>
      <c r="US33" s="34"/>
      <c r="UT33" s="17"/>
      <c r="UU33" s="74"/>
      <c r="UV33" s="74"/>
      <c r="UW33" s="74"/>
      <c r="UX33" s="34"/>
      <c r="UY33" s="285"/>
      <c r="UZ33" s="353"/>
      <c r="VA33" s="354"/>
      <c r="VB33" s="23"/>
      <c r="VC33" s="356"/>
      <c r="VD33" s="290"/>
      <c r="VE33" s="284"/>
      <c r="VF33" s="269"/>
      <c r="VG33" s="280"/>
      <c r="VH33" s="285"/>
      <c r="VI33" s="34"/>
      <c r="VJ33" s="17"/>
      <c r="VK33" s="74"/>
      <c r="VL33" s="74"/>
      <c r="VM33" s="74"/>
      <c r="VN33" s="34"/>
      <c r="VO33" s="285"/>
      <c r="VP33" s="353"/>
      <c r="VQ33" s="354"/>
      <c r="VR33" s="23"/>
      <c r="VS33" s="356"/>
      <c r="VT33" s="290"/>
      <c r="VU33" s="284"/>
      <c r="VV33" s="269"/>
      <c r="VW33" s="280"/>
      <c r="VX33" s="285"/>
      <c r="VY33" s="34"/>
      <c r="VZ33" s="17"/>
      <c r="WA33" s="74"/>
      <c r="WB33" s="74"/>
      <c r="WC33" s="74"/>
      <c r="WD33" s="34"/>
      <c r="WE33" s="285"/>
      <c r="WF33" s="353"/>
      <c r="WG33" s="354"/>
      <c r="WH33" s="23"/>
      <c r="WI33" s="356"/>
      <c r="WJ33" s="290"/>
      <c r="WK33" s="284"/>
      <c r="WL33" s="269"/>
      <c r="WM33" s="280"/>
      <c r="WN33" s="285"/>
      <c r="WO33" s="34"/>
      <c r="WP33" s="17"/>
      <c r="WQ33" s="74"/>
      <c r="WR33" s="74"/>
      <c r="WS33" s="74"/>
      <c r="WT33" s="34"/>
      <c r="WU33" s="285"/>
      <c r="WV33" s="353"/>
      <c r="WW33" s="354"/>
      <c r="WX33" s="23"/>
      <c r="WY33" s="356"/>
      <c r="WZ33" s="290"/>
      <c r="XA33" s="284"/>
      <c r="XB33" s="269"/>
      <c r="XC33" s="280"/>
      <c r="XD33" s="285"/>
      <c r="XE33" s="34"/>
      <c r="XF33" s="17"/>
      <c r="XG33" s="74"/>
      <c r="XH33" s="74"/>
      <c r="XI33" s="74"/>
      <c r="XJ33" s="34"/>
      <c r="XK33" s="285"/>
      <c r="XL33" s="353"/>
      <c r="XM33" s="354"/>
      <c r="XN33" s="23"/>
      <c r="XO33" s="356"/>
      <c r="XP33" s="290"/>
      <c r="XQ33" s="284"/>
      <c r="XR33" s="269"/>
      <c r="XS33" s="280"/>
      <c r="XT33" s="285"/>
      <c r="XU33" s="34"/>
      <c r="XV33" s="17"/>
      <c r="XW33" s="74"/>
      <c r="XX33" s="74"/>
      <c r="XY33" s="74"/>
      <c r="XZ33" s="34"/>
      <c r="YA33" s="285"/>
      <c r="YB33" s="353"/>
      <c r="YC33" s="354"/>
      <c r="YD33" s="23"/>
      <c r="YE33" s="356"/>
      <c r="YF33" s="290"/>
      <c r="YG33" s="284"/>
      <c r="YH33" s="269"/>
      <c r="YI33" s="280"/>
      <c r="YJ33" s="285"/>
      <c r="YK33" s="34"/>
      <c r="YL33" s="17"/>
      <c r="YM33" s="74"/>
      <c r="YN33" s="74"/>
      <c r="YO33" s="74"/>
      <c r="YP33" s="34"/>
      <c r="YQ33" s="285"/>
      <c r="YR33" s="353"/>
      <c r="YS33" s="354"/>
      <c r="YT33" s="23"/>
      <c r="YU33" s="356"/>
      <c r="YV33" s="290"/>
      <c r="YW33" s="284"/>
      <c r="YX33" s="269"/>
      <c r="YY33" s="280"/>
      <c r="YZ33" s="285"/>
      <c r="ZA33" s="34"/>
      <c r="ZB33" s="17"/>
      <c r="ZC33" s="74"/>
      <c r="ZD33" s="74"/>
      <c r="ZE33" s="74"/>
      <c r="ZF33" s="34"/>
      <c r="ZG33" s="285"/>
      <c r="ZH33" s="353"/>
      <c r="ZI33" s="354"/>
      <c r="ZJ33" s="23"/>
      <c r="ZK33" s="356"/>
      <c r="ZL33" s="290"/>
      <c r="ZM33" s="284"/>
      <c r="ZN33" s="269"/>
      <c r="ZO33" s="280"/>
      <c r="ZP33" s="285"/>
      <c r="ZQ33" s="34"/>
      <c r="ZR33" s="17"/>
      <c r="ZS33" s="74"/>
      <c r="ZT33" s="74"/>
      <c r="ZU33" s="74"/>
      <c r="ZV33" s="34"/>
      <c r="ZW33" s="285"/>
      <c r="ZX33" s="353"/>
      <c r="ZY33" s="354"/>
      <c r="ZZ33" s="23"/>
      <c r="AAA33" s="356"/>
      <c r="AAB33" s="290"/>
      <c r="AAC33" s="284"/>
      <c r="AAD33" s="269"/>
      <c r="AAE33" s="280"/>
      <c r="AAF33" s="285"/>
      <c r="AAG33" s="34"/>
      <c r="AAH33" s="17"/>
      <c r="AAI33" s="74"/>
      <c r="AAJ33" s="74"/>
      <c r="AAK33" s="74"/>
      <c r="AAL33" s="34"/>
      <c r="AAM33" s="285"/>
      <c r="AAN33" s="353"/>
      <c r="AAO33" s="354"/>
      <c r="AAP33" s="23"/>
      <c r="AAQ33" s="356"/>
      <c r="AAR33" s="290"/>
      <c r="AAS33" s="284"/>
      <c r="AAT33" s="269"/>
      <c r="AAU33" s="280"/>
      <c r="AAV33" s="285"/>
      <c r="AAW33" s="34"/>
      <c r="AAX33" s="17"/>
      <c r="AAY33" s="74"/>
      <c r="AAZ33" s="74"/>
      <c r="ABA33" s="74"/>
      <c r="ABB33" s="34"/>
      <c r="ABC33" s="285"/>
      <c r="ABD33" s="353"/>
      <c r="ABE33" s="354"/>
      <c r="ABF33" s="23"/>
      <c r="ABG33" s="356"/>
      <c r="ABH33" s="290"/>
      <c r="ABI33" s="284"/>
      <c r="ABJ33" s="269"/>
      <c r="ABK33" s="280"/>
      <c r="ABL33" s="285"/>
      <c r="ABM33" s="34"/>
      <c r="ABN33" s="17"/>
      <c r="ABO33" s="74"/>
      <c r="ABP33" s="74"/>
      <c r="ABQ33" s="74"/>
      <c r="ABR33" s="34"/>
      <c r="ABS33" s="285"/>
      <c r="ABT33" s="353"/>
      <c r="ABU33" s="354"/>
      <c r="ABV33" s="23"/>
      <c r="ABW33" s="356"/>
      <c r="ABX33" s="290"/>
      <c r="ABY33" s="284"/>
      <c r="ABZ33" s="269"/>
      <c r="ACA33" s="280"/>
      <c r="ACB33" s="285"/>
      <c r="ACC33" s="34"/>
      <c r="ACD33" s="17"/>
      <c r="ACE33" s="74"/>
      <c r="ACF33" s="74"/>
      <c r="ACG33" s="74"/>
      <c r="ACH33" s="34"/>
      <c r="ACI33" s="285"/>
      <c r="ACJ33" s="353"/>
      <c r="ACK33" s="354"/>
      <c r="ACL33" s="23"/>
      <c r="ACM33" s="356"/>
      <c r="ACN33" s="290"/>
      <c r="ACO33" s="284"/>
      <c r="ACP33" s="269"/>
      <c r="ACQ33" s="280"/>
      <c r="ACR33" s="285"/>
      <c r="ACS33" s="34"/>
      <c r="ACT33" s="17"/>
      <c r="ACU33" s="74"/>
      <c r="ACV33" s="74"/>
      <c r="ACW33" s="74"/>
      <c r="ACX33" s="34"/>
      <c r="ACY33" s="285"/>
      <c r="ACZ33" s="353"/>
      <c r="ADA33" s="354"/>
      <c r="ADB33" s="23"/>
      <c r="ADC33" s="356"/>
      <c r="ADD33" s="290"/>
      <c r="ADE33" s="284"/>
      <c r="ADF33" s="269"/>
      <c r="ADG33" s="280"/>
      <c r="ADH33" s="285"/>
      <c r="ADI33" s="34"/>
      <c r="ADJ33" s="17"/>
      <c r="ADK33" s="74"/>
      <c r="ADL33" s="74"/>
      <c r="ADM33" s="74"/>
      <c r="ADN33" s="34"/>
      <c r="ADO33" s="285"/>
      <c r="ADP33" s="353"/>
      <c r="ADQ33" s="354"/>
      <c r="ADR33" s="23"/>
      <c r="ADS33" s="356"/>
      <c r="ADT33" s="290"/>
      <c r="ADU33" s="284"/>
      <c r="ADV33" s="269"/>
      <c r="ADW33" s="280"/>
      <c r="ADX33" s="285"/>
      <c r="ADY33" s="34"/>
      <c r="ADZ33" s="17"/>
      <c r="AEA33" s="74"/>
      <c r="AEB33" s="74"/>
      <c r="AEC33" s="74"/>
      <c r="AED33" s="34"/>
      <c r="AEE33" s="285"/>
      <c r="AEF33" s="353"/>
      <c r="AEG33" s="354"/>
      <c r="AEH33" s="23"/>
      <c r="AEI33" s="356"/>
      <c r="AEJ33" s="290"/>
      <c r="AEK33" s="284"/>
      <c r="AEL33" s="269"/>
      <c r="AEM33" s="280"/>
      <c r="AEN33" s="285"/>
      <c r="AEO33" s="34"/>
      <c r="AEP33" s="17"/>
      <c r="AEQ33" s="74"/>
      <c r="AER33" s="74"/>
      <c r="AES33" s="74"/>
      <c r="AET33" s="34"/>
      <c r="AEU33" s="285"/>
      <c r="AEV33" s="353"/>
      <c r="AEW33" s="354"/>
      <c r="AEX33" s="23"/>
      <c r="AEY33" s="356"/>
      <c r="AEZ33" s="290"/>
      <c r="AFA33" s="284"/>
      <c r="AFB33" s="269"/>
      <c r="AFC33" s="280"/>
      <c r="AFD33" s="285"/>
      <c r="AFE33" s="34"/>
      <c r="AFF33" s="17"/>
      <c r="AFG33" s="74"/>
      <c r="AFH33" s="74"/>
      <c r="AFI33" s="74"/>
      <c r="AFJ33" s="34"/>
      <c r="AFK33" s="285"/>
      <c r="AFL33" s="353"/>
      <c r="AFM33" s="354"/>
      <c r="AFN33" s="23"/>
      <c r="AFO33" s="356"/>
      <c r="AFP33" s="290"/>
      <c r="AFQ33" s="284"/>
      <c r="AFR33" s="269"/>
      <c r="AFS33" s="280"/>
      <c r="AFT33" s="285"/>
      <c r="AFU33" s="34"/>
      <c r="AFV33" s="17"/>
      <c r="AFW33" s="74"/>
      <c r="AFX33" s="74"/>
      <c r="AFY33" s="74"/>
      <c r="AFZ33" s="34"/>
      <c r="AGA33" s="285"/>
      <c r="AGB33" s="353"/>
      <c r="AGC33" s="354"/>
      <c r="AGD33" s="23"/>
      <c r="AGE33" s="356"/>
      <c r="AGF33" s="290"/>
      <c r="AGG33" s="284"/>
      <c r="AGH33" s="269"/>
      <c r="AGI33" s="280"/>
      <c r="AGJ33" s="285"/>
      <c r="AGK33" s="34"/>
      <c r="AGL33" s="17"/>
      <c r="AGM33" s="74"/>
      <c r="AGN33" s="74"/>
      <c r="AGO33" s="74"/>
      <c r="AGP33" s="34"/>
      <c r="AGQ33" s="285"/>
      <c r="AGR33" s="353"/>
      <c r="AGS33" s="354"/>
      <c r="AGT33" s="23"/>
      <c r="AGU33" s="356"/>
      <c r="AGV33" s="290"/>
      <c r="AGW33" s="284"/>
      <c r="AGX33" s="269"/>
      <c r="AGY33" s="280"/>
      <c r="AGZ33" s="285"/>
      <c r="AHA33" s="34"/>
      <c r="AHB33" s="17"/>
      <c r="AHC33" s="74"/>
      <c r="AHD33" s="74"/>
      <c r="AHE33" s="74"/>
      <c r="AHF33" s="34"/>
      <c r="AHG33" s="285"/>
      <c r="AHH33" s="353"/>
      <c r="AHI33" s="354"/>
      <c r="AHJ33" s="23"/>
      <c r="AHK33" s="356"/>
      <c r="AHL33" s="290"/>
      <c r="AHM33" s="284"/>
      <c r="AHN33" s="269"/>
      <c r="AHO33" s="280"/>
      <c r="AHP33" s="285"/>
      <c r="AHQ33" s="34"/>
      <c r="AHR33" s="17"/>
      <c r="AHS33" s="74"/>
      <c r="AHT33" s="74"/>
      <c r="AHU33" s="74"/>
      <c r="AHV33" s="34"/>
      <c r="AHW33" s="285"/>
      <c r="AHX33" s="353"/>
      <c r="AHY33" s="354"/>
      <c r="AHZ33" s="23"/>
      <c r="AIA33" s="356"/>
      <c r="AIB33" s="290"/>
      <c r="AIC33" s="284"/>
      <c r="AID33" s="269"/>
      <c r="AIE33" s="280"/>
      <c r="AIF33" s="285"/>
      <c r="AIG33" s="34"/>
      <c r="AIH33" s="17"/>
      <c r="AII33" s="74"/>
      <c r="AIJ33" s="74"/>
      <c r="AIK33" s="74"/>
      <c r="AIL33" s="34"/>
      <c r="AIM33" s="285"/>
      <c r="AIN33" s="353"/>
      <c r="AIO33" s="354"/>
      <c r="AIP33" s="23"/>
      <c r="AIQ33" s="356"/>
      <c r="AIR33" s="290"/>
      <c r="AIS33" s="284"/>
      <c r="AIT33" s="269"/>
      <c r="AIU33" s="280"/>
      <c r="AIV33" s="285"/>
      <c r="AIW33" s="34"/>
      <c r="AIX33" s="17"/>
      <c r="AIY33" s="74"/>
      <c r="AIZ33" s="74"/>
      <c r="AJA33" s="74"/>
      <c r="AJB33" s="34"/>
      <c r="AJC33" s="285"/>
      <c r="AJD33" s="353"/>
      <c r="AJE33" s="354"/>
      <c r="AJF33" s="23"/>
      <c r="AJG33" s="356"/>
      <c r="AJH33" s="290"/>
      <c r="AJI33" s="284"/>
      <c r="AJJ33" s="269"/>
      <c r="AJK33" s="280"/>
      <c r="AJL33" s="285"/>
      <c r="AJM33" s="34"/>
      <c r="AJN33" s="17"/>
      <c r="AJO33" s="74"/>
      <c r="AJP33" s="74"/>
      <c r="AJQ33" s="74"/>
      <c r="AJR33" s="34"/>
      <c r="AJS33" s="285"/>
      <c r="AJT33" s="353"/>
      <c r="AJU33" s="354"/>
      <c r="AJV33" s="23"/>
      <c r="AJW33" s="356"/>
      <c r="AJX33" s="290"/>
      <c r="AJY33" s="284"/>
      <c r="AJZ33" s="269"/>
      <c r="AKA33" s="280"/>
      <c r="AKB33" s="285"/>
      <c r="AKC33" s="34"/>
      <c r="AKD33" s="17"/>
      <c r="AKE33" s="74"/>
      <c r="AKF33" s="74"/>
      <c r="AKG33" s="74"/>
      <c r="AKH33" s="34"/>
      <c r="AKI33" s="285"/>
      <c r="AKJ33" s="353"/>
      <c r="AKK33" s="354"/>
      <c r="AKL33" s="23"/>
      <c r="AKM33" s="356"/>
      <c r="AKN33" s="290"/>
      <c r="AKO33" s="284"/>
      <c r="AKP33" s="269"/>
      <c r="AKQ33" s="280"/>
      <c r="AKR33" s="285"/>
      <c r="AKS33" s="34"/>
      <c r="AKT33" s="17"/>
      <c r="AKU33" s="74"/>
      <c r="AKV33" s="74"/>
      <c r="AKW33" s="74"/>
      <c r="AKX33" s="34"/>
      <c r="AKY33" s="285"/>
      <c r="AKZ33" s="353"/>
      <c r="ALA33" s="354"/>
      <c r="ALB33" s="23"/>
      <c r="ALC33" s="356"/>
      <c r="ALD33" s="290"/>
      <c r="ALE33" s="284"/>
      <c r="ALF33" s="269"/>
      <c r="ALG33" s="280"/>
      <c r="ALH33" s="285"/>
      <c r="ALI33" s="34"/>
      <c r="ALJ33" s="17"/>
      <c r="ALK33" s="74"/>
      <c r="ALL33" s="74"/>
      <c r="ALM33" s="74"/>
      <c r="ALN33" s="34"/>
      <c r="ALO33" s="285"/>
      <c r="ALP33" s="353"/>
      <c r="ALQ33" s="354"/>
      <c r="ALR33" s="23"/>
      <c r="ALS33" s="356"/>
      <c r="ALT33" s="290"/>
      <c r="ALU33" s="284"/>
      <c r="ALV33" s="269"/>
      <c r="ALW33" s="280"/>
      <c r="ALX33" s="285"/>
      <c r="ALY33" s="34"/>
      <c r="ALZ33" s="17"/>
      <c r="AMA33" s="74"/>
      <c r="AMB33" s="74"/>
      <c r="AMC33" s="74"/>
      <c r="AMD33" s="34"/>
      <c r="AME33" s="285"/>
      <c r="AMF33" s="353"/>
      <c r="AMG33" s="354"/>
      <c r="AMH33" s="23"/>
      <c r="AMI33" s="356"/>
      <c r="AMJ33" s="290"/>
      <c r="AMK33" s="284"/>
      <c r="AML33" s="269"/>
      <c r="AMM33" s="280"/>
      <c r="AMN33" s="285"/>
      <c r="AMO33" s="34"/>
      <c r="AMP33" s="17"/>
      <c r="AMQ33" s="74"/>
      <c r="AMR33" s="74"/>
      <c r="AMS33" s="74"/>
      <c r="AMT33" s="34"/>
      <c r="AMU33" s="285"/>
      <c r="AMV33" s="353"/>
      <c r="AMW33" s="354"/>
      <c r="AMX33" s="23"/>
      <c r="AMY33" s="356"/>
      <c r="AMZ33" s="290"/>
      <c r="ANA33" s="284"/>
      <c r="ANB33" s="269"/>
      <c r="ANC33" s="280"/>
      <c r="AND33" s="285"/>
      <c r="ANE33" s="34"/>
      <c r="ANF33" s="17"/>
      <c r="ANG33" s="74"/>
      <c r="ANH33" s="74"/>
      <c r="ANI33" s="74"/>
      <c r="ANJ33" s="34"/>
      <c r="ANK33" s="285"/>
      <c r="ANL33" s="353"/>
      <c r="ANM33" s="354"/>
      <c r="ANN33" s="23"/>
      <c r="ANO33" s="356"/>
      <c r="ANP33" s="290"/>
      <c r="ANQ33" s="284"/>
      <c r="ANR33" s="269"/>
      <c r="ANS33" s="280"/>
      <c r="ANT33" s="285"/>
      <c r="ANU33" s="34"/>
      <c r="ANV33" s="17"/>
      <c r="ANW33" s="74"/>
      <c r="ANX33" s="74"/>
      <c r="ANY33" s="74"/>
      <c r="ANZ33" s="34"/>
      <c r="AOA33" s="285"/>
      <c r="AOB33" s="353"/>
      <c r="AOC33" s="354"/>
      <c r="AOD33" s="23"/>
      <c r="AOE33" s="356"/>
      <c r="AOF33" s="290"/>
      <c r="AOG33" s="284"/>
      <c r="AOH33" s="269"/>
      <c r="AOI33" s="280"/>
      <c r="AOJ33" s="285"/>
      <c r="AOK33" s="34"/>
      <c r="AOL33" s="17"/>
      <c r="AOM33" s="74"/>
      <c r="AON33" s="74"/>
      <c r="AOO33" s="74"/>
      <c r="AOP33" s="34"/>
      <c r="AOQ33" s="285"/>
      <c r="AOR33" s="353"/>
      <c r="AOS33" s="354"/>
      <c r="AOT33" s="23"/>
      <c r="AOU33" s="356"/>
      <c r="AOV33" s="290"/>
      <c r="AOW33" s="284"/>
      <c r="AOX33" s="269"/>
      <c r="AOY33" s="280"/>
      <c r="AOZ33" s="285"/>
      <c r="APA33" s="34"/>
      <c r="APB33" s="17"/>
      <c r="APC33" s="74"/>
      <c r="APD33" s="74"/>
      <c r="APE33" s="74"/>
      <c r="APF33" s="34"/>
      <c r="APG33" s="285"/>
      <c r="APH33" s="353"/>
      <c r="API33" s="354"/>
      <c r="APJ33" s="23"/>
      <c r="APK33" s="356"/>
      <c r="APL33" s="290"/>
      <c r="APM33" s="284"/>
      <c r="APN33" s="269"/>
      <c r="APO33" s="280"/>
      <c r="APP33" s="285"/>
      <c r="APQ33" s="34"/>
      <c r="APR33" s="17"/>
      <c r="APS33" s="74"/>
      <c r="APT33" s="74"/>
      <c r="APU33" s="74"/>
      <c r="APV33" s="34"/>
      <c r="APW33" s="285"/>
      <c r="APX33" s="353"/>
      <c r="APY33" s="354"/>
      <c r="APZ33" s="23"/>
      <c r="AQA33" s="356"/>
      <c r="AQB33" s="290"/>
      <c r="AQC33" s="284"/>
      <c r="AQD33" s="269"/>
      <c r="AQE33" s="280"/>
      <c r="AQF33" s="285"/>
      <c r="AQG33" s="34"/>
      <c r="AQH33" s="17"/>
      <c r="AQI33" s="74"/>
      <c r="AQJ33" s="74"/>
      <c r="AQK33" s="74"/>
      <c r="AQL33" s="34"/>
      <c r="AQM33" s="285"/>
      <c r="AQN33" s="353"/>
      <c r="AQO33" s="354"/>
      <c r="AQP33" s="23"/>
      <c r="AQQ33" s="356"/>
      <c r="AQR33" s="290"/>
      <c r="AQS33" s="284"/>
      <c r="AQT33" s="269"/>
      <c r="AQU33" s="280"/>
      <c r="AQV33" s="285"/>
      <c r="AQW33" s="34"/>
      <c r="AQX33" s="17"/>
      <c r="AQY33" s="74"/>
      <c r="AQZ33" s="74"/>
      <c r="ARA33" s="74"/>
      <c r="ARB33" s="34"/>
      <c r="ARC33" s="285"/>
      <c r="ARD33" s="353"/>
      <c r="ARE33" s="354"/>
      <c r="ARF33" s="23"/>
      <c r="ARG33" s="356"/>
      <c r="ARH33" s="290"/>
      <c r="ARI33" s="284"/>
      <c r="ARJ33" s="269"/>
      <c r="ARK33" s="280"/>
      <c r="ARL33" s="285"/>
      <c r="ARM33" s="34"/>
      <c r="ARN33" s="17"/>
      <c r="ARO33" s="74"/>
      <c r="ARP33" s="74"/>
      <c r="ARQ33" s="74"/>
      <c r="ARR33" s="34"/>
      <c r="ARS33" s="285"/>
      <c r="ART33" s="353"/>
      <c r="ARU33" s="354"/>
      <c r="ARV33" s="23"/>
      <c r="ARW33" s="356"/>
      <c r="ARX33" s="290"/>
      <c r="ARY33" s="284"/>
      <c r="ARZ33" s="269"/>
      <c r="ASA33" s="280"/>
      <c r="ASB33" s="285"/>
      <c r="ASC33" s="34"/>
      <c r="ASD33" s="17"/>
      <c r="ASE33" s="74"/>
      <c r="ASF33" s="74"/>
      <c r="ASG33" s="74"/>
      <c r="ASH33" s="34"/>
      <c r="ASI33" s="285"/>
      <c r="ASJ33" s="353"/>
      <c r="ASK33" s="354"/>
      <c r="ASL33" s="23"/>
      <c r="ASM33" s="356"/>
      <c r="ASN33" s="290"/>
      <c r="ASO33" s="284"/>
      <c r="ASP33" s="269"/>
      <c r="ASQ33" s="280"/>
      <c r="ASR33" s="285"/>
      <c r="ASS33" s="34"/>
      <c r="AST33" s="17"/>
      <c r="ASU33" s="74"/>
      <c r="ASV33" s="74"/>
      <c r="ASW33" s="74"/>
      <c r="ASX33" s="34"/>
      <c r="ASY33" s="285"/>
      <c r="ASZ33" s="353"/>
      <c r="ATA33" s="354"/>
      <c r="ATB33" s="23"/>
      <c r="ATC33" s="356"/>
      <c r="ATD33" s="290"/>
      <c r="ATE33" s="284"/>
      <c r="ATF33" s="269"/>
      <c r="ATG33" s="280"/>
      <c r="ATH33" s="285"/>
      <c r="ATI33" s="34"/>
      <c r="ATJ33" s="17"/>
      <c r="ATK33" s="74"/>
      <c r="ATL33" s="74"/>
      <c r="ATM33" s="74"/>
      <c r="ATN33" s="34"/>
      <c r="ATO33" s="285"/>
      <c r="ATP33" s="353"/>
      <c r="ATQ33" s="354"/>
      <c r="ATR33" s="23"/>
      <c r="ATS33" s="356"/>
      <c r="ATT33" s="290"/>
      <c r="ATU33" s="284"/>
      <c r="ATV33" s="269"/>
      <c r="ATW33" s="280"/>
      <c r="ATX33" s="285"/>
      <c r="ATY33" s="34"/>
      <c r="ATZ33" s="17"/>
      <c r="AUA33" s="74"/>
      <c r="AUB33" s="74"/>
      <c r="AUC33" s="74"/>
      <c r="AUD33" s="34"/>
      <c r="AUE33" s="285"/>
      <c r="AUF33" s="353"/>
      <c r="AUG33" s="354"/>
      <c r="AUH33" s="23"/>
      <c r="AUI33" s="356"/>
      <c r="AUJ33" s="290"/>
      <c r="AUK33" s="284"/>
      <c r="AUL33" s="269"/>
      <c r="AUM33" s="280"/>
      <c r="AUN33" s="285"/>
      <c r="AUO33" s="34"/>
      <c r="AUP33" s="17"/>
      <c r="AUQ33" s="74"/>
      <c r="AUR33" s="74"/>
      <c r="AUS33" s="74"/>
      <c r="AUT33" s="34"/>
      <c r="AUU33" s="285"/>
      <c r="AUV33" s="353"/>
      <c r="AUW33" s="354"/>
      <c r="AUX33" s="23"/>
      <c r="AUY33" s="356"/>
      <c r="AUZ33" s="290"/>
      <c r="AVA33" s="284"/>
      <c r="AVB33" s="269"/>
      <c r="AVC33" s="280"/>
      <c r="AVD33" s="285"/>
      <c r="AVE33" s="34"/>
      <c r="AVF33" s="17"/>
      <c r="AVG33" s="74"/>
      <c r="AVH33" s="74"/>
      <c r="AVI33" s="74"/>
      <c r="AVJ33" s="34"/>
      <c r="AVK33" s="285"/>
      <c r="AVL33" s="353"/>
      <c r="AVM33" s="354"/>
      <c r="AVN33" s="23"/>
      <c r="AVO33" s="356"/>
      <c r="AVP33" s="290"/>
      <c r="AVQ33" s="284"/>
      <c r="AVR33" s="269"/>
      <c r="AVS33" s="280"/>
      <c r="AVT33" s="285"/>
      <c r="AVU33" s="34"/>
      <c r="AVV33" s="17"/>
      <c r="AVW33" s="74"/>
      <c r="AVX33" s="74"/>
      <c r="AVY33" s="74"/>
      <c r="AVZ33" s="34"/>
      <c r="AWA33" s="285"/>
      <c r="AWB33" s="353"/>
      <c r="AWC33" s="354"/>
      <c r="AWD33" s="23"/>
      <c r="AWE33" s="356"/>
      <c r="AWF33" s="290"/>
      <c r="AWG33" s="284"/>
      <c r="AWH33" s="269"/>
      <c r="AWI33" s="280"/>
      <c r="AWJ33" s="285"/>
      <c r="AWK33" s="34"/>
      <c r="AWL33" s="17"/>
      <c r="AWM33" s="74"/>
      <c r="AWN33" s="74"/>
      <c r="AWO33" s="74"/>
      <c r="AWP33" s="34"/>
      <c r="AWQ33" s="285"/>
      <c r="AWR33" s="353"/>
      <c r="AWS33" s="354"/>
      <c r="AWT33" s="23"/>
      <c r="AWU33" s="356"/>
      <c r="AWV33" s="290"/>
      <c r="AWW33" s="284"/>
      <c r="AWX33" s="269"/>
      <c r="AWY33" s="280"/>
      <c r="AWZ33" s="285"/>
      <c r="AXA33" s="34"/>
      <c r="AXB33" s="17"/>
      <c r="AXC33" s="74"/>
      <c r="AXD33" s="74"/>
      <c r="AXE33" s="74"/>
      <c r="AXF33" s="34"/>
      <c r="AXG33" s="285"/>
      <c r="AXH33" s="353"/>
      <c r="AXI33" s="354"/>
      <c r="AXJ33" s="23"/>
      <c r="AXK33" s="356"/>
      <c r="AXL33" s="290"/>
      <c r="AXM33" s="284"/>
      <c r="AXN33" s="269"/>
      <c r="AXO33" s="280"/>
      <c r="AXP33" s="285"/>
      <c r="AXQ33" s="34"/>
      <c r="AXR33" s="17"/>
      <c r="AXS33" s="74"/>
      <c r="AXT33" s="74"/>
      <c r="AXU33" s="74"/>
      <c r="AXV33" s="34"/>
      <c r="AXW33" s="285"/>
      <c r="AXX33" s="353"/>
      <c r="AXY33" s="354"/>
      <c r="AXZ33" s="23"/>
      <c r="AYA33" s="356"/>
      <c r="AYB33" s="290"/>
      <c r="AYC33" s="284"/>
      <c r="AYD33" s="269"/>
      <c r="AYE33" s="280"/>
      <c r="AYF33" s="285"/>
      <c r="AYG33" s="34"/>
      <c r="AYH33" s="17"/>
      <c r="AYI33" s="74"/>
      <c r="AYJ33" s="74"/>
      <c r="AYK33" s="74"/>
      <c r="AYL33" s="34"/>
      <c r="AYM33" s="285"/>
      <c r="AYN33" s="353"/>
      <c r="AYO33" s="354"/>
      <c r="AYP33" s="23"/>
      <c r="AYQ33" s="356"/>
      <c r="AYR33" s="290"/>
      <c r="AYS33" s="284"/>
      <c r="AYT33" s="269"/>
      <c r="AYU33" s="280"/>
      <c r="AYV33" s="285"/>
      <c r="AYW33" s="34"/>
      <c r="AYX33" s="17"/>
      <c r="AYY33" s="74"/>
      <c r="AYZ33" s="74"/>
      <c r="AZA33" s="74"/>
      <c r="AZB33" s="34"/>
      <c r="AZC33" s="285"/>
      <c r="AZD33" s="353"/>
      <c r="AZE33" s="354"/>
      <c r="AZF33" s="23"/>
      <c r="AZG33" s="356"/>
      <c r="AZH33" s="290"/>
      <c r="AZI33" s="284"/>
      <c r="AZJ33" s="269"/>
      <c r="AZK33" s="280"/>
      <c r="AZL33" s="285"/>
      <c r="AZM33" s="34"/>
      <c r="AZN33" s="17"/>
      <c r="AZO33" s="74"/>
      <c r="AZP33" s="74"/>
      <c r="AZQ33" s="74"/>
      <c r="AZR33" s="34"/>
      <c r="AZS33" s="285"/>
      <c r="AZT33" s="353"/>
      <c r="AZU33" s="354"/>
      <c r="AZV33" s="23"/>
      <c r="AZW33" s="356"/>
      <c r="AZX33" s="290"/>
      <c r="AZY33" s="284"/>
      <c r="AZZ33" s="269"/>
      <c r="BAA33" s="280"/>
      <c r="BAB33" s="285"/>
      <c r="BAC33" s="34"/>
      <c r="BAD33" s="17"/>
      <c r="BAE33" s="74"/>
      <c r="BAF33" s="74"/>
      <c r="BAG33" s="74"/>
      <c r="BAH33" s="34"/>
      <c r="BAI33" s="285"/>
      <c r="BAJ33" s="353"/>
      <c r="BAK33" s="354"/>
      <c r="BAL33" s="23"/>
      <c r="BAM33" s="356"/>
      <c r="BAN33" s="290"/>
      <c r="BAO33" s="284"/>
      <c r="BAP33" s="269"/>
      <c r="BAQ33" s="280"/>
      <c r="BAR33" s="285"/>
      <c r="BAS33" s="34"/>
      <c r="BAT33" s="17"/>
      <c r="BAU33" s="74"/>
      <c r="BAV33" s="74"/>
      <c r="BAW33" s="74"/>
      <c r="BAX33" s="34"/>
      <c r="BAY33" s="285"/>
      <c r="BAZ33" s="353"/>
      <c r="BBA33" s="354"/>
      <c r="BBB33" s="23"/>
      <c r="BBC33" s="356"/>
      <c r="BBD33" s="290"/>
      <c r="BBE33" s="284"/>
      <c r="BBF33" s="269"/>
      <c r="BBG33" s="280"/>
      <c r="BBH33" s="285"/>
      <c r="BBI33" s="34"/>
      <c r="BBJ33" s="17"/>
      <c r="BBK33" s="74"/>
      <c r="BBL33" s="74"/>
      <c r="BBM33" s="74"/>
      <c r="BBN33" s="34"/>
      <c r="BBO33" s="285"/>
      <c r="BBP33" s="353"/>
      <c r="BBQ33" s="354"/>
      <c r="BBR33" s="23"/>
      <c r="BBS33" s="356"/>
      <c r="BBT33" s="290"/>
      <c r="BBU33" s="284"/>
      <c r="BBV33" s="269"/>
      <c r="BBW33" s="280"/>
      <c r="BBX33" s="285"/>
      <c r="BBY33" s="34"/>
      <c r="BBZ33" s="17"/>
      <c r="BCA33" s="74"/>
      <c r="BCB33" s="74"/>
      <c r="BCC33" s="74"/>
      <c r="BCD33" s="34"/>
      <c r="BCE33" s="285"/>
      <c r="BCF33" s="353"/>
      <c r="BCG33" s="354"/>
      <c r="BCH33" s="23"/>
      <c r="BCI33" s="356"/>
      <c r="BCJ33" s="290"/>
      <c r="BCK33" s="284"/>
      <c r="BCL33" s="269"/>
      <c r="BCM33" s="280"/>
      <c r="BCN33" s="285"/>
      <c r="BCO33" s="34"/>
      <c r="BCP33" s="17"/>
      <c r="BCQ33" s="74"/>
      <c r="BCR33" s="74"/>
      <c r="BCS33" s="74"/>
      <c r="BCT33" s="34"/>
      <c r="BCU33" s="285"/>
      <c r="BCV33" s="353"/>
      <c r="BCW33" s="354"/>
      <c r="BCX33" s="23"/>
      <c r="BCY33" s="356"/>
      <c r="BCZ33" s="290"/>
      <c r="BDA33" s="284"/>
      <c r="BDB33" s="269"/>
      <c r="BDC33" s="280"/>
      <c r="BDD33" s="285"/>
      <c r="BDE33" s="34"/>
      <c r="BDF33" s="17"/>
      <c r="BDG33" s="74"/>
      <c r="BDH33" s="74"/>
      <c r="BDI33" s="74"/>
      <c r="BDJ33" s="34"/>
      <c r="BDK33" s="285"/>
      <c r="BDL33" s="353"/>
      <c r="BDM33" s="354"/>
      <c r="BDN33" s="23"/>
      <c r="BDO33" s="356"/>
      <c r="BDP33" s="290"/>
      <c r="BDQ33" s="284"/>
      <c r="BDR33" s="269"/>
      <c r="BDS33" s="280"/>
      <c r="BDT33" s="285"/>
      <c r="BDU33" s="34"/>
      <c r="BDV33" s="17"/>
      <c r="BDW33" s="74"/>
      <c r="BDX33" s="74"/>
      <c r="BDY33" s="74"/>
      <c r="BDZ33" s="34"/>
      <c r="BEA33" s="285"/>
      <c r="BEB33" s="353"/>
      <c r="BEC33" s="354"/>
      <c r="BED33" s="23"/>
      <c r="BEE33" s="356"/>
      <c r="BEF33" s="290"/>
      <c r="BEG33" s="284"/>
      <c r="BEH33" s="269"/>
      <c r="BEI33" s="280"/>
      <c r="BEJ33" s="285"/>
      <c r="BEK33" s="34"/>
      <c r="BEL33" s="17"/>
      <c r="BEM33" s="74"/>
      <c r="BEN33" s="74"/>
      <c r="BEO33" s="74"/>
      <c r="BEP33" s="34"/>
      <c r="BEQ33" s="285"/>
      <c r="BER33" s="353"/>
      <c r="BES33" s="354"/>
      <c r="BET33" s="23"/>
      <c r="BEU33" s="356"/>
      <c r="BEV33" s="290"/>
      <c r="BEW33" s="284"/>
      <c r="BEX33" s="269"/>
      <c r="BEY33" s="280"/>
      <c r="BEZ33" s="285"/>
      <c r="BFA33" s="34"/>
      <c r="BFB33" s="17"/>
      <c r="BFC33" s="74"/>
      <c r="BFD33" s="74"/>
      <c r="BFE33" s="74"/>
      <c r="BFF33" s="34"/>
      <c r="BFG33" s="285"/>
      <c r="BFH33" s="353"/>
      <c r="BFI33" s="354"/>
      <c r="BFJ33" s="23"/>
      <c r="BFK33" s="356"/>
      <c r="BFL33" s="290"/>
      <c r="BFM33" s="284"/>
      <c r="BFN33" s="269"/>
      <c r="BFO33" s="280"/>
      <c r="BFP33" s="285"/>
      <c r="BFQ33" s="34"/>
      <c r="BFR33" s="17"/>
      <c r="BFS33" s="74"/>
      <c r="BFT33" s="74"/>
      <c r="BFU33" s="74"/>
      <c r="BFV33" s="34"/>
      <c r="BFW33" s="285"/>
      <c r="BFX33" s="353"/>
      <c r="BFY33" s="354"/>
      <c r="BFZ33" s="23"/>
      <c r="BGA33" s="356"/>
      <c r="BGB33" s="290"/>
      <c r="BGC33" s="284"/>
      <c r="BGD33" s="269"/>
      <c r="BGE33" s="280"/>
      <c r="BGF33" s="285"/>
      <c r="BGG33" s="34"/>
      <c r="BGH33" s="17"/>
      <c r="BGI33" s="74"/>
      <c r="BGJ33" s="74"/>
      <c r="BGK33" s="74"/>
      <c r="BGL33" s="34"/>
      <c r="BGM33" s="285"/>
      <c r="BGN33" s="353"/>
      <c r="BGO33" s="354"/>
      <c r="BGP33" s="23"/>
      <c r="BGQ33" s="356"/>
      <c r="BGR33" s="290"/>
      <c r="BGS33" s="284"/>
      <c r="BGT33" s="269"/>
      <c r="BGU33" s="280"/>
      <c r="BGV33" s="285"/>
      <c r="BGW33" s="34"/>
      <c r="BGX33" s="17"/>
      <c r="BGY33" s="74"/>
      <c r="BGZ33" s="74"/>
      <c r="BHA33" s="74"/>
      <c r="BHB33" s="34"/>
      <c r="BHC33" s="285"/>
      <c r="BHD33" s="353"/>
      <c r="BHE33" s="354"/>
      <c r="BHF33" s="23"/>
      <c r="BHG33" s="356"/>
      <c r="BHH33" s="290"/>
      <c r="BHI33" s="284"/>
      <c r="BHJ33" s="269"/>
      <c r="BHK33" s="280"/>
      <c r="BHL33" s="285"/>
      <c r="BHM33" s="34"/>
      <c r="BHN33" s="17"/>
      <c r="BHO33" s="74"/>
      <c r="BHP33" s="74"/>
      <c r="BHQ33" s="74"/>
      <c r="BHR33" s="34"/>
      <c r="BHS33" s="285"/>
      <c r="BHT33" s="353"/>
      <c r="BHU33" s="354"/>
      <c r="BHV33" s="23"/>
      <c r="BHW33" s="356"/>
      <c r="BHX33" s="290"/>
      <c r="BHY33" s="284"/>
      <c r="BHZ33" s="269"/>
      <c r="BIA33" s="280"/>
      <c r="BIB33" s="285"/>
      <c r="BIC33" s="34"/>
      <c r="BID33" s="17"/>
      <c r="BIE33" s="74"/>
      <c r="BIF33" s="74"/>
      <c r="BIG33" s="74"/>
      <c r="BIH33" s="34"/>
      <c r="BII33" s="285"/>
      <c r="BIJ33" s="353"/>
      <c r="BIK33" s="354"/>
      <c r="BIL33" s="23"/>
      <c r="BIM33" s="356"/>
      <c r="BIN33" s="290"/>
      <c r="BIO33" s="284"/>
      <c r="BIP33" s="269"/>
      <c r="BIQ33" s="280"/>
      <c r="BIR33" s="285"/>
      <c r="BIS33" s="34"/>
      <c r="BIT33" s="17"/>
      <c r="BIU33" s="74"/>
      <c r="BIV33" s="74"/>
      <c r="BIW33" s="74"/>
      <c r="BIX33" s="34"/>
      <c r="BIY33" s="285"/>
      <c r="BIZ33" s="353"/>
      <c r="BJA33" s="354"/>
      <c r="BJB33" s="23"/>
      <c r="BJC33" s="356"/>
      <c r="BJD33" s="290"/>
      <c r="BJE33" s="284"/>
      <c r="BJF33" s="269"/>
      <c r="BJG33" s="280"/>
      <c r="BJH33" s="285"/>
      <c r="BJI33" s="34"/>
      <c r="BJJ33" s="17"/>
      <c r="BJK33" s="74"/>
      <c r="BJL33" s="74"/>
      <c r="BJM33" s="74"/>
      <c r="BJN33" s="34"/>
      <c r="BJO33" s="285"/>
      <c r="BJP33" s="353"/>
      <c r="BJQ33" s="354"/>
      <c r="BJR33" s="23"/>
      <c r="BJS33" s="356"/>
      <c r="BJT33" s="290"/>
      <c r="BJU33" s="284"/>
      <c r="BJV33" s="269"/>
      <c r="BJW33" s="280"/>
      <c r="BJX33" s="285"/>
      <c r="BJY33" s="34"/>
      <c r="BJZ33" s="17"/>
      <c r="BKA33" s="74"/>
      <c r="BKB33" s="74"/>
      <c r="BKC33" s="74"/>
      <c r="BKD33" s="34"/>
      <c r="BKE33" s="285"/>
      <c r="BKF33" s="353"/>
      <c r="BKG33" s="354"/>
      <c r="BKH33" s="23"/>
      <c r="BKI33" s="356"/>
      <c r="BKJ33" s="290"/>
      <c r="BKK33" s="284"/>
      <c r="BKL33" s="269"/>
      <c r="BKM33" s="280"/>
      <c r="BKN33" s="285"/>
      <c r="BKO33" s="34"/>
      <c r="BKP33" s="17"/>
      <c r="BKQ33" s="74"/>
      <c r="BKR33" s="74"/>
      <c r="BKS33" s="74"/>
      <c r="BKT33" s="34"/>
      <c r="BKU33" s="285"/>
      <c r="BKV33" s="353"/>
      <c r="BKW33" s="354"/>
      <c r="BKX33" s="23"/>
      <c r="BKY33" s="356"/>
      <c r="BKZ33" s="290"/>
      <c r="BLA33" s="284"/>
      <c r="BLB33" s="269"/>
      <c r="BLC33" s="280"/>
      <c r="BLD33" s="285"/>
      <c r="BLE33" s="34"/>
      <c r="BLF33" s="17"/>
      <c r="BLG33" s="74"/>
      <c r="BLH33" s="74"/>
      <c r="BLI33" s="74"/>
      <c r="BLJ33" s="34"/>
      <c r="BLK33" s="285"/>
      <c r="BLL33" s="353"/>
      <c r="BLM33" s="354"/>
      <c r="BLN33" s="23"/>
      <c r="BLO33" s="356"/>
      <c r="BLP33" s="290"/>
      <c r="BLQ33" s="284"/>
      <c r="BLR33" s="269"/>
      <c r="BLS33" s="280"/>
      <c r="BLT33" s="285"/>
      <c r="BLU33" s="34"/>
      <c r="BLV33" s="17"/>
      <c r="BLW33" s="74"/>
      <c r="BLX33" s="74"/>
      <c r="BLY33" s="74"/>
      <c r="BLZ33" s="34"/>
      <c r="BMA33" s="285"/>
      <c r="BMB33" s="353"/>
      <c r="BMC33" s="354"/>
      <c r="BMD33" s="23"/>
      <c r="BME33" s="356"/>
      <c r="BMF33" s="290"/>
      <c r="BMG33" s="284"/>
      <c r="BMH33" s="269"/>
      <c r="BMI33" s="280"/>
      <c r="BMJ33" s="285"/>
      <c r="BMK33" s="34"/>
      <c r="BML33" s="17"/>
      <c r="BMM33" s="74"/>
      <c r="BMN33" s="74"/>
      <c r="BMO33" s="74"/>
      <c r="BMP33" s="34"/>
      <c r="BMQ33" s="285"/>
      <c r="BMR33" s="353"/>
      <c r="BMS33" s="354"/>
      <c r="BMT33" s="23"/>
      <c r="BMU33" s="356"/>
      <c r="BMV33" s="290"/>
      <c r="BMW33" s="284"/>
      <c r="BMX33" s="269"/>
      <c r="BMY33" s="280"/>
      <c r="BMZ33" s="285"/>
      <c r="BNA33" s="34"/>
      <c r="BNB33" s="17"/>
      <c r="BNC33" s="74"/>
      <c r="BND33" s="74"/>
      <c r="BNE33" s="74"/>
      <c r="BNF33" s="34"/>
      <c r="BNG33" s="285"/>
      <c r="BNH33" s="353"/>
      <c r="BNI33" s="354"/>
      <c r="BNJ33" s="23"/>
      <c r="BNK33" s="356"/>
      <c r="BNL33" s="290"/>
      <c r="BNM33" s="284"/>
      <c r="BNN33" s="269"/>
      <c r="BNO33" s="280"/>
      <c r="BNP33" s="285"/>
      <c r="BNQ33" s="34"/>
      <c r="BNR33" s="17"/>
      <c r="BNS33" s="74"/>
      <c r="BNT33" s="74"/>
      <c r="BNU33" s="74"/>
      <c r="BNV33" s="34"/>
      <c r="BNW33" s="285"/>
      <c r="BNX33" s="353"/>
      <c r="BNY33" s="354"/>
      <c r="BNZ33" s="23"/>
      <c r="BOA33" s="356"/>
      <c r="BOB33" s="290"/>
      <c r="BOC33" s="284"/>
      <c r="BOD33" s="269"/>
      <c r="BOE33" s="280"/>
      <c r="BOF33" s="285"/>
      <c r="BOG33" s="34"/>
      <c r="BOH33" s="17"/>
      <c r="BOI33" s="74"/>
      <c r="BOJ33" s="74"/>
      <c r="BOK33" s="74"/>
      <c r="BOL33" s="34"/>
      <c r="BOM33" s="285"/>
      <c r="BON33" s="353"/>
      <c r="BOO33" s="354"/>
      <c r="BOP33" s="23"/>
      <c r="BOQ33" s="356"/>
      <c r="BOR33" s="290"/>
      <c r="BOS33" s="284"/>
      <c r="BOT33" s="269"/>
      <c r="BOU33" s="280"/>
      <c r="BOV33" s="285"/>
      <c r="BOW33" s="34"/>
      <c r="BOX33" s="17"/>
      <c r="BOY33" s="74"/>
      <c r="BOZ33" s="74"/>
      <c r="BPA33" s="74"/>
      <c r="BPB33" s="34"/>
      <c r="BPC33" s="285"/>
      <c r="BPD33" s="353"/>
      <c r="BPE33" s="354"/>
      <c r="BPF33" s="23"/>
      <c r="BPG33" s="356"/>
      <c r="BPH33" s="290"/>
      <c r="BPI33" s="284"/>
      <c r="BPJ33" s="269"/>
      <c r="BPK33" s="280"/>
      <c r="BPL33" s="285"/>
      <c r="BPM33" s="34"/>
      <c r="BPN33" s="17"/>
      <c r="BPO33" s="74"/>
      <c r="BPP33" s="74"/>
      <c r="BPQ33" s="74"/>
      <c r="BPR33" s="34"/>
      <c r="BPS33" s="285"/>
      <c r="BPT33" s="353"/>
      <c r="BPU33" s="354"/>
      <c r="BPV33" s="23"/>
      <c r="BPW33" s="356"/>
      <c r="BPX33" s="290"/>
      <c r="BPY33" s="284"/>
      <c r="BPZ33" s="269"/>
      <c r="BQA33" s="280"/>
      <c r="BQB33" s="285"/>
      <c r="BQC33" s="34"/>
      <c r="BQD33" s="17"/>
      <c r="BQE33" s="74"/>
      <c r="BQF33" s="74"/>
      <c r="BQG33" s="74"/>
      <c r="BQH33" s="34"/>
      <c r="BQI33" s="285"/>
      <c r="BQJ33" s="353"/>
      <c r="BQK33" s="354"/>
      <c r="BQL33" s="23"/>
      <c r="BQM33" s="356"/>
      <c r="BQN33" s="290"/>
      <c r="BQO33" s="284"/>
      <c r="BQP33" s="269"/>
      <c r="BQQ33" s="280"/>
      <c r="BQR33" s="285"/>
      <c r="BQS33" s="34"/>
      <c r="BQT33" s="17"/>
      <c r="BQU33" s="74"/>
      <c r="BQV33" s="74"/>
      <c r="BQW33" s="74"/>
      <c r="BQX33" s="34"/>
      <c r="BQY33" s="285"/>
      <c r="BQZ33" s="353"/>
      <c r="BRA33" s="354"/>
      <c r="BRB33" s="23"/>
      <c r="BRC33" s="356"/>
      <c r="BRD33" s="290"/>
      <c r="BRE33" s="284"/>
      <c r="BRF33" s="269"/>
      <c r="BRG33" s="280"/>
      <c r="BRH33" s="285"/>
      <c r="BRI33" s="34"/>
      <c r="BRJ33" s="17"/>
      <c r="BRK33" s="74"/>
      <c r="BRL33" s="74"/>
      <c r="BRM33" s="74"/>
      <c r="BRN33" s="34"/>
      <c r="BRO33" s="285"/>
      <c r="BRP33" s="353"/>
      <c r="BRQ33" s="354"/>
      <c r="BRR33" s="23"/>
      <c r="BRS33" s="356"/>
      <c r="BRT33" s="290"/>
      <c r="BRU33" s="284"/>
      <c r="BRV33" s="269"/>
      <c r="BRW33" s="280"/>
      <c r="BRX33" s="285"/>
      <c r="BRY33" s="34"/>
      <c r="BRZ33" s="17"/>
      <c r="BSA33" s="74"/>
      <c r="BSB33" s="74"/>
      <c r="BSC33" s="74"/>
      <c r="BSD33" s="34"/>
      <c r="BSE33" s="285"/>
      <c r="BSF33" s="353"/>
      <c r="BSG33" s="354"/>
      <c r="BSH33" s="23"/>
      <c r="BSI33" s="356"/>
      <c r="BSJ33" s="290"/>
      <c r="BSK33" s="284"/>
      <c r="BSL33" s="269"/>
      <c r="BSM33" s="280"/>
      <c r="BSN33" s="285"/>
      <c r="BSO33" s="34"/>
      <c r="BSP33" s="17"/>
      <c r="BSQ33" s="74"/>
      <c r="BSR33" s="74"/>
      <c r="BSS33" s="74"/>
      <c r="BST33" s="34"/>
      <c r="BSU33" s="285"/>
      <c r="BSV33" s="353"/>
      <c r="BSW33" s="354"/>
      <c r="BSX33" s="23"/>
      <c r="BSY33" s="356"/>
      <c r="BSZ33" s="290"/>
      <c r="BTA33" s="284"/>
      <c r="BTB33" s="269"/>
      <c r="BTC33" s="280"/>
      <c r="BTD33" s="285"/>
      <c r="BTE33" s="34"/>
      <c r="BTF33" s="17"/>
      <c r="BTG33" s="74"/>
      <c r="BTH33" s="74"/>
      <c r="BTI33" s="74"/>
      <c r="BTJ33" s="34"/>
      <c r="BTK33" s="285"/>
      <c r="BTL33" s="353"/>
      <c r="BTM33" s="354"/>
      <c r="BTN33" s="23"/>
      <c r="BTO33" s="356"/>
      <c r="BTP33" s="290"/>
      <c r="BTQ33" s="284"/>
      <c r="BTR33" s="269"/>
      <c r="BTS33" s="280"/>
      <c r="BTT33" s="285"/>
      <c r="BTU33" s="34"/>
      <c r="BTV33" s="17"/>
      <c r="BTW33" s="74"/>
      <c r="BTX33" s="74"/>
      <c r="BTY33" s="74"/>
      <c r="BTZ33" s="34"/>
      <c r="BUA33" s="285"/>
      <c r="BUB33" s="353"/>
      <c r="BUC33" s="354"/>
      <c r="BUD33" s="23"/>
      <c r="BUE33" s="356"/>
      <c r="BUF33" s="290"/>
      <c r="BUG33" s="284"/>
      <c r="BUH33" s="269"/>
      <c r="BUI33" s="280"/>
      <c r="BUJ33" s="285"/>
      <c r="BUK33" s="34"/>
      <c r="BUL33" s="17"/>
      <c r="BUM33" s="74"/>
      <c r="BUN33" s="74"/>
      <c r="BUO33" s="74"/>
      <c r="BUP33" s="34"/>
      <c r="BUQ33" s="285"/>
      <c r="BUR33" s="353"/>
      <c r="BUS33" s="354"/>
      <c r="BUT33" s="23"/>
      <c r="BUU33" s="356"/>
      <c r="BUV33" s="290"/>
      <c r="BUW33" s="284"/>
      <c r="BUX33" s="269"/>
      <c r="BUY33" s="280"/>
      <c r="BUZ33" s="285"/>
      <c r="BVA33" s="34"/>
      <c r="BVB33" s="17"/>
      <c r="BVC33" s="74"/>
      <c r="BVD33" s="74"/>
      <c r="BVE33" s="74"/>
      <c r="BVF33" s="34"/>
      <c r="BVG33" s="285"/>
      <c r="BVH33" s="353"/>
      <c r="BVI33" s="354"/>
      <c r="BVJ33" s="23"/>
      <c r="BVK33" s="356"/>
      <c r="BVL33" s="290"/>
      <c r="BVM33" s="284"/>
      <c r="BVN33" s="269"/>
      <c r="BVO33" s="280"/>
      <c r="BVP33" s="285"/>
      <c r="BVQ33" s="34"/>
      <c r="BVR33" s="17"/>
      <c r="BVS33" s="74"/>
      <c r="BVT33" s="74"/>
      <c r="BVU33" s="74"/>
      <c r="BVV33" s="34"/>
      <c r="BVW33" s="285"/>
      <c r="BVX33" s="353"/>
      <c r="BVY33" s="354"/>
      <c r="BVZ33" s="23"/>
      <c r="BWA33" s="356"/>
      <c r="BWB33" s="290"/>
      <c r="BWC33" s="284"/>
      <c r="BWD33" s="269"/>
      <c r="BWE33" s="280"/>
      <c r="BWF33" s="285"/>
      <c r="BWG33" s="34"/>
      <c r="BWH33" s="17"/>
      <c r="BWI33" s="74"/>
      <c r="BWJ33" s="74"/>
      <c r="BWK33" s="74"/>
      <c r="BWL33" s="34"/>
      <c r="BWM33" s="285"/>
      <c r="BWN33" s="353"/>
      <c r="BWO33" s="354"/>
      <c r="BWP33" s="23"/>
      <c r="BWQ33" s="356"/>
      <c r="BWR33" s="290"/>
      <c r="BWS33" s="284"/>
      <c r="BWT33" s="269"/>
      <c r="BWU33" s="280"/>
      <c r="BWV33" s="285"/>
      <c r="BWW33" s="34"/>
      <c r="BWX33" s="17"/>
      <c r="BWY33" s="74"/>
      <c r="BWZ33" s="74"/>
      <c r="BXA33" s="74"/>
      <c r="BXB33" s="34"/>
      <c r="BXC33" s="285"/>
      <c r="BXD33" s="353"/>
      <c r="BXE33" s="354"/>
      <c r="BXF33" s="23"/>
      <c r="BXG33" s="356"/>
      <c r="BXH33" s="290"/>
      <c r="BXI33" s="284"/>
      <c r="BXJ33" s="269"/>
      <c r="BXK33" s="280"/>
      <c r="BXL33" s="285"/>
      <c r="BXM33" s="34"/>
      <c r="BXN33" s="17"/>
      <c r="BXO33" s="74"/>
      <c r="BXP33" s="74"/>
      <c r="BXQ33" s="74"/>
      <c r="BXR33" s="34"/>
      <c r="BXS33" s="285"/>
      <c r="BXT33" s="353"/>
      <c r="BXU33" s="354"/>
      <c r="BXV33" s="23"/>
      <c r="BXW33" s="356"/>
      <c r="BXX33" s="290"/>
      <c r="BXY33" s="284"/>
      <c r="BXZ33" s="269"/>
      <c r="BYA33" s="280"/>
      <c r="BYB33" s="285"/>
      <c r="BYC33" s="34"/>
      <c r="BYD33" s="17"/>
      <c r="BYE33" s="74"/>
      <c r="BYF33" s="74"/>
      <c r="BYG33" s="74"/>
      <c r="BYH33" s="34"/>
      <c r="BYI33" s="285"/>
      <c r="BYJ33" s="353"/>
      <c r="BYK33" s="354"/>
      <c r="BYL33" s="23"/>
      <c r="BYM33" s="356"/>
      <c r="BYN33" s="290"/>
      <c r="BYO33" s="284"/>
      <c r="BYP33" s="269"/>
      <c r="BYQ33" s="280"/>
      <c r="BYR33" s="285"/>
      <c r="BYS33" s="34"/>
      <c r="BYT33" s="17"/>
      <c r="BYU33" s="74"/>
      <c r="BYV33" s="74"/>
      <c r="BYW33" s="74"/>
      <c r="BYX33" s="34"/>
      <c r="BYY33" s="285"/>
      <c r="BYZ33" s="353"/>
      <c r="BZA33" s="354"/>
      <c r="BZB33" s="23"/>
      <c r="BZC33" s="356"/>
      <c r="BZD33" s="290"/>
      <c r="BZE33" s="284"/>
      <c r="BZF33" s="269"/>
      <c r="BZG33" s="280"/>
      <c r="BZH33" s="285"/>
      <c r="BZI33" s="34"/>
      <c r="BZJ33" s="17"/>
      <c r="BZK33" s="74"/>
      <c r="BZL33" s="74"/>
      <c r="BZM33" s="74"/>
      <c r="BZN33" s="34"/>
      <c r="BZO33" s="285"/>
      <c r="BZP33" s="353"/>
      <c r="BZQ33" s="354"/>
      <c r="BZR33" s="23"/>
      <c r="BZS33" s="356"/>
      <c r="BZT33" s="290"/>
      <c r="BZU33" s="284"/>
      <c r="BZV33" s="269"/>
      <c r="BZW33" s="280"/>
      <c r="BZX33" s="285"/>
      <c r="BZY33" s="34"/>
      <c r="BZZ33" s="17"/>
      <c r="CAA33" s="74"/>
      <c r="CAB33" s="74"/>
      <c r="CAC33" s="74"/>
      <c r="CAD33" s="34"/>
      <c r="CAE33" s="285"/>
      <c r="CAF33" s="353"/>
      <c r="CAG33" s="354"/>
      <c r="CAH33" s="23"/>
      <c r="CAI33" s="356"/>
      <c r="CAJ33" s="290"/>
      <c r="CAK33" s="284"/>
      <c r="CAL33" s="269"/>
      <c r="CAM33" s="280"/>
      <c r="CAN33" s="285"/>
      <c r="CAO33" s="34"/>
      <c r="CAP33" s="17"/>
      <c r="CAQ33" s="74"/>
      <c r="CAR33" s="74"/>
      <c r="CAS33" s="74"/>
      <c r="CAT33" s="34"/>
      <c r="CAU33" s="285"/>
      <c r="CAV33" s="353"/>
      <c r="CAW33" s="354"/>
      <c r="CAX33" s="23"/>
      <c r="CAY33" s="356"/>
      <c r="CAZ33" s="290"/>
      <c r="CBA33" s="284"/>
      <c r="CBB33" s="269"/>
      <c r="CBC33" s="280"/>
      <c r="CBD33" s="285"/>
      <c r="CBE33" s="34"/>
      <c r="CBF33" s="17"/>
      <c r="CBG33" s="74"/>
      <c r="CBH33" s="74"/>
      <c r="CBI33" s="74"/>
      <c r="CBJ33" s="34"/>
      <c r="CBK33" s="285"/>
      <c r="CBL33" s="353"/>
      <c r="CBM33" s="354"/>
      <c r="CBN33" s="23"/>
      <c r="CBO33" s="356"/>
      <c r="CBP33" s="290"/>
      <c r="CBQ33" s="284"/>
      <c r="CBR33" s="269"/>
      <c r="CBS33" s="280"/>
      <c r="CBT33" s="285"/>
      <c r="CBU33" s="34"/>
      <c r="CBV33" s="17"/>
      <c r="CBW33" s="74"/>
      <c r="CBX33" s="74"/>
      <c r="CBY33" s="74"/>
      <c r="CBZ33" s="34"/>
      <c r="CCA33" s="285"/>
      <c r="CCB33" s="353"/>
      <c r="CCC33" s="354"/>
      <c r="CCD33" s="23"/>
      <c r="CCE33" s="356"/>
      <c r="CCF33" s="290"/>
      <c r="CCG33" s="284"/>
      <c r="CCH33" s="269"/>
      <c r="CCI33" s="280"/>
      <c r="CCJ33" s="285"/>
      <c r="CCK33" s="34"/>
      <c r="CCL33" s="17"/>
      <c r="CCM33" s="74"/>
      <c r="CCN33" s="74"/>
      <c r="CCO33" s="74"/>
      <c r="CCP33" s="34"/>
      <c r="CCQ33" s="285"/>
      <c r="CCR33" s="353"/>
      <c r="CCS33" s="354"/>
      <c r="CCT33" s="23"/>
      <c r="CCU33" s="356"/>
      <c r="CCV33" s="290"/>
      <c r="CCW33" s="284"/>
      <c r="CCX33" s="269"/>
      <c r="CCY33" s="280"/>
      <c r="CCZ33" s="285"/>
      <c r="CDA33" s="34"/>
      <c r="CDB33" s="17"/>
      <c r="CDC33" s="74"/>
      <c r="CDD33" s="74"/>
      <c r="CDE33" s="74"/>
      <c r="CDF33" s="34"/>
      <c r="CDG33" s="285"/>
      <c r="CDH33" s="353"/>
      <c r="CDI33" s="354"/>
      <c r="CDJ33" s="23"/>
      <c r="CDK33" s="356"/>
      <c r="CDL33" s="290"/>
      <c r="CDM33" s="284"/>
      <c r="CDN33" s="269"/>
      <c r="CDO33" s="280"/>
      <c r="CDP33" s="285"/>
      <c r="CDQ33" s="34"/>
      <c r="CDR33" s="17"/>
      <c r="CDS33" s="74"/>
      <c r="CDT33" s="74"/>
      <c r="CDU33" s="74"/>
      <c r="CDV33" s="34"/>
      <c r="CDW33" s="285"/>
      <c r="CDX33" s="353"/>
      <c r="CDY33" s="354"/>
      <c r="CDZ33" s="23"/>
      <c r="CEA33" s="356"/>
      <c r="CEB33" s="290"/>
      <c r="CEC33" s="284"/>
      <c r="CED33" s="269"/>
      <c r="CEE33" s="280"/>
      <c r="CEF33" s="285"/>
      <c r="CEG33" s="34"/>
      <c r="CEH33" s="17"/>
      <c r="CEI33" s="74"/>
      <c r="CEJ33" s="74"/>
      <c r="CEK33" s="74"/>
      <c r="CEL33" s="34"/>
      <c r="CEM33" s="285"/>
      <c r="CEN33" s="353"/>
      <c r="CEO33" s="354"/>
      <c r="CEP33" s="23"/>
      <c r="CEQ33" s="356"/>
      <c r="CER33" s="290"/>
      <c r="CES33" s="284"/>
      <c r="CET33" s="269"/>
      <c r="CEU33" s="280"/>
      <c r="CEV33" s="285"/>
      <c r="CEW33" s="34"/>
      <c r="CEX33" s="17"/>
      <c r="CEY33" s="74"/>
      <c r="CEZ33" s="74"/>
      <c r="CFA33" s="74"/>
      <c r="CFB33" s="34"/>
      <c r="CFC33" s="285"/>
      <c r="CFD33" s="353"/>
      <c r="CFE33" s="354"/>
      <c r="CFF33" s="23"/>
      <c r="CFG33" s="356"/>
      <c r="CFH33" s="290"/>
      <c r="CFI33" s="284"/>
      <c r="CFJ33" s="269"/>
      <c r="CFK33" s="280"/>
      <c r="CFL33" s="285"/>
      <c r="CFM33" s="34"/>
      <c r="CFN33" s="17"/>
      <c r="CFO33" s="74"/>
      <c r="CFP33" s="74"/>
      <c r="CFQ33" s="74"/>
      <c r="CFR33" s="34"/>
      <c r="CFS33" s="285"/>
      <c r="CFT33" s="353"/>
      <c r="CFU33" s="354"/>
      <c r="CFV33" s="23"/>
      <c r="CFW33" s="356"/>
      <c r="CFX33" s="290"/>
      <c r="CFY33" s="284"/>
      <c r="CFZ33" s="269"/>
      <c r="CGA33" s="280"/>
      <c r="CGB33" s="285"/>
      <c r="CGC33" s="34"/>
      <c r="CGD33" s="17"/>
      <c r="CGE33" s="74"/>
      <c r="CGF33" s="74"/>
      <c r="CGG33" s="74"/>
      <c r="CGH33" s="34"/>
      <c r="CGI33" s="285"/>
      <c r="CGJ33" s="353"/>
      <c r="CGK33" s="354"/>
      <c r="CGL33" s="23"/>
      <c r="CGM33" s="356"/>
      <c r="CGN33" s="290"/>
      <c r="CGO33" s="284"/>
      <c r="CGP33" s="269"/>
      <c r="CGQ33" s="280"/>
      <c r="CGR33" s="285"/>
      <c r="CGS33" s="34"/>
      <c r="CGT33" s="17"/>
      <c r="CGU33" s="74"/>
      <c r="CGV33" s="74"/>
      <c r="CGW33" s="74"/>
      <c r="CGX33" s="34"/>
      <c r="CGY33" s="285"/>
      <c r="CGZ33" s="353"/>
      <c r="CHA33" s="354"/>
      <c r="CHB33" s="23"/>
      <c r="CHC33" s="356"/>
      <c r="CHD33" s="290"/>
      <c r="CHE33" s="284"/>
      <c r="CHF33" s="269"/>
      <c r="CHG33" s="280"/>
      <c r="CHH33" s="285"/>
      <c r="CHI33" s="34"/>
      <c r="CHJ33" s="17"/>
      <c r="CHK33" s="74"/>
      <c r="CHL33" s="74"/>
      <c r="CHM33" s="74"/>
      <c r="CHN33" s="34"/>
      <c r="CHO33" s="285"/>
      <c r="CHP33" s="353"/>
      <c r="CHQ33" s="354"/>
      <c r="CHR33" s="23"/>
      <c r="CHS33" s="356"/>
      <c r="CHT33" s="290"/>
      <c r="CHU33" s="284"/>
      <c r="CHV33" s="269"/>
      <c r="CHW33" s="280"/>
      <c r="CHX33" s="285"/>
      <c r="CHY33" s="34"/>
      <c r="CHZ33" s="17"/>
      <c r="CIA33" s="74"/>
      <c r="CIB33" s="74"/>
      <c r="CIC33" s="74"/>
      <c r="CID33" s="34"/>
      <c r="CIE33" s="285"/>
      <c r="CIF33" s="353"/>
      <c r="CIG33" s="354"/>
      <c r="CIH33" s="23"/>
      <c r="CII33" s="356"/>
      <c r="CIJ33" s="290"/>
      <c r="CIK33" s="284"/>
      <c r="CIL33" s="269"/>
      <c r="CIM33" s="280"/>
      <c r="CIN33" s="285"/>
      <c r="CIO33" s="34"/>
      <c r="CIP33" s="17"/>
      <c r="CIQ33" s="74"/>
      <c r="CIR33" s="74"/>
      <c r="CIS33" s="74"/>
      <c r="CIT33" s="34"/>
      <c r="CIU33" s="285"/>
      <c r="CIV33" s="353"/>
      <c r="CIW33" s="354"/>
      <c r="CIX33" s="23"/>
      <c r="CIY33" s="356"/>
      <c r="CIZ33" s="290"/>
      <c r="CJA33" s="284"/>
      <c r="CJB33" s="269"/>
      <c r="CJC33" s="280"/>
      <c r="CJD33" s="285"/>
      <c r="CJE33" s="34"/>
      <c r="CJF33" s="17"/>
      <c r="CJG33" s="74"/>
      <c r="CJH33" s="74"/>
      <c r="CJI33" s="74"/>
      <c r="CJJ33" s="34"/>
      <c r="CJK33" s="285"/>
      <c r="CJL33" s="353"/>
      <c r="CJM33" s="354"/>
      <c r="CJN33" s="23"/>
      <c r="CJO33" s="356"/>
      <c r="CJP33" s="290"/>
      <c r="CJQ33" s="284"/>
      <c r="CJR33" s="269"/>
      <c r="CJS33" s="280"/>
      <c r="CJT33" s="285"/>
      <c r="CJU33" s="34"/>
      <c r="CJV33" s="17"/>
      <c r="CJW33" s="74"/>
      <c r="CJX33" s="74"/>
      <c r="CJY33" s="74"/>
      <c r="CJZ33" s="34"/>
      <c r="CKA33" s="285"/>
      <c r="CKB33" s="353"/>
      <c r="CKC33" s="354"/>
      <c r="CKD33" s="23"/>
      <c r="CKE33" s="356"/>
      <c r="CKF33" s="290"/>
      <c r="CKG33" s="284"/>
      <c r="CKH33" s="269"/>
      <c r="CKI33" s="280"/>
      <c r="CKJ33" s="285"/>
      <c r="CKK33" s="34"/>
      <c r="CKL33" s="17"/>
      <c r="CKM33" s="74"/>
      <c r="CKN33" s="74"/>
      <c r="CKO33" s="74"/>
      <c r="CKP33" s="34"/>
      <c r="CKQ33" s="285"/>
      <c r="CKR33" s="353"/>
      <c r="CKS33" s="354"/>
      <c r="CKT33" s="23"/>
      <c r="CKU33" s="356"/>
      <c r="CKV33" s="290"/>
      <c r="CKW33" s="284"/>
      <c r="CKX33" s="269"/>
      <c r="CKY33" s="280"/>
      <c r="CKZ33" s="285"/>
      <c r="CLA33" s="34"/>
      <c r="CLB33" s="17"/>
      <c r="CLC33" s="74"/>
      <c r="CLD33" s="74"/>
      <c r="CLE33" s="74"/>
      <c r="CLF33" s="34"/>
      <c r="CLG33" s="285"/>
      <c r="CLH33" s="353"/>
      <c r="CLI33" s="354"/>
      <c r="CLJ33" s="23"/>
      <c r="CLK33" s="356"/>
      <c r="CLL33" s="290"/>
      <c r="CLM33" s="284"/>
      <c r="CLN33" s="269"/>
      <c r="CLO33" s="280"/>
      <c r="CLP33" s="285"/>
      <c r="CLQ33" s="34"/>
      <c r="CLR33" s="17"/>
      <c r="CLS33" s="74"/>
      <c r="CLT33" s="74"/>
      <c r="CLU33" s="74"/>
      <c r="CLV33" s="34"/>
      <c r="CLW33" s="285"/>
      <c r="CLX33" s="353"/>
      <c r="CLY33" s="354"/>
      <c r="CLZ33" s="23"/>
      <c r="CMA33" s="356"/>
      <c r="CMB33" s="290"/>
      <c r="CMC33" s="284"/>
      <c r="CMD33" s="269"/>
      <c r="CME33" s="280"/>
      <c r="CMF33" s="285"/>
      <c r="CMG33" s="34"/>
      <c r="CMH33" s="17"/>
      <c r="CMI33" s="74"/>
      <c r="CMJ33" s="74"/>
      <c r="CMK33" s="74"/>
      <c r="CML33" s="34"/>
      <c r="CMM33" s="285"/>
      <c r="CMN33" s="353"/>
      <c r="CMO33" s="354"/>
      <c r="CMP33" s="23"/>
      <c r="CMQ33" s="356"/>
      <c r="CMR33" s="290"/>
      <c r="CMS33" s="284"/>
      <c r="CMT33" s="269"/>
      <c r="CMU33" s="280"/>
      <c r="CMV33" s="285"/>
      <c r="CMW33" s="34"/>
      <c r="CMX33" s="17"/>
      <c r="CMY33" s="74"/>
      <c r="CMZ33" s="74"/>
      <c r="CNA33" s="74"/>
      <c r="CNB33" s="34"/>
      <c r="CNC33" s="285"/>
      <c r="CND33" s="353"/>
      <c r="CNE33" s="354"/>
      <c r="CNF33" s="23"/>
      <c r="CNG33" s="356"/>
      <c r="CNH33" s="290"/>
      <c r="CNI33" s="284"/>
      <c r="CNJ33" s="269"/>
      <c r="CNK33" s="280"/>
      <c r="CNL33" s="285"/>
      <c r="CNM33" s="34"/>
      <c r="CNN33" s="17"/>
      <c r="CNO33" s="74"/>
      <c r="CNP33" s="74"/>
      <c r="CNQ33" s="74"/>
      <c r="CNR33" s="34"/>
      <c r="CNS33" s="285"/>
      <c r="CNT33" s="353"/>
      <c r="CNU33" s="354"/>
      <c r="CNV33" s="23"/>
      <c r="CNW33" s="356"/>
      <c r="CNX33" s="290"/>
      <c r="CNY33" s="284"/>
      <c r="CNZ33" s="269"/>
      <c r="COA33" s="280"/>
      <c r="COB33" s="285"/>
      <c r="COC33" s="34"/>
      <c r="COD33" s="17"/>
      <c r="COE33" s="74"/>
      <c r="COF33" s="74"/>
      <c r="COG33" s="74"/>
      <c r="COH33" s="34"/>
      <c r="COI33" s="285"/>
      <c r="COJ33" s="353"/>
      <c r="COK33" s="354"/>
      <c r="COL33" s="23"/>
      <c r="COM33" s="356"/>
      <c r="CON33" s="290"/>
      <c r="COO33" s="284"/>
      <c r="COP33" s="269"/>
      <c r="COQ33" s="280"/>
      <c r="COR33" s="285"/>
      <c r="COS33" s="34"/>
      <c r="COT33" s="17"/>
      <c r="COU33" s="74"/>
      <c r="COV33" s="74"/>
      <c r="COW33" s="74"/>
      <c r="COX33" s="34"/>
      <c r="COY33" s="285"/>
      <c r="COZ33" s="353"/>
      <c r="CPA33" s="354"/>
      <c r="CPB33" s="23"/>
      <c r="CPC33" s="356"/>
      <c r="CPD33" s="290"/>
      <c r="CPE33" s="284"/>
      <c r="CPF33" s="269"/>
      <c r="CPG33" s="280"/>
      <c r="CPH33" s="285"/>
      <c r="CPI33" s="34"/>
      <c r="CPJ33" s="17"/>
      <c r="CPK33" s="74"/>
      <c r="CPL33" s="74"/>
      <c r="CPM33" s="74"/>
      <c r="CPN33" s="34"/>
      <c r="CPO33" s="285"/>
      <c r="CPP33" s="353"/>
      <c r="CPQ33" s="354"/>
      <c r="CPR33" s="23"/>
      <c r="CPS33" s="356"/>
      <c r="CPT33" s="290"/>
      <c r="CPU33" s="284"/>
      <c r="CPV33" s="269"/>
      <c r="CPW33" s="280"/>
      <c r="CPX33" s="285"/>
      <c r="CPY33" s="34"/>
      <c r="CPZ33" s="17"/>
      <c r="CQA33" s="74"/>
      <c r="CQB33" s="74"/>
      <c r="CQC33" s="74"/>
      <c r="CQD33" s="34"/>
      <c r="CQE33" s="285"/>
      <c r="CQF33" s="353"/>
      <c r="CQG33" s="354"/>
      <c r="CQH33" s="23"/>
      <c r="CQI33" s="356"/>
      <c r="CQJ33" s="290"/>
      <c r="CQK33" s="284"/>
      <c r="CQL33" s="269"/>
      <c r="CQM33" s="280"/>
      <c r="CQN33" s="285"/>
      <c r="CQO33" s="34"/>
      <c r="CQP33" s="17"/>
      <c r="CQQ33" s="74"/>
      <c r="CQR33" s="74"/>
      <c r="CQS33" s="74"/>
      <c r="CQT33" s="34"/>
      <c r="CQU33" s="285"/>
      <c r="CQV33" s="353"/>
      <c r="CQW33" s="354"/>
      <c r="CQX33" s="23"/>
      <c r="CQY33" s="356"/>
      <c r="CQZ33" s="290"/>
      <c r="CRA33" s="284"/>
      <c r="CRB33" s="269"/>
      <c r="CRC33" s="280"/>
      <c r="CRD33" s="285"/>
      <c r="CRE33" s="34"/>
      <c r="CRF33" s="17"/>
      <c r="CRG33" s="74"/>
      <c r="CRH33" s="74"/>
      <c r="CRI33" s="74"/>
      <c r="CRJ33" s="34"/>
      <c r="CRK33" s="285"/>
      <c r="CRL33" s="353"/>
      <c r="CRM33" s="354"/>
      <c r="CRN33" s="23"/>
      <c r="CRO33" s="356"/>
      <c r="CRP33" s="290"/>
      <c r="CRQ33" s="284"/>
      <c r="CRR33" s="269"/>
      <c r="CRS33" s="280"/>
      <c r="CRT33" s="285"/>
      <c r="CRU33" s="34"/>
      <c r="CRV33" s="17"/>
      <c r="CRW33" s="74"/>
      <c r="CRX33" s="74"/>
      <c r="CRY33" s="74"/>
      <c r="CRZ33" s="34"/>
      <c r="CSA33" s="285"/>
      <c r="CSB33" s="353"/>
      <c r="CSC33" s="354"/>
      <c r="CSD33" s="23"/>
      <c r="CSE33" s="356"/>
      <c r="CSF33" s="290"/>
      <c r="CSG33" s="284"/>
      <c r="CSH33" s="269"/>
      <c r="CSI33" s="280"/>
      <c r="CSJ33" s="285"/>
      <c r="CSK33" s="34"/>
      <c r="CSL33" s="17"/>
      <c r="CSM33" s="74"/>
      <c r="CSN33" s="74"/>
      <c r="CSO33" s="74"/>
      <c r="CSP33" s="34"/>
      <c r="CSQ33" s="285"/>
      <c r="CSR33" s="353"/>
      <c r="CSS33" s="354"/>
      <c r="CST33" s="23"/>
      <c r="CSU33" s="356"/>
      <c r="CSV33" s="290"/>
      <c r="CSW33" s="284"/>
      <c r="CSX33" s="269"/>
      <c r="CSY33" s="280"/>
      <c r="CSZ33" s="285"/>
      <c r="CTA33" s="34"/>
      <c r="CTB33" s="17"/>
      <c r="CTC33" s="74"/>
      <c r="CTD33" s="74"/>
      <c r="CTE33" s="74"/>
      <c r="CTF33" s="34"/>
      <c r="CTG33" s="285"/>
      <c r="CTH33" s="353"/>
      <c r="CTI33" s="354"/>
      <c r="CTJ33" s="23"/>
      <c r="CTK33" s="356"/>
      <c r="CTL33" s="290"/>
      <c r="CTM33" s="284"/>
      <c r="CTN33" s="269"/>
      <c r="CTO33" s="280"/>
      <c r="CTP33" s="285"/>
      <c r="CTQ33" s="34"/>
      <c r="CTR33" s="17"/>
      <c r="CTS33" s="74"/>
      <c r="CTT33" s="74"/>
      <c r="CTU33" s="74"/>
      <c r="CTV33" s="34"/>
      <c r="CTW33" s="285"/>
      <c r="CTX33" s="353"/>
      <c r="CTY33" s="354"/>
      <c r="CTZ33" s="23"/>
      <c r="CUA33" s="356"/>
      <c r="CUB33" s="290"/>
      <c r="CUC33" s="284"/>
      <c r="CUD33" s="269"/>
      <c r="CUE33" s="280"/>
      <c r="CUF33" s="285"/>
      <c r="CUG33" s="34"/>
      <c r="CUH33" s="17"/>
      <c r="CUI33" s="74"/>
      <c r="CUJ33" s="74"/>
      <c r="CUK33" s="74"/>
      <c r="CUL33" s="34"/>
      <c r="CUM33" s="285"/>
      <c r="CUN33" s="353"/>
      <c r="CUO33" s="354"/>
      <c r="CUP33" s="23"/>
      <c r="CUQ33" s="356"/>
      <c r="CUR33" s="290"/>
      <c r="CUS33" s="284"/>
      <c r="CUT33" s="269"/>
      <c r="CUU33" s="280"/>
      <c r="CUV33" s="285"/>
      <c r="CUW33" s="34"/>
      <c r="CUX33" s="17"/>
      <c r="CUY33" s="74"/>
      <c r="CUZ33" s="74"/>
      <c r="CVA33" s="74"/>
      <c r="CVB33" s="34"/>
      <c r="CVC33" s="285"/>
      <c r="CVD33" s="353"/>
      <c r="CVE33" s="354"/>
      <c r="CVF33" s="23"/>
      <c r="CVG33" s="356"/>
      <c r="CVH33" s="290"/>
      <c r="CVI33" s="284"/>
      <c r="CVJ33" s="269"/>
      <c r="CVK33" s="280"/>
      <c r="CVL33" s="285"/>
      <c r="CVM33" s="34"/>
      <c r="CVN33" s="17"/>
      <c r="CVO33" s="74"/>
      <c r="CVP33" s="74"/>
      <c r="CVQ33" s="74"/>
      <c r="CVR33" s="34"/>
      <c r="CVS33" s="285"/>
      <c r="CVT33" s="353"/>
      <c r="CVU33" s="354"/>
      <c r="CVV33" s="23"/>
      <c r="CVW33" s="356"/>
      <c r="CVX33" s="290"/>
      <c r="CVY33" s="284"/>
      <c r="CVZ33" s="269"/>
      <c r="CWA33" s="280"/>
      <c r="CWB33" s="285"/>
      <c r="CWC33" s="34"/>
      <c r="CWD33" s="17"/>
      <c r="CWE33" s="74"/>
      <c r="CWF33" s="74"/>
      <c r="CWG33" s="74"/>
      <c r="CWH33" s="34"/>
      <c r="CWI33" s="285"/>
      <c r="CWJ33" s="353"/>
      <c r="CWK33" s="354"/>
      <c r="CWL33" s="23"/>
      <c r="CWM33" s="356"/>
      <c r="CWN33" s="290"/>
      <c r="CWO33" s="284"/>
      <c r="CWP33" s="269"/>
      <c r="CWQ33" s="280"/>
      <c r="CWR33" s="285"/>
      <c r="CWS33" s="34"/>
      <c r="CWT33" s="17"/>
      <c r="CWU33" s="74"/>
      <c r="CWV33" s="74"/>
      <c r="CWW33" s="74"/>
      <c r="CWX33" s="34"/>
      <c r="CWY33" s="285"/>
      <c r="CWZ33" s="353"/>
      <c r="CXA33" s="354"/>
      <c r="CXB33" s="23"/>
      <c r="CXC33" s="356"/>
      <c r="CXD33" s="290"/>
      <c r="CXE33" s="284"/>
      <c r="CXF33" s="269"/>
      <c r="CXG33" s="280"/>
      <c r="CXH33" s="285"/>
      <c r="CXI33" s="34"/>
      <c r="CXJ33" s="17"/>
      <c r="CXK33" s="74"/>
      <c r="CXL33" s="74"/>
      <c r="CXM33" s="74"/>
      <c r="CXN33" s="34"/>
      <c r="CXO33" s="285"/>
      <c r="CXP33" s="353"/>
      <c r="CXQ33" s="354"/>
      <c r="CXR33" s="23"/>
      <c r="CXS33" s="356"/>
      <c r="CXT33" s="290"/>
      <c r="CXU33" s="284"/>
      <c r="CXV33" s="269"/>
      <c r="CXW33" s="280"/>
      <c r="CXX33" s="285"/>
      <c r="CXY33" s="34"/>
      <c r="CXZ33" s="17"/>
      <c r="CYA33" s="74"/>
      <c r="CYB33" s="74"/>
      <c r="CYC33" s="74"/>
      <c r="CYD33" s="34"/>
      <c r="CYE33" s="285"/>
      <c r="CYF33" s="353"/>
      <c r="CYG33" s="354"/>
      <c r="CYH33" s="23"/>
      <c r="CYI33" s="356"/>
      <c r="CYJ33" s="290"/>
      <c r="CYK33" s="284"/>
      <c r="CYL33" s="269"/>
      <c r="CYM33" s="280"/>
      <c r="CYN33" s="285"/>
      <c r="CYO33" s="34"/>
      <c r="CYP33" s="17"/>
      <c r="CYQ33" s="74"/>
      <c r="CYR33" s="74"/>
      <c r="CYS33" s="74"/>
      <c r="CYT33" s="34"/>
      <c r="CYU33" s="285"/>
      <c r="CYV33" s="353"/>
      <c r="CYW33" s="354"/>
      <c r="CYX33" s="23"/>
      <c r="CYY33" s="356"/>
      <c r="CYZ33" s="290"/>
      <c r="CZA33" s="284"/>
      <c r="CZB33" s="269"/>
      <c r="CZC33" s="280"/>
      <c r="CZD33" s="285"/>
      <c r="CZE33" s="34"/>
      <c r="CZF33" s="17"/>
      <c r="CZG33" s="74"/>
      <c r="CZH33" s="74"/>
      <c r="CZI33" s="74"/>
      <c r="CZJ33" s="34"/>
      <c r="CZK33" s="285"/>
      <c r="CZL33" s="353"/>
      <c r="CZM33" s="354"/>
      <c r="CZN33" s="23"/>
      <c r="CZO33" s="356"/>
      <c r="CZP33" s="290"/>
      <c r="CZQ33" s="284"/>
      <c r="CZR33" s="269"/>
      <c r="CZS33" s="280"/>
      <c r="CZT33" s="285"/>
      <c r="CZU33" s="34"/>
      <c r="CZV33" s="17"/>
      <c r="CZW33" s="74"/>
      <c r="CZX33" s="74"/>
      <c r="CZY33" s="74"/>
      <c r="CZZ33" s="34"/>
      <c r="DAA33" s="285"/>
      <c r="DAB33" s="353"/>
      <c r="DAC33" s="354"/>
      <c r="DAD33" s="23"/>
      <c r="DAE33" s="356"/>
      <c r="DAF33" s="290"/>
      <c r="DAG33" s="284"/>
      <c r="DAH33" s="269"/>
      <c r="DAI33" s="280"/>
      <c r="DAJ33" s="285"/>
      <c r="DAK33" s="34"/>
      <c r="DAL33" s="17"/>
      <c r="DAM33" s="74"/>
      <c r="DAN33" s="74"/>
      <c r="DAO33" s="74"/>
      <c r="DAP33" s="34"/>
      <c r="DAQ33" s="285"/>
      <c r="DAR33" s="353"/>
      <c r="DAS33" s="354"/>
      <c r="DAT33" s="23"/>
      <c r="DAU33" s="356"/>
      <c r="DAV33" s="290"/>
      <c r="DAW33" s="284"/>
      <c r="DAX33" s="269"/>
      <c r="DAY33" s="280"/>
      <c r="DAZ33" s="285"/>
      <c r="DBA33" s="34"/>
      <c r="DBB33" s="17"/>
      <c r="DBC33" s="74"/>
      <c r="DBD33" s="74"/>
      <c r="DBE33" s="74"/>
      <c r="DBF33" s="34"/>
      <c r="DBG33" s="285"/>
      <c r="DBH33" s="353"/>
      <c r="DBI33" s="354"/>
      <c r="DBJ33" s="23"/>
      <c r="DBK33" s="356"/>
      <c r="DBL33" s="290"/>
      <c r="DBM33" s="284"/>
      <c r="DBN33" s="269"/>
      <c r="DBO33" s="280"/>
      <c r="DBP33" s="285"/>
      <c r="DBQ33" s="34"/>
      <c r="DBR33" s="17"/>
      <c r="DBS33" s="74"/>
      <c r="DBT33" s="74"/>
      <c r="DBU33" s="74"/>
      <c r="DBV33" s="34"/>
      <c r="DBW33" s="285"/>
      <c r="DBX33" s="353"/>
      <c r="DBY33" s="354"/>
      <c r="DBZ33" s="23"/>
      <c r="DCA33" s="356"/>
      <c r="DCB33" s="290"/>
      <c r="DCC33" s="284"/>
      <c r="DCD33" s="269"/>
      <c r="DCE33" s="280"/>
      <c r="DCF33" s="285"/>
      <c r="DCG33" s="34"/>
      <c r="DCH33" s="17"/>
      <c r="DCI33" s="74"/>
      <c r="DCJ33" s="74"/>
      <c r="DCK33" s="74"/>
      <c r="DCL33" s="34"/>
      <c r="DCM33" s="285"/>
      <c r="DCN33" s="353"/>
      <c r="DCO33" s="354"/>
      <c r="DCP33" s="23"/>
      <c r="DCQ33" s="356"/>
      <c r="DCR33" s="290"/>
      <c r="DCS33" s="284"/>
      <c r="DCT33" s="269"/>
      <c r="DCU33" s="280"/>
      <c r="DCV33" s="285"/>
      <c r="DCW33" s="34"/>
      <c r="DCX33" s="17"/>
      <c r="DCY33" s="74"/>
      <c r="DCZ33" s="74"/>
      <c r="DDA33" s="74"/>
      <c r="DDB33" s="34"/>
      <c r="DDC33" s="285"/>
      <c r="DDD33" s="353"/>
      <c r="DDE33" s="354"/>
      <c r="DDF33" s="23"/>
      <c r="DDG33" s="356"/>
      <c r="DDH33" s="290"/>
      <c r="DDI33" s="284"/>
      <c r="DDJ33" s="269"/>
      <c r="DDK33" s="280"/>
      <c r="DDL33" s="285"/>
      <c r="DDM33" s="34"/>
      <c r="DDN33" s="17"/>
      <c r="DDO33" s="74"/>
      <c r="DDP33" s="74"/>
      <c r="DDQ33" s="74"/>
      <c r="DDR33" s="34"/>
      <c r="DDS33" s="285"/>
      <c r="DDT33" s="353"/>
      <c r="DDU33" s="354"/>
      <c r="DDV33" s="23"/>
      <c r="DDW33" s="356"/>
      <c r="DDX33" s="290"/>
      <c r="DDY33" s="284"/>
      <c r="DDZ33" s="269"/>
      <c r="DEA33" s="280"/>
      <c r="DEB33" s="285"/>
      <c r="DEC33" s="34"/>
      <c r="DED33" s="17"/>
      <c r="DEE33" s="74"/>
      <c r="DEF33" s="74"/>
      <c r="DEG33" s="74"/>
      <c r="DEH33" s="34"/>
      <c r="DEI33" s="285"/>
      <c r="DEJ33" s="353"/>
      <c r="DEK33" s="354"/>
      <c r="DEL33" s="23"/>
      <c r="DEM33" s="356"/>
      <c r="DEN33" s="290"/>
      <c r="DEO33" s="284"/>
      <c r="DEP33" s="269"/>
      <c r="DEQ33" s="280"/>
      <c r="DER33" s="285"/>
      <c r="DES33" s="34"/>
      <c r="DET33" s="17"/>
      <c r="DEU33" s="74"/>
      <c r="DEV33" s="74"/>
      <c r="DEW33" s="74"/>
      <c r="DEX33" s="34"/>
      <c r="DEY33" s="285"/>
      <c r="DEZ33" s="353"/>
      <c r="DFA33" s="354"/>
      <c r="DFB33" s="23"/>
      <c r="DFC33" s="356"/>
      <c r="DFD33" s="290"/>
      <c r="DFE33" s="284"/>
      <c r="DFF33" s="269"/>
      <c r="DFG33" s="280"/>
      <c r="DFH33" s="285"/>
      <c r="DFI33" s="34"/>
      <c r="DFJ33" s="17"/>
      <c r="DFK33" s="74"/>
      <c r="DFL33" s="74"/>
      <c r="DFM33" s="74"/>
      <c r="DFN33" s="34"/>
      <c r="DFO33" s="285"/>
      <c r="DFP33" s="353"/>
      <c r="DFQ33" s="354"/>
      <c r="DFR33" s="23"/>
      <c r="DFS33" s="356"/>
      <c r="DFT33" s="290"/>
      <c r="DFU33" s="284"/>
      <c r="DFV33" s="269"/>
      <c r="DFW33" s="280"/>
      <c r="DFX33" s="285"/>
      <c r="DFY33" s="34"/>
      <c r="DFZ33" s="17"/>
      <c r="DGA33" s="74"/>
      <c r="DGB33" s="74"/>
      <c r="DGC33" s="74"/>
      <c r="DGD33" s="34"/>
      <c r="DGE33" s="285"/>
      <c r="DGF33" s="353"/>
      <c r="DGG33" s="354"/>
      <c r="DGH33" s="23"/>
      <c r="DGI33" s="356"/>
      <c r="DGJ33" s="290"/>
      <c r="DGK33" s="284"/>
      <c r="DGL33" s="269"/>
      <c r="DGM33" s="280"/>
      <c r="DGN33" s="285"/>
      <c r="DGO33" s="34"/>
      <c r="DGP33" s="17"/>
      <c r="DGQ33" s="74"/>
      <c r="DGR33" s="74"/>
      <c r="DGS33" s="74"/>
      <c r="DGT33" s="34"/>
      <c r="DGU33" s="285"/>
      <c r="DGV33" s="353"/>
      <c r="DGW33" s="354"/>
      <c r="DGX33" s="23"/>
      <c r="DGY33" s="356"/>
      <c r="DGZ33" s="290"/>
      <c r="DHA33" s="284"/>
      <c r="DHB33" s="269"/>
      <c r="DHC33" s="280"/>
      <c r="DHD33" s="285"/>
      <c r="DHE33" s="34"/>
      <c r="DHF33" s="17"/>
      <c r="DHG33" s="74"/>
      <c r="DHH33" s="74"/>
      <c r="DHI33" s="74"/>
      <c r="DHJ33" s="34"/>
      <c r="DHK33" s="285"/>
      <c r="DHL33" s="353"/>
      <c r="DHM33" s="354"/>
      <c r="DHN33" s="23"/>
      <c r="DHO33" s="356"/>
      <c r="DHP33" s="290"/>
      <c r="DHQ33" s="284"/>
      <c r="DHR33" s="269"/>
      <c r="DHS33" s="280"/>
      <c r="DHT33" s="285"/>
      <c r="DHU33" s="34"/>
      <c r="DHV33" s="17"/>
      <c r="DHW33" s="74"/>
      <c r="DHX33" s="74"/>
      <c r="DHY33" s="74"/>
      <c r="DHZ33" s="34"/>
      <c r="DIA33" s="285"/>
      <c r="DIB33" s="353"/>
      <c r="DIC33" s="354"/>
      <c r="DID33" s="23"/>
      <c r="DIE33" s="356"/>
      <c r="DIF33" s="290"/>
      <c r="DIG33" s="284"/>
      <c r="DIH33" s="269"/>
      <c r="DII33" s="280"/>
      <c r="DIJ33" s="285"/>
      <c r="DIK33" s="34"/>
      <c r="DIL33" s="17"/>
      <c r="DIM33" s="74"/>
      <c r="DIN33" s="74"/>
      <c r="DIO33" s="74"/>
      <c r="DIP33" s="34"/>
      <c r="DIQ33" s="285"/>
      <c r="DIR33" s="353"/>
      <c r="DIS33" s="354"/>
      <c r="DIT33" s="23"/>
      <c r="DIU33" s="356"/>
      <c r="DIV33" s="290"/>
      <c r="DIW33" s="284"/>
      <c r="DIX33" s="269"/>
      <c r="DIY33" s="280"/>
      <c r="DIZ33" s="285"/>
      <c r="DJA33" s="34"/>
      <c r="DJB33" s="17"/>
      <c r="DJC33" s="74"/>
      <c r="DJD33" s="74"/>
      <c r="DJE33" s="74"/>
      <c r="DJF33" s="34"/>
      <c r="DJG33" s="285"/>
      <c r="DJH33" s="353"/>
      <c r="DJI33" s="354"/>
      <c r="DJJ33" s="23"/>
      <c r="DJK33" s="356"/>
      <c r="DJL33" s="290"/>
      <c r="DJM33" s="284"/>
      <c r="DJN33" s="269"/>
      <c r="DJO33" s="280"/>
      <c r="DJP33" s="285"/>
      <c r="DJQ33" s="34"/>
      <c r="DJR33" s="17"/>
      <c r="DJS33" s="74"/>
      <c r="DJT33" s="74"/>
      <c r="DJU33" s="74"/>
      <c r="DJV33" s="34"/>
      <c r="DJW33" s="285"/>
      <c r="DJX33" s="353"/>
      <c r="DJY33" s="354"/>
      <c r="DJZ33" s="23"/>
      <c r="DKA33" s="356"/>
      <c r="DKB33" s="290"/>
      <c r="DKC33" s="284"/>
      <c r="DKD33" s="269"/>
      <c r="DKE33" s="280"/>
      <c r="DKF33" s="285"/>
      <c r="DKG33" s="34"/>
      <c r="DKH33" s="17"/>
      <c r="DKI33" s="74"/>
      <c r="DKJ33" s="74"/>
      <c r="DKK33" s="74"/>
      <c r="DKL33" s="34"/>
      <c r="DKM33" s="285"/>
      <c r="DKN33" s="353"/>
      <c r="DKO33" s="354"/>
      <c r="DKP33" s="23"/>
      <c r="DKQ33" s="356"/>
      <c r="DKR33" s="290"/>
      <c r="DKS33" s="284"/>
      <c r="DKT33" s="269"/>
      <c r="DKU33" s="280"/>
      <c r="DKV33" s="285"/>
      <c r="DKW33" s="34"/>
      <c r="DKX33" s="17"/>
      <c r="DKY33" s="74"/>
      <c r="DKZ33" s="74"/>
      <c r="DLA33" s="74"/>
      <c r="DLB33" s="34"/>
      <c r="DLC33" s="285"/>
      <c r="DLD33" s="353"/>
      <c r="DLE33" s="354"/>
      <c r="DLF33" s="23"/>
      <c r="DLG33" s="356"/>
      <c r="DLH33" s="290"/>
      <c r="DLI33" s="284"/>
      <c r="DLJ33" s="269"/>
      <c r="DLK33" s="280"/>
      <c r="DLL33" s="285"/>
      <c r="DLM33" s="34"/>
      <c r="DLN33" s="17"/>
      <c r="DLO33" s="74"/>
      <c r="DLP33" s="74"/>
      <c r="DLQ33" s="74"/>
      <c r="DLR33" s="34"/>
      <c r="DLS33" s="285"/>
      <c r="DLT33" s="353"/>
      <c r="DLU33" s="354"/>
      <c r="DLV33" s="23"/>
      <c r="DLW33" s="356"/>
      <c r="DLX33" s="290"/>
      <c r="DLY33" s="284"/>
      <c r="DLZ33" s="269"/>
      <c r="DMA33" s="280"/>
      <c r="DMB33" s="285"/>
      <c r="DMC33" s="34"/>
      <c r="DMD33" s="17"/>
      <c r="DME33" s="74"/>
      <c r="DMF33" s="74"/>
      <c r="DMG33" s="74"/>
      <c r="DMH33" s="34"/>
      <c r="DMI33" s="285"/>
      <c r="DMJ33" s="353"/>
      <c r="DMK33" s="354"/>
      <c r="DML33" s="23"/>
      <c r="DMM33" s="356"/>
      <c r="DMN33" s="290"/>
      <c r="DMO33" s="284"/>
      <c r="DMP33" s="269"/>
      <c r="DMQ33" s="280"/>
      <c r="DMR33" s="285"/>
      <c r="DMS33" s="34"/>
      <c r="DMT33" s="17"/>
      <c r="DMU33" s="74"/>
      <c r="DMV33" s="74"/>
      <c r="DMW33" s="74"/>
      <c r="DMX33" s="34"/>
      <c r="DMY33" s="285"/>
      <c r="DMZ33" s="353"/>
      <c r="DNA33" s="354"/>
      <c r="DNB33" s="23"/>
      <c r="DNC33" s="356"/>
      <c r="DND33" s="290"/>
      <c r="DNE33" s="284"/>
      <c r="DNF33" s="269"/>
      <c r="DNG33" s="280"/>
      <c r="DNH33" s="285"/>
      <c r="DNI33" s="34"/>
      <c r="DNJ33" s="17"/>
      <c r="DNK33" s="74"/>
      <c r="DNL33" s="74"/>
      <c r="DNM33" s="74"/>
      <c r="DNN33" s="34"/>
      <c r="DNO33" s="285"/>
      <c r="DNP33" s="353"/>
      <c r="DNQ33" s="354"/>
      <c r="DNR33" s="23"/>
      <c r="DNS33" s="356"/>
      <c r="DNT33" s="290"/>
      <c r="DNU33" s="284"/>
      <c r="DNV33" s="269"/>
      <c r="DNW33" s="280"/>
      <c r="DNX33" s="285"/>
      <c r="DNY33" s="34"/>
      <c r="DNZ33" s="17"/>
      <c r="DOA33" s="74"/>
      <c r="DOB33" s="74"/>
      <c r="DOC33" s="74"/>
      <c r="DOD33" s="34"/>
      <c r="DOE33" s="285"/>
      <c r="DOF33" s="353"/>
      <c r="DOG33" s="354"/>
      <c r="DOH33" s="23"/>
      <c r="DOI33" s="356"/>
      <c r="DOJ33" s="290"/>
      <c r="DOK33" s="284"/>
      <c r="DOL33" s="269"/>
      <c r="DOM33" s="280"/>
      <c r="DON33" s="285"/>
      <c r="DOO33" s="34"/>
      <c r="DOP33" s="17"/>
      <c r="DOQ33" s="74"/>
      <c r="DOR33" s="74"/>
      <c r="DOS33" s="74"/>
      <c r="DOT33" s="34"/>
      <c r="DOU33" s="285"/>
      <c r="DOV33" s="353"/>
      <c r="DOW33" s="354"/>
      <c r="DOX33" s="23"/>
      <c r="DOY33" s="356"/>
      <c r="DOZ33" s="290"/>
      <c r="DPA33" s="284"/>
      <c r="DPB33" s="269"/>
      <c r="DPC33" s="280"/>
      <c r="DPD33" s="285"/>
      <c r="DPE33" s="34"/>
      <c r="DPF33" s="17"/>
      <c r="DPG33" s="74"/>
      <c r="DPH33" s="74"/>
      <c r="DPI33" s="74"/>
      <c r="DPJ33" s="34"/>
      <c r="DPK33" s="285"/>
      <c r="DPL33" s="353"/>
      <c r="DPM33" s="354"/>
      <c r="DPN33" s="23"/>
      <c r="DPO33" s="356"/>
      <c r="DPP33" s="290"/>
      <c r="DPQ33" s="284"/>
      <c r="DPR33" s="269"/>
      <c r="DPS33" s="280"/>
      <c r="DPT33" s="285"/>
      <c r="DPU33" s="34"/>
      <c r="DPV33" s="17"/>
      <c r="DPW33" s="74"/>
      <c r="DPX33" s="74"/>
      <c r="DPY33" s="74"/>
      <c r="DPZ33" s="34"/>
      <c r="DQA33" s="285"/>
      <c r="DQB33" s="353"/>
      <c r="DQC33" s="354"/>
      <c r="DQD33" s="23"/>
      <c r="DQE33" s="356"/>
      <c r="DQF33" s="290"/>
      <c r="DQG33" s="284"/>
      <c r="DQH33" s="269"/>
      <c r="DQI33" s="280"/>
      <c r="DQJ33" s="285"/>
      <c r="DQK33" s="34"/>
      <c r="DQL33" s="17"/>
      <c r="DQM33" s="74"/>
      <c r="DQN33" s="74"/>
      <c r="DQO33" s="74"/>
      <c r="DQP33" s="34"/>
      <c r="DQQ33" s="285"/>
      <c r="DQR33" s="353"/>
      <c r="DQS33" s="354"/>
      <c r="DQT33" s="23"/>
      <c r="DQU33" s="356"/>
      <c r="DQV33" s="290"/>
      <c r="DQW33" s="284"/>
      <c r="DQX33" s="269"/>
      <c r="DQY33" s="280"/>
      <c r="DQZ33" s="285"/>
      <c r="DRA33" s="34"/>
      <c r="DRB33" s="17"/>
      <c r="DRC33" s="74"/>
      <c r="DRD33" s="74"/>
      <c r="DRE33" s="74"/>
      <c r="DRF33" s="34"/>
      <c r="DRG33" s="285"/>
      <c r="DRH33" s="353"/>
      <c r="DRI33" s="354"/>
      <c r="DRJ33" s="23"/>
      <c r="DRK33" s="356"/>
      <c r="DRL33" s="290"/>
      <c r="DRM33" s="284"/>
      <c r="DRN33" s="269"/>
      <c r="DRO33" s="280"/>
      <c r="DRP33" s="285"/>
      <c r="DRQ33" s="34"/>
      <c r="DRR33" s="17"/>
      <c r="DRS33" s="74"/>
      <c r="DRT33" s="74"/>
      <c r="DRU33" s="74"/>
      <c r="DRV33" s="34"/>
      <c r="DRW33" s="285"/>
      <c r="DRX33" s="353"/>
      <c r="DRY33" s="354"/>
      <c r="DRZ33" s="23"/>
      <c r="DSA33" s="356"/>
      <c r="DSB33" s="290"/>
      <c r="DSC33" s="284"/>
      <c r="DSD33" s="269"/>
      <c r="DSE33" s="280"/>
      <c r="DSF33" s="285"/>
      <c r="DSG33" s="34"/>
      <c r="DSH33" s="17"/>
      <c r="DSI33" s="74"/>
      <c r="DSJ33" s="74"/>
      <c r="DSK33" s="74"/>
      <c r="DSL33" s="34"/>
      <c r="DSM33" s="285"/>
      <c r="DSN33" s="353"/>
      <c r="DSO33" s="354"/>
      <c r="DSP33" s="23"/>
      <c r="DSQ33" s="356"/>
      <c r="DSR33" s="290"/>
      <c r="DSS33" s="284"/>
      <c r="DST33" s="269"/>
      <c r="DSU33" s="280"/>
      <c r="DSV33" s="285"/>
      <c r="DSW33" s="34"/>
      <c r="DSX33" s="17"/>
      <c r="DSY33" s="74"/>
      <c r="DSZ33" s="74"/>
      <c r="DTA33" s="74"/>
      <c r="DTB33" s="34"/>
      <c r="DTC33" s="285"/>
      <c r="DTD33" s="353"/>
      <c r="DTE33" s="354"/>
      <c r="DTF33" s="23"/>
      <c r="DTG33" s="356"/>
      <c r="DTH33" s="290"/>
      <c r="DTI33" s="284"/>
      <c r="DTJ33" s="269"/>
      <c r="DTK33" s="280"/>
      <c r="DTL33" s="285"/>
      <c r="DTM33" s="34"/>
      <c r="DTN33" s="17"/>
      <c r="DTO33" s="74"/>
      <c r="DTP33" s="74"/>
      <c r="DTQ33" s="74"/>
      <c r="DTR33" s="34"/>
      <c r="DTS33" s="285"/>
      <c r="DTT33" s="353"/>
      <c r="DTU33" s="354"/>
      <c r="DTV33" s="23"/>
      <c r="DTW33" s="356"/>
      <c r="DTX33" s="290"/>
      <c r="DTY33" s="284"/>
      <c r="DTZ33" s="269"/>
      <c r="DUA33" s="280"/>
      <c r="DUB33" s="285"/>
      <c r="DUC33" s="34"/>
      <c r="DUD33" s="17"/>
      <c r="DUE33" s="74"/>
      <c r="DUF33" s="74"/>
      <c r="DUG33" s="74"/>
      <c r="DUH33" s="34"/>
      <c r="DUI33" s="285"/>
      <c r="DUJ33" s="353"/>
      <c r="DUK33" s="354"/>
      <c r="DUL33" s="23"/>
      <c r="DUM33" s="356"/>
      <c r="DUN33" s="290"/>
      <c r="DUO33" s="284"/>
      <c r="DUP33" s="269"/>
      <c r="DUQ33" s="280"/>
      <c r="DUR33" s="285"/>
      <c r="DUS33" s="34"/>
      <c r="DUT33" s="17"/>
      <c r="DUU33" s="74"/>
      <c r="DUV33" s="74"/>
      <c r="DUW33" s="74"/>
      <c r="DUX33" s="34"/>
      <c r="DUY33" s="285"/>
      <c r="DUZ33" s="353"/>
      <c r="DVA33" s="354"/>
      <c r="DVB33" s="23"/>
      <c r="DVC33" s="356"/>
      <c r="DVD33" s="290"/>
      <c r="DVE33" s="284"/>
      <c r="DVF33" s="269"/>
      <c r="DVG33" s="280"/>
      <c r="DVH33" s="285"/>
      <c r="DVI33" s="34"/>
      <c r="DVJ33" s="17"/>
      <c r="DVK33" s="74"/>
      <c r="DVL33" s="74"/>
      <c r="DVM33" s="74"/>
      <c r="DVN33" s="34"/>
      <c r="DVO33" s="285"/>
      <c r="DVP33" s="353"/>
      <c r="DVQ33" s="354"/>
      <c r="DVR33" s="23"/>
      <c r="DVS33" s="356"/>
      <c r="DVT33" s="290"/>
      <c r="DVU33" s="284"/>
      <c r="DVV33" s="269"/>
      <c r="DVW33" s="280"/>
      <c r="DVX33" s="285"/>
      <c r="DVY33" s="34"/>
      <c r="DVZ33" s="17"/>
      <c r="DWA33" s="74"/>
      <c r="DWB33" s="74"/>
      <c r="DWC33" s="74"/>
      <c r="DWD33" s="34"/>
      <c r="DWE33" s="285"/>
      <c r="DWF33" s="353"/>
      <c r="DWG33" s="354"/>
      <c r="DWH33" s="23"/>
      <c r="DWI33" s="356"/>
      <c r="DWJ33" s="290"/>
      <c r="DWK33" s="284"/>
      <c r="DWL33" s="269"/>
      <c r="DWM33" s="280"/>
      <c r="DWN33" s="285"/>
      <c r="DWO33" s="34"/>
      <c r="DWP33" s="17"/>
      <c r="DWQ33" s="74"/>
      <c r="DWR33" s="74"/>
      <c r="DWS33" s="74"/>
      <c r="DWT33" s="34"/>
      <c r="DWU33" s="285"/>
      <c r="DWV33" s="353"/>
      <c r="DWW33" s="354"/>
      <c r="DWX33" s="23"/>
      <c r="DWY33" s="356"/>
      <c r="DWZ33" s="290"/>
      <c r="DXA33" s="284"/>
      <c r="DXB33" s="269"/>
      <c r="DXC33" s="280"/>
      <c r="DXD33" s="285"/>
      <c r="DXE33" s="34"/>
      <c r="DXF33" s="17"/>
      <c r="DXG33" s="74"/>
      <c r="DXH33" s="74"/>
      <c r="DXI33" s="74"/>
      <c r="DXJ33" s="34"/>
      <c r="DXK33" s="285"/>
      <c r="DXL33" s="353"/>
      <c r="DXM33" s="354"/>
      <c r="DXN33" s="23"/>
      <c r="DXO33" s="356"/>
      <c r="DXP33" s="290"/>
      <c r="DXQ33" s="284"/>
      <c r="DXR33" s="269"/>
      <c r="DXS33" s="280"/>
      <c r="DXT33" s="285"/>
      <c r="DXU33" s="34"/>
      <c r="DXV33" s="17"/>
      <c r="DXW33" s="74"/>
      <c r="DXX33" s="74"/>
      <c r="DXY33" s="74"/>
      <c r="DXZ33" s="34"/>
      <c r="DYA33" s="285"/>
      <c r="DYB33" s="353"/>
      <c r="DYC33" s="354"/>
      <c r="DYD33" s="23"/>
      <c r="DYE33" s="356"/>
      <c r="DYF33" s="290"/>
      <c r="DYG33" s="284"/>
      <c r="DYH33" s="269"/>
      <c r="DYI33" s="280"/>
      <c r="DYJ33" s="285"/>
      <c r="DYK33" s="34"/>
      <c r="DYL33" s="17"/>
      <c r="DYM33" s="74"/>
      <c r="DYN33" s="74"/>
      <c r="DYO33" s="74"/>
      <c r="DYP33" s="34"/>
      <c r="DYQ33" s="285"/>
      <c r="DYR33" s="353"/>
      <c r="DYS33" s="354"/>
      <c r="DYT33" s="23"/>
      <c r="DYU33" s="356"/>
      <c r="DYV33" s="290"/>
      <c r="DYW33" s="284"/>
      <c r="DYX33" s="269"/>
      <c r="DYY33" s="280"/>
      <c r="DYZ33" s="285"/>
      <c r="DZA33" s="34"/>
      <c r="DZB33" s="17"/>
      <c r="DZC33" s="74"/>
      <c r="DZD33" s="74"/>
      <c r="DZE33" s="74"/>
      <c r="DZF33" s="34"/>
      <c r="DZG33" s="285"/>
      <c r="DZH33" s="353"/>
      <c r="DZI33" s="354"/>
      <c r="DZJ33" s="23"/>
      <c r="DZK33" s="356"/>
      <c r="DZL33" s="290"/>
      <c r="DZM33" s="284"/>
      <c r="DZN33" s="269"/>
      <c r="DZO33" s="280"/>
      <c r="DZP33" s="285"/>
      <c r="DZQ33" s="34"/>
      <c r="DZR33" s="17"/>
      <c r="DZS33" s="74"/>
      <c r="DZT33" s="74"/>
      <c r="DZU33" s="74"/>
      <c r="DZV33" s="34"/>
      <c r="DZW33" s="285"/>
      <c r="DZX33" s="353"/>
      <c r="DZY33" s="354"/>
      <c r="DZZ33" s="23"/>
      <c r="EAA33" s="356"/>
      <c r="EAB33" s="290"/>
      <c r="EAC33" s="284"/>
      <c r="EAD33" s="269"/>
      <c r="EAE33" s="280"/>
      <c r="EAF33" s="285"/>
      <c r="EAG33" s="34"/>
      <c r="EAH33" s="17"/>
      <c r="EAI33" s="74"/>
      <c r="EAJ33" s="74"/>
      <c r="EAK33" s="74"/>
      <c r="EAL33" s="34"/>
      <c r="EAM33" s="285"/>
      <c r="EAN33" s="353"/>
      <c r="EAO33" s="354"/>
      <c r="EAP33" s="23"/>
      <c r="EAQ33" s="356"/>
      <c r="EAR33" s="290"/>
      <c r="EAS33" s="284"/>
      <c r="EAT33" s="269"/>
      <c r="EAU33" s="280"/>
      <c r="EAV33" s="285"/>
      <c r="EAW33" s="34"/>
      <c r="EAX33" s="17"/>
      <c r="EAY33" s="74"/>
      <c r="EAZ33" s="74"/>
      <c r="EBA33" s="74"/>
      <c r="EBB33" s="34"/>
      <c r="EBC33" s="285"/>
      <c r="EBD33" s="353"/>
      <c r="EBE33" s="354"/>
      <c r="EBF33" s="23"/>
      <c r="EBG33" s="356"/>
      <c r="EBH33" s="290"/>
      <c r="EBI33" s="284"/>
      <c r="EBJ33" s="269"/>
      <c r="EBK33" s="280"/>
      <c r="EBL33" s="285"/>
      <c r="EBM33" s="34"/>
      <c r="EBN33" s="17"/>
      <c r="EBO33" s="74"/>
      <c r="EBP33" s="74"/>
      <c r="EBQ33" s="74"/>
      <c r="EBR33" s="34"/>
      <c r="EBS33" s="285"/>
      <c r="EBT33" s="353"/>
      <c r="EBU33" s="354"/>
      <c r="EBV33" s="23"/>
      <c r="EBW33" s="356"/>
      <c r="EBX33" s="290"/>
      <c r="EBY33" s="284"/>
      <c r="EBZ33" s="269"/>
      <c r="ECA33" s="280"/>
      <c r="ECB33" s="285"/>
      <c r="ECC33" s="34"/>
      <c r="ECD33" s="17"/>
      <c r="ECE33" s="74"/>
      <c r="ECF33" s="74"/>
      <c r="ECG33" s="74"/>
      <c r="ECH33" s="34"/>
      <c r="ECI33" s="285"/>
      <c r="ECJ33" s="353"/>
      <c r="ECK33" s="354"/>
      <c r="ECL33" s="23"/>
      <c r="ECM33" s="356"/>
      <c r="ECN33" s="290"/>
      <c r="ECO33" s="284"/>
      <c r="ECP33" s="269"/>
      <c r="ECQ33" s="280"/>
      <c r="ECR33" s="285"/>
      <c r="ECS33" s="34"/>
      <c r="ECT33" s="17"/>
      <c r="ECU33" s="74"/>
      <c r="ECV33" s="74"/>
      <c r="ECW33" s="74"/>
      <c r="ECX33" s="34"/>
      <c r="ECY33" s="285"/>
      <c r="ECZ33" s="353"/>
      <c r="EDA33" s="354"/>
      <c r="EDB33" s="23"/>
      <c r="EDC33" s="356"/>
      <c r="EDD33" s="290"/>
      <c r="EDE33" s="284"/>
      <c r="EDF33" s="269"/>
      <c r="EDG33" s="280"/>
      <c r="EDH33" s="285"/>
      <c r="EDI33" s="34"/>
      <c r="EDJ33" s="17"/>
      <c r="EDK33" s="74"/>
      <c r="EDL33" s="74"/>
      <c r="EDM33" s="74"/>
      <c r="EDN33" s="34"/>
      <c r="EDO33" s="285"/>
      <c r="EDP33" s="353"/>
      <c r="EDQ33" s="354"/>
      <c r="EDR33" s="23"/>
      <c r="EDS33" s="356"/>
      <c r="EDT33" s="290"/>
      <c r="EDU33" s="284"/>
      <c r="EDV33" s="269"/>
      <c r="EDW33" s="280"/>
      <c r="EDX33" s="285"/>
      <c r="EDY33" s="34"/>
      <c r="EDZ33" s="17"/>
      <c r="EEA33" s="74"/>
      <c r="EEB33" s="74"/>
      <c r="EEC33" s="74"/>
      <c r="EED33" s="34"/>
      <c r="EEE33" s="285"/>
      <c r="EEF33" s="353"/>
      <c r="EEG33" s="354"/>
      <c r="EEH33" s="23"/>
      <c r="EEI33" s="356"/>
      <c r="EEJ33" s="290"/>
      <c r="EEK33" s="284"/>
      <c r="EEL33" s="269"/>
      <c r="EEM33" s="280"/>
      <c r="EEN33" s="285"/>
      <c r="EEO33" s="34"/>
      <c r="EEP33" s="17"/>
      <c r="EEQ33" s="74"/>
      <c r="EER33" s="74"/>
      <c r="EES33" s="74"/>
      <c r="EET33" s="34"/>
      <c r="EEU33" s="285"/>
      <c r="EEV33" s="353"/>
      <c r="EEW33" s="354"/>
      <c r="EEX33" s="23"/>
      <c r="EEY33" s="356"/>
      <c r="EEZ33" s="290"/>
      <c r="EFA33" s="284"/>
      <c r="EFB33" s="269"/>
      <c r="EFC33" s="280"/>
      <c r="EFD33" s="285"/>
      <c r="EFE33" s="34"/>
      <c r="EFF33" s="17"/>
      <c r="EFG33" s="74"/>
      <c r="EFH33" s="74"/>
      <c r="EFI33" s="74"/>
      <c r="EFJ33" s="34"/>
      <c r="EFK33" s="285"/>
      <c r="EFL33" s="353"/>
      <c r="EFM33" s="354"/>
      <c r="EFN33" s="23"/>
      <c r="EFO33" s="356"/>
      <c r="EFP33" s="290"/>
      <c r="EFQ33" s="284"/>
      <c r="EFR33" s="269"/>
      <c r="EFS33" s="280"/>
      <c r="EFT33" s="285"/>
      <c r="EFU33" s="34"/>
      <c r="EFV33" s="17"/>
      <c r="EFW33" s="74"/>
      <c r="EFX33" s="74"/>
      <c r="EFY33" s="74"/>
      <c r="EFZ33" s="34"/>
      <c r="EGA33" s="285"/>
      <c r="EGB33" s="353"/>
      <c r="EGC33" s="354"/>
      <c r="EGD33" s="23"/>
      <c r="EGE33" s="356"/>
      <c r="EGF33" s="290"/>
      <c r="EGG33" s="284"/>
      <c r="EGH33" s="269"/>
      <c r="EGI33" s="280"/>
      <c r="EGJ33" s="285"/>
      <c r="EGK33" s="34"/>
      <c r="EGL33" s="17"/>
      <c r="EGM33" s="74"/>
      <c r="EGN33" s="74"/>
      <c r="EGO33" s="74"/>
      <c r="EGP33" s="34"/>
      <c r="EGQ33" s="285"/>
      <c r="EGR33" s="353"/>
      <c r="EGS33" s="354"/>
      <c r="EGT33" s="23"/>
      <c r="EGU33" s="356"/>
      <c r="EGV33" s="290"/>
      <c r="EGW33" s="284"/>
      <c r="EGX33" s="269"/>
      <c r="EGY33" s="280"/>
      <c r="EGZ33" s="285"/>
      <c r="EHA33" s="34"/>
      <c r="EHB33" s="17"/>
      <c r="EHC33" s="74"/>
      <c r="EHD33" s="74"/>
      <c r="EHE33" s="74"/>
      <c r="EHF33" s="34"/>
      <c r="EHG33" s="285"/>
      <c r="EHH33" s="353"/>
      <c r="EHI33" s="354"/>
      <c r="EHJ33" s="23"/>
      <c r="EHK33" s="356"/>
      <c r="EHL33" s="290"/>
      <c r="EHM33" s="284"/>
      <c r="EHN33" s="269"/>
      <c r="EHO33" s="280"/>
      <c r="EHP33" s="285"/>
      <c r="EHQ33" s="34"/>
      <c r="EHR33" s="17"/>
      <c r="EHS33" s="74"/>
      <c r="EHT33" s="74"/>
      <c r="EHU33" s="74"/>
      <c r="EHV33" s="34"/>
      <c r="EHW33" s="285"/>
      <c r="EHX33" s="353"/>
      <c r="EHY33" s="354"/>
      <c r="EHZ33" s="23"/>
      <c r="EIA33" s="356"/>
      <c r="EIB33" s="290"/>
      <c r="EIC33" s="284"/>
      <c r="EID33" s="269"/>
      <c r="EIE33" s="280"/>
      <c r="EIF33" s="285"/>
      <c r="EIG33" s="34"/>
      <c r="EIH33" s="17"/>
      <c r="EII33" s="74"/>
      <c r="EIJ33" s="74"/>
      <c r="EIK33" s="74"/>
      <c r="EIL33" s="34"/>
      <c r="EIM33" s="285"/>
      <c r="EIN33" s="353"/>
      <c r="EIO33" s="354"/>
      <c r="EIP33" s="23"/>
      <c r="EIQ33" s="356"/>
      <c r="EIR33" s="290"/>
      <c r="EIS33" s="284"/>
      <c r="EIT33" s="269"/>
      <c r="EIU33" s="280"/>
      <c r="EIV33" s="285"/>
      <c r="EIW33" s="34"/>
      <c r="EIX33" s="17"/>
      <c r="EIY33" s="74"/>
      <c r="EIZ33" s="74"/>
      <c r="EJA33" s="74"/>
      <c r="EJB33" s="34"/>
      <c r="EJC33" s="285"/>
      <c r="EJD33" s="353"/>
      <c r="EJE33" s="354"/>
      <c r="EJF33" s="23"/>
      <c r="EJG33" s="356"/>
      <c r="EJH33" s="290"/>
      <c r="EJI33" s="284"/>
      <c r="EJJ33" s="269"/>
      <c r="EJK33" s="280"/>
      <c r="EJL33" s="285"/>
      <c r="EJM33" s="34"/>
      <c r="EJN33" s="17"/>
      <c r="EJO33" s="74"/>
      <c r="EJP33" s="74"/>
      <c r="EJQ33" s="74"/>
      <c r="EJR33" s="34"/>
      <c r="EJS33" s="285"/>
      <c r="EJT33" s="353"/>
      <c r="EJU33" s="354"/>
      <c r="EJV33" s="23"/>
      <c r="EJW33" s="356"/>
      <c r="EJX33" s="290"/>
      <c r="EJY33" s="284"/>
      <c r="EJZ33" s="269"/>
      <c r="EKA33" s="280"/>
      <c r="EKB33" s="285"/>
      <c r="EKC33" s="34"/>
      <c r="EKD33" s="17"/>
      <c r="EKE33" s="74"/>
      <c r="EKF33" s="74"/>
      <c r="EKG33" s="74"/>
      <c r="EKH33" s="34"/>
      <c r="EKI33" s="285"/>
      <c r="EKJ33" s="353"/>
      <c r="EKK33" s="354"/>
      <c r="EKL33" s="23"/>
      <c r="EKM33" s="356"/>
      <c r="EKN33" s="290"/>
      <c r="EKO33" s="284"/>
      <c r="EKP33" s="269"/>
      <c r="EKQ33" s="280"/>
      <c r="EKR33" s="285"/>
      <c r="EKS33" s="34"/>
      <c r="EKT33" s="17"/>
      <c r="EKU33" s="74"/>
      <c r="EKV33" s="74"/>
      <c r="EKW33" s="74"/>
      <c r="EKX33" s="34"/>
      <c r="EKY33" s="285"/>
      <c r="EKZ33" s="353"/>
      <c r="ELA33" s="354"/>
      <c r="ELB33" s="23"/>
      <c r="ELC33" s="356"/>
      <c r="ELD33" s="290"/>
      <c r="ELE33" s="284"/>
      <c r="ELF33" s="269"/>
      <c r="ELG33" s="280"/>
      <c r="ELH33" s="285"/>
      <c r="ELI33" s="34"/>
      <c r="ELJ33" s="17"/>
      <c r="ELK33" s="74"/>
      <c r="ELL33" s="74"/>
      <c r="ELM33" s="74"/>
      <c r="ELN33" s="34"/>
      <c r="ELO33" s="285"/>
      <c r="ELP33" s="353"/>
      <c r="ELQ33" s="354"/>
      <c r="ELR33" s="23"/>
      <c r="ELS33" s="356"/>
      <c r="ELT33" s="290"/>
      <c r="ELU33" s="284"/>
      <c r="ELV33" s="269"/>
      <c r="ELW33" s="280"/>
      <c r="ELX33" s="285"/>
      <c r="ELY33" s="34"/>
      <c r="ELZ33" s="17"/>
      <c r="EMA33" s="74"/>
      <c r="EMB33" s="74"/>
      <c r="EMC33" s="74"/>
      <c r="EMD33" s="34"/>
      <c r="EME33" s="285"/>
      <c r="EMF33" s="353"/>
      <c r="EMG33" s="354"/>
      <c r="EMH33" s="23"/>
      <c r="EMI33" s="356"/>
      <c r="EMJ33" s="290"/>
      <c r="EMK33" s="284"/>
      <c r="EML33" s="269"/>
      <c r="EMM33" s="280"/>
      <c r="EMN33" s="285"/>
      <c r="EMO33" s="34"/>
      <c r="EMP33" s="17"/>
      <c r="EMQ33" s="74"/>
      <c r="EMR33" s="74"/>
      <c r="EMS33" s="74"/>
      <c r="EMT33" s="34"/>
      <c r="EMU33" s="285"/>
      <c r="EMV33" s="353"/>
      <c r="EMW33" s="354"/>
      <c r="EMX33" s="23"/>
      <c r="EMY33" s="356"/>
      <c r="EMZ33" s="290"/>
      <c r="ENA33" s="284"/>
      <c r="ENB33" s="269"/>
      <c r="ENC33" s="280"/>
      <c r="END33" s="285"/>
      <c r="ENE33" s="34"/>
      <c r="ENF33" s="17"/>
      <c r="ENG33" s="74"/>
      <c r="ENH33" s="74"/>
      <c r="ENI33" s="74"/>
      <c r="ENJ33" s="34"/>
      <c r="ENK33" s="285"/>
      <c r="ENL33" s="353"/>
      <c r="ENM33" s="354"/>
      <c r="ENN33" s="23"/>
      <c r="ENO33" s="356"/>
      <c r="ENP33" s="290"/>
      <c r="ENQ33" s="284"/>
      <c r="ENR33" s="269"/>
      <c r="ENS33" s="280"/>
      <c r="ENT33" s="285"/>
      <c r="ENU33" s="34"/>
      <c r="ENV33" s="17"/>
      <c r="ENW33" s="74"/>
      <c r="ENX33" s="74"/>
      <c r="ENY33" s="74"/>
      <c r="ENZ33" s="34"/>
      <c r="EOA33" s="285"/>
      <c r="EOB33" s="353"/>
      <c r="EOC33" s="354"/>
      <c r="EOD33" s="23"/>
      <c r="EOE33" s="356"/>
      <c r="EOF33" s="290"/>
      <c r="EOG33" s="284"/>
      <c r="EOH33" s="269"/>
      <c r="EOI33" s="280"/>
      <c r="EOJ33" s="285"/>
      <c r="EOK33" s="34"/>
      <c r="EOL33" s="17"/>
      <c r="EOM33" s="74"/>
      <c r="EON33" s="74"/>
      <c r="EOO33" s="74"/>
      <c r="EOP33" s="34"/>
      <c r="EOQ33" s="285"/>
      <c r="EOR33" s="353"/>
      <c r="EOS33" s="354"/>
      <c r="EOT33" s="23"/>
      <c r="EOU33" s="356"/>
      <c r="EOV33" s="290"/>
      <c r="EOW33" s="284"/>
      <c r="EOX33" s="269"/>
      <c r="EOY33" s="280"/>
      <c r="EOZ33" s="285"/>
      <c r="EPA33" s="34"/>
      <c r="EPB33" s="17"/>
      <c r="EPC33" s="74"/>
      <c r="EPD33" s="74"/>
      <c r="EPE33" s="74"/>
      <c r="EPF33" s="34"/>
      <c r="EPG33" s="285"/>
      <c r="EPH33" s="353"/>
      <c r="EPI33" s="354"/>
      <c r="EPJ33" s="23"/>
      <c r="EPK33" s="356"/>
      <c r="EPL33" s="290"/>
      <c r="EPM33" s="284"/>
      <c r="EPN33" s="269"/>
      <c r="EPO33" s="280"/>
      <c r="EPP33" s="285"/>
      <c r="EPQ33" s="34"/>
      <c r="EPR33" s="17"/>
      <c r="EPS33" s="74"/>
      <c r="EPT33" s="74"/>
      <c r="EPU33" s="74"/>
      <c r="EPV33" s="34"/>
      <c r="EPW33" s="285"/>
      <c r="EPX33" s="353"/>
      <c r="EPY33" s="354"/>
      <c r="EPZ33" s="23"/>
      <c r="EQA33" s="356"/>
      <c r="EQB33" s="290"/>
      <c r="EQC33" s="284"/>
      <c r="EQD33" s="269"/>
      <c r="EQE33" s="280"/>
      <c r="EQF33" s="285"/>
      <c r="EQG33" s="34"/>
      <c r="EQH33" s="17"/>
      <c r="EQI33" s="74"/>
      <c r="EQJ33" s="74"/>
      <c r="EQK33" s="74"/>
      <c r="EQL33" s="34"/>
      <c r="EQM33" s="285"/>
      <c r="EQN33" s="353"/>
      <c r="EQO33" s="354"/>
      <c r="EQP33" s="23"/>
      <c r="EQQ33" s="356"/>
      <c r="EQR33" s="290"/>
      <c r="EQS33" s="284"/>
      <c r="EQT33" s="269"/>
      <c r="EQU33" s="280"/>
      <c r="EQV33" s="285"/>
      <c r="EQW33" s="34"/>
      <c r="EQX33" s="17"/>
      <c r="EQY33" s="74"/>
      <c r="EQZ33" s="74"/>
      <c r="ERA33" s="74"/>
      <c r="ERB33" s="34"/>
      <c r="ERC33" s="285"/>
      <c r="ERD33" s="353"/>
      <c r="ERE33" s="354"/>
      <c r="ERF33" s="23"/>
      <c r="ERG33" s="356"/>
      <c r="ERH33" s="290"/>
      <c r="ERI33" s="284"/>
      <c r="ERJ33" s="269"/>
      <c r="ERK33" s="280"/>
      <c r="ERL33" s="285"/>
      <c r="ERM33" s="34"/>
      <c r="ERN33" s="17"/>
      <c r="ERO33" s="74"/>
      <c r="ERP33" s="74"/>
      <c r="ERQ33" s="74"/>
      <c r="ERR33" s="34"/>
      <c r="ERS33" s="285"/>
      <c r="ERT33" s="353"/>
      <c r="ERU33" s="354"/>
      <c r="ERV33" s="23"/>
      <c r="ERW33" s="356"/>
      <c r="ERX33" s="290"/>
      <c r="ERY33" s="284"/>
      <c r="ERZ33" s="269"/>
      <c r="ESA33" s="280"/>
      <c r="ESB33" s="285"/>
      <c r="ESC33" s="34"/>
      <c r="ESD33" s="17"/>
      <c r="ESE33" s="74"/>
      <c r="ESF33" s="74"/>
      <c r="ESG33" s="74"/>
      <c r="ESH33" s="34"/>
      <c r="ESI33" s="285"/>
      <c r="ESJ33" s="353"/>
      <c r="ESK33" s="354"/>
      <c r="ESL33" s="23"/>
      <c r="ESM33" s="356"/>
      <c r="ESN33" s="290"/>
      <c r="ESO33" s="284"/>
      <c r="ESP33" s="269"/>
      <c r="ESQ33" s="280"/>
      <c r="ESR33" s="285"/>
      <c r="ESS33" s="34"/>
      <c r="EST33" s="17"/>
      <c r="ESU33" s="74"/>
      <c r="ESV33" s="74"/>
      <c r="ESW33" s="74"/>
      <c r="ESX33" s="34"/>
      <c r="ESY33" s="285"/>
      <c r="ESZ33" s="353"/>
      <c r="ETA33" s="354"/>
      <c r="ETB33" s="23"/>
      <c r="ETC33" s="356"/>
      <c r="ETD33" s="290"/>
      <c r="ETE33" s="284"/>
      <c r="ETF33" s="269"/>
      <c r="ETG33" s="280"/>
      <c r="ETH33" s="285"/>
      <c r="ETI33" s="34"/>
      <c r="ETJ33" s="17"/>
      <c r="ETK33" s="74"/>
      <c r="ETL33" s="74"/>
      <c r="ETM33" s="74"/>
      <c r="ETN33" s="34"/>
      <c r="ETO33" s="285"/>
      <c r="ETP33" s="353"/>
      <c r="ETQ33" s="354"/>
      <c r="ETR33" s="23"/>
      <c r="ETS33" s="356"/>
      <c r="ETT33" s="290"/>
      <c r="ETU33" s="284"/>
      <c r="ETV33" s="269"/>
      <c r="ETW33" s="280"/>
      <c r="ETX33" s="285"/>
      <c r="ETY33" s="34"/>
      <c r="ETZ33" s="17"/>
      <c r="EUA33" s="74"/>
      <c r="EUB33" s="74"/>
      <c r="EUC33" s="74"/>
      <c r="EUD33" s="34"/>
      <c r="EUE33" s="285"/>
      <c r="EUF33" s="353"/>
      <c r="EUG33" s="354"/>
      <c r="EUH33" s="23"/>
      <c r="EUI33" s="356"/>
      <c r="EUJ33" s="290"/>
      <c r="EUK33" s="284"/>
      <c r="EUL33" s="269"/>
      <c r="EUM33" s="280"/>
      <c r="EUN33" s="285"/>
      <c r="EUO33" s="34"/>
      <c r="EUP33" s="17"/>
      <c r="EUQ33" s="74"/>
      <c r="EUR33" s="74"/>
      <c r="EUS33" s="74"/>
      <c r="EUT33" s="34"/>
      <c r="EUU33" s="285"/>
      <c r="EUV33" s="353"/>
      <c r="EUW33" s="354"/>
      <c r="EUX33" s="23"/>
      <c r="EUY33" s="356"/>
      <c r="EUZ33" s="290"/>
      <c r="EVA33" s="284"/>
      <c r="EVB33" s="269"/>
      <c r="EVC33" s="280"/>
      <c r="EVD33" s="285"/>
      <c r="EVE33" s="34"/>
      <c r="EVF33" s="17"/>
      <c r="EVG33" s="74"/>
      <c r="EVH33" s="74"/>
      <c r="EVI33" s="74"/>
      <c r="EVJ33" s="34"/>
      <c r="EVK33" s="285"/>
      <c r="EVL33" s="353"/>
      <c r="EVM33" s="354"/>
      <c r="EVN33" s="23"/>
      <c r="EVO33" s="356"/>
      <c r="EVP33" s="290"/>
      <c r="EVQ33" s="284"/>
      <c r="EVR33" s="269"/>
      <c r="EVS33" s="280"/>
      <c r="EVT33" s="285"/>
      <c r="EVU33" s="34"/>
      <c r="EVV33" s="17"/>
      <c r="EVW33" s="74"/>
      <c r="EVX33" s="74"/>
      <c r="EVY33" s="74"/>
      <c r="EVZ33" s="34"/>
      <c r="EWA33" s="285"/>
      <c r="EWB33" s="353"/>
      <c r="EWC33" s="354"/>
      <c r="EWD33" s="23"/>
      <c r="EWE33" s="356"/>
      <c r="EWF33" s="290"/>
      <c r="EWG33" s="284"/>
      <c r="EWH33" s="269"/>
      <c r="EWI33" s="280"/>
      <c r="EWJ33" s="285"/>
      <c r="EWK33" s="34"/>
      <c r="EWL33" s="17"/>
      <c r="EWM33" s="74"/>
      <c r="EWN33" s="74"/>
      <c r="EWO33" s="74"/>
      <c r="EWP33" s="34"/>
      <c r="EWQ33" s="285"/>
      <c r="EWR33" s="353"/>
      <c r="EWS33" s="354"/>
      <c r="EWT33" s="23"/>
      <c r="EWU33" s="356"/>
      <c r="EWV33" s="290"/>
      <c r="EWW33" s="284"/>
      <c r="EWX33" s="269"/>
      <c r="EWY33" s="280"/>
      <c r="EWZ33" s="285"/>
      <c r="EXA33" s="34"/>
      <c r="EXB33" s="17"/>
      <c r="EXC33" s="74"/>
      <c r="EXD33" s="74"/>
      <c r="EXE33" s="74"/>
      <c r="EXF33" s="34"/>
      <c r="EXG33" s="285"/>
      <c r="EXH33" s="353"/>
      <c r="EXI33" s="354"/>
      <c r="EXJ33" s="23"/>
      <c r="EXK33" s="356"/>
      <c r="EXL33" s="290"/>
      <c r="EXM33" s="284"/>
      <c r="EXN33" s="269"/>
      <c r="EXO33" s="280"/>
      <c r="EXP33" s="285"/>
      <c r="EXQ33" s="34"/>
      <c r="EXR33" s="17"/>
      <c r="EXS33" s="74"/>
      <c r="EXT33" s="74"/>
      <c r="EXU33" s="74"/>
      <c r="EXV33" s="34"/>
      <c r="EXW33" s="285"/>
      <c r="EXX33" s="353"/>
      <c r="EXY33" s="354"/>
      <c r="EXZ33" s="23"/>
      <c r="EYA33" s="356"/>
      <c r="EYB33" s="290"/>
      <c r="EYC33" s="284"/>
      <c r="EYD33" s="269"/>
      <c r="EYE33" s="280"/>
      <c r="EYF33" s="285"/>
      <c r="EYG33" s="34"/>
      <c r="EYH33" s="17"/>
      <c r="EYI33" s="74"/>
      <c r="EYJ33" s="74"/>
      <c r="EYK33" s="74"/>
      <c r="EYL33" s="34"/>
      <c r="EYM33" s="285"/>
      <c r="EYN33" s="353"/>
      <c r="EYO33" s="354"/>
      <c r="EYP33" s="23"/>
      <c r="EYQ33" s="356"/>
      <c r="EYR33" s="290"/>
      <c r="EYS33" s="284"/>
      <c r="EYT33" s="269"/>
      <c r="EYU33" s="280"/>
      <c r="EYV33" s="285"/>
      <c r="EYW33" s="34"/>
      <c r="EYX33" s="17"/>
      <c r="EYY33" s="74"/>
      <c r="EYZ33" s="74"/>
      <c r="EZA33" s="74"/>
      <c r="EZB33" s="34"/>
      <c r="EZC33" s="285"/>
      <c r="EZD33" s="353"/>
      <c r="EZE33" s="354"/>
      <c r="EZF33" s="23"/>
      <c r="EZG33" s="356"/>
      <c r="EZH33" s="290"/>
      <c r="EZI33" s="284"/>
      <c r="EZJ33" s="269"/>
      <c r="EZK33" s="280"/>
      <c r="EZL33" s="285"/>
      <c r="EZM33" s="34"/>
      <c r="EZN33" s="17"/>
      <c r="EZO33" s="74"/>
      <c r="EZP33" s="74"/>
      <c r="EZQ33" s="74"/>
      <c r="EZR33" s="34"/>
      <c r="EZS33" s="285"/>
      <c r="EZT33" s="353"/>
      <c r="EZU33" s="354"/>
      <c r="EZV33" s="23"/>
      <c r="EZW33" s="356"/>
      <c r="EZX33" s="290"/>
      <c r="EZY33" s="284"/>
      <c r="EZZ33" s="269"/>
      <c r="FAA33" s="280"/>
      <c r="FAB33" s="285"/>
      <c r="FAC33" s="34"/>
      <c r="FAD33" s="17"/>
      <c r="FAE33" s="74"/>
      <c r="FAF33" s="74"/>
      <c r="FAG33" s="74"/>
      <c r="FAH33" s="34"/>
      <c r="FAI33" s="285"/>
      <c r="FAJ33" s="353"/>
      <c r="FAK33" s="354"/>
      <c r="FAL33" s="23"/>
      <c r="FAM33" s="356"/>
      <c r="FAN33" s="290"/>
      <c r="FAO33" s="284"/>
      <c r="FAP33" s="269"/>
      <c r="FAQ33" s="280"/>
      <c r="FAR33" s="285"/>
      <c r="FAS33" s="34"/>
      <c r="FAT33" s="17"/>
      <c r="FAU33" s="74"/>
      <c r="FAV33" s="74"/>
      <c r="FAW33" s="74"/>
      <c r="FAX33" s="34"/>
      <c r="FAY33" s="285"/>
      <c r="FAZ33" s="353"/>
      <c r="FBA33" s="354"/>
      <c r="FBB33" s="23"/>
      <c r="FBC33" s="356"/>
      <c r="FBD33" s="290"/>
      <c r="FBE33" s="284"/>
      <c r="FBF33" s="269"/>
      <c r="FBG33" s="280"/>
      <c r="FBH33" s="285"/>
      <c r="FBI33" s="34"/>
      <c r="FBJ33" s="17"/>
      <c r="FBK33" s="74"/>
      <c r="FBL33" s="74"/>
      <c r="FBM33" s="74"/>
      <c r="FBN33" s="34"/>
      <c r="FBO33" s="285"/>
      <c r="FBP33" s="353"/>
      <c r="FBQ33" s="354"/>
      <c r="FBR33" s="23"/>
      <c r="FBS33" s="356"/>
      <c r="FBT33" s="290"/>
      <c r="FBU33" s="284"/>
      <c r="FBV33" s="269"/>
      <c r="FBW33" s="280"/>
      <c r="FBX33" s="285"/>
      <c r="FBY33" s="34"/>
      <c r="FBZ33" s="17"/>
      <c r="FCA33" s="74"/>
      <c r="FCB33" s="74"/>
      <c r="FCC33" s="74"/>
      <c r="FCD33" s="34"/>
      <c r="FCE33" s="285"/>
      <c r="FCF33" s="353"/>
      <c r="FCG33" s="354"/>
      <c r="FCH33" s="23"/>
      <c r="FCI33" s="356"/>
      <c r="FCJ33" s="290"/>
      <c r="FCK33" s="284"/>
      <c r="FCL33" s="269"/>
      <c r="FCM33" s="280"/>
      <c r="FCN33" s="285"/>
      <c r="FCO33" s="34"/>
      <c r="FCP33" s="17"/>
      <c r="FCQ33" s="74"/>
      <c r="FCR33" s="74"/>
      <c r="FCS33" s="74"/>
      <c r="FCT33" s="34"/>
      <c r="FCU33" s="285"/>
      <c r="FCV33" s="353"/>
      <c r="FCW33" s="354"/>
      <c r="FCX33" s="23"/>
      <c r="FCY33" s="356"/>
      <c r="FCZ33" s="290"/>
      <c r="FDA33" s="284"/>
      <c r="FDB33" s="269"/>
      <c r="FDC33" s="280"/>
      <c r="FDD33" s="285"/>
      <c r="FDE33" s="34"/>
      <c r="FDF33" s="17"/>
      <c r="FDG33" s="74"/>
      <c r="FDH33" s="74"/>
      <c r="FDI33" s="74"/>
      <c r="FDJ33" s="34"/>
      <c r="FDK33" s="285"/>
      <c r="FDL33" s="353"/>
      <c r="FDM33" s="354"/>
      <c r="FDN33" s="23"/>
      <c r="FDO33" s="356"/>
      <c r="FDP33" s="290"/>
      <c r="FDQ33" s="284"/>
      <c r="FDR33" s="269"/>
      <c r="FDS33" s="280"/>
      <c r="FDT33" s="285"/>
      <c r="FDU33" s="34"/>
      <c r="FDV33" s="17"/>
      <c r="FDW33" s="74"/>
      <c r="FDX33" s="74"/>
      <c r="FDY33" s="74"/>
      <c r="FDZ33" s="34"/>
      <c r="FEA33" s="285"/>
      <c r="FEB33" s="353"/>
      <c r="FEC33" s="354"/>
      <c r="FED33" s="23"/>
      <c r="FEE33" s="356"/>
      <c r="FEF33" s="290"/>
      <c r="FEG33" s="284"/>
      <c r="FEH33" s="269"/>
      <c r="FEI33" s="280"/>
      <c r="FEJ33" s="285"/>
      <c r="FEK33" s="34"/>
      <c r="FEL33" s="17"/>
      <c r="FEM33" s="74"/>
      <c r="FEN33" s="74"/>
      <c r="FEO33" s="74"/>
      <c r="FEP33" s="34"/>
      <c r="FEQ33" s="285"/>
      <c r="FER33" s="353"/>
      <c r="FES33" s="354"/>
      <c r="FET33" s="23"/>
      <c r="FEU33" s="356"/>
      <c r="FEV33" s="290"/>
      <c r="FEW33" s="284"/>
      <c r="FEX33" s="269"/>
      <c r="FEY33" s="280"/>
      <c r="FEZ33" s="285"/>
      <c r="FFA33" s="34"/>
      <c r="FFB33" s="17"/>
      <c r="FFC33" s="74"/>
      <c r="FFD33" s="74"/>
      <c r="FFE33" s="74"/>
      <c r="FFF33" s="34"/>
      <c r="FFG33" s="285"/>
      <c r="FFH33" s="353"/>
      <c r="FFI33" s="354"/>
      <c r="FFJ33" s="23"/>
      <c r="FFK33" s="356"/>
      <c r="FFL33" s="290"/>
      <c r="FFM33" s="284"/>
      <c r="FFN33" s="269"/>
      <c r="FFO33" s="280"/>
      <c r="FFP33" s="285"/>
      <c r="FFQ33" s="34"/>
      <c r="FFR33" s="17"/>
      <c r="FFS33" s="74"/>
      <c r="FFT33" s="74"/>
      <c r="FFU33" s="74"/>
      <c r="FFV33" s="34"/>
      <c r="FFW33" s="285"/>
      <c r="FFX33" s="353"/>
      <c r="FFY33" s="354"/>
      <c r="FFZ33" s="23"/>
      <c r="FGA33" s="356"/>
      <c r="FGB33" s="290"/>
      <c r="FGC33" s="284"/>
      <c r="FGD33" s="269"/>
      <c r="FGE33" s="280"/>
      <c r="FGF33" s="285"/>
      <c r="FGG33" s="34"/>
      <c r="FGH33" s="17"/>
      <c r="FGI33" s="74"/>
      <c r="FGJ33" s="74"/>
      <c r="FGK33" s="74"/>
      <c r="FGL33" s="34"/>
      <c r="FGM33" s="285"/>
      <c r="FGN33" s="353"/>
      <c r="FGO33" s="354"/>
      <c r="FGP33" s="23"/>
      <c r="FGQ33" s="356"/>
      <c r="FGR33" s="290"/>
      <c r="FGS33" s="284"/>
      <c r="FGT33" s="269"/>
      <c r="FGU33" s="280"/>
      <c r="FGV33" s="285"/>
      <c r="FGW33" s="34"/>
      <c r="FGX33" s="17"/>
      <c r="FGY33" s="74"/>
      <c r="FGZ33" s="74"/>
      <c r="FHA33" s="74"/>
      <c r="FHB33" s="34"/>
      <c r="FHC33" s="285"/>
      <c r="FHD33" s="353"/>
      <c r="FHE33" s="354"/>
      <c r="FHF33" s="23"/>
      <c r="FHG33" s="356"/>
      <c r="FHH33" s="290"/>
      <c r="FHI33" s="284"/>
      <c r="FHJ33" s="269"/>
      <c r="FHK33" s="280"/>
      <c r="FHL33" s="285"/>
      <c r="FHM33" s="34"/>
      <c r="FHN33" s="17"/>
      <c r="FHO33" s="74"/>
      <c r="FHP33" s="74"/>
      <c r="FHQ33" s="74"/>
      <c r="FHR33" s="34"/>
      <c r="FHS33" s="285"/>
      <c r="FHT33" s="353"/>
      <c r="FHU33" s="354"/>
      <c r="FHV33" s="23"/>
      <c r="FHW33" s="356"/>
      <c r="FHX33" s="290"/>
      <c r="FHY33" s="284"/>
      <c r="FHZ33" s="269"/>
      <c r="FIA33" s="280"/>
      <c r="FIB33" s="285"/>
      <c r="FIC33" s="34"/>
      <c r="FID33" s="17"/>
      <c r="FIE33" s="74"/>
      <c r="FIF33" s="74"/>
      <c r="FIG33" s="74"/>
      <c r="FIH33" s="34"/>
      <c r="FII33" s="285"/>
      <c r="FIJ33" s="353"/>
      <c r="FIK33" s="354"/>
      <c r="FIL33" s="23"/>
      <c r="FIM33" s="356"/>
      <c r="FIN33" s="290"/>
      <c r="FIO33" s="284"/>
      <c r="FIP33" s="269"/>
      <c r="FIQ33" s="280"/>
      <c r="FIR33" s="285"/>
      <c r="FIS33" s="34"/>
      <c r="FIT33" s="17"/>
      <c r="FIU33" s="74"/>
      <c r="FIV33" s="74"/>
      <c r="FIW33" s="74"/>
      <c r="FIX33" s="34"/>
      <c r="FIY33" s="285"/>
      <c r="FIZ33" s="353"/>
      <c r="FJA33" s="354"/>
      <c r="FJB33" s="23"/>
      <c r="FJC33" s="356"/>
      <c r="FJD33" s="290"/>
      <c r="FJE33" s="284"/>
      <c r="FJF33" s="269"/>
      <c r="FJG33" s="280"/>
      <c r="FJH33" s="285"/>
      <c r="FJI33" s="34"/>
      <c r="FJJ33" s="17"/>
      <c r="FJK33" s="74"/>
      <c r="FJL33" s="74"/>
      <c r="FJM33" s="74"/>
      <c r="FJN33" s="34"/>
      <c r="FJO33" s="285"/>
      <c r="FJP33" s="353"/>
      <c r="FJQ33" s="354"/>
      <c r="FJR33" s="23"/>
      <c r="FJS33" s="356"/>
      <c r="FJT33" s="290"/>
      <c r="FJU33" s="284"/>
      <c r="FJV33" s="269"/>
      <c r="FJW33" s="280"/>
      <c r="FJX33" s="285"/>
      <c r="FJY33" s="34"/>
      <c r="FJZ33" s="17"/>
      <c r="FKA33" s="74"/>
      <c r="FKB33" s="74"/>
      <c r="FKC33" s="74"/>
      <c r="FKD33" s="34"/>
      <c r="FKE33" s="285"/>
      <c r="FKF33" s="353"/>
      <c r="FKG33" s="354"/>
      <c r="FKH33" s="23"/>
      <c r="FKI33" s="356"/>
      <c r="FKJ33" s="290"/>
      <c r="FKK33" s="284"/>
      <c r="FKL33" s="269"/>
      <c r="FKM33" s="280"/>
      <c r="FKN33" s="285"/>
      <c r="FKO33" s="34"/>
      <c r="FKP33" s="17"/>
      <c r="FKQ33" s="74"/>
      <c r="FKR33" s="74"/>
      <c r="FKS33" s="74"/>
      <c r="FKT33" s="34"/>
      <c r="FKU33" s="285"/>
      <c r="FKV33" s="353"/>
      <c r="FKW33" s="354"/>
      <c r="FKX33" s="23"/>
      <c r="FKY33" s="356"/>
      <c r="FKZ33" s="290"/>
      <c r="FLA33" s="284"/>
      <c r="FLB33" s="269"/>
      <c r="FLC33" s="280"/>
      <c r="FLD33" s="285"/>
      <c r="FLE33" s="34"/>
      <c r="FLF33" s="17"/>
      <c r="FLG33" s="74"/>
      <c r="FLH33" s="74"/>
      <c r="FLI33" s="74"/>
      <c r="FLJ33" s="34"/>
      <c r="FLK33" s="285"/>
      <c r="FLL33" s="353"/>
      <c r="FLM33" s="354"/>
      <c r="FLN33" s="23"/>
      <c r="FLO33" s="356"/>
      <c r="FLP33" s="290"/>
      <c r="FLQ33" s="284"/>
      <c r="FLR33" s="269"/>
      <c r="FLS33" s="280"/>
      <c r="FLT33" s="285"/>
      <c r="FLU33" s="34"/>
      <c r="FLV33" s="17"/>
      <c r="FLW33" s="74"/>
      <c r="FLX33" s="74"/>
      <c r="FLY33" s="74"/>
      <c r="FLZ33" s="34"/>
      <c r="FMA33" s="285"/>
      <c r="FMB33" s="353"/>
      <c r="FMC33" s="354"/>
      <c r="FMD33" s="23"/>
      <c r="FME33" s="356"/>
      <c r="FMF33" s="290"/>
      <c r="FMG33" s="284"/>
      <c r="FMH33" s="269"/>
      <c r="FMI33" s="280"/>
      <c r="FMJ33" s="285"/>
      <c r="FMK33" s="34"/>
      <c r="FML33" s="17"/>
      <c r="FMM33" s="74"/>
      <c r="FMN33" s="74"/>
      <c r="FMO33" s="74"/>
      <c r="FMP33" s="34"/>
      <c r="FMQ33" s="285"/>
      <c r="FMR33" s="353"/>
      <c r="FMS33" s="354"/>
      <c r="FMT33" s="23"/>
      <c r="FMU33" s="356"/>
      <c r="FMV33" s="290"/>
      <c r="FMW33" s="284"/>
      <c r="FMX33" s="269"/>
      <c r="FMY33" s="280"/>
      <c r="FMZ33" s="285"/>
      <c r="FNA33" s="34"/>
      <c r="FNB33" s="17"/>
      <c r="FNC33" s="74"/>
      <c r="FND33" s="74"/>
      <c r="FNE33" s="74"/>
      <c r="FNF33" s="34"/>
      <c r="FNG33" s="285"/>
      <c r="FNH33" s="353"/>
      <c r="FNI33" s="354"/>
      <c r="FNJ33" s="23"/>
      <c r="FNK33" s="356"/>
      <c r="FNL33" s="290"/>
      <c r="FNM33" s="284"/>
      <c r="FNN33" s="269"/>
      <c r="FNO33" s="280"/>
      <c r="FNP33" s="285"/>
      <c r="FNQ33" s="34"/>
      <c r="FNR33" s="17"/>
      <c r="FNS33" s="74"/>
      <c r="FNT33" s="74"/>
      <c r="FNU33" s="74"/>
      <c r="FNV33" s="34"/>
      <c r="FNW33" s="285"/>
      <c r="FNX33" s="353"/>
      <c r="FNY33" s="354"/>
      <c r="FNZ33" s="23"/>
      <c r="FOA33" s="356"/>
      <c r="FOB33" s="290"/>
      <c r="FOC33" s="284"/>
      <c r="FOD33" s="269"/>
      <c r="FOE33" s="280"/>
      <c r="FOF33" s="285"/>
      <c r="FOG33" s="34"/>
      <c r="FOH33" s="17"/>
      <c r="FOI33" s="74"/>
      <c r="FOJ33" s="74"/>
      <c r="FOK33" s="74"/>
      <c r="FOL33" s="34"/>
      <c r="FOM33" s="285"/>
      <c r="FON33" s="353"/>
      <c r="FOO33" s="354"/>
      <c r="FOP33" s="23"/>
      <c r="FOQ33" s="356"/>
      <c r="FOR33" s="290"/>
      <c r="FOS33" s="284"/>
      <c r="FOT33" s="269"/>
      <c r="FOU33" s="280"/>
      <c r="FOV33" s="285"/>
      <c r="FOW33" s="34"/>
      <c r="FOX33" s="17"/>
      <c r="FOY33" s="74"/>
      <c r="FOZ33" s="74"/>
      <c r="FPA33" s="74"/>
      <c r="FPB33" s="34"/>
      <c r="FPC33" s="285"/>
      <c r="FPD33" s="353"/>
      <c r="FPE33" s="354"/>
      <c r="FPF33" s="23"/>
      <c r="FPG33" s="356"/>
      <c r="FPH33" s="290"/>
      <c r="FPI33" s="284"/>
      <c r="FPJ33" s="269"/>
      <c r="FPK33" s="280"/>
      <c r="FPL33" s="285"/>
      <c r="FPM33" s="34"/>
      <c r="FPN33" s="17"/>
      <c r="FPO33" s="74"/>
      <c r="FPP33" s="74"/>
      <c r="FPQ33" s="74"/>
      <c r="FPR33" s="34"/>
      <c r="FPS33" s="285"/>
      <c r="FPT33" s="353"/>
      <c r="FPU33" s="354"/>
      <c r="FPV33" s="23"/>
      <c r="FPW33" s="356"/>
      <c r="FPX33" s="290"/>
      <c r="FPY33" s="284"/>
      <c r="FPZ33" s="269"/>
      <c r="FQA33" s="280"/>
      <c r="FQB33" s="285"/>
      <c r="FQC33" s="34"/>
      <c r="FQD33" s="17"/>
      <c r="FQE33" s="74"/>
      <c r="FQF33" s="74"/>
      <c r="FQG33" s="74"/>
      <c r="FQH33" s="34"/>
      <c r="FQI33" s="285"/>
      <c r="FQJ33" s="353"/>
      <c r="FQK33" s="354"/>
      <c r="FQL33" s="23"/>
      <c r="FQM33" s="356"/>
      <c r="FQN33" s="290"/>
      <c r="FQO33" s="284"/>
      <c r="FQP33" s="269"/>
      <c r="FQQ33" s="280"/>
      <c r="FQR33" s="285"/>
      <c r="FQS33" s="34"/>
      <c r="FQT33" s="17"/>
      <c r="FQU33" s="74"/>
      <c r="FQV33" s="74"/>
      <c r="FQW33" s="74"/>
      <c r="FQX33" s="34"/>
      <c r="FQY33" s="285"/>
      <c r="FQZ33" s="353"/>
      <c r="FRA33" s="354"/>
      <c r="FRB33" s="23"/>
      <c r="FRC33" s="356"/>
      <c r="FRD33" s="290"/>
      <c r="FRE33" s="284"/>
      <c r="FRF33" s="269"/>
      <c r="FRG33" s="280"/>
      <c r="FRH33" s="285"/>
      <c r="FRI33" s="34"/>
      <c r="FRJ33" s="17"/>
      <c r="FRK33" s="74"/>
      <c r="FRL33" s="74"/>
      <c r="FRM33" s="74"/>
      <c r="FRN33" s="34"/>
      <c r="FRO33" s="285"/>
      <c r="FRP33" s="353"/>
      <c r="FRQ33" s="354"/>
      <c r="FRR33" s="23"/>
      <c r="FRS33" s="356"/>
      <c r="FRT33" s="290"/>
      <c r="FRU33" s="284"/>
      <c r="FRV33" s="269"/>
      <c r="FRW33" s="280"/>
      <c r="FRX33" s="285"/>
      <c r="FRY33" s="34"/>
      <c r="FRZ33" s="17"/>
      <c r="FSA33" s="74"/>
      <c r="FSB33" s="74"/>
      <c r="FSC33" s="74"/>
      <c r="FSD33" s="34"/>
      <c r="FSE33" s="285"/>
      <c r="FSF33" s="353"/>
      <c r="FSG33" s="354"/>
      <c r="FSH33" s="23"/>
      <c r="FSI33" s="356"/>
      <c r="FSJ33" s="290"/>
      <c r="FSK33" s="284"/>
      <c r="FSL33" s="269"/>
      <c r="FSM33" s="280"/>
      <c r="FSN33" s="285"/>
      <c r="FSO33" s="34"/>
      <c r="FSP33" s="17"/>
      <c r="FSQ33" s="74"/>
      <c r="FSR33" s="74"/>
      <c r="FSS33" s="74"/>
      <c r="FST33" s="34"/>
      <c r="FSU33" s="285"/>
      <c r="FSV33" s="353"/>
      <c r="FSW33" s="354"/>
      <c r="FSX33" s="23"/>
      <c r="FSY33" s="356"/>
      <c r="FSZ33" s="290"/>
      <c r="FTA33" s="284"/>
      <c r="FTB33" s="269"/>
      <c r="FTC33" s="280"/>
      <c r="FTD33" s="285"/>
      <c r="FTE33" s="34"/>
      <c r="FTF33" s="17"/>
      <c r="FTG33" s="74"/>
      <c r="FTH33" s="74"/>
      <c r="FTI33" s="74"/>
      <c r="FTJ33" s="34"/>
      <c r="FTK33" s="285"/>
      <c r="FTL33" s="353"/>
      <c r="FTM33" s="354"/>
      <c r="FTN33" s="23"/>
      <c r="FTO33" s="356"/>
      <c r="FTP33" s="290"/>
      <c r="FTQ33" s="284"/>
      <c r="FTR33" s="269"/>
      <c r="FTS33" s="280"/>
      <c r="FTT33" s="285"/>
      <c r="FTU33" s="34"/>
      <c r="FTV33" s="17"/>
      <c r="FTW33" s="74"/>
      <c r="FTX33" s="74"/>
      <c r="FTY33" s="74"/>
      <c r="FTZ33" s="34"/>
      <c r="FUA33" s="285"/>
      <c r="FUB33" s="353"/>
      <c r="FUC33" s="354"/>
      <c r="FUD33" s="23"/>
      <c r="FUE33" s="356"/>
      <c r="FUF33" s="290"/>
      <c r="FUG33" s="284"/>
      <c r="FUH33" s="269"/>
      <c r="FUI33" s="280"/>
      <c r="FUJ33" s="285"/>
      <c r="FUK33" s="34"/>
      <c r="FUL33" s="17"/>
      <c r="FUM33" s="74"/>
      <c r="FUN33" s="74"/>
      <c r="FUO33" s="74"/>
      <c r="FUP33" s="34"/>
      <c r="FUQ33" s="285"/>
      <c r="FUR33" s="353"/>
      <c r="FUS33" s="354"/>
      <c r="FUT33" s="23"/>
      <c r="FUU33" s="356"/>
      <c r="FUV33" s="290"/>
      <c r="FUW33" s="284"/>
      <c r="FUX33" s="269"/>
      <c r="FUY33" s="280"/>
      <c r="FUZ33" s="285"/>
      <c r="FVA33" s="34"/>
      <c r="FVB33" s="17"/>
      <c r="FVC33" s="74"/>
      <c r="FVD33" s="74"/>
      <c r="FVE33" s="74"/>
      <c r="FVF33" s="34"/>
      <c r="FVG33" s="285"/>
      <c r="FVH33" s="353"/>
      <c r="FVI33" s="354"/>
      <c r="FVJ33" s="23"/>
      <c r="FVK33" s="356"/>
      <c r="FVL33" s="290"/>
      <c r="FVM33" s="284"/>
      <c r="FVN33" s="269"/>
      <c r="FVO33" s="280"/>
      <c r="FVP33" s="285"/>
      <c r="FVQ33" s="34"/>
      <c r="FVR33" s="17"/>
      <c r="FVS33" s="74"/>
      <c r="FVT33" s="74"/>
      <c r="FVU33" s="74"/>
      <c r="FVV33" s="34"/>
      <c r="FVW33" s="285"/>
      <c r="FVX33" s="353"/>
      <c r="FVY33" s="354"/>
      <c r="FVZ33" s="23"/>
      <c r="FWA33" s="356"/>
      <c r="FWB33" s="290"/>
      <c r="FWC33" s="284"/>
      <c r="FWD33" s="269"/>
      <c r="FWE33" s="280"/>
      <c r="FWF33" s="285"/>
      <c r="FWG33" s="34"/>
      <c r="FWH33" s="17"/>
      <c r="FWI33" s="74"/>
      <c r="FWJ33" s="74"/>
      <c r="FWK33" s="74"/>
      <c r="FWL33" s="34"/>
      <c r="FWM33" s="285"/>
      <c r="FWN33" s="353"/>
      <c r="FWO33" s="354"/>
      <c r="FWP33" s="23"/>
      <c r="FWQ33" s="356"/>
      <c r="FWR33" s="290"/>
      <c r="FWS33" s="284"/>
      <c r="FWT33" s="269"/>
      <c r="FWU33" s="280"/>
      <c r="FWV33" s="285"/>
      <c r="FWW33" s="34"/>
      <c r="FWX33" s="17"/>
      <c r="FWY33" s="74"/>
      <c r="FWZ33" s="74"/>
      <c r="FXA33" s="74"/>
      <c r="FXB33" s="34"/>
      <c r="FXC33" s="285"/>
      <c r="FXD33" s="353"/>
      <c r="FXE33" s="354"/>
      <c r="FXF33" s="23"/>
      <c r="FXG33" s="356"/>
      <c r="FXH33" s="290"/>
      <c r="FXI33" s="284"/>
      <c r="FXJ33" s="269"/>
      <c r="FXK33" s="280"/>
      <c r="FXL33" s="285"/>
      <c r="FXM33" s="34"/>
      <c r="FXN33" s="17"/>
      <c r="FXO33" s="74"/>
      <c r="FXP33" s="74"/>
      <c r="FXQ33" s="74"/>
      <c r="FXR33" s="34"/>
      <c r="FXS33" s="285"/>
      <c r="FXT33" s="353"/>
      <c r="FXU33" s="354"/>
      <c r="FXV33" s="23"/>
      <c r="FXW33" s="356"/>
      <c r="FXX33" s="290"/>
      <c r="FXY33" s="284"/>
      <c r="FXZ33" s="269"/>
      <c r="FYA33" s="280"/>
      <c r="FYB33" s="285"/>
      <c r="FYC33" s="34"/>
      <c r="FYD33" s="17"/>
      <c r="FYE33" s="74"/>
      <c r="FYF33" s="74"/>
      <c r="FYG33" s="74"/>
      <c r="FYH33" s="34"/>
      <c r="FYI33" s="285"/>
      <c r="FYJ33" s="353"/>
      <c r="FYK33" s="354"/>
      <c r="FYL33" s="23"/>
      <c r="FYM33" s="356"/>
      <c r="FYN33" s="290"/>
      <c r="FYO33" s="284"/>
      <c r="FYP33" s="269"/>
      <c r="FYQ33" s="280"/>
      <c r="FYR33" s="285"/>
      <c r="FYS33" s="34"/>
      <c r="FYT33" s="17"/>
      <c r="FYU33" s="74"/>
      <c r="FYV33" s="74"/>
      <c r="FYW33" s="74"/>
      <c r="FYX33" s="34"/>
      <c r="FYY33" s="285"/>
      <c r="FYZ33" s="353"/>
      <c r="FZA33" s="354"/>
      <c r="FZB33" s="23"/>
      <c r="FZC33" s="356"/>
      <c r="FZD33" s="290"/>
      <c r="FZE33" s="284"/>
      <c r="FZF33" s="269"/>
      <c r="FZG33" s="280"/>
      <c r="FZH33" s="285"/>
      <c r="FZI33" s="34"/>
      <c r="FZJ33" s="17"/>
      <c r="FZK33" s="74"/>
      <c r="FZL33" s="74"/>
      <c r="FZM33" s="74"/>
      <c r="FZN33" s="34"/>
      <c r="FZO33" s="285"/>
      <c r="FZP33" s="353"/>
      <c r="FZQ33" s="354"/>
      <c r="FZR33" s="23"/>
      <c r="FZS33" s="356"/>
      <c r="FZT33" s="290"/>
      <c r="FZU33" s="284"/>
      <c r="FZV33" s="269"/>
      <c r="FZW33" s="280"/>
      <c r="FZX33" s="285"/>
      <c r="FZY33" s="34"/>
      <c r="FZZ33" s="17"/>
      <c r="GAA33" s="74"/>
      <c r="GAB33" s="74"/>
      <c r="GAC33" s="74"/>
      <c r="GAD33" s="34"/>
      <c r="GAE33" s="285"/>
      <c r="GAF33" s="353"/>
      <c r="GAG33" s="354"/>
      <c r="GAH33" s="23"/>
      <c r="GAI33" s="356"/>
      <c r="GAJ33" s="290"/>
      <c r="GAK33" s="284"/>
      <c r="GAL33" s="269"/>
      <c r="GAM33" s="280"/>
      <c r="GAN33" s="285"/>
      <c r="GAO33" s="34"/>
      <c r="GAP33" s="17"/>
      <c r="GAQ33" s="74"/>
      <c r="GAR33" s="74"/>
      <c r="GAS33" s="74"/>
      <c r="GAT33" s="34"/>
      <c r="GAU33" s="285"/>
      <c r="GAV33" s="353"/>
      <c r="GAW33" s="354"/>
      <c r="GAX33" s="23"/>
      <c r="GAY33" s="356"/>
      <c r="GAZ33" s="290"/>
      <c r="GBA33" s="284"/>
      <c r="GBB33" s="269"/>
      <c r="GBC33" s="280"/>
      <c r="GBD33" s="285"/>
      <c r="GBE33" s="34"/>
      <c r="GBF33" s="17"/>
      <c r="GBG33" s="74"/>
      <c r="GBH33" s="74"/>
      <c r="GBI33" s="74"/>
      <c r="GBJ33" s="34"/>
      <c r="GBK33" s="285"/>
      <c r="GBL33" s="353"/>
      <c r="GBM33" s="354"/>
      <c r="GBN33" s="23"/>
      <c r="GBO33" s="356"/>
      <c r="GBP33" s="290"/>
      <c r="GBQ33" s="284"/>
      <c r="GBR33" s="269"/>
      <c r="GBS33" s="280"/>
      <c r="GBT33" s="285"/>
      <c r="GBU33" s="34"/>
      <c r="GBV33" s="17"/>
      <c r="GBW33" s="74"/>
      <c r="GBX33" s="74"/>
      <c r="GBY33" s="74"/>
      <c r="GBZ33" s="34"/>
      <c r="GCA33" s="285"/>
      <c r="GCB33" s="353"/>
      <c r="GCC33" s="354"/>
      <c r="GCD33" s="23"/>
      <c r="GCE33" s="356"/>
      <c r="GCF33" s="290"/>
      <c r="GCG33" s="284"/>
      <c r="GCH33" s="269"/>
      <c r="GCI33" s="280"/>
      <c r="GCJ33" s="285"/>
      <c r="GCK33" s="34"/>
      <c r="GCL33" s="17"/>
      <c r="GCM33" s="74"/>
      <c r="GCN33" s="74"/>
      <c r="GCO33" s="74"/>
      <c r="GCP33" s="34"/>
      <c r="GCQ33" s="285"/>
      <c r="GCR33" s="353"/>
      <c r="GCS33" s="354"/>
      <c r="GCT33" s="23"/>
      <c r="GCU33" s="356"/>
      <c r="GCV33" s="290"/>
      <c r="GCW33" s="284"/>
      <c r="GCX33" s="269"/>
      <c r="GCY33" s="280"/>
      <c r="GCZ33" s="285"/>
      <c r="GDA33" s="34"/>
      <c r="GDB33" s="17"/>
      <c r="GDC33" s="74"/>
      <c r="GDD33" s="74"/>
      <c r="GDE33" s="74"/>
      <c r="GDF33" s="34"/>
      <c r="GDG33" s="285"/>
      <c r="GDH33" s="353"/>
      <c r="GDI33" s="354"/>
      <c r="GDJ33" s="23"/>
      <c r="GDK33" s="356"/>
      <c r="GDL33" s="290"/>
      <c r="GDM33" s="284"/>
      <c r="GDN33" s="269"/>
      <c r="GDO33" s="280"/>
      <c r="GDP33" s="285"/>
      <c r="GDQ33" s="34"/>
      <c r="GDR33" s="17"/>
      <c r="GDS33" s="74"/>
      <c r="GDT33" s="74"/>
      <c r="GDU33" s="74"/>
      <c r="GDV33" s="34"/>
      <c r="GDW33" s="285"/>
      <c r="GDX33" s="353"/>
      <c r="GDY33" s="354"/>
      <c r="GDZ33" s="23"/>
      <c r="GEA33" s="356"/>
      <c r="GEB33" s="290"/>
      <c r="GEC33" s="284"/>
      <c r="GED33" s="269"/>
      <c r="GEE33" s="280"/>
      <c r="GEF33" s="285"/>
      <c r="GEG33" s="34"/>
      <c r="GEH33" s="17"/>
      <c r="GEI33" s="74"/>
      <c r="GEJ33" s="74"/>
      <c r="GEK33" s="74"/>
      <c r="GEL33" s="34"/>
      <c r="GEM33" s="285"/>
      <c r="GEN33" s="353"/>
      <c r="GEO33" s="354"/>
      <c r="GEP33" s="23"/>
      <c r="GEQ33" s="356"/>
      <c r="GER33" s="290"/>
      <c r="GES33" s="284"/>
      <c r="GET33" s="269"/>
      <c r="GEU33" s="280"/>
      <c r="GEV33" s="285"/>
      <c r="GEW33" s="34"/>
      <c r="GEX33" s="17"/>
      <c r="GEY33" s="74"/>
      <c r="GEZ33" s="74"/>
      <c r="GFA33" s="74"/>
      <c r="GFB33" s="34"/>
      <c r="GFC33" s="285"/>
      <c r="GFD33" s="353"/>
      <c r="GFE33" s="354"/>
      <c r="GFF33" s="23"/>
      <c r="GFG33" s="356"/>
      <c r="GFH33" s="290"/>
      <c r="GFI33" s="284"/>
      <c r="GFJ33" s="269"/>
      <c r="GFK33" s="280"/>
      <c r="GFL33" s="285"/>
      <c r="GFM33" s="34"/>
      <c r="GFN33" s="17"/>
      <c r="GFO33" s="74"/>
      <c r="GFP33" s="74"/>
      <c r="GFQ33" s="74"/>
      <c r="GFR33" s="34"/>
      <c r="GFS33" s="285"/>
      <c r="GFT33" s="353"/>
      <c r="GFU33" s="354"/>
      <c r="GFV33" s="23"/>
      <c r="GFW33" s="356"/>
      <c r="GFX33" s="290"/>
      <c r="GFY33" s="284"/>
      <c r="GFZ33" s="269"/>
      <c r="GGA33" s="280"/>
      <c r="GGB33" s="285"/>
      <c r="GGC33" s="34"/>
      <c r="GGD33" s="17"/>
      <c r="GGE33" s="74"/>
      <c r="GGF33" s="74"/>
      <c r="GGG33" s="74"/>
      <c r="GGH33" s="34"/>
      <c r="GGI33" s="285"/>
      <c r="GGJ33" s="353"/>
      <c r="GGK33" s="354"/>
      <c r="GGL33" s="23"/>
      <c r="GGM33" s="356"/>
      <c r="GGN33" s="290"/>
      <c r="GGO33" s="284"/>
      <c r="GGP33" s="269"/>
      <c r="GGQ33" s="280"/>
      <c r="GGR33" s="285"/>
      <c r="GGS33" s="34"/>
      <c r="GGT33" s="17"/>
      <c r="GGU33" s="74"/>
      <c r="GGV33" s="74"/>
      <c r="GGW33" s="74"/>
      <c r="GGX33" s="34"/>
      <c r="GGY33" s="285"/>
      <c r="GGZ33" s="353"/>
      <c r="GHA33" s="354"/>
      <c r="GHB33" s="23"/>
      <c r="GHC33" s="356"/>
      <c r="GHD33" s="290"/>
      <c r="GHE33" s="284"/>
      <c r="GHF33" s="269"/>
      <c r="GHG33" s="280"/>
      <c r="GHH33" s="285"/>
      <c r="GHI33" s="34"/>
      <c r="GHJ33" s="17"/>
      <c r="GHK33" s="74"/>
      <c r="GHL33" s="74"/>
      <c r="GHM33" s="74"/>
      <c r="GHN33" s="34"/>
      <c r="GHO33" s="285"/>
      <c r="GHP33" s="353"/>
      <c r="GHQ33" s="354"/>
      <c r="GHR33" s="23"/>
      <c r="GHS33" s="356"/>
      <c r="GHT33" s="290"/>
      <c r="GHU33" s="284"/>
      <c r="GHV33" s="269"/>
      <c r="GHW33" s="280"/>
      <c r="GHX33" s="285"/>
      <c r="GHY33" s="34"/>
      <c r="GHZ33" s="17"/>
      <c r="GIA33" s="74"/>
      <c r="GIB33" s="74"/>
      <c r="GIC33" s="74"/>
      <c r="GID33" s="34"/>
      <c r="GIE33" s="285"/>
      <c r="GIF33" s="353"/>
      <c r="GIG33" s="354"/>
      <c r="GIH33" s="23"/>
      <c r="GII33" s="356"/>
      <c r="GIJ33" s="290"/>
      <c r="GIK33" s="284"/>
      <c r="GIL33" s="269"/>
      <c r="GIM33" s="280"/>
      <c r="GIN33" s="285"/>
      <c r="GIO33" s="34"/>
      <c r="GIP33" s="17"/>
      <c r="GIQ33" s="74"/>
      <c r="GIR33" s="74"/>
      <c r="GIS33" s="74"/>
      <c r="GIT33" s="34"/>
      <c r="GIU33" s="285"/>
      <c r="GIV33" s="353"/>
      <c r="GIW33" s="354"/>
      <c r="GIX33" s="23"/>
      <c r="GIY33" s="356"/>
      <c r="GIZ33" s="290"/>
      <c r="GJA33" s="284"/>
      <c r="GJB33" s="269"/>
      <c r="GJC33" s="280"/>
      <c r="GJD33" s="285"/>
      <c r="GJE33" s="34"/>
      <c r="GJF33" s="17"/>
      <c r="GJG33" s="74"/>
      <c r="GJH33" s="74"/>
      <c r="GJI33" s="74"/>
      <c r="GJJ33" s="34"/>
      <c r="GJK33" s="285"/>
      <c r="GJL33" s="353"/>
      <c r="GJM33" s="354"/>
      <c r="GJN33" s="23"/>
      <c r="GJO33" s="356"/>
      <c r="GJP33" s="290"/>
      <c r="GJQ33" s="284"/>
      <c r="GJR33" s="269"/>
      <c r="GJS33" s="280"/>
      <c r="GJT33" s="285"/>
      <c r="GJU33" s="34"/>
      <c r="GJV33" s="17"/>
      <c r="GJW33" s="74"/>
      <c r="GJX33" s="74"/>
      <c r="GJY33" s="74"/>
      <c r="GJZ33" s="34"/>
      <c r="GKA33" s="285"/>
      <c r="GKB33" s="353"/>
      <c r="GKC33" s="354"/>
      <c r="GKD33" s="23"/>
      <c r="GKE33" s="356"/>
      <c r="GKF33" s="290"/>
      <c r="GKG33" s="284"/>
      <c r="GKH33" s="269"/>
      <c r="GKI33" s="280"/>
      <c r="GKJ33" s="285"/>
      <c r="GKK33" s="34"/>
      <c r="GKL33" s="17"/>
      <c r="GKM33" s="74"/>
      <c r="GKN33" s="74"/>
      <c r="GKO33" s="74"/>
      <c r="GKP33" s="34"/>
      <c r="GKQ33" s="285"/>
      <c r="GKR33" s="353"/>
      <c r="GKS33" s="354"/>
      <c r="GKT33" s="23"/>
      <c r="GKU33" s="356"/>
      <c r="GKV33" s="290"/>
      <c r="GKW33" s="284"/>
      <c r="GKX33" s="269"/>
      <c r="GKY33" s="280"/>
      <c r="GKZ33" s="285"/>
      <c r="GLA33" s="34"/>
      <c r="GLB33" s="17"/>
      <c r="GLC33" s="74"/>
      <c r="GLD33" s="74"/>
      <c r="GLE33" s="74"/>
      <c r="GLF33" s="34"/>
      <c r="GLG33" s="285"/>
      <c r="GLH33" s="353"/>
      <c r="GLI33" s="354"/>
      <c r="GLJ33" s="23"/>
      <c r="GLK33" s="356"/>
      <c r="GLL33" s="290"/>
      <c r="GLM33" s="284"/>
      <c r="GLN33" s="269"/>
      <c r="GLO33" s="280"/>
      <c r="GLP33" s="285"/>
      <c r="GLQ33" s="34"/>
      <c r="GLR33" s="17"/>
      <c r="GLS33" s="74"/>
      <c r="GLT33" s="74"/>
      <c r="GLU33" s="74"/>
      <c r="GLV33" s="34"/>
      <c r="GLW33" s="285"/>
      <c r="GLX33" s="353"/>
      <c r="GLY33" s="354"/>
      <c r="GLZ33" s="23"/>
      <c r="GMA33" s="356"/>
      <c r="GMB33" s="290"/>
      <c r="GMC33" s="284"/>
      <c r="GMD33" s="269"/>
      <c r="GME33" s="280"/>
      <c r="GMF33" s="285"/>
      <c r="GMG33" s="34"/>
      <c r="GMH33" s="17"/>
      <c r="GMI33" s="74"/>
      <c r="GMJ33" s="74"/>
      <c r="GMK33" s="74"/>
      <c r="GML33" s="34"/>
      <c r="GMM33" s="285"/>
      <c r="GMN33" s="353"/>
      <c r="GMO33" s="354"/>
      <c r="GMP33" s="23"/>
      <c r="GMQ33" s="356"/>
      <c r="GMR33" s="290"/>
      <c r="GMS33" s="284"/>
      <c r="GMT33" s="269"/>
      <c r="GMU33" s="280"/>
      <c r="GMV33" s="285"/>
      <c r="GMW33" s="34"/>
      <c r="GMX33" s="17"/>
      <c r="GMY33" s="74"/>
      <c r="GMZ33" s="74"/>
      <c r="GNA33" s="74"/>
      <c r="GNB33" s="34"/>
      <c r="GNC33" s="285"/>
      <c r="GND33" s="353"/>
      <c r="GNE33" s="354"/>
      <c r="GNF33" s="23"/>
      <c r="GNG33" s="356"/>
      <c r="GNH33" s="290"/>
      <c r="GNI33" s="284"/>
      <c r="GNJ33" s="269"/>
      <c r="GNK33" s="280"/>
      <c r="GNL33" s="285"/>
      <c r="GNM33" s="34"/>
      <c r="GNN33" s="17"/>
      <c r="GNO33" s="74"/>
      <c r="GNP33" s="74"/>
      <c r="GNQ33" s="74"/>
      <c r="GNR33" s="34"/>
      <c r="GNS33" s="285"/>
      <c r="GNT33" s="353"/>
      <c r="GNU33" s="354"/>
      <c r="GNV33" s="23"/>
      <c r="GNW33" s="356"/>
      <c r="GNX33" s="290"/>
      <c r="GNY33" s="284"/>
      <c r="GNZ33" s="269"/>
      <c r="GOA33" s="280"/>
      <c r="GOB33" s="285"/>
      <c r="GOC33" s="34"/>
      <c r="GOD33" s="17"/>
      <c r="GOE33" s="74"/>
      <c r="GOF33" s="74"/>
      <c r="GOG33" s="74"/>
      <c r="GOH33" s="34"/>
      <c r="GOI33" s="285"/>
      <c r="GOJ33" s="353"/>
      <c r="GOK33" s="354"/>
      <c r="GOL33" s="23"/>
      <c r="GOM33" s="356"/>
      <c r="GON33" s="290"/>
      <c r="GOO33" s="284"/>
      <c r="GOP33" s="269"/>
      <c r="GOQ33" s="280"/>
      <c r="GOR33" s="285"/>
      <c r="GOS33" s="34"/>
      <c r="GOT33" s="17"/>
      <c r="GOU33" s="74"/>
      <c r="GOV33" s="74"/>
      <c r="GOW33" s="74"/>
      <c r="GOX33" s="34"/>
      <c r="GOY33" s="285"/>
      <c r="GOZ33" s="353"/>
      <c r="GPA33" s="354"/>
      <c r="GPB33" s="23"/>
      <c r="GPC33" s="356"/>
      <c r="GPD33" s="290"/>
      <c r="GPE33" s="284"/>
      <c r="GPF33" s="269"/>
      <c r="GPG33" s="280"/>
      <c r="GPH33" s="285"/>
      <c r="GPI33" s="34"/>
      <c r="GPJ33" s="17"/>
      <c r="GPK33" s="74"/>
      <c r="GPL33" s="74"/>
      <c r="GPM33" s="74"/>
      <c r="GPN33" s="34"/>
      <c r="GPO33" s="285"/>
      <c r="GPP33" s="353"/>
      <c r="GPQ33" s="354"/>
      <c r="GPR33" s="23"/>
      <c r="GPS33" s="356"/>
      <c r="GPT33" s="290"/>
      <c r="GPU33" s="284"/>
      <c r="GPV33" s="269"/>
      <c r="GPW33" s="280"/>
      <c r="GPX33" s="285"/>
      <c r="GPY33" s="34"/>
      <c r="GPZ33" s="17"/>
      <c r="GQA33" s="74"/>
      <c r="GQB33" s="74"/>
      <c r="GQC33" s="74"/>
      <c r="GQD33" s="34"/>
      <c r="GQE33" s="285"/>
      <c r="GQF33" s="353"/>
      <c r="GQG33" s="354"/>
      <c r="GQH33" s="23"/>
      <c r="GQI33" s="356"/>
      <c r="GQJ33" s="290"/>
      <c r="GQK33" s="284"/>
      <c r="GQL33" s="269"/>
      <c r="GQM33" s="280"/>
      <c r="GQN33" s="285"/>
      <c r="GQO33" s="34"/>
      <c r="GQP33" s="17"/>
      <c r="GQQ33" s="74"/>
      <c r="GQR33" s="74"/>
      <c r="GQS33" s="74"/>
      <c r="GQT33" s="34"/>
      <c r="GQU33" s="285"/>
      <c r="GQV33" s="353"/>
      <c r="GQW33" s="354"/>
      <c r="GQX33" s="23"/>
      <c r="GQY33" s="356"/>
      <c r="GQZ33" s="290"/>
      <c r="GRA33" s="284"/>
      <c r="GRB33" s="269"/>
      <c r="GRC33" s="280"/>
      <c r="GRD33" s="285"/>
      <c r="GRE33" s="34"/>
      <c r="GRF33" s="17"/>
      <c r="GRG33" s="74"/>
      <c r="GRH33" s="74"/>
      <c r="GRI33" s="74"/>
      <c r="GRJ33" s="34"/>
      <c r="GRK33" s="285"/>
      <c r="GRL33" s="353"/>
      <c r="GRM33" s="354"/>
      <c r="GRN33" s="23"/>
      <c r="GRO33" s="356"/>
      <c r="GRP33" s="290"/>
      <c r="GRQ33" s="284"/>
      <c r="GRR33" s="269"/>
      <c r="GRS33" s="280"/>
      <c r="GRT33" s="285"/>
      <c r="GRU33" s="34"/>
      <c r="GRV33" s="17"/>
      <c r="GRW33" s="74"/>
      <c r="GRX33" s="74"/>
      <c r="GRY33" s="74"/>
      <c r="GRZ33" s="34"/>
      <c r="GSA33" s="285"/>
      <c r="GSB33" s="353"/>
      <c r="GSC33" s="354"/>
      <c r="GSD33" s="23"/>
      <c r="GSE33" s="356"/>
      <c r="GSF33" s="290"/>
      <c r="GSG33" s="284"/>
      <c r="GSH33" s="269"/>
      <c r="GSI33" s="280"/>
      <c r="GSJ33" s="285"/>
      <c r="GSK33" s="34"/>
      <c r="GSL33" s="17"/>
      <c r="GSM33" s="74"/>
      <c r="GSN33" s="74"/>
      <c r="GSO33" s="74"/>
      <c r="GSP33" s="34"/>
      <c r="GSQ33" s="285"/>
      <c r="GSR33" s="353"/>
      <c r="GSS33" s="354"/>
      <c r="GST33" s="23"/>
      <c r="GSU33" s="356"/>
      <c r="GSV33" s="290"/>
      <c r="GSW33" s="284"/>
      <c r="GSX33" s="269"/>
      <c r="GSY33" s="280"/>
      <c r="GSZ33" s="285"/>
      <c r="GTA33" s="34"/>
      <c r="GTB33" s="17"/>
      <c r="GTC33" s="74"/>
      <c r="GTD33" s="74"/>
      <c r="GTE33" s="74"/>
      <c r="GTF33" s="34"/>
      <c r="GTG33" s="285"/>
      <c r="GTH33" s="353"/>
      <c r="GTI33" s="354"/>
      <c r="GTJ33" s="23"/>
      <c r="GTK33" s="356"/>
      <c r="GTL33" s="290"/>
      <c r="GTM33" s="284"/>
      <c r="GTN33" s="269"/>
      <c r="GTO33" s="280"/>
      <c r="GTP33" s="285"/>
      <c r="GTQ33" s="34"/>
      <c r="GTR33" s="17"/>
      <c r="GTS33" s="74"/>
      <c r="GTT33" s="74"/>
      <c r="GTU33" s="74"/>
      <c r="GTV33" s="34"/>
      <c r="GTW33" s="285"/>
      <c r="GTX33" s="353"/>
      <c r="GTY33" s="354"/>
      <c r="GTZ33" s="23"/>
      <c r="GUA33" s="356"/>
      <c r="GUB33" s="290"/>
      <c r="GUC33" s="284"/>
      <c r="GUD33" s="269"/>
      <c r="GUE33" s="280"/>
      <c r="GUF33" s="285"/>
      <c r="GUG33" s="34"/>
      <c r="GUH33" s="17"/>
      <c r="GUI33" s="74"/>
      <c r="GUJ33" s="74"/>
      <c r="GUK33" s="74"/>
      <c r="GUL33" s="34"/>
      <c r="GUM33" s="285"/>
      <c r="GUN33" s="353"/>
      <c r="GUO33" s="354"/>
      <c r="GUP33" s="23"/>
      <c r="GUQ33" s="356"/>
      <c r="GUR33" s="290"/>
      <c r="GUS33" s="284"/>
      <c r="GUT33" s="269"/>
      <c r="GUU33" s="280"/>
      <c r="GUV33" s="285"/>
      <c r="GUW33" s="34"/>
      <c r="GUX33" s="17"/>
      <c r="GUY33" s="74"/>
      <c r="GUZ33" s="74"/>
      <c r="GVA33" s="74"/>
      <c r="GVB33" s="34"/>
      <c r="GVC33" s="285"/>
      <c r="GVD33" s="353"/>
      <c r="GVE33" s="354"/>
      <c r="GVF33" s="23"/>
      <c r="GVG33" s="356"/>
      <c r="GVH33" s="290"/>
      <c r="GVI33" s="284"/>
      <c r="GVJ33" s="269"/>
      <c r="GVK33" s="280"/>
      <c r="GVL33" s="285"/>
      <c r="GVM33" s="34"/>
      <c r="GVN33" s="17"/>
      <c r="GVO33" s="74"/>
      <c r="GVP33" s="74"/>
      <c r="GVQ33" s="74"/>
      <c r="GVR33" s="34"/>
      <c r="GVS33" s="285"/>
      <c r="GVT33" s="353"/>
      <c r="GVU33" s="354"/>
      <c r="GVV33" s="23"/>
      <c r="GVW33" s="356"/>
      <c r="GVX33" s="290"/>
      <c r="GVY33" s="284"/>
      <c r="GVZ33" s="269"/>
      <c r="GWA33" s="280"/>
      <c r="GWB33" s="285"/>
      <c r="GWC33" s="34"/>
      <c r="GWD33" s="17"/>
      <c r="GWE33" s="74"/>
      <c r="GWF33" s="74"/>
      <c r="GWG33" s="74"/>
      <c r="GWH33" s="34"/>
      <c r="GWI33" s="285"/>
      <c r="GWJ33" s="353"/>
      <c r="GWK33" s="354"/>
      <c r="GWL33" s="23"/>
      <c r="GWM33" s="356"/>
      <c r="GWN33" s="290"/>
      <c r="GWO33" s="284"/>
      <c r="GWP33" s="269"/>
      <c r="GWQ33" s="280"/>
      <c r="GWR33" s="285"/>
      <c r="GWS33" s="34"/>
      <c r="GWT33" s="17"/>
      <c r="GWU33" s="74"/>
      <c r="GWV33" s="74"/>
      <c r="GWW33" s="74"/>
      <c r="GWX33" s="34"/>
      <c r="GWY33" s="285"/>
      <c r="GWZ33" s="353"/>
      <c r="GXA33" s="354"/>
      <c r="GXB33" s="23"/>
      <c r="GXC33" s="356"/>
      <c r="GXD33" s="290"/>
      <c r="GXE33" s="284"/>
      <c r="GXF33" s="269"/>
      <c r="GXG33" s="280"/>
      <c r="GXH33" s="285"/>
      <c r="GXI33" s="34"/>
      <c r="GXJ33" s="17"/>
      <c r="GXK33" s="74"/>
      <c r="GXL33" s="74"/>
      <c r="GXM33" s="74"/>
      <c r="GXN33" s="34"/>
      <c r="GXO33" s="285"/>
      <c r="GXP33" s="353"/>
      <c r="GXQ33" s="354"/>
      <c r="GXR33" s="23"/>
      <c r="GXS33" s="356"/>
      <c r="GXT33" s="290"/>
      <c r="GXU33" s="284"/>
      <c r="GXV33" s="269"/>
      <c r="GXW33" s="280"/>
      <c r="GXX33" s="285"/>
      <c r="GXY33" s="34"/>
      <c r="GXZ33" s="17"/>
      <c r="GYA33" s="74"/>
      <c r="GYB33" s="74"/>
      <c r="GYC33" s="74"/>
      <c r="GYD33" s="34"/>
      <c r="GYE33" s="285"/>
      <c r="GYF33" s="353"/>
      <c r="GYG33" s="354"/>
      <c r="GYH33" s="23"/>
      <c r="GYI33" s="356"/>
      <c r="GYJ33" s="290"/>
      <c r="GYK33" s="284"/>
      <c r="GYL33" s="269"/>
      <c r="GYM33" s="280"/>
      <c r="GYN33" s="285"/>
      <c r="GYO33" s="34"/>
      <c r="GYP33" s="17"/>
      <c r="GYQ33" s="74"/>
      <c r="GYR33" s="74"/>
      <c r="GYS33" s="74"/>
      <c r="GYT33" s="34"/>
      <c r="GYU33" s="285"/>
      <c r="GYV33" s="353"/>
      <c r="GYW33" s="354"/>
      <c r="GYX33" s="23"/>
      <c r="GYY33" s="356"/>
      <c r="GYZ33" s="290"/>
      <c r="GZA33" s="284"/>
      <c r="GZB33" s="269"/>
      <c r="GZC33" s="280"/>
      <c r="GZD33" s="285"/>
      <c r="GZE33" s="34"/>
      <c r="GZF33" s="17"/>
      <c r="GZG33" s="74"/>
      <c r="GZH33" s="74"/>
      <c r="GZI33" s="74"/>
      <c r="GZJ33" s="34"/>
      <c r="GZK33" s="285"/>
      <c r="GZL33" s="353"/>
      <c r="GZM33" s="354"/>
      <c r="GZN33" s="23"/>
      <c r="GZO33" s="356"/>
      <c r="GZP33" s="290"/>
      <c r="GZQ33" s="284"/>
      <c r="GZR33" s="269"/>
      <c r="GZS33" s="280"/>
      <c r="GZT33" s="285"/>
      <c r="GZU33" s="34"/>
      <c r="GZV33" s="17"/>
      <c r="GZW33" s="74"/>
      <c r="GZX33" s="74"/>
      <c r="GZY33" s="74"/>
      <c r="GZZ33" s="34"/>
      <c r="HAA33" s="285"/>
      <c r="HAB33" s="353"/>
      <c r="HAC33" s="354"/>
      <c r="HAD33" s="23"/>
      <c r="HAE33" s="356"/>
      <c r="HAF33" s="290"/>
      <c r="HAG33" s="284"/>
      <c r="HAH33" s="269"/>
      <c r="HAI33" s="280"/>
      <c r="HAJ33" s="285"/>
      <c r="HAK33" s="34"/>
      <c r="HAL33" s="17"/>
      <c r="HAM33" s="74"/>
      <c r="HAN33" s="74"/>
      <c r="HAO33" s="74"/>
      <c r="HAP33" s="34"/>
      <c r="HAQ33" s="285"/>
      <c r="HAR33" s="353"/>
      <c r="HAS33" s="354"/>
      <c r="HAT33" s="23"/>
      <c r="HAU33" s="356"/>
      <c r="HAV33" s="290"/>
      <c r="HAW33" s="284"/>
      <c r="HAX33" s="269"/>
      <c r="HAY33" s="280"/>
      <c r="HAZ33" s="285"/>
      <c r="HBA33" s="34"/>
      <c r="HBB33" s="17"/>
      <c r="HBC33" s="74"/>
      <c r="HBD33" s="74"/>
      <c r="HBE33" s="74"/>
      <c r="HBF33" s="34"/>
      <c r="HBG33" s="285"/>
      <c r="HBH33" s="353"/>
      <c r="HBI33" s="354"/>
      <c r="HBJ33" s="23"/>
      <c r="HBK33" s="356"/>
      <c r="HBL33" s="290"/>
      <c r="HBM33" s="284"/>
      <c r="HBN33" s="269"/>
      <c r="HBO33" s="280"/>
      <c r="HBP33" s="285"/>
      <c r="HBQ33" s="34"/>
      <c r="HBR33" s="17"/>
      <c r="HBS33" s="74"/>
      <c r="HBT33" s="74"/>
      <c r="HBU33" s="74"/>
      <c r="HBV33" s="34"/>
      <c r="HBW33" s="285"/>
      <c r="HBX33" s="353"/>
      <c r="HBY33" s="354"/>
      <c r="HBZ33" s="23"/>
      <c r="HCA33" s="356"/>
      <c r="HCB33" s="290"/>
      <c r="HCC33" s="284"/>
      <c r="HCD33" s="269"/>
      <c r="HCE33" s="280"/>
      <c r="HCF33" s="285"/>
      <c r="HCG33" s="34"/>
      <c r="HCH33" s="17"/>
      <c r="HCI33" s="74"/>
      <c r="HCJ33" s="74"/>
      <c r="HCK33" s="74"/>
      <c r="HCL33" s="34"/>
      <c r="HCM33" s="285"/>
      <c r="HCN33" s="353"/>
      <c r="HCO33" s="354"/>
      <c r="HCP33" s="23"/>
      <c r="HCQ33" s="356"/>
      <c r="HCR33" s="290"/>
      <c r="HCS33" s="284"/>
      <c r="HCT33" s="269"/>
      <c r="HCU33" s="280"/>
      <c r="HCV33" s="285"/>
      <c r="HCW33" s="34"/>
      <c r="HCX33" s="17"/>
      <c r="HCY33" s="74"/>
      <c r="HCZ33" s="74"/>
      <c r="HDA33" s="74"/>
      <c r="HDB33" s="34"/>
      <c r="HDC33" s="285"/>
      <c r="HDD33" s="353"/>
      <c r="HDE33" s="354"/>
      <c r="HDF33" s="23"/>
      <c r="HDG33" s="356"/>
      <c r="HDH33" s="290"/>
      <c r="HDI33" s="284"/>
      <c r="HDJ33" s="269"/>
      <c r="HDK33" s="280"/>
      <c r="HDL33" s="285"/>
      <c r="HDM33" s="34"/>
      <c r="HDN33" s="17"/>
      <c r="HDO33" s="74"/>
      <c r="HDP33" s="74"/>
      <c r="HDQ33" s="74"/>
      <c r="HDR33" s="34"/>
      <c r="HDS33" s="285"/>
      <c r="HDT33" s="353"/>
      <c r="HDU33" s="354"/>
      <c r="HDV33" s="23"/>
      <c r="HDW33" s="356"/>
      <c r="HDX33" s="290"/>
      <c r="HDY33" s="284"/>
      <c r="HDZ33" s="269"/>
      <c r="HEA33" s="280"/>
      <c r="HEB33" s="285"/>
      <c r="HEC33" s="34"/>
      <c r="HED33" s="17"/>
      <c r="HEE33" s="74"/>
      <c r="HEF33" s="74"/>
      <c r="HEG33" s="74"/>
      <c r="HEH33" s="34"/>
      <c r="HEI33" s="285"/>
      <c r="HEJ33" s="353"/>
      <c r="HEK33" s="354"/>
      <c r="HEL33" s="23"/>
      <c r="HEM33" s="356"/>
      <c r="HEN33" s="290"/>
      <c r="HEO33" s="284"/>
      <c r="HEP33" s="269"/>
      <c r="HEQ33" s="280"/>
      <c r="HER33" s="285"/>
      <c r="HES33" s="34"/>
      <c r="HET33" s="17"/>
      <c r="HEU33" s="74"/>
      <c r="HEV33" s="74"/>
      <c r="HEW33" s="74"/>
      <c r="HEX33" s="34"/>
      <c r="HEY33" s="285"/>
      <c r="HEZ33" s="353"/>
      <c r="HFA33" s="354"/>
      <c r="HFB33" s="23"/>
      <c r="HFC33" s="356"/>
      <c r="HFD33" s="290"/>
      <c r="HFE33" s="284"/>
      <c r="HFF33" s="269"/>
      <c r="HFG33" s="280"/>
      <c r="HFH33" s="285"/>
      <c r="HFI33" s="34"/>
      <c r="HFJ33" s="17"/>
      <c r="HFK33" s="74"/>
      <c r="HFL33" s="74"/>
      <c r="HFM33" s="74"/>
      <c r="HFN33" s="34"/>
      <c r="HFO33" s="285"/>
      <c r="HFP33" s="353"/>
      <c r="HFQ33" s="354"/>
      <c r="HFR33" s="23"/>
      <c r="HFS33" s="356"/>
      <c r="HFT33" s="290"/>
      <c r="HFU33" s="284"/>
      <c r="HFV33" s="269"/>
      <c r="HFW33" s="280"/>
      <c r="HFX33" s="285"/>
      <c r="HFY33" s="34"/>
      <c r="HFZ33" s="17"/>
      <c r="HGA33" s="74"/>
      <c r="HGB33" s="74"/>
      <c r="HGC33" s="74"/>
      <c r="HGD33" s="34"/>
      <c r="HGE33" s="285"/>
      <c r="HGF33" s="353"/>
      <c r="HGG33" s="354"/>
      <c r="HGH33" s="23"/>
      <c r="HGI33" s="356"/>
      <c r="HGJ33" s="290"/>
      <c r="HGK33" s="284"/>
      <c r="HGL33" s="269"/>
      <c r="HGM33" s="280"/>
      <c r="HGN33" s="285"/>
      <c r="HGO33" s="34"/>
      <c r="HGP33" s="17"/>
      <c r="HGQ33" s="74"/>
      <c r="HGR33" s="74"/>
      <c r="HGS33" s="74"/>
      <c r="HGT33" s="34"/>
      <c r="HGU33" s="285"/>
      <c r="HGV33" s="353"/>
      <c r="HGW33" s="354"/>
      <c r="HGX33" s="23"/>
      <c r="HGY33" s="356"/>
      <c r="HGZ33" s="290"/>
      <c r="HHA33" s="284"/>
      <c r="HHB33" s="269"/>
      <c r="HHC33" s="280"/>
      <c r="HHD33" s="285"/>
      <c r="HHE33" s="34"/>
      <c r="HHF33" s="17"/>
      <c r="HHG33" s="74"/>
      <c r="HHH33" s="74"/>
      <c r="HHI33" s="74"/>
      <c r="HHJ33" s="34"/>
      <c r="HHK33" s="285"/>
      <c r="HHL33" s="353"/>
      <c r="HHM33" s="354"/>
      <c r="HHN33" s="23"/>
      <c r="HHO33" s="356"/>
      <c r="HHP33" s="290"/>
      <c r="HHQ33" s="284"/>
      <c r="HHR33" s="269"/>
      <c r="HHS33" s="280"/>
      <c r="HHT33" s="285"/>
      <c r="HHU33" s="34"/>
      <c r="HHV33" s="17"/>
      <c r="HHW33" s="74"/>
      <c r="HHX33" s="74"/>
      <c r="HHY33" s="74"/>
      <c r="HHZ33" s="34"/>
      <c r="HIA33" s="285"/>
      <c r="HIB33" s="353"/>
      <c r="HIC33" s="354"/>
      <c r="HID33" s="23"/>
      <c r="HIE33" s="356"/>
      <c r="HIF33" s="290"/>
      <c r="HIG33" s="284"/>
      <c r="HIH33" s="269"/>
      <c r="HII33" s="280"/>
      <c r="HIJ33" s="285"/>
      <c r="HIK33" s="34"/>
      <c r="HIL33" s="17"/>
      <c r="HIM33" s="74"/>
      <c r="HIN33" s="74"/>
      <c r="HIO33" s="74"/>
      <c r="HIP33" s="34"/>
      <c r="HIQ33" s="285"/>
      <c r="HIR33" s="353"/>
      <c r="HIS33" s="354"/>
      <c r="HIT33" s="23"/>
      <c r="HIU33" s="356"/>
      <c r="HIV33" s="290"/>
      <c r="HIW33" s="284"/>
      <c r="HIX33" s="269"/>
      <c r="HIY33" s="280"/>
      <c r="HIZ33" s="285"/>
      <c r="HJA33" s="34"/>
      <c r="HJB33" s="17"/>
      <c r="HJC33" s="74"/>
      <c r="HJD33" s="74"/>
      <c r="HJE33" s="74"/>
      <c r="HJF33" s="34"/>
      <c r="HJG33" s="285"/>
      <c r="HJH33" s="353"/>
      <c r="HJI33" s="354"/>
      <c r="HJJ33" s="23"/>
      <c r="HJK33" s="356"/>
      <c r="HJL33" s="290"/>
      <c r="HJM33" s="284"/>
      <c r="HJN33" s="269"/>
      <c r="HJO33" s="280"/>
      <c r="HJP33" s="285"/>
      <c r="HJQ33" s="34"/>
      <c r="HJR33" s="17"/>
      <c r="HJS33" s="74"/>
      <c r="HJT33" s="74"/>
      <c r="HJU33" s="74"/>
      <c r="HJV33" s="34"/>
      <c r="HJW33" s="285"/>
      <c r="HJX33" s="353"/>
      <c r="HJY33" s="354"/>
      <c r="HJZ33" s="23"/>
      <c r="HKA33" s="356"/>
      <c r="HKB33" s="290"/>
      <c r="HKC33" s="284"/>
      <c r="HKD33" s="269"/>
      <c r="HKE33" s="280"/>
      <c r="HKF33" s="285"/>
      <c r="HKG33" s="34"/>
      <c r="HKH33" s="17"/>
      <c r="HKI33" s="74"/>
      <c r="HKJ33" s="74"/>
      <c r="HKK33" s="74"/>
      <c r="HKL33" s="34"/>
      <c r="HKM33" s="285"/>
      <c r="HKN33" s="353"/>
      <c r="HKO33" s="354"/>
      <c r="HKP33" s="23"/>
      <c r="HKQ33" s="356"/>
      <c r="HKR33" s="290"/>
      <c r="HKS33" s="284"/>
      <c r="HKT33" s="269"/>
      <c r="HKU33" s="280"/>
      <c r="HKV33" s="285"/>
      <c r="HKW33" s="34"/>
      <c r="HKX33" s="17"/>
      <c r="HKY33" s="74"/>
      <c r="HKZ33" s="74"/>
      <c r="HLA33" s="74"/>
      <c r="HLB33" s="34"/>
      <c r="HLC33" s="285"/>
      <c r="HLD33" s="353"/>
      <c r="HLE33" s="354"/>
      <c r="HLF33" s="23"/>
      <c r="HLG33" s="356"/>
      <c r="HLH33" s="290"/>
      <c r="HLI33" s="284"/>
      <c r="HLJ33" s="269"/>
      <c r="HLK33" s="280"/>
      <c r="HLL33" s="285"/>
      <c r="HLM33" s="34"/>
      <c r="HLN33" s="17"/>
      <c r="HLO33" s="74"/>
      <c r="HLP33" s="74"/>
      <c r="HLQ33" s="74"/>
      <c r="HLR33" s="34"/>
      <c r="HLS33" s="285"/>
      <c r="HLT33" s="353"/>
      <c r="HLU33" s="354"/>
      <c r="HLV33" s="23"/>
      <c r="HLW33" s="356"/>
      <c r="HLX33" s="290"/>
      <c r="HLY33" s="284"/>
      <c r="HLZ33" s="269"/>
      <c r="HMA33" s="280"/>
      <c r="HMB33" s="285"/>
      <c r="HMC33" s="34"/>
      <c r="HMD33" s="17"/>
      <c r="HME33" s="74"/>
      <c r="HMF33" s="74"/>
      <c r="HMG33" s="74"/>
      <c r="HMH33" s="34"/>
      <c r="HMI33" s="285"/>
      <c r="HMJ33" s="353"/>
      <c r="HMK33" s="354"/>
      <c r="HML33" s="23"/>
      <c r="HMM33" s="356"/>
      <c r="HMN33" s="290"/>
      <c r="HMO33" s="284"/>
      <c r="HMP33" s="269"/>
      <c r="HMQ33" s="280"/>
      <c r="HMR33" s="285"/>
      <c r="HMS33" s="34"/>
      <c r="HMT33" s="17"/>
      <c r="HMU33" s="74"/>
      <c r="HMV33" s="74"/>
      <c r="HMW33" s="74"/>
      <c r="HMX33" s="34"/>
      <c r="HMY33" s="285"/>
      <c r="HMZ33" s="353"/>
      <c r="HNA33" s="354"/>
      <c r="HNB33" s="23"/>
      <c r="HNC33" s="356"/>
      <c r="HND33" s="290"/>
      <c r="HNE33" s="284"/>
      <c r="HNF33" s="269"/>
      <c r="HNG33" s="280"/>
      <c r="HNH33" s="285"/>
      <c r="HNI33" s="34"/>
      <c r="HNJ33" s="17"/>
      <c r="HNK33" s="74"/>
      <c r="HNL33" s="74"/>
      <c r="HNM33" s="74"/>
      <c r="HNN33" s="34"/>
      <c r="HNO33" s="285"/>
      <c r="HNP33" s="353"/>
      <c r="HNQ33" s="354"/>
      <c r="HNR33" s="23"/>
      <c r="HNS33" s="356"/>
      <c r="HNT33" s="290"/>
      <c r="HNU33" s="284"/>
      <c r="HNV33" s="269"/>
      <c r="HNW33" s="280"/>
      <c r="HNX33" s="285"/>
      <c r="HNY33" s="34"/>
      <c r="HNZ33" s="17"/>
      <c r="HOA33" s="74"/>
      <c r="HOB33" s="74"/>
      <c r="HOC33" s="74"/>
      <c r="HOD33" s="34"/>
      <c r="HOE33" s="285"/>
      <c r="HOF33" s="353"/>
      <c r="HOG33" s="354"/>
      <c r="HOH33" s="23"/>
      <c r="HOI33" s="356"/>
      <c r="HOJ33" s="290"/>
      <c r="HOK33" s="284"/>
      <c r="HOL33" s="269"/>
      <c r="HOM33" s="280"/>
      <c r="HON33" s="285"/>
      <c r="HOO33" s="34"/>
      <c r="HOP33" s="17"/>
      <c r="HOQ33" s="74"/>
      <c r="HOR33" s="74"/>
      <c r="HOS33" s="74"/>
      <c r="HOT33" s="34"/>
      <c r="HOU33" s="285"/>
      <c r="HOV33" s="353"/>
      <c r="HOW33" s="354"/>
      <c r="HOX33" s="23"/>
      <c r="HOY33" s="356"/>
      <c r="HOZ33" s="290"/>
      <c r="HPA33" s="284"/>
      <c r="HPB33" s="269"/>
      <c r="HPC33" s="280"/>
      <c r="HPD33" s="285"/>
      <c r="HPE33" s="34"/>
      <c r="HPF33" s="17"/>
      <c r="HPG33" s="74"/>
      <c r="HPH33" s="74"/>
      <c r="HPI33" s="74"/>
      <c r="HPJ33" s="34"/>
      <c r="HPK33" s="285"/>
      <c r="HPL33" s="353"/>
      <c r="HPM33" s="354"/>
      <c r="HPN33" s="23"/>
      <c r="HPO33" s="356"/>
      <c r="HPP33" s="290"/>
      <c r="HPQ33" s="284"/>
      <c r="HPR33" s="269"/>
      <c r="HPS33" s="280"/>
      <c r="HPT33" s="285"/>
      <c r="HPU33" s="34"/>
      <c r="HPV33" s="17"/>
      <c r="HPW33" s="74"/>
      <c r="HPX33" s="74"/>
      <c r="HPY33" s="74"/>
      <c r="HPZ33" s="34"/>
      <c r="HQA33" s="285"/>
      <c r="HQB33" s="353"/>
      <c r="HQC33" s="354"/>
      <c r="HQD33" s="23"/>
      <c r="HQE33" s="356"/>
      <c r="HQF33" s="290"/>
      <c r="HQG33" s="284"/>
      <c r="HQH33" s="269"/>
      <c r="HQI33" s="280"/>
      <c r="HQJ33" s="285"/>
      <c r="HQK33" s="34"/>
      <c r="HQL33" s="17"/>
      <c r="HQM33" s="74"/>
      <c r="HQN33" s="74"/>
      <c r="HQO33" s="74"/>
      <c r="HQP33" s="34"/>
      <c r="HQQ33" s="285"/>
      <c r="HQR33" s="353"/>
      <c r="HQS33" s="354"/>
      <c r="HQT33" s="23"/>
      <c r="HQU33" s="356"/>
      <c r="HQV33" s="290"/>
      <c r="HQW33" s="284"/>
      <c r="HQX33" s="269"/>
      <c r="HQY33" s="280"/>
      <c r="HQZ33" s="285"/>
      <c r="HRA33" s="34"/>
      <c r="HRB33" s="17"/>
      <c r="HRC33" s="74"/>
      <c r="HRD33" s="74"/>
      <c r="HRE33" s="74"/>
      <c r="HRF33" s="34"/>
      <c r="HRG33" s="285"/>
      <c r="HRH33" s="353"/>
      <c r="HRI33" s="354"/>
      <c r="HRJ33" s="23"/>
      <c r="HRK33" s="356"/>
      <c r="HRL33" s="290"/>
      <c r="HRM33" s="284"/>
      <c r="HRN33" s="269"/>
      <c r="HRO33" s="280"/>
      <c r="HRP33" s="285"/>
      <c r="HRQ33" s="34"/>
      <c r="HRR33" s="17"/>
      <c r="HRS33" s="74"/>
      <c r="HRT33" s="74"/>
      <c r="HRU33" s="74"/>
      <c r="HRV33" s="34"/>
      <c r="HRW33" s="285"/>
      <c r="HRX33" s="353"/>
      <c r="HRY33" s="354"/>
      <c r="HRZ33" s="23"/>
      <c r="HSA33" s="356"/>
      <c r="HSB33" s="290"/>
      <c r="HSC33" s="284"/>
      <c r="HSD33" s="269"/>
      <c r="HSE33" s="280"/>
      <c r="HSF33" s="285"/>
      <c r="HSG33" s="34"/>
      <c r="HSH33" s="17"/>
      <c r="HSI33" s="74"/>
      <c r="HSJ33" s="74"/>
      <c r="HSK33" s="74"/>
      <c r="HSL33" s="34"/>
      <c r="HSM33" s="285"/>
      <c r="HSN33" s="353"/>
      <c r="HSO33" s="354"/>
      <c r="HSP33" s="23"/>
      <c r="HSQ33" s="356"/>
      <c r="HSR33" s="290"/>
      <c r="HSS33" s="284"/>
      <c r="HST33" s="269"/>
      <c r="HSU33" s="280"/>
      <c r="HSV33" s="285"/>
      <c r="HSW33" s="34"/>
      <c r="HSX33" s="17"/>
      <c r="HSY33" s="74"/>
      <c r="HSZ33" s="74"/>
      <c r="HTA33" s="74"/>
      <c r="HTB33" s="34"/>
      <c r="HTC33" s="285"/>
      <c r="HTD33" s="353"/>
      <c r="HTE33" s="354"/>
      <c r="HTF33" s="23"/>
      <c r="HTG33" s="356"/>
      <c r="HTH33" s="290"/>
      <c r="HTI33" s="284"/>
      <c r="HTJ33" s="269"/>
      <c r="HTK33" s="280"/>
      <c r="HTL33" s="285"/>
      <c r="HTM33" s="34"/>
      <c r="HTN33" s="17"/>
      <c r="HTO33" s="74"/>
      <c r="HTP33" s="74"/>
      <c r="HTQ33" s="74"/>
      <c r="HTR33" s="34"/>
      <c r="HTS33" s="285"/>
      <c r="HTT33" s="353"/>
      <c r="HTU33" s="354"/>
      <c r="HTV33" s="23"/>
      <c r="HTW33" s="356"/>
      <c r="HTX33" s="290"/>
      <c r="HTY33" s="284"/>
      <c r="HTZ33" s="269"/>
      <c r="HUA33" s="280"/>
      <c r="HUB33" s="285"/>
      <c r="HUC33" s="34"/>
      <c r="HUD33" s="17"/>
      <c r="HUE33" s="74"/>
      <c r="HUF33" s="74"/>
      <c r="HUG33" s="74"/>
      <c r="HUH33" s="34"/>
      <c r="HUI33" s="285"/>
      <c r="HUJ33" s="353"/>
      <c r="HUK33" s="354"/>
      <c r="HUL33" s="23"/>
      <c r="HUM33" s="356"/>
      <c r="HUN33" s="290"/>
      <c r="HUO33" s="284"/>
      <c r="HUP33" s="269"/>
      <c r="HUQ33" s="280"/>
      <c r="HUR33" s="285"/>
      <c r="HUS33" s="34"/>
      <c r="HUT33" s="17"/>
      <c r="HUU33" s="74"/>
      <c r="HUV33" s="74"/>
      <c r="HUW33" s="74"/>
      <c r="HUX33" s="34"/>
      <c r="HUY33" s="285"/>
      <c r="HUZ33" s="353"/>
      <c r="HVA33" s="354"/>
      <c r="HVB33" s="23"/>
      <c r="HVC33" s="356"/>
      <c r="HVD33" s="290"/>
      <c r="HVE33" s="284"/>
      <c r="HVF33" s="269"/>
      <c r="HVG33" s="280"/>
      <c r="HVH33" s="285"/>
      <c r="HVI33" s="34"/>
      <c r="HVJ33" s="17"/>
      <c r="HVK33" s="74"/>
      <c r="HVL33" s="74"/>
      <c r="HVM33" s="74"/>
      <c r="HVN33" s="34"/>
      <c r="HVO33" s="285"/>
      <c r="HVP33" s="353"/>
      <c r="HVQ33" s="354"/>
      <c r="HVR33" s="23"/>
      <c r="HVS33" s="356"/>
      <c r="HVT33" s="290"/>
      <c r="HVU33" s="284"/>
      <c r="HVV33" s="269"/>
      <c r="HVW33" s="280"/>
      <c r="HVX33" s="285"/>
      <c r="HVY33" s="34"/>
      <c r="HVZ33" s="17"/>
      <c r="HWA33" s="74"/>
      <c r="HWB33" s="74"/>
      <c r="HWC33" s="74"/>
      <c r="HWD33" s="34"/>
      <c r="HWE33" s="285"/>
      <c r="HWF33" s="353"/>
      <c r="HWG33" s="354"/>
      <c r="HWH33" s="23"/>
      <c r="HWI33" s="356"/>
      <c r="HWJ33" s="290"/>
      <c r="HWK33" s="284"/>
      <c r="HWL33" s="269"/>
      <c r="HWM33" s="280"/>
      <c r="HWN33" s="285"/>
      <c r="HWO33" s="34"/>
      <c r="HWP33" s="17"/>
      <c r="HWQ33" s="74"/>
      <c r="HWR33" s="74"/>
      <c r="HWS33" s="74"/>
      <c r="HWT33" s="34"/>
      <c r="HWU33" s="285"/>
      <c r="HWV33" s="353"/>
      <c r="HWW33" s="354"/>
      <c r="HWX33" s="23"/>
      <c r="HWY33" s="356"/>
      <c r="HWZ33" s="290"/>
      <c r="HXA33" s="284"/>
      <c r="HXB33" s="269"/>
      <c r="HXC33" s="280"/>
      <c r="HXD33" s="285"/>
      <c r="HXE33" s="34"/>
      <c r="HXF33" s="17"/>
      <c r="HXG33" s="74"/>
      <c r="HXH33" s="74"/>
      <c r="HXI33" s="74"/>
      <c r="HXJ33" s="34"/>
      <c r="HXK33" s="285"/>
      <c r="HXL33" s="353"/>
      <c r="HXM33" s="354"/>
      <c r="HXN33" s="23"/>
      <c r="HXO33" s="356"/>
      <c r="HXP33" s="290"/>
      <c r="HXQ33" s="284"/>
      <c r="HXR33" s="269"/>
      <c r="HXS33" s="280"/>
      <c r="HXT33" s="285"/>
      <c r="HXU33" s="34"/>
      <c r="HXV33" s="17"/>
      <c r="HXW33" s="74"/>
      <c r="HXX33" s="74"/>
      <c r="HXY33" s="74"/>
      <c r="HXZ33" s="34"/>
      <c r="HYA33" s="285"/>
      <c r="HYB33" s="353"/>
      <c r="HYC33" s="354"/>
      <c r="HYD33" s="23"/>
      <c r="HYE33" s="356"/>
      <c r="HYF33" s="290"/>
      <c r="HYG33" s="284"/>
      <c r="HYH33" s="269"/>
      <c r="HYI33" s="280"/>
      <c r="HYJ33" s="285"/>
      <c r="HYK33" s="34"/>
      <c r="HYL33" s="17"/>
      <c r="HYM33" s="74"/>
      <c r="HYN33" s="74"/>
      <c r="HYO33" s="74"/>
      <c r="HYP33" s="34"/>
      <c r="HYQ33" s="285"/>
      <c r="HYR33" s="353"/>
      <c r="HYS33" s="354"/>
      <c r="HYT33" s="23"/>
      <c r="HYU33" s="356"/>
      <c r="HYV33" s="290"/>
      <c r="HYW33" s="284"/>
      <c r="HYX33" s="269"/>
      <c r="HYY33" s="280"/>
      <c r="HYZ33" s="285"/>
      <c r="HZA33" s="34"/>
      <c r="HZB33" s="17"/>
      <c r="HZC33" s="74"/>
      <c r="HZD33" s="74"/>
      <c r="HZE33" s="74"/>
      <c r="HZF33" s="34"/>
      <c r="HZG33" s="285"/>
      <c r="HZH33" s="353"/>
      <c r="HZI33" s="354"/>
      <c r="HZJ33" s="23"/>
      <c r="HZK33" s="356"/>
      <c r="HZL33" s="290"/>
      <c r="HZM33" s="284"/>
      <c r="HZN33" s="269"/>
      <c r="HZO33" s="280"/>
      <c r="HZP33" s="285"/>
      <c r="HZQ33" s="34"/>
      <c r="HZR33" s="17"/>
      <c r="HZS33" s="74"/>
      <c r="HZT33" s="74"/>
      <c r="HZU33" s="74"/>
      <c r="HZV33" s="34"/>
      <c r="HZW33" s="285"/>
      <c r="HZX33" s="353"/>
      <c r="HZY33" s="354"/>
      <c r="HZZ33" s="23"/>
      <c r="IAA33" s="356"/>
      <c r="IAB33" s="290"/>
      <c r="IAC33" s="284"/>
      <c r="IAD33" s="269"/>
      <c r="IAE33" s="280"/>
      <c r="IAF33" s="285"/>
      <c r="IAG33" s="34"/>
      <c r="IAH33" s="17"/>
      <c r="IAI33" s="74"/>
      <c r="IAJ33" s="74"/>
      <c r="IAK33" s="74"/>
      <c r="IAL33" s="34"/>
      <c r="IAM33" s="285"/>
      <c r="IAN33" s="353"/>
      <c r="IAO33" s="354"/>
      <c r="IAP33" s="23"/>
      <c r="IAQ33" s="356"/>
      <c r="IAR33" s="290"/>
      <c r="IAS33" s="284"/>
      <c r="IAT33" s="269"/>
      <c r="IAU33" s="280"/>
      <c r="IAV33" s="285"/>
      <c r="IAW33" s="34"/>
      <c r="IAX33" s="17"/>
      <c r="IAY33" s="74"/>
      <c r="IAZ33" s="74"/>
      <c r="IBA33" s="74"/>
      <c r="IBB33" s="34"/>
      <c r="IBC33" s="285"/>
      <c r="IBD33" s="353"/>
      <c r="IBE33" s="354"/>
      <c r="IBF33" s="23"/>
      <c r="IBG33" s="356"/>
      <c r="IBH33" s="290"/>
      <c r="IBI33" s="284"/>
      <c r="IBJ33" s="269"/>
      <c r="IBK33" s="280"/>
      <c r="IBL33" s="285"/>
      <c r="IBM33" s="34"/>
      <c r="IBN33" s="17"/>
      <c r="IBO33" s="74"/>
      <c r="IBP33" s="74"/>
      <c r="IBQ33" s="74"/>
      <c r="IBR33" s="34"/>
      <c r="IBS33" s="285"/>
      <c r="IBT33" s="353"/>
      <c r="IBU33" s="354"/>
      <c r="IBV33" s="23"/>
      <c r="IBW33" s="356"/>
      <c r="IBX33" s="290"/>
      <c r="IBY33" s="284"/>
      <c r="IBZ33" s="269"/>
      <c r="ICA33" s="280"/>
      <c r="ICB33" s="285"/>
      <c r="ICC33" s="34"/>
      <c r="ICD33" s="17"/>
      <c r="ICE33" s="74"/>
      <c r="ICF33" s="74"/>
      <c r="ICG33" s="74"/>
      <c r="ICH33" s="34"/>
      <c r="ICI33" s="285"/>
      <c r="ICJ33" s="353"/>
      <c r="ICK33" s="354"/>
      <c r="ICL33" s="23"/>
      <c r="ICM33" s="356"/>
      <c r="ICN33" s="290"/>
      <c r="ICO33" s="284"/>
      <c r="ICP33" s="269"/>
      <c r="ICQ33" s="280"/>
      <c r="ICR33" s="285"/>
      <c r="ICS33" s="34"/>
      <c r="ICT33" s="17"/>
      <c r="ICU33" s="74"/>
      <c r="ICV33" s="74"/>
      <c r="ICW33" s="74"/>
      <c r="ICX33" s="34"/>
      <c r="ICY33" s="285"/>
      <c r="ICZ33" s="353"/>
      <c r="IDA33" s="354"/>
      <c r="IDB33" s="23"/>
      <c r="IDC33" s="356"/>
      <c r="IDD33" s="290"/>
      <c r="IDE33" s="284"/>
      <c r="IDF33" s="269"/>
      <c r="IDG33" s="280"/>
      <c r="IDH33" s="285"/>
      <c r="IDI33" s="34"/>
      <c r="IDJ33" s="17"/>
      <c r="IDK33" s="74"/>
      <c r="IDL33" s="74"/>
      <c r="IDM33" s="74"/>
      <c r="IDN33" s="34"/>
      <c r="IDO33" s="285"/>
      <c r="IDP33" s="353"/>
      <c r="IDQ33" s="354"/>
      <c r="IDR33" s="23"/>
      <c r="IDS33" s="356"/>
      <c r="IDT33" s="290"/>
      <c r="IDU33" s="284"/>
      <c r="IDV33" s="269"/>
      <c r="IDW33" s="280"/>
      <c r="IDX33" s="285"/>
      <c r="IDY33" s="34"/>
      <c r="IDZ33" s="17"/>
      <c r="IEA33" s="74"/>
      <c r="IEB33" s="74"/>
      <c r="IEC33" s="74"/>
      <c r="IED33" s="34"/>
      <c r="IEE33" s="285"/>
      <c r="IEF33" s="353"/>
      <c r="IEG33" s="354"/>
      <c r="IEH33" s="23"/>
      <c r="IEI33" s="356"/>
      <c r="IEJ33" s="290"/>
      <c r="IEK33" s="284"/>
      <c r="IEL33" s="269"/>
      <c r="IEM33" s="280"/>
      <c r="IEN33" s="285"/>
      <c r="IEO33" s="34"/>
      <c r="IEP33" s="17"/>
      <c r="IEQ33" s="74"/>
      <c r="IER33" s="74"/>
      <c r="IES33" s="74"/>
      <c r="IET33" s="34"/>
      <c r="IEU33" s="285"/>
      <c r="IEV33" s="353"/>
      <c r="IEW33" s="354"/>
      <c r="IEX33" s="23"/>
      <c r="IEY33" s="356"/>
      <c r="IEZ33" s="290"/>
      <c r="IFA33" s="284"/>
      <c r="IFB33" s="269"/>
      <c r="IFC33" s="280"/>
      <c r="IFD33" s="285"/>
      <c r="IFE33" s="34"/>
      <c r="IFF33" s="17"/>
      <c r="IFG33" s="74"/>
      <c r="IFH33" s="74"/>
      <c r="IFI33" s="74"/>
      <c r="IFJ33" s="34"/>
      <c r="IFK33" s="285"/>
      <c r="IFL33" s="353"/>
      <c r="IFM33" s="354"/>
      <c r="IFN33" s="23"/>
      <c r="IFO33" s="356"/>
      <c r="IFP33" s="290"/>
      <c r="IFQ33" s="284"/>
      <c r="IFR33" s="269"/>
      <c r="IFS33" s="280"/>
      <c r="IFT33" s="285"/>
      <c r="IFU33" s="34"/>
      <c r="IFV33" s="17"/>
      <c r="IFW33" s="74"/>
      <c r="IFX33" s="74"/>
      <c r="IFY33" s="74"/>
      <c r="IFZ33" s="34"/>
      <c r="IGA33" s="285"/>
      <c r="IGB33" s="353"/>
      <c r="IGC33" s="354"/>
      <c r="IGD33" s="23"/>
      <c r="IGE33" s="356"/>
      <c r="IGF33" s="290"/>
      <c r="IGG33" s="284"/>
      <c r="IGH33" s="269"/>
      <c r="IGI33" s="280"/>
      <c r="IGJ33" s="285"/>
      <c r="IGK33" s="34"/>
      <c r="IGL33" s="17"/>
      <c r="IGM33" s="74"/>
      <c r="IGN33" s="74"/>
      <c r="IGO33" s="74"/>
      <c r="IGP33" s="34"/>
      <c r="IGQ33" s="285"/>
      <c r="IGR33" s="353"/>
      <c r="IGS33" s="354"/>
      <c r="IGT33" s="23"/>
      <c r="IGU33" s="356"/>
      <c r="IGV33" s="290"/>
      <c r="IGW33" s="284"/>
      <c r="IGX33" s="269"/>
      <c r="IGY33" s="280"/>
      <c r="IGZ33" s="285"/>
      <c r="IHA33" s="34"/>
      <c r="IHB33" s="17"/>
      <c r="IHC33" s="74"/>
      <c r="IHD33" s="74"/>
      <c r="IHE33" s="74"/>
      <c r="IHF33" s="34"/>
      <c r="IHG33" s="285"/>
      <c r="IHH33" s="353"/>
      <c r="IHI33" s="354"/>
      <c r="IHJ33" s="23"/>
      <c r="IHK33" s="356"/>
      <c r="IHL33" s="290"/>
      <c r="IHM33" s="284"/>
      <c r="IHN33" s="269"/>
      <c r="IHO33" s="280"/>
      <c r="IHP33" s="285"/>
      <c r="IHQ33" s="34"/>
      <c r="IHR33" s="17"/>
      <c r="IHS33" s="74"/>
      <c r="IHT33" s="74"/>
      <c r="IHU33" s="74"/>
      <c r="IHV33" s="34"/>
      <c r="IHW33" s="285"/>
      <c r="IHX33" s="353"/>
      <c r="IHY33" s="354"/>
      <c r="IHZ33" s="23"/>
      <c r="IIA33" s="356"/>
      <c r="IIB33" s="290"/>
      <c r="IIC33" s="284"/>
      <c r="IID33" s="269"/>
      <c r="IIE33" s="280"/>
      <c r="IIF33" s="285"/>
      <c r="IIG33" s="34"/>
      <c r="IIH33" s="17"/>
      <c r="III33" s="74"/>
      <c r="IIJ33" s="74"/>
      <c r="IIK33" s="74"/>
      <c r="IIL33" s="34"/>
      <c r="IIM33" s="285"/>
      <c r="IIN33" s="353"/>
      <c r="IIO33" s="354"/>
      <c r="IIP33" s="23"/>
      <c r="IIQ33" s="356"/>
      <c r="IIR33" s="290"/>
      <c r="IIS33" s="284"/>
      <c r="IIT33" s="269"/>
      <c r="IIU33" s="280"/>
      <c r="IIV33" s="285"/>
      <c r="IIW33" s="34"/>
      <c r="IIX33" s="17"/>
      <c r="IIY33" s="74"/>
      <c r="IIZ33" s="74"/>
      <c r="IJA33" s="74"/>
      <c r="IJB33" s="34"/>
      <c r="IJC33" s="285"/>
      <c r="IJD33" s="353"/>
      <c r="IJE33" s="354"/>
      <c r="IJF33" s="23"/>
      <c r="IJG33" s="356"/>
      <c r="IJH33" s="290"/>
      <c r="IJI33" s="284"/>
      <c r="IJJ33" s="269"/>
      <c r="IJK33" s="280"/>
      <c r="IJL33" s="285"/>
      <c r="IJM33" s="34"/>
      <c r="IJN33" s="17"/>
      <c r="IJO33" s="74"/>
      <c r="IJP33" s="74"/>
      <c r="IJQ33" s="74"/>
      <c r="IJR33" s="34"/>
      <c r="IJS33" s="285"/>
      <c r="IJT33" s="353"/>
      <c r="IJU33" s="354"/>
      <c r="IJV33" s="23"/>
      <c r="IJW33" s="356"/>
      <c r="IJX33" s="290"/>
      <c r="IJY33" s="284"/>
      <c r="IJZ33" s="269"/>
      <c r="IKA33" s="280"/>
      <c r="IKB33" s="285"/>
      <c r="IKC33" s="34"/>
      <c r="IKD33" s="17"/>
      <c r="IKE33" s="74"/>
      <c r="IKF33" s="74"/>
      <c r="IKG33" s="74"/>
      <c r="IKH33" s="34"/>
      <c r="IKI33" s="285"/>
      <c r="IKJ33" s="353"/>
      <c r="IKK33" s="354"/>
      <c r="IKL33" s="23"/>
      <c r="IKM33" s="356"/>
      <c r="IKN33" s="290"/>
      <c r="IKO33" s="284"/>
      <c r="IKP33" s="269"/>
      <c r="IKQ33" s="280"/>
      <c r="IKR33" s="285"/>
      <c r="IKS33" s="34"/>
      <c r="IKT33" s="17"/>
      <c r="IKU33" s="74"/>
      <c r="IKV33" s="74"/>
      <c r="IKW33" s="74"/>
      <c r="IKX33" s="34"/>
      <c r="IKY33" s="285"/>
      <c r="IKZ33" s="353"/>
      <c r="ILA33" s="354"/>
      <c r="ILB33" s="23"/>
      <c r="ILC33" s="356"/>
      <c r="ILD33" s="290"/>
      <c r="ILE33" s="284"/>
      <c r="ILF33" s="269"/>
      <c r="ILG33" s="280"/>
      <c r="ILH33" s="285"/>
      <c r="ILI33" s="34"/>
      <c r="ILJ33" s="17"/>
      <c r="ILK33" s="74"/>
      <c r="ILL33" s="74"/>
      <c r="ILM33" s="74"/>
      <c r="ILN33" s="34"/>
      <c r="ILO33" s="285"/>
      <c r="ILP33" s="353"/>
      <c r="ILQ33" s="354"/>
      <c r="ILR33" s="23"/>
      <c r="ILS33" s="356"/>
      <c r="ILT33" s="290"/>
      <c r="ILU33" s="284"/>
      <c r="ILV33" s="269"/>
      <c r="ILW33" s="280"/>
      <c r="ILX33" s="285"/>
      <c r="ILY33" s="34"/>
      <c r="ILZ33" s="17"/>
      <c r="IMA33" s="74"/>
      <c r="IMB33" s="74"/>
      <c r="IMC33" s="74"/>
      <c r="IMD33" s="34"/>
      <c r="IME33" s="285"/>
      <c r="IMF33" s="353"/>
      <c r="IMG33" s="354"/>
      <c r="IMH33" s="23"/>
      <c r="IMI33" s="356"/>
      <c r="IMJ33" s="290"/>
      <c r="IMK33" s="284"/>
      <c r="IML33" s="269"/>
      <c r="IMM33" s="280"/>
      <c r="IMN33" s="285"/>
      <c r="IMO33" s="34"/>
      <c r="IMP33" s="17"/>
      <c r="IMQ33" s="74"/>
      <c r="IMR33" s="74"/>
      <c r="IMS33" s="74"/>
      <c r="IMT33" s="34"/>
      <c r="IMU33" s="285"/>
      <c r="IMV33" s="353"/>
      <c r="IMW33" s="354"/>
      <c r="IMX33" s="23"/>
      <c r="IMY33" s="356"/>
      <c r="IMZ33" s="290"/>
      <c r="INA33" s="284"/>
      <c r="INB33" s="269"/>
      <c r="INC33" s="280"/>
      <c r="IND33" s="285"/>
      <c r="INE33" s="34"/>
      <c r="INF33" s="17"/>
      <c r="ING33" s="74"/>
      <c r="INH33" s="74"/>
      <c r="INI33" s="74"/>
      <c r="INJ33" s="34"/>
      <c r="INK33" s="285"/>
      <c r="INL33" s="353"/>
      <c r="INM33" s="354"/>
      <c r="INN33" s="23"/>
      <c r="INO33" s="356"/>
      <c r="INP33" s="290"/>
      <c r="INQ33" s="284"/>
      <c r="INR33" s="269"/>
      <c r="INS33" s="280"/>
      <c r="INT33" s="285"/>
      <c r="INU33" s="34"/>
      <c r="INV33" s="17"/>
      <c r="INW33" s="74"/>
      <c r="INX33" s="74"/>
      <c r="INY33" s="74"/>
      <c r="INZ33" s="34"/>
      <c r="IOA33" s="285"/>
      <c r="IOB33" s="353"/>
      <c r="IOC33" s="354"/>
      <c r="IOD33" s="23"/>
      <c r="IOE33" s="356"/>
      <c r="IOF33" s="290"/>
      <c r="IOG33" s="284"/>
      <c r="IOH33" s="269"/>
      <c r="IOI33" s="280"/>
      <c r="IOJ33" s="285"/>
      <c r="IOK33" s="34"/>
      <c r="IOL33" s="17"/>
      <c r="IOM33" s="74"/>
      <c r="ION33" s="74"/>
      <c r="IOO33" s="74"/>
      <c r="IOP33" s="34"/>
      <c r="IOQ33" s="285"/>
      <c r="IOR33" s="353"/>
      <c r="IOS33" s="354"/>
      <c r="IOT33" s="23"/>
      <c r="IOU33" s="356"/>
      <c r="IOV33" s="290"/>
      <c r="IOW33" s="284"/>
      <c r="IOX33" s="269"/>
      <c r="IOY33" s="280"/>
      <c r="IOZ33" s="285"/>
      <c r="IPA33" s="34"/>
      <c r="IPB33" s="17"/>
      <c r="IPC33" s="74"/>
      <c r="IPD33" s="74"/>
      <c r="IPE33" s="74"/>
      <c r="IPF33" s="34"/>
      <c r="IPG33" s="285"/>
      <c r="IPH33" s="353"/>
      <c r="IPI33" s="354"/>
      <c r="IPJ33" s="23"/>
      <c r="IPK33" s="356"/>
      <c r="IPL33" s="290"/>
      <c r="IPM33" s="284"/>
      <c r="IPN33" s="269"/>
      <c r="IPO33" s="280"/>
      <c r="IPP33" s="285"/>
      <c r="IPQ33" s="34"/>
      <c r="IPR33" s="17"/>
      <c r="IPS33" s="74"/>
      <c r="IPT33" s="74"/>
      <c r="IPU33" s="74"/>
      <c r="IPV33" s="34"/>
      <c r="IPW33" s="285"/>
      <c r="IPX33" s="353"/>
      <c r="IPY33" s="354"/>
      <c r="IPZ33" s="23"/>
      <c r="IQA33" s="356"/>
      <c r="IQB33" s="290"/>
      <c r="IQC33" s="284"/>
      <c r="IQD33" s="269"/>
      <c r="IQE33" s="280"/>
      <c r="IQF33" s="285"/>
      <c r="IQG33" s="34"/>
      <c r="IQH33" s="17"/>
      <c r="IQI33" s="74"/>
      <c r="IQJ33" s="74"/>
      <c r="IQK33" s="74"/>
      <c r="IQL33" s="34"/>
      <c r="IQM33" s="285"/>
      <c r="IQN33" s="353"/>
      <c r="IQO33" s="354"/>
      <c r="IQP33" s="23"/>
      <c r="IQQ33" s="356"/>
      <c r="IQR33" s="290"/>
      <c r="IQS33" s="284"/>
      <c r="IQT33" s="269"/>
      <c r="IQU33" s="280"/>
      <c r="IQV33" s="285"/>
      <c r="IQW33" s="34"/>
      <c r="IQX33" s="17"/>
      <c r="IQY33" s="74"/>
      <c r="IQZ33" s="74"/>
      <c r="IRA33" s="74"/>
      <c r="IRB33" s="34"/>
      <c r="IRC33" s="285"/>
      <c r="IRD33" s="353"/>
      <c r="IRE33" s="354"/>
      <c r="IRF33" s="23"/>
      <c r="IRG33" s="356"/>
      <c r="IRH33" s="290"/>
      <c r="IRI33" s="284"/>
      <c r="IRJ33" s="269"/>
      <c r="IRK33" s="280"/>
      <c r="IRL33" s="285"/>
      <c r="IRM33" s="34"/>
      <c r="IRN33" s="17"/>
      <c r="IRO33" s="74"/>
      <c r="IRP33" s="74"/>
      <c r="IRQ33" s="74"/>
      <c r="IRR33" s="34"/>
      <c r="IRS33" s="285"/>
      <c r="IRT33" s="353"/>
      <c r="IRU33" s="354"/>
      <c r="IRV33" s="23"/>
      <c r="IRW33" s="356"/>
      <c r="IRX33" s="290"/>
      <c r="IRY33" s="284"/>
      <c r="IRZ33" s="269"/>
      <c r="ISA33" s="280"/>
      <c r="ISB33" s="285"/>
      <c r="ISC33" s="34"/>
      <c r="ISD33" s="17"/>
      <c r="ISE33" s="74"/>
      <c r="ISF33" s="74"/>
      <c r="ISG33" s="74"/>
      <c r="ISH33" s="34"/>
      <c r="ISI33" s="285"/>
      <c r="ISJ33" s="353"/>
      <c r="ISK33" s="354"/>
      <c r="ISL33" s="23"/>
      <c r="ISM33" s="356"/>
      <c r="ISN33" s="290"/>
      <c r="ISO33" s="284"/>
      <c r="ISP33" s="269"/>
      <c r="ISQ33" s="280"/>
      <c r="ISR33" s="285"/>
      <c r="ISS33" s="34"/>
      <c r="IST33" s="17"/>
      <c r="ISU33" s="74"/>
      <c r="ISV33" s="74"/>
      <c r="ISW33" s="74"/>
      <c r="ISX33" s="34"/>
      <c r="ISY33" s="285"/>
      <c r="ISZ33" s="353"/>
      <c r="ITA33" s="354"/>
      <c r="ITB33" s="23"/>
      <c r="ITC33" s="356"/>
      <c r="ITD33" s="290"/>
      <c r="ITE33" s="284"/>
      <c r="ITF33" s="269"/>
      <c r="ITG33" s="280"/>
      <c r="ITH33" s="285"/>
      <c r="ITI33" s="34"/>
      <c r="ITJ33" s="17"/>
      <c r="ITK33" s="74"/>
      <c r="ITL33" s="74"/>
      <c r="ITM33" s="74"/>
      <c r="ITN33" s="34"/>
      <c r="ITO33" s="285"/>
      <c r="ITP33" s="353"/>
      <c r="ITQ33" s="354"/>
      <c r="ITR33" s="23"/>
      <c r="ITS33" s="356"/>
      <c r="ITT33" s="290"/>
      <c r="ITU33" s="284"/>
      <c r="ITV33" s="269"/>
      <c r="ITW33" s="280"/>
      <c r="ITX33" s="285"/>
      <c r="ITY33" s="34"/>
      <c r="ITZ33" s="17"/>
      <c r="IUA33" s="74"/>
      <c r="IUB33" s="74"/>
      <c r="IUC33" s="74"/>
      <c r="IUD33" s="34"/>
      <c r="IUE33" s="285"/>
      <c r="IUF33" s="353"/>
      <c r="IUG33" s="354"/>
      <c r="IUH33" s="23"/>
      <c r="IUI33" s="356"/>
      <c r="IUJ33" s="290"/>
      <c r="IUK33" s="284"/>
      <c r="IUL33" s="269"/>
      <c r="IUM33" s="280"/>
      <c r="IUN33" s="285"/>
      <c r="IUO33" s="34"/>
      <c r="IUP33" s="17"/>
      <c r="IUQ33" s="74"/>
      <c r="IUR33" s="74"/>
      <c r="IUS33" s="74"/>
      <c r="IUT33" s="34"/>
      <c r="IUU33" s="285"/>
      <c r="IUV33" s="353"/>
      <c r="IUW33" s="354"/>
      <c r="IUX33" s="23"/>
      <c r="IUY33" s="356"/>
      <c r="IUZ33" s="290"/>
      <c r="IVA33" s="284"/>
      <c r="IVB33" s="269"/>
      <c r="IVC33" s="280"/>
      <c r="IVD33" s="285"/>
      <c r="IVE33" s="34"/>
      <c r="IVF33" s="17"/>
      <c r="IVG33" s="74"/>
      <c r="IVH33" s="74"/>
      <c r="IVI33" s="74"/>
      <c r="IVJ33" s="34"/>
      <c r="IVK33" s="285"/>
      <c r="IVL33" s="353"/>
      <c r="IVM33" s="354"/>
      <c r="IVN33" s="23"/>
      <c r="IVO33" s="356"/>
      <c r="IVP33" s="290"/>
      <c r="IVQ33" s="284"/>
      <c r="IVR33" s="269"/>
      <c r="IVS33" s="280"/>
      <c r="IVT33" s="285"/>
      <c r="IVU33" s="34"/>
      <c r="IVV33" s="17"/>
      <c r="IVW33" s="74"/>
      <c r="IVX33" s="74"/>
      <c r="IVY33" s="74"/>
      <c r="IVZ33" s="34"/>
      <c r="IWA33" s="285"/>
      <c r="IWB33" s="353"/>
      <c r="IWC33" s="354"/>
      <c r="IWD33" s="23"/>
      <c r="IWE33" s="356"/>
      <c r="IWF33" s="290"/>
      <c r="IWG33" s="284"/>
      <c r="IWH33" s="269"/>
      <c r="IWI33" s="280"/>
      <c r="IWJ33" s="285"/>
      <c r="IWK33" s="34"/>
      <c r="IWL33" s="17"/>
      <c r="IWM33" s="74"/>
      <c r="IWN33" s="74"/>
      <c r="IWO33" s="74"/>
      <c r="IWP33" s="34"/>
      <c r="IWQ33" s="285"/>
      <c r="IWR33" s="353"/>
      <c r="IWS33" s="354"/>
      <c r="IWT33" s="23"/>
      <c r="IWU33" s="356"/>
      <c r="IWV33" s="290"/>
      <c r="IWW33" s="284"/>
      <c r="IWX33" s="269"/>
      <c r="IWY33" s="280"/>
      <c r="IWZ33" s="285"/>
      <c r="IXA33" s="34"/>
      <c r="IXB33" s="17"/>
      <c r="IXC33" s="74"/>
      <c r="IXD33" s="74"/>
      <c r="IXE33" s="74"/>
      <c r="IXF33" s="34"/>
      <c r="IXG33" s="285"/>
      <c r="IXH33" s="353"/>
      <c r="IXI33" s="354"/>
      <c r="IXJ33" s="23"/>
      <c r="IXK33" s="356"/>
      <c r="IXL33" s="290"/>
      <c r="IXM33" s="284"/>
      <c r="IXN33" s="269"/>
      <c r="IXO33" s="280"/>
      <c r="IXP33" s="285"/>
      <c r="IXQ33" s="34"/>
      <c r="IXR33" s="17"/>
      <c r="IXS33" s="74"/>
      <c r="IXT33" s="74"/>
      <c r="IXU33" s="74"/>
      <c r="IXV33" s="34"/>
      <c r="IXW33" s="285"/>
      <c r="IXX33" s="353"/>
      <c r="IXY33" s="354"/>
      <c r="IXZ33" s="23"/>
      <c r="IYA33" s="356"/>
      <c r="IYB33" s="290"/>
      <c r="IYC33" s="284"/>
      <c r="IYD33" s="269"/>
      <c r="IYE33" s="280"/>
      <c r="IYF33" s="285"/>
      <c r="IYG33" s="34"/>
      <c r="IYH33" s="17"/>
      <c r="IYI33" s="74"/>
      <c r="IYJ33" s="74"/>
      <c r="IYK33" s="74"/>
      <c r="IYL33" s="34"/>
      <c r="IYM33" s="285"/>
      <c r="IYN33" s="353"/>
      <c r="IYO33" s="354"/>
      <c r="IYP33" s="23"/>
      <c r="IYQ33" s="356"/>
      <c r="IYR33" s="290"/>
      <c r="IYS33" s="284"/>
      <c r="IYT33" s="269"/>
      <c r="IYU33" s="280"/>
      <c r="IYV33" s="285"/>
      <c r="IYW33" s="34"/>
      <c r="IYX33" s="17"/>
      <c r="IYY33" s="74"/>
      <c r="IYZ33" s="74"/>
      <c r="IZA33" s="74"/>
      <c r="IZB33" s="34"/>
      <c r="IZC33" s="285"/>
      <c r="IZD33" s="353"/>
      <c r="IZE33" s="354"/>
      <c r="IZF33" s="23"/>
      <c r="IZG33" s="356"/>
      <c r="IZH33" s="290"/>
      <c r="IZI33" s="284"/>
      <c r="IZJ33" s="269"/>
      <c r="IZK33" s="280"/>
      <c r="IZL33" s="285"/>
      <c r="IZM33" s="34"/>
      <c r="IZN33" s="17"/>
      <c r="IZO33" s="74"/>
      <c r="IZP33" s="74"/>
      <c r="IZQ33" s="74"/>
      <c r="IZR33" s="34"/>
      <c r="IZS33" s="285"/>
      <c r="IZT33" s="353"/>
      <c r="IZU33" s="354"/>
      <c r="IZV33" s="23"/>
      <c r="IZW33" s="356"/>
      <c r="IZX33" s="290"/>
      <c r="IZY33" s="284"/>
      <c r="IZZ33" s="269"/>
      <c r="JAA33" s="280"/>
      <c r="JAB33" s="285"/>
      <c r="JAC33" s="34"/>
      <c r="JAD33" s="17"/>
      <c r="JAE33" s="74"/>
      <c r="JAF33" s="74"/>
      <c r="JAG33" s="74"/>
      <c r="JAH33" s="34"/>
      <c r="JAI33" s="285"/>
      <c r="JAJ33" s="353"/>
      <c r="JAK33" s="354"/>
      <c r="JAL33" s="23"/>
      <c r="JAM33" s="356"/>
      <c r="JAN33" s="290"/>
      <c r="JAO33" s="284"/>
      <c r="JAP33" s="269"/>
      <c r="JAQ33" s="280"/>
      <c r="JAR33" s="285"/>
      <c r="JAS33" s="34"/>
      <c r="JAT33" s="17"/>
      <c r="JAU33" s="74"/>
      <c r="JAV33" s="74"/>
      <c r="JAW33" s="74"/>
      <c r="JAX33" s="34"/>
      <c r="JAY33" s="285"/>
      <c r="JAZ33" s="353"/>
      <c r="JBA33" s="354"/>
      <c r="JBB33" s="23"/>
      <c r="JBC33" s="356"/>
      <c r="JBD33" s="290"/>
      <c r="JBE33" s="284"/>
      <c r="JBF33" s="269"/>
      <c r="JBG33" s="280"/>
      <c r="JBH33" s="285"/>
      <c r="JBI33" s="34"/>
      <c r="JBJ33" s="17"/>
      <c r="JBK33" s="74"/>
      <c r="JBL33" s="74"/>
      <c r="JBM33" s="74"/>
      <c r="JBN33" s="34"/>
      <c r="JBO33" s="285"/>
      <c r="JBP33" s="353"/>
      <c r="JBQ33" s="354"/>
      <c r="JBR33" s="23"/>
      <c r="JBS33" s="356"/>
      <c r="JBT33" s="290"/>
      <c r="JBU33" s="284"/>
      <c r="JBV33" s="269"/>
      <c r="JBW33" s="280"/>
      <c r="JBX33" s="285"/>
      <c r="JBY33" s="34"/>
      <c r="JBZ33" s="17"/>
      <c r="JCA33" s="74"/>
      <c r="JCB33" s="74"/>
      <c r="JCC33" s="74"/>
      <c r="JCD33" s="34"/>
      <c r="JCE33" s="285"/>
      <c r="JCF33" s="353"/>
      <c r="JCG33" s="354"/>
      <c r="JCH33" s="23"/>
      <c r="JCI33" s="356"/>
      <c r="JCJ33" s="290"/>
      <c r="JCK33" s="284"/>
      <c r="JCL33" s="269"/>
      <c r="JCM33" s="280"/>
      <c r="JCN33" s="285"/>
      <c r="JCO33" s="34"/>
      <c r="JCP33" s="17"/>
      <c r="JCQ33" s="74"/>
      <c r="JCR33" s="74"/>
      <c r="JCS33" s="74"/>
      <c r="JCT33" s="34"/>
      <c r="JCU33" s="285"/>
      <c r="JCV33" s="353"/>
      <c r="JCW33" s="354"/>
      <c r="JCX33" s="23"/>
      <c r="JCY33" s="356"/>
      <c r="JCZ33" s="290"/>
      <c r="JDA33" s="284"/>
      <c r="JDB33" s="269"/>
      <c r="JDC33" s="280"/>
      <c r="JDD33" s="285"/>
      <c r="JDE33" s="34"/>
      <c r="JDF33" s="17"/>
      <c r="JDG33" s="74"/>
      <c r="JDH33" s="74"/>
      <c r="JDI33" s="74"/>
      <c r="JDJ33" s="34"/>
      <c r="JDK33" s="285"/>
      <c r="JDL33" s="353"/>
      <c r="JDM33" s="354"/>
      <c r="JDN33" s="23"/>
      <c r="JDO33" s="356"/>
      <c r="JDP33" s="290"/>
      <c r="JDQ33" s="284"/>
      <c r="JDR33" s="269"/>
      <c r="JDS33" s="280"/>
      <c r="JDT33" s="285"/>
      <c r="JDU33" s="34"/>
      <c r="JDV33" s="17"/>
      <c r="JDW33" s="74"/>
      <c r="JDX33" s="74"/>
      <c r="JDY33" s="74"/>
      <c r="JDZ33" s="34"/>
      <c r="JEA33" s="285"/>
      <c r="JEB33" s="353"/>
      <c r="JEC33" s="354"/>
      <c r="JED33" s="23"/>
      <c r="JEE33" s="356"/>
      <c r="JEF33" s="290"/>
      <c r="JEG33" s="284"/>
      <c r="JEH33" s="269"/>
      <c r="JEI33" s="280"/>
      <c r="JEJ33" s="285"/>
      <c r="JEK33" s="34"/>
      <c r="JEL33" s="17"/>
      <c r="JEM33" s="74"/>
      <c r="JEN33" s="74"/>
      <c r="JEO33" s="74"/>
      <c r="JEP33" s="34"/>
      <c r="JEQ33" s="285"/>
      <c r="JER33" s="353"/>
      <c r="JES33" s="354"/>
      <c r="JET33" s="23"/>
      <c r="JEU33" s="356"/>
      <c r="JEV33" s="290"/>
      <c r="JEW33" s="284"/>
      <c r="JEX33" s="269"/>
      <c r="JEY33" s="280"/>
      <c r="JEZ33" s="285"/>
      <c r="JFA33" s="34"/>
      <c r="JFB33" s="17"/>
      <c r="JFC33" s="74"/>
      <c r="JFD33" s="74"/>
      <c r="JFE33" s="74"/>
      <c r="JFF33" s="34"/>
      <c r="JFG33" s="285"/>
      <c r="JFH33" s="353"/>
      <c r="JFI33" s="354"/>
      <c r="JFJ33" s="23"/>
      <c r="JFK33" s="356"/>
      <c r="JFL33" s="290"/>
      <c r="JFM33" s="284"/>
      <c r="JFN33" s="269"/>
      <c r="JFO33" s="280"/>
      <c r="JFP33" s="285"/>
      <c r="JFQ33" s="34"/>
      <c r="JFR33" s="17"/>
      <c r="JFS33" s="74"/>
      <c r="JFT33" s="74"/>
      <c r="JFU33" s="74"/>
      <c r="JFV33" s="34"/>
      <c r="JFW33" s="285"/>
      <c r="JFX33" s="353"/>
      <c r="JFY33" s="354"/>
      <c r="JFZ33" s="23"/>
      <c r="JGA33" s="356"/>
      <c r="JGB33" s="290"/>
      <c r="JGC33" s="284"/>
      <c r="JGD33" s="269"/>
      <c r="JGE33" s="280"/>
      <c r="JGF33" s="285"/>
      <c r="JGG33" s="34"/>
      <c r="JGH33" s="17"/>
      <c r="JGI33" s="74"/>
      <c r="JGJ33" s="74"/>
      <c r="JGK33" s="74"/>
      <c r="JGL33" s="34"/>
      <c r="JGM33" s="285"/>
      <c r="JGN33" s="353"/>
      <c r="JGO33" s="354"/>
      <c r="JGP33" s="23"/>
      <c r="JGQ33" s="356"/>
      <c r="JGR33" s="290"/>
      <c r="JGS33" s="284"/>
      <c r="JGT33" s="269"/>
      <c r="JGU33" s="280"/>
      <c r="JGV33" s="285"/>
      <c r="JGW33" s="34"/>
      <c r="JGX33" s="17"/>
      <c r="JGY33" s="74"/>
      <c r="JGZ33" s="74"/>
      <c r="JHA33" s="74"/>
      <c r="JHB33" s="34"/>
      <c r="JHC33" s="285"/>
      <c r="JHD33" s="353"/>
      <c r="JHE33" s="354"/>
      <c r="JHF33" s="23"/>
      <c r="JHG33" s="356"/>
      <c r="JHH33" s="290"/>
      <c r="JHI33" s="284"/>
      <c r="JHJ33" s="269"/>
      <c r="JHK33" s="280"/>
      <c r="JHL33" s="285"/>
      <c r="JHM33" s="34"/>
      <c r="JHN33" s="17"/>
      <c r="JHO33" s="74"/>
      <c r="JHP33" s="74"/>
      <c r="JHQ33" s="74"/>
      <c r="JHR33" s="34"/>
      <c r="JHS33" s="285"/>
      <c r="JHT33" s="353"/>
      <c r="JHU33" s="354"/>
      <c r="JHV33" s="23"/>
      <c r="JHW33" s="356"/>
      <c r="JHX33" s="290"/>
      <c r="JHY33" s="284"/>
      <c r="JHZ33" s="269"/>
      <c r="JIA33" s="280"/>
      <c r="JIB33" s="285"/>
      <c r="JIC33" s="34"/>
      <c r="JID33" s="17"/>
      <c r="JIE33" s="74"/>
      <c r="JIF33" s="74"/>
      <c r="JIG33" s="74"/>
      <c r="JIH33" s="34"/>
      <c r="JII33" s="285"/>
      <c r="JIJ33" s="353"/>
      <c r="JIK33" s="354"/>
      <c r="JIL33" s="23"/>
      <c r="JIM33" s="356"/>
      <c r="JIN33" s="290"/>
      <c r="JIO33" s="284"/>
      <c r="JIP33" s="269"/>
      <c r="JIQ33" s="280"/>
      <c r="JIR33" s="285"/>
      <c r="JIS33" s="34"/>
      <c r="JIT33" s="17"/>
      <c r="JIU33" s="74"/>
      <c r="JIV33" s="74"/>
      <c r="JIW33" s="74"/>
      <c r="JIX33" s="34"/>
      <c r="JIY33" s="285"/>
      <c r="JIZ33" s="353"/>
      <c r="JJA33" s="354"/>
      <c r="JJB33" s="23"/>
      <c r="JJC33" s="356"/>
      <c r="JJD33" s="290"/>
      <c r="JJE33" s="284"/>
      <c r="JJF33" s="269"/>
      <c r="JJG33" s="280"/>
      <c r="JJH33" s="285"/>
      <c r="JJI33" s="34"/>
      <c r="JJJ33" s="17"/>
      <c r="JJK33" s="74"/>
      <c r="JJL33" s="74"/>
      <c r="JJM33" s="74"/>
      <c r="JJN33" s="34"/>
      <c r="JJO33" s="285"/>
      <c r="JJP33" s="353"/>
      <c r="JJQ33" s="354"/>
      <c r="JJR33" s="23"/>
      <c r="JJS33" s="356"/>
      <c r="JJT33" s="290"/>
      <c r="JJU33" s="284"/>
      <c r="JJV33" s="269"/>
      <c r="JJW33" s="280"/>
      <c r="JJX33" s="285"/>
      <c r="JJY33" s="34"/>
      <c r="JJZ33" s="17"/>
      <c r="JKA33" s="74"/>
      <c r="JKB33" s="74"/>
      <c r="JKC33" s="74"/>
      <c r="JKD33" s="34"/>
      <c r="JKE33" s="285"/>
      <c r="JKF33" s="353"/>
      <c r="JKG33" s="354"/>
      <c r="JKH33" s="23"/>
      <c r="JKI33" s="356"/>
      <c r="JKJ33" s="290"/>
      <c r="JKK33" s="284"/>
      <c r="JKL33" s="269"/>
      <c r="JKM33" s="280"/>
      <c r="JKN33" s="285"/>
      <c r="JKO33" s="34"/>
      <c r="JKP33" s="17"/>
      <c r="JKQ33" s="74"/>
      <c r="JKR33" s="74"/>
      <c r="JKS33" s="74"/>
      <c r="JKT33" s="34"/>
      <c r="JKU33" s="285"/>
      <c r="JKV33" s="353"/>
      <c r="JKW33" s="354"/>
      <c r="JKX33" s="23"/>
      <c r="JKY33" s="356"/>
      <c r="JKZ33" s="290"/>
      <c r="JLA33" s="284"/>
      <c r="JLB33" s="269"/>
      <c r="JLC33" s="280"/>
      <c r="JLD33" s="285"/>
      <c r="JLE33" s="34"/>
      <c r="JLF33" s="17"/>
      <c r="JLG33" s="74"/>
      <c r="JLH33" s="74"/>
      <c r="JLI33" s="74"/>
      <c r="JLJ33" s="34"/>
      <c r="JLK33" s="285"/>
      <c r="JLL33" s="353"/>
      <c r="JLM33" s="354"/>
      <c r="JLN33" s="23"/>
      <c r="JLO33" s="356"/>
      <c r="JLP33" s="290"/>
      <c r="JLQ33" s="284"/>
      <c r="JLR33" s="269"/>
      <c r="JLS33" s="280"/>
      <c r="JLT33" s="285"/>
      <c r="JLU33" s="34"/>
      <c r="JLV33" s="17"/>
      <c r="JLW33" s="74"/>
      <c r="JLX33" s="74"/>
      <c r="JLY33" s="74"/>
      <c r="JLZ33" s="34"/>
      <c r="JMA33" s="285"/>
      <c r="JMB33" s="353"/>
      <c r="JMC33" s="354"/>
      <c r="JMD33" s="23"/>
      <c r="JME33" s="356"/>
      <c r="JMF33" s="290"/>
      <c r="JMG33" s="284"/>
      <c r="JMH33" s="269"/>
      <c r="JMI33" s="280"/>
      <c r="JMJ33" s="285"/>
      <c r="JMK33" s="34"/>
      <c r="JML33" s="17"/>
      <c r="JMM33" s="74"/>
      <c r="JMN33" s="74"/>
      <c r="JMO33" s="74"/>
      <c r="JMP33" s="34"/>
      <c r="JMQ33" s="285"/>
      <c r="JMR33" s="353"/>
      <c r="JMS33" s="354"/>
      <c r="JMT33" s="23"/>
      <c r="JMU33" s="356"/>
      <c r="JMV33" s="290"/>
      <c r="JMW33" s="284"/>
      <c r="JMX33" s="269"/>
      <c r="JMY33" s="280"/>
      <c r="JMZ33" s="285"/>
      <c r="JNA33" s="34"/>
      <c r="JNB33" s="17"/>
      <c r="JNC33" s="74"/>
      <c r="JND33" s="74"/>
      <c r="JNE33" s="74"/>
      <c r="JNF33" s="34"/>
      <c r="JNG33" s="285"/>
      <c r="JNH33" s="353"/>
      <c r="JNI33" s="354"/>
      <c r="JNJ33" s="23"/>
      <c r="JNK33" s="356"/>
      <c r="JNL33" s="290"/>
      <c r="JNM33" s="284"/>
      <c r="JNN33" s="269"/>
      <c r="JNO33" s="280"/>
      <c r="JNP33" s="285"/>
      <c r="JNQ33" s="34"/>
      <c r="JNR33" s="17"/>
      <c r="JNS33" s="74"/>
      <c r="JNT33" s="74"/>
      <c r="JNU33" s="74"/>
      <c r="JNV33" s="34"/>
      <c r="JNW33" s="285"/>
      <c r="JNX33" s="353"/>
      <c r="JNY33" s="354"/>
      <c r="JNZ33" s="23"/>
      <c r="JOA33" s="356"/>
      <c r="JOB33" s="290"/>
      <c r="JOC33" s="284"/>
      <c r="JOD33" s="269"/>
      <c r="JOE33" s="280"/>
      <c r="JOF33" s="285"/>
      <c r="JOG33" s="34"/>
      <c r="JOH33" s="17"/>
      <c r="JOI33" s="74"/>
      <c r="JOJ33" s="74"/>
      <c r="JOK33" s="74"/>
      <c r="JOL33" s="34"/>
      <c r="JOM33" s="285"/>
      <c r="JON33" s="353"/>
      <c r="JOO33" s="354"/>
      <c r="JOP33" s="23"/>
      <c r="JOQ33" s="356"/>
      <c r="JOR33" s="290"/>
      <c r="JOS33" s="284"/>
      <c r="JOT33" s="269"/>
      <c r="JOU33" s="280"/>
      <c r="JOV33" s="285"/>
      <c r="JOW33" s="34"/>
      <c r="JOX33" s="17"/>
      <c r="JOY33" s="74"/>
      <c r="JOZ33" s="74"/>
      <c r="JPA33" s="74"/>
      <c r="JPB33" s="34"/>
      <c r="JPC33" s="285"/>
      <c r="JPD33" s="353"/>
      <c r="JPE33" s="354"/>
      <c r="JPF33" s="23"/>
      <c r="JPG33" s="356"/>
      <c r="JPH33" s="290"/>
      <c r="JPI33" s="284"/>
      <c r="JPJ33" s="269"/>
      <c r="JPK33" s="280"/>
      <c r="JPL33" s="285"/>
      <c r="JPM33" s="34"/>
      <c r="JPN33" s="17"/>
      <c r="JPO33" s="74"/>
      <c r="JPP33" s="74"/>
      <c r="JPQ33" s="74"/>
      <c r="JPR33" s="34"/>
      <c r="JPS33" s="285"/>
      <c r="JPT33" s="353"/>
      <c r="JPU33" s="354"/>
      <c r="JPV33" s="23"/>
      <c r="JPW33" s="356"/>
      <c r="JPX33" s="290"/>
      <c r="JPY33" s="284"/>
      <c r="JPZ33" s="269"/>
      <c r="JQA33" s="280"/>
      <c r="JQB33" s="285"/>
      <c r="JQC33" s="34"/>
      <c r="JQD33" s="17"/>
      <c r="JQE33" s="74"/>
      <c r="JQF33" s="74"/>
      <c r="JQG33" s="74"/>
      <c r="JQH33" s="34"/>
      <c r="JQI33" s="285"/>
      <c r="JQJ33" s="353"/>
      <c r="JQK33" s="354"/>
      <c r="JQL33" s="23"/>
      <c r="JQM33" s="356"/>
      <c r="JQN33" s="290"/>
      <c r="JQO33" s="284"/>
      <c r="JQP33" s="269"/>
      <c r="JQQ33" s="280"/>
      <c r="JQR33" s="285"/>
      <c r="JQS33" s="34"/>
      <c r="JQT33" s="17"/>
      <c r="JQU33" s="74"/>
      <c r="JQV33" s="74"/>
      <c r="JQW33" s="74"/>
      <c r="JQX33" s="34"/>
      <c r="JQY33" s="285"/>
      <c r="JQZ33" s="353"/>
      <c r="JRA33" s="354"/>
      <c r="JRB33" s="23"/>
      <c r="JRC33" s="356"/>
      <c r="JRD33" s="290"/>
      <c r="JRE33" s="284"/>
      <c r="JRF33" s="269"/>
      <c r="JRG33" s="280"/>
      <c r="JRH33" s="285"/>
      <c r="JRI33" s="34"/>
      <c r="JRJ33" s="17"/>
      <c r="JRK33" s="74"/>
      <c r="JRL33" s="74"/>
      <c r="JRM33" s="74"/>
      <c r="JRN33" s="34"/>
      <c r="JRO33" s="285"/>
      <c r="JRP33" s="353"/>
      <c r="JRQ33" s="354"/>
      <c r="JRR33" s="23"/>
      <c r="JRS33" s="356"/>
      <c r="JRT33" s="290"/>
      <c r="JRU33" s="284"/>
      <c r="JRV33" s="269"/>
      <c r="JRW33" s="280"/>
      <c r="JRX33" s="285"/>
      <c r="JRY33" s="34"/>
      <c r="JRZ33" s="17"/>
      <c r="JSA33" s="74"/>
      <c r="JSB33" s="74"/>
      <c r="JSC33" s="74"/>
      <c r="JSD33" s="34"/>
      <c r="JSE33" s="285"/>
      <c r="JSF33" s="353"/>
      <c r="JSG33" s="354"/>
      <c r="JSH33" s="23"/>
      <c r="JSI33" s="356"/>
      <c r="JSJ33" s="290"/>
      <c r="JSK33" s="284"/>
      <c r="JSL33" s="269"/>
      <c r="JSM33" s="280"/>
      <c r="JSN33" s="285"/>
      <c r="JSO33" s="34"/>
      <c r="JSP33" s="17"/>
      <c r="JSQ33" s="74"/>
      <c r="JSR33" s="74"/>
      <c r="JSS33" s="74"/>
      <c r="JST33" s="34"/>
      <c r="JSU33" s="285"/>
      <c r="JSV33" s="353"/>
      <c r="JSW33" s="354"/>
      <c r="JSX33" s="23"/>
      <c r="JSY33" s="356"/>
      <c r="JSZ33" s="290"/>
      <c r="JTA33" s="284"/>
      <c r="JTB33" s="269"/>
      <c r="JTC33" s="280"/>
      <c r="JTD33" s="285"/>
      <c r="JTE33" s="34"/>
      <c r="JTF33" s="17"/>
      <c r="JTG33" s="74"/>
      <c r="JTH33" s="74"/>
      <c r="JTI33" s="74"/>
      <c r="JTJ33" s="34"/>
      <c r="JTK33" s="285"/>
      <c r="JTL33" s="353"/>
      <c r="JTM33" s="354"/>
      <c r="JTN33" s="23"/>
      <c r="JTO33" s="356"/>
      <c r="JTP33" s="290"/>
      <c r="JTQ33" s="284"/>
      <c r="JTR33" s="269"/>
      <c r="JTS33" s="280"/>
      <c r="JTT33" s="285"/>
      <c r="JTU33" s="34"/>
      <c r="JTV33" s="17"/>
      <c r="JTW33" s="74"/>
      <c r="JTX33" s="74"/>
      <c r="JTY33" s="74"/>
      <c r="JTZ33" s="34"/>
      <c r="JUA33" s="285"/>
      <c r="JUB33" s="353"/>
      <c r="JUC33" s="354"/>
      <c r="JUD33" s="23"/>
      <c r="JUE33" s="356"/>
      <c r="JUF33" s="290"/>
      <c r="JUG33" s="284"/>
      <c r="JUH33" s="269"/>
      <c r="JUI33" s="280"/>
      <c r="JUJ33" s="285"/>
      <c r="JUK33" s="34"/>
      <c r="JUL33" s="17"/>
      <c r="JUM33" s="74"/>
      <c r="JUN33" s="74"/>
      <c r="JUO33" s="74"/>
      <c r="JUP33" s="34"/>
      <c r="JUQ33" s="285"/>
      <c r="JUR33" s="353"/>
      <c r="JUS33" s="354"/>
      <c r="JUT33" s="23"/>
      <c r="JUU33" s="356"/>
      <c r="JUV33" s="290"/>
      <c r="JUW33" s="284"/>
      <c r="JUX33" s="269"/>
      <c r="JUY33" s="280"/>
      <c r="JUZ33" s="285"/>
      <c r="JVA33" s="34"/>
      <c r="JVB33" s="17"/>
      <c r="JVC33" s="74"/>
      <c r="JVD33" s="74"/>
      <c r="JVE33" s="74"/>
      <c r="JVF33" s="34"/>
      <c r="JVG33" s="285"/>
      <c r="JVH33" s="353"/>
      <c r="JVI33" s="354"/>
      <c r="JVJ33" s="23"/>
      <c r="JVK33" s="356"/>
      <c r="JVL33" s="290"/>
      <c r="JVM33" s="284"/>
      <c r="JVN33" s="269"/>
      <c r="JVO33" s="280"/>
      <c r="JVP33" s="285"/>
      <c r="JVQ33" s="34"/>
      <c r="JVR33" s="17"/>
      <c r="JVS33" s="74"/>
      <c r="JVT33" s="74"/>
      <c r="JVU33" s="74"/>
      <c r="JVV33" s="34"/>
      <c r="JVW33" s="285"/>
      <c r="JVX33" s="353"/>
      <c r="JVY33" s="354"/>
      <c r="JVZ33" s="23"/>
      <c r="JWA33" s="356"/>
      <c r="JWB33" s="290"/>
      <c r="JWC33" s="284"/>
      <c r="JWD33" s="269"/>
      <c r="JWE33" s="280"/>
      <c r="JWF33" s="285"/>
      <c r="JWG33" s="34"/>
      <c r="JWH33" s="17"/>
      <c r="JWI33" s="74"/>
      <c r="JWJ33" s="74"/>
      <c r="JWK33" s="74"/>
      <c r="JWL33" s="34"/>
      <c r="JWM33" s="285"/>
      <c r="JWN33" s="353"/>
      <c r="JWO33" s="354"/>
      <c r="JWP33" s="23"/>
      <c r="JWQ33" s="356"/>
      <c r="JWR33" s="290"/>
      <c r="JWS33" s="284"/>
      <c r="JWT33" s="269"/>
      <c r="JWU33" s="280"/>
      <c r="JWV33" s="285"/>
      <c r="JWW33" s="34"/>
      <c r="JWX33" s="17"/>
      <c r="JWY33" s="74"/>
      <c r="JWZ33" s="74"/>
      <c r="JXA33" s="74"/>
      <c r="JXB33" s="34"/>
      <c r="JXC33" s="285"/>
      <c r="JXD33" s="353"/>
      <c r="JXE33" s="354"/>
      <c r="JXF33" s="23"/>
      <c r="JXG33" s="356"/>
      <c r="JXH33" s="290"/>
      <c r="JXI33" s="284"/>
      <c r="JXJ33" s="269"/>
      <c r="JXK33" s="280"/>
      <c r="JXL33" s="285"/>
      <c r="JXM33" s="34"/>
      <c r="JXN33" s="17"/>
      <c r="JXO33" s="74"/>
      <c r="JXP33" s="74"/>
      <c r="JXQ33" s="74"/>
      <c r="JXR33" s="34"/>
      <c r="JXS33" s="285"/>
      <c r="JXT33" s="353"/>
      <c r="JXU33" s="354"/>
      <c r="JXV33" s="23"/>
      <c r="JXW33" s="356"/>
      <c r="JXX33" s="290"/>
      <c r="JXY33" s="284"/>
      <c r="JXZ33" s="269"/>
      <c r="JYA33" s="280"/>
      <c r="JYB33" s="285"/>
      <c r="JYC33" s="34"/>
      <c r="JYD33" s="17"/>
      <c r="JYE33" s="74"/>
      <c r="JYF33" s="74"/>
      <c r="JYG33" s="74"/>
      <c r="JYH33" s="34"/>
      <c r="JYI33" s="285"/>
      <c r="JYJ33" s="353"/>
      <c r="JYK33" s="354"/>
      <c r="JYL33" s="23"/>
      <c r="JYM33" s="356"/>
      <c r="JYN33" s="290"/>
      <c r="JYO33" s="284"/>
      <c r="JYP33" s="269"/>
      <c r="JYQ33" s="280"/>
      <c r="JYR33" s="285"/>
      <c r="JYS33" s="34"/>
      <c r="JYT33" s="17"/>
      <c r="JYU33" s="74"/>
      <c r="JYV33" s="74"/>
      <c r="JYW33" s="74"/>
      <c r="JYX33" s="34"/>
      <c r="JYY33" s="285"/>
      <c r="JYZ33" s="353"/>
      <c r="JZA33" s="354"/>
      <c r="JZB33" s="23"/>
      <c r="JZC33" s="356"/>
      <c r="JZD33" s="290"/>
      <c r="JZE33" s="284"/>
      <c r="JZF33" s="269"/>
      <c r="JZG33" s="280"/>
      <c r="JZH33" s="285"/>
      <c r="JZI33" s="34"/>
      <c r="JZJ33" s="17"/>
      <c r="JZK33" s="74"/>
      <c r="JZL33" s="74"/>
      <c r="JZM33" s="74"/>
      <c r="JZN33" s="34"/>
      <c r="JZO33" s="285"/>
      <c r="JZP33" s="353"/>
      <c r="JZQ33" s="354"/>
      <c r="JZR33" s="23"/>
      <c r="JZS33" s="356"/>
      <c r="JZT33" s="290"/>
      <c r="JZU33" s="284"/>
      <c r="JZV33" s="269"/>
      <c r="JZW33" s="280"/>
      <c r="JZX33" s="285"/>
      <c r="JZY33" s="34"/>
      <c r="JZZ33" s="17"/>
      <c r="KAA33" s="74"/>
      <c r="KAB33" s="74"/>
      <c r="KAC33" s="74"/>
      <c r="KAD33" s="34"/>
      <c r="KAE33" s="285"/>
      <c r="KAF33" s="353"/>
      <c r="KAG33" s="354"/>
      <c r="KAH33" s="23"/>
      <c r="KAI33" s="356"/>
      <c r="KAJ33" s="290"/>
      <c r="KAK33" s="284"/>
      <c r="KAL33" s="269"/>
      <c r="KAM33" s="280"/>
      <c r="KAN33" s="285"/>
      <c r="KAO33" s="34"/>
      <c r="KAP33" s="17"/>
      <c r="KAQ33" s="74"/>
      <c r="KAR33" s="74"/>
      <c r="KAS33" s="74"/>
      <c r="KAT33" s="34"/>
      <c r="KAU33" s="285"/>
      <c r="KAV33" s="353"/>
      <c r="KAW33" s="354"/>
      <c r="KAX33" s="23"/>
      <c r="KAY33" s="356"/>
      <c r="KAZ33" s="290"/>
      <c r="KBA33" s="284"/>
      <c r="KBB33" s="269"/>
      <c r="KBC33" s="280"/>
      <c r="KBD33" s="285"/>
      <c r="KBE33" s="34"/>
      <c r="KBF33" s="17"/>
      <c r="KBG33" s="74"/>
      <c r="KBH33" s="74"/>
      <c r="KBI33" s="74"/>
      <c r="KBJ33" s="34"/>
      <c r="KBK33" s="285"/>
      <c r="KBL33" s="353"/>
      <c r="KBM33" s="354"/>
      <c r="KBN33" s="23"/>
      <c r="KBO33" s="356"/>
      <c r="KBP33" s="290"/>
      <c r="KBQ33" s="284"/>
      <c r="KBR33" s="269"/>
      <c r="KBS33" s="280"/>
      <c r="KBT33" s="285"/>
      <c r="KBU33" s="34"/>
      <c r="KBV33" s="17"/>
      <c r="KBW33" s="74"/>
      <c r="KBX33" s="74"/>
      <c r="KBY33" s="74"/>
      <c r="KBZ33" s="34"/>
      <c r="KCA33" s="285"/>
      <c r="KCB33" s="353"/>
      <c r="KCC33" s="354"/>
      <c r="KCD33" s="23"/>
      <c r="KCE33" s="356"/>
      <c r="KCF33" s="290"/>
      <c r="KCG33" s="284"/>
      <c r="KCH33" s="269"/>
      <c r="KCI33" s="280"/>
      <c r="KCJ33" s="285"/>
      <c r="KCK33" s="34"/>
      <c r="KCL33" s="17"/>
      <c r="KCM33" s="74"/>
      <c r="KCN33" s="74"/>
      <c r="KCO33" s="74"/>
      <c r="KCP33" s="34"/>
      <c r="KCQ33" s="285"/>
      <c r="KCR33" s="353"/>
      <c r="KCS33" s="354"/>
      <c r="KCT33" s="23"/>
      <c r="KCU33" s="356"/>
      <c r="KCV33" s="290"/>
      <c r="KCW33" s="284"/>
      <c r="KCX33" s="269"/>
      <c r="KCY33" s="280"/>
      <c r="KCZ33" s="285"/>
      <c r="KDA33" s="34"/>
      <c r="KDB33" s="17"/>
      <c r="KDC33" s="74"/>
      <c r="KDD33" s="74"/>
      <c r="KDE33" s="74"/>
      <c r="KDF33" s="34"/>
      <c r="KDG33" s="285"/>
      <c r="KDH33" s="353"/>
      <c r="KDI33" s="354"/>
      <c r="KDJ33" s="23"/>
      <c r="KDK33" s="356"/>
      <c r="KDL33" s="290"/>
      <c r="KDM33" s="284"/>
      <c r="KDN33" s="269"/>
      <c r="KDO33" s="280"/>
      <c r="KDP33" s="285"/>
      <c r="KDQ33" s="34"/>
      <c r="KDR33" s="17"/>
      <c r="KDS33" s="74"/>
      <c r="KDT33" s="74"/>
      <c r="KDU33" s="74"/>
      <c r="KDV33" s="34"/>
      <c r="KDW33" s="285"/>
      <c r="KDX33" s="353"/>
      <c r="KDY33" s="354"/>
      <c r="KDZ33" s="23"/>
      <c r="KEA33" s="356"/>
      <c r="KEB33" s="290"/>
      <c r="KEC33" s="284"/>
      <c r="KED33" s="269"/>
      <c r="KEE33" s="280"/>
      <c r="KEF33" s="285"/>
      <c r="KEG33" s="34"/>
      <c r="KEH33" s="17"/>
      <c r="KEI33" s="74"/>
      <c r="KEJ33" s="74"/>
      <c r="KEK33" s="74"/>
      <c r="KEL33" s="34"/>
      <c r="KEM33" s="285"/>
      <c r="KEN33" s="353"/>
      <c r="KEO33" s="354"/>
      <c r="KEP33" s="23"/>
      <c r="KEQ33" s="356"/>
      <c r="KER33" s="290"/>
      <c r="KES33" s="284"/>
      <c r="KET33" s="269"/>
      <c r="KEU33" s="280"/>
      <c r="KEV33" s="285"/>
      <c r="KEW33" s="34"/>
      <c r="KEX33" s="17"/>
      <c r="KEY33" s="74"/>
      <c r="KEZ33" s="74"/>
      <c r="KFA33" s="74"/>
      <c r="KFB33" s="34"/>
      <c r="KFC33" s="285"/>
      <c r="KFD33" s="353"/>
      <c r="KFE33" s="354"/>
      <c r="KFF33" s="23"/>
      <c r="KFG33" s="356"/>
      <c r="KFH33" s="290"/>
      <c r="KFI33" s="284"/>
      <c r="KFJ33" s="269"/>
      <c r="KFK33" s="280"/>
      <c r="KFL33" s="285"/>
      <c r="KFM33" s="34"/>
      <c r="KFN33" s="17"/>
      <c r="KFO33" s="74"/>
      <c r="KFP33" s="74"/>
      <c r="KFQ33" s="74"/>
      <c r="KFR33" s="34"/>
      <c r="KFS33" s="285"/>
      <c r="KFT33" s="353"/>
      <c r="KFU33" s="354"/>
      <c r="KFV33" s="23"/>
      <c r="KFW33" s="356"/>
      <c r="KFX33" s="290"/>
      <c r="KFY33" s="284"/>
      <c r="KFZ33" s="269"/>
      <c r="KGA33" s="280"/>
      <c r="KGB33" s="285"/>
      <c r="KGC33" s="34"/>
      <c r="KGD33" s="17"/>
      <c r="KGE33" s="74"/>
      <c r="KGF33" s="74"/>
      <c r="KGG33" s="74"/>
      <c r="KGH33" s="34"/>
      <c r="KGI33" s="285"/>
      <c r="KGJ33" s="353"/>
      <c r="KGK33" s="354"/>
      <c r="KGL33" s="23"/>
      <c r="KGM33" s="356"/>
      <c r="KGN33" s="290"/>
      <c r="KGO33" s="284"/>
      <c r="KGP33" s="269"/>
      <c r="KGQ33" s="280"/>
      <c r="KGR33" s="285"/>
      <c r="KGS33" s="34"/>
      <c r="KGT33" s="17"/>
      <c r="KGU33" s="74"/>
      <c r="KGV33" s="74"/>
      <c r="KGW33" s="74"/>
      <c r="KGX33" s="34"/>
      <c r="KGY33" s="285"/>
      <c r="KGZ33" s="353"/>
      <c r="KHA33" s="354"/>
      <c r="KHB33" s="23"/>
      <c r="KHC33" s="356"/>
      <c r="KHD33" s="290"/>
      <c r="KHE33" s="284"/>
      <c r="KHF33" s="269"/>
      <c r="KHG33" s="280"/>
      <c r="KHH33" s="285"/>
      <c r="KHI33" s="34"/>
      <c r="KHJ33" s="17"/>
      <c r="KHK33" s="74"/>
      <c r="KHL33" s="74"/>
      <c r="KHM33" s="74"/>
      <c r="KHN33" s="34"/>
      <c r="KHO33" s="285"/>
      <c r="KHP33" s="353"/>
      <c r="KHQ33" s="354"/>
      <c r="KHR33" s="23"/>
      <c r="KHS33" s="356"/>
      <c r="KHT33" s="290"/>
      <c r="KHU33" s="284"/>
      <c r="KHV33" s="269"/>
      <c r="KHW33" s="280"/>
      <c r="KHX33" s="285"/>
      <c r="KHY33" s="34"/>
      <c r="KHZ33" s="17"/>
      <c r="KIA33" s="74"/>
      <c r="KIB33" s="74"/>
      <c r="KIC33" s="74"/>
      <c r="KID33" s="34"/>
      <c r="KIE33" s="285"/>
      <c r="KIF33" s="353"/>
      <c r="KIG33" s="354"/>
      <c r="KIH33" s="23"/>
      <c r="KII33" s="356"/>
      <c r="KIJ33" s="290"/>
      <c r="KIK33" s="284"/>
      <c r="KIL33" s="269"/>
      <c r="KIM33" s="280"/>
      <c r="KIN33" s="285"/>
      <c r="KIO33" s="34"/>
      <c r="KIP33" s="17"/>
      <c r="KIQ33" s="74"/>
      <c r="KIR33" s="74"/>
      <c r="KIS33" s="74"/>
      <c r="KIT33" s="34"/>
      <c r="KIU33" s="285"/>
      <c r="KIV33" s="353"/>
      <c r="KIW33" s="354"/>
      <c r="KIX33" s="23"/>
      <c r="KIY33" s="356"/>
      <c r="KIZ33" s="290"/>
      <c r="KJA33" s="284"/>
      <c r="KJB33" s="269"/>
      <c r="KJC33" s="280"/>
      <c r="KJD33" s="285"/>
      <c r="KJE33" s="34"/>
      <c r="KJF33" s="17"/>
      <c r="KJG33" s="74"/>
      <c r="KJH33" s="74"/>
      <c r="KJI33" s="74"/>
      <c r="KJJ33" s="34"/>
      <c r="KJK33" s="285"/>
      <c r="KJL33" s="353"/>
      <c r="KJM33" s="354"/>
      <c r="KJN33" s="23"/>
      <c r="KJO33" s="356"/>
      <c r="KJP33" s="290"/>
      <c r="KJQ33" s="284"/>
      <c r="KJR33" s="269"/>
      <c r="KJS33" s="280"/>
      <c r="KJT33" s="285"/>
      <c r="KJU33" s="34"/>
      <c r="KJV33" s="17"/>
      <c r="KJW33" s="74"/>
      <c r="KJX33" s="74"/>
      <c r="KJY33" s="74"/>
      <c r="KJZ33" s="34"/>
      <c r="KKA33" s="285"/>
      <c r="KKB33" s="353"/>
      <c r="KKC33" s="354"/>
      <c r="KKD33" s="23"/>
      <c r="KKE33" s="356"/>
      <c r="KKF33" s="290"/>
      <c r="KKG33" s="284"/>
      <c r="KKH33" s="269"/>
      <c r="KKI33" s="280"/>
      <c r="KKJ33" s="285"/>
      <c r="KKK33" s="34"/>
      <c r="KKL33" s="17"/>
      <c r="KKM33" s="74"/>
      <c r="KKN33" s="74"/>
      <c r="KKO33" s="74"/>
      <c r="KKP33" s="34"/>
      <c r="KKQ33" s="285"/>
      <c r="KKR33" s="353"/>
      <c r="KKS33" s="354"/>
      <c r="KKT33" s="23"/>
      <c r="KKU33" s="356"/>
      <c r="KKV33" s="290"/>
      <c r="KKW33" s="284"/>
      <c r="KKX33" s="269"/>
      <c r="KKY33" s="280"/>
      <c r="KKZ33" s="285"/>
      <c r="KLA33" s="34"/>
      <c r="KLB33" s="17"/>
      <c r="KLC33" s="74"/>
      <c r="KLD33" s="74"/>
      <c r="KLE33" s="74"/>
      <c r="KLF33" s="34"/>
      <c r="KLG33" s="285"/>
      <c r="KLH33" s="353"/>
      <c r="KLI33" s="354"/>
      <c r="KLJ33" s="23"/>
      <c r="KLK33" s="356"/>
      <c r="KLL33" s="290"/>
      <c r="KLM33" s="284"/>
      <c r="KLN33" s="269"/>
      <c r="KLO33" s="280"/>
      <c r="KLP33" s="285"/>
      <c r="KLQ33" s="34"/>
      <c r="KLR33" s="17"/>
      <c r="KLS33" s="74"/>
      <c r="KLT33" s="74"/>
      <c r="KLU33" s="74"/>
      <c r="KLV33" s="34"/>
      <c r="KLW33" s="285"/>
      <c r="KLX33" s="353"/>
      <c r="KLY33" s="354"/>
      <c r="KLZ33" s="23"/>
      <c r="KMA33" s="356"/>
      <c r="KMB33" s="290"/>
      <c r="KMC33" s="284"/>
      <c r="KMD33" s="269"/>
      <c r="KME33" s="280"/>
      <c r="KMF33" s="285"/>
      <c r="KMG33" s="34"/>
      <c r="KMH33" s="17"/>
      <c r="KMI33" s="74"/>
      <c r="KMJ33" s="74"/>
      <c r="KMK33" s="74"/>
      <c r="KML33" s="34"/>
      <c r="KMM33" s="285"/>
      <c r="KMN33" s="353"/>
      <c r="KMO33" s="354"/>
      <c r="KMP33" s="23"/>
      <c r="KMQ33" s="356"/>
      <c r="KMR33" s="290"/>
      <c r="KMS33" s="284"/>
      <c r="KMT33" s="269"/>
      <c r="KMU33" s="280"/>
      <c r="KMV33" s="285"/>
      <c r="KMW33" s="34"/>
      <c r="KMX33" s="17"/>
      <c r="KMY33" s="74"/>
      <c r="KMZ33" s="74"/>
      <c r="KNA33" s="74"/>
      <c r="KNB33" s="34"/>
      <c r="KNC33" s="285"/>
      <c r="KND33" s="353"/>
      <c r="KNE33" s="354"/>
      <c r="KNF33" s="23"/>
      <c r="KNG33" s="356"/>
      <c r="KNH33" s="290"/>
      <c r="KNI33" s="284"/>
      <c r="KNJ33" s="269"/>
      <c r="KNK33" s="280"/>
      <c r="KNL33" s="285"/>
      <c r="KNM33" s="34"/>
      <c r="KNN33" s="17"/>
      <c r="KNO33" s="74"/>
      <c r="KNP33" s="74"/>
      <c r="KNQ33" s="74"/>
      <c r="KNR33" s="34"/>
      <c r="KNS33" s="285"/>
      <c r="KNT33" s="353"/>
      <c r="KNU33" s="354"/>
      <c r="KNV33" s="23"/>
      <c r="KNW33" s="356"/>
      <c r="KNX33" s="290"/>
      <c r="KNY33" s="284"/>
      <c r="KNZ33" s="269"/>
      <c r="KOA33" s="280"/>
      <c r="KOB33" s="285"/>
      <c r="KOC33" s="34"/>
      <c r="KOD33" s="17"/>
      <c r="KOE33" s="74"/>
      <c r="KOF33" s="74"/>
      <c r="KOG33" s="74"/>
      <c r="KOH33" s="34"/>
      <c r="KOI33" s="285"/>
      <c r="KOJ33" s="353"/>
      <c r="KOK33" s="354"/>
      <c r="KOL33" s="23"/>
      <c r="KOM33" s="356"/>
      <c r="KON33" s="290"/>
      <c r="KOO33" s="284"/>
      <c r="KOP33" s="269"/>
      <c r="KOQ33" s="280"/>
      <c r="KOR33" s="285"/>
      <c r="KOS33" s="34"/>
      <c r="KOT33" s="17"/>
      <c r="KOU33" s="74"/>
      <c r="KOV33" s="74"/>
      <c r="KOW33" s="74"/>
      <c r="KOX33" s="34"/>
      <c r="KOY33" s="285"/>
      <c r="KOZ33" s="353"/>
      <c r="KPA33" s="354"/>
      <c r="KPB33" s="23"/>
      <c r="KPC33" s="356"/>
      <c r="KPD33" s="290"/>
      <c r="KPE33" s="284"/>
      <c r="KPF33" s="269"/>
      <c r="KPG33" s="280"/>
      <c r="KPH33" s="285"/>
      <c r="KPI33" s="34"/>
      <c r="KPJ33" s="17"/>
      <c r="KPK33" s="74"/>
      <c r="KPL33" s="74"/>
      <c r="KPM33" s="74"/>
      <c r="KPN33" s="34"/>
      <c r="KPO33" s="285"/>
      <c r="KPP33" s="353"/>
      <c r="KPQ33" s="354"/>
      <c r="KPR33" s="23"/>
      <c r="KPS33" s="356"/>
      <c r="KPT33" s="290"/>
      <c r="KPU33" s="284"/>
      <c r="KPV33" s="269"/>
      <c r="KPW33" s="280"/>
      <c r="KPX33" s="285"/>
      <c r="KPY33" s="34"/>
      <c r="KPZ33" s="17"/>
      <c r="KQA33" s="74"/>
      <c r="KQB33" s="74"/>
      <c r="KQC33" s="74"/>
      <c r="KQD33" s="34"/>
      <c r="KQE33" s="285"/>
      <c r="KQF33" s="353"/>
      <c r="KQG33" s="354"/>
      <c r="KQH33" s="23"/>
      <c r="KQI33" s="356"/>
      <c r="KQJ33" s="290"/>
      <c r="KQK33" s="284"/>
      <c r="KQL33" s="269"/>
      <c r="KQM33" s="280"/>
      <c r="KQN33" s="285"/>
      <c r="KQO33" s="34"/>
      <c r="KQP33" s="17"/>
      <c r="KQQ33" s="74"/>
      <c r="KQR33" s="74"/>
      <c r="KQS33" s="74"/>
      <c r="KQT33" s="34"/>
      <c r="KQU33" s="285"/>
      <c r="KQV33" s="353"/>
      <c r="KQW33" s="354"/>
      <c r="KQX33" s="23"/>
      <c r="KQY33" s="356"/>
      <c r="KQZ33" s="290"/>
      <c r="KRA33" s="284"/>
      <c r="KRB33" s="269"/>
      <c r="KRC33" s="280"/>
      <c r="KRD33" s="285"/>
      <c r="KRE33" s="34"/>
      <c r="KRF33" s="17"/>
      <c r="KRG33" s="74"/>
      <c r="KRH33" s="74"/>
      <c r="KRI33" s="74"/>
      <c r="KRJ33" s="34"/>
      <c r="KRK33" s="285"/>
      <c r="KRL33" s="353"/>
      <c r="KRM33" s="354"/>
      <c r="KRN33" s="23"/>
      <c r="KRO33" s="356"/>
      <c r="KRP33" s="290"/>
      <c r="KRQ33" s="284"/>
      <c r="KRR33" s="269"/>
      <c r="KRS33" s="280"/>
      <c r="KRT33" s="285"/>
      <c r="KRU33" s="34"/>
      <c r="KRV33" s="17"/>
      <c r="KRW33" s="74"/>
      <c r="KRX33" s="74"/>
      <c r="KRY33" s="74"/>
      <c r="KRZ33" s="34"/>
      <c r="KSA33" s="285"/>
      <c r="KSB33" s="353"/>
      <c r="KSC33" s="354"/>
      <c r="KSD33" s="23"/>
      <c r="KSE33" s="356"/>
      <c r="KSF33" s="290"/>
      <c r="KSG33" s="284"/>
      <c r="KSH33" s="269"/>
      <c r="KSI33" s="280"/>
      <c r="KSJ33" s="285"/>
      <c r="KSK33" s="34"/>
      <c r="KSL33" s="17"/>
      <c r="KSM33" s="74"/>
      <c r="KSN33" s="74"/>
      <c r="KSO33" s="74"/>
      <c r="KSP33" s="34"/>
      <c r="KSQ33" s="285"/>
      <c r="KSR33" s="353"/>
      <c r="KSS33" s="354"/>
      <c r="KST33" s="23"/>
      <c r="KSU33" s="356"/>
      <c r="KSV33" s="290"/>
      <c r="KSW33" s="284"/>
      <c r="KSX33" s="269"/>
      <c r="KSY33" s="280"/>
      <c r="KSZ33" s="285"/>
      <c r="KTA33" s="34"/>
      <c r="KTB33" s="17"/>
      <c r="KTC33" s="74"/>
      <c r="KTD33" s="74"/>
      <c r="KTE33" s="74"/>
      <c r="KTF33" s="34"/>
      <c r="KTG33" s="285"/>
      <c r="KTH33" s="353"/>
      <c r="KTI33" s="354"/>
      <c r="KTJ33" s="23"/>
      <c r="KTK33" s="356"/>
      <c r="KTL33" s="290"/>
      <c r="KTM33" s="284"/>
      <c r="KTN33" s="269"/>
      <c r="KTO33" s="280"/>
      <c r="KTP33" s="285"/>
      <c r="KTQ33" s="34"/>
      <c r="KTR33" s="17"/>
      <c r="KTS33" s="74"/>
      <c r="KTT33" s="74"/>
      <c r="KTU33" s="74"/>
      <c r="KTV33" s="34"/>
      <c r="KTW33" s="285"/>
      <c r="KTX33" s="353"/>
      <c r="KTY33" s="354"/>
      <c r="KTZ33" s="23"/>
      <c r="KUA33" s="356"/>
      <c r="KUB33" s="290"/>
      <c r="KUC33" s="284"/>
      <c r="KUD33" s="269"/>
      <c r="KUE33" s="280"/>
      <c r="KUF33" s="285"/>
      <c r="KUG33" s="34"/>
      <c r="KUH33" s="17"/>
      <c r="KUI33" s="74"/>
      <c r="KUJ33" s="74"/>
      <c r="KUK33" s="74"/>
      <c r="KUL33" s="34"/>
      <c r="KUM33" s="285"/>
      <c r="KUN33" s="353"/>
      <c r="KUO33" s="354"/>
      <c r="KUP33" s="23"/>
      <c r="KUQ33" s="356"/>
      <c r="KUR33" s="290"/>
      <c r="KUS33" s="284"/>
      <c r="KUT33" s="269"/>
      <c r="KUU33" s="280"/>
      <c r="KUV33" s="285"/>
      <c r="KUW33" s="34"/>
      <c r="KUX33" s="17"/>
      <c r="KUY33" s="74"/>
      <c r="KUZ33" s="74"/>
      <c r="KVA33" s="74"/>
      <c r="KVB33" s="34"/>
      <c r="KVC33" s="285"/>
      <c r="KVD33" s="353"/>
      <c r="KVE33" s="354"/>
      <c r="KVF33" s="23"/>
      <c r="KVG33" s="356"/>
      <c r="KVH33" s="290"/>
      <c r="KVI33" s="284"/>
      <c r="KVJ33" s="269"/>
      <c r="KVK33" s="280"/>
      <c r="KVL33" s="285"/>
      <c r="KVM33" s="34"/>
      <c r="KVN33" s="17"/>
      <c r="KVO33" s="74"/>
      <c r="KVP33" s="74"/>
      <c r="KVQ33" s="74"/>
      <c r="KVR33" s="34"/>
      <c r="KVS33" s="285"/>
      <c r="KVT33" s="353"/>
      <c r="KVU33" s="354"/>
      <c r="KVV33" s="23"/>
      <c r="KVW33" s="356"/>
      <c r="KVX33" s="290"/>
      <c r="KVY33" s="284"/>
      <c r="KVZ33" s="269"/>
      <c r="KWA33" s="280"/>
      <c r="KWB33" s="285"/>
      <c r="KWC33" s="34"/>
      <c r="KWD33" s="17"/>
      <c r="KWE33" s="74"/>
      <c r="KWF33" s="74"/>
      <c r="KWG33" s="74"/>
      <c r="KWH33" s="34"/>
      <c r="KWI33" s="285"/>
      <c r="KWJ33" s="353"/>
      <c r="KWK33" s="354"/>
      <c r="KWL33" s="23"/>
      <c r="KWM33" s="356"/>
      <c r="KWN33" s="290"/>
      <c r="KWO33" s="284"/>
      <c r="KWP33" s="269"/>
      <c r="KWQ33" s="280"/>
      <c r="KWR33" s="285"/>
      <c r="KWS33" s="34"/>
      <c r="KWT33" s="17"/>
      <c r="KWU33" s="74"/>
      <c r="KWV33" s="74"/>
      <c r="KWW33" s="74"/>
      <c r="KWX33" s="34"/>
      <c r="KWY33" s="285"/>
      <c r="KWZ33" s="353"/>
      <c r="KXA33" s="354"/>
      <c r="KXB33" s="23"/>
      <c r="KXC33" s="356"/>
      <c r="KXD33" s="290"/>
      <c r="KXE33" s="284"/>
      <c r="KXF33" s="269"/>
      <c r="KXG33" s="280"/>
      <c r="KXH33" s="285"/>
      <c r="KXI33" s="34"/>
      <c r="KXJ33" s="17"/>
      <c r="KXK33" s="74"/>
      <c r="KXL33" s="74"/>
      <c r="KXM33" s="74"/>
      <c r="KXN33" s="34"/>
      <c r="KXO33" s="285"/>
      <c r="KXP33" s="353"/>
      <c r="KXQ33" s="354"/>
      <c r="KXR33" s="23"/>
      <c r="KXS33" s="356"/>
      <c r="KXT33" s="290"/>
      <c r="KXU33" s="284"/>
      <c r="KXV33" s="269"/>
      <c r="KXW33" s="280"/>
      <c r="KXX33" s="285"/>
      <c r="KXY33" s="34"/>
      <c r="KXZ33" s="17"/>
      <c r="KYA33" s="74"/>
      <c r="KYB33" s="74"/>
      <c r="KYC33" s="74"/>
      <c r="KYD33" s="34"/>
      <c r="KYE33" s="285"/>
      <c r="KYF33" s="353"/>
      <c r="KYG33" s="354"/>
      <c r="KYH33" s="23"/>
      <c r="KYI33" s="356"/>
      <c r="KYJ33" s="290"/>
      <c r="KYK33" s="284"/>
      <c r="KYL33" s="269"/>
      <c r="KYM33" s="280"/>
      <c r="KYN33" s="285"/>
      <c r="KYO33" s="34"/>
      <c r="KYP33" s="17"/>
      <c r="KYQ33" s="74"/>
      <c r="KYR33" s="74"/>
      <c r="KYS33" s="74"/>
      <c r="KYT33" s="34"/>
      <c r="KYU33" s="285"/>
      <c r="KYV33" s="353"/>
      <c r="KYW33" s="354"/>
      <c r="KYX33" s="23"/>
      <c r="KYY33" s="356"/>
      <c r="KYZ33" s="290"/>
      <c r="KZA33" s="284"/>
      <c r="KZB33" s="269"/>
      <c r="KZC33" s="280"/>
      <c r="KZD33" s="285"/>
      <c r="KZE33" s="34"/>
      <c r="KZF33" s="17"/>
      <c r="KZG33" s="74"/>
      <c r="KZH33" s="74"/>
      <c r="KZI33" s="74"/>
      <c r="KZJ33" s="34"/>
      <c r="KZK33" s="285"/>
      <c r="KZL33" s="353"/>
      <c r="KZM33" s="354"/>
      <c r="KZN33" s="23"/>
      <c r="KZO33" s="356"/>
      <c r="KZP33" s="290"/>
      <c r="KZQ33" s="284"/>
      <c r="KZR33" s="269"/>
      <c r="KZS33" s="280"/>
      <c r="KZT33" s="285"/>
      <c r="KZU33" s="34"/>
      <c r="KZV33" s="17"/>
      <c r="KZW33" s="74"/>
      <c r="KZX33" s="74"/>
      <c r="KZY33" s="74"/>
      <c r="KZZ33" s="34"/>
      <c r="LAA33" s="285"/>
      <c r="LAB33" s="353"/>
      <c r="LAC33" s="354"/>
      <c r="LAD33" s="23"/>
      <c r="LAE33" s="356"/>
      <c r="LAF33" s="290"/>
      <c r="LAG33" s="284"/>
      <c r="LAH33" s="269"/>
      <c r="LAI33" s="280"/>
      <c r="LAJ33" s="285"/>
      <c r="LAK33" s="34"/>
      <c r="LAL33" s="17"/>
      <c r="LAM33" s="74"/>
      <c r="LAN33" s="74"/>
      <c r="LAO33" s="74"/>
      <c r="LAP33" s="34"/>
      <c r="LAQ33" s="285"/>
      <c r="LAR33" s="353"/>
      <c r="LAS33" s="354"/>
      <c r="LAT33" s="23"/>
      <c r="LAU33" s="356"/>
      <c r="LAV33" s="290"/>
      <c r="LAW33" s="284"/>
      <c r="LAX33" s="269"/>
      <c r="LAY33" s="280"/>
      <c r="LAZ33" s="285"/>
      <c r="LBA33" s="34"/>
      <c r="LBB33" s="17"/>
      <c r="LBC33" s="74"/>
      <c r="LBD33" s="74"/>
      <c r="LBE33" s="74"/>
      <c r="LBF33" s="34"/>
      <c r="LBG33" s="285"/>
      <c r="LBH33" s="353"/>
      <c r="LBI33" s="354"/>
      <c r="LBJ33" s="23"/>
      <c r="LBK33" s="356"/>
      <c r="LBL33" s="290"/>
      <c r="LBM33" s="284"/>
      <c r="LBN33" s="269"/>
      <c r="LBO33" s="280"/>
      <c r="LBP33" s="285"/>
      <c r="LBQ33" s="34"/>
      <c r="LBR33" s="17"/>
      <c r="LBS33" s="74"/>
      <c r="LBT33" s="74"/>
      <c r="LBU33" s="74"/>
      <c r="LBV33" s="34"/>
      <c r="LBW33" s="285"/>
      <c r="LBX33" s="353"/>
      <c r="LBY33" s="354"/>
      <c r="LBZ33" s="23"/>
      <c r="LCA33" s="356"/>
      <c r="LCB33" s="290"/>
      <c r="LCC33" s="284"/>
      <c r="LCD33" s="269"/>
      <c r="LCE33" s="280"/>
      <c r="LCF33" s="285"/>
      <c r="LCG33" s="34"/>
      <c r="LCH33" s="17"/>
      <c r="LCI33" s="74"/>
      <c r="LCJ33" s="74"/>
      <c r="LCK33" s="74"/>
      <c r="LCL33" s="34"/>
      <c r="LCM33" s="285"/>
      <c r="LCN33" s="353"/>
      <c r="LCO33" s="354"/>
      <c r="LCP33" s="23"/>
      <c r="LCQ33" s="356"/>
      <c r="LCR33" s="290"/>
      <c r="LCS33" s="284"/>
      <c r="LCT33" s="269"/>
      <c r="LCU33" s="280"/>
      <c r="LCV33" s="285"/>
      <c r="LCW33" s="34"/>
      <c r="LCX33" s="17"/>
      <c r="LCY33" s="74"/>
      <c r="LCZ33" s="74"/>
      <c r="LDA33" s="74"/>
      <c r="LDB33" s="34"/>
      <c r="LDC33" s="285"/>
      <c r="LDD33" s="353"/>
      <c r="LDE33" s="354"/>
      <c r="LDF33" s="23"/>
      <c r="LDG33" s="356"/>
      <c r="LDH33" s="290"/>
      <c r="LDI33" s="284"/>
      <c r="LDJ33" s="269"/>
      <c r="LDK33" s="280"/>
      <c r="LDL33" s="285"/>
      <c r="LDM33" s="34"/>
      <c r="LDN33" s="17"/>
      <c r="LDO33" s="74"/>
      <c r="LDP33" s="74"/>
      <c r="LDQ33" s="74"/>
      <c r="LDR33" s="34"/>
      <c r="LDS33" s="285"/>
      <c r="LDT33" s="353"/>
      <c r="LDU33" s="354"/>
      <c r="LDV33" s="23"/>
      <c r="LDW33" s="356"/>
      <c r="LDX33" s="290"/>
      <c r="LDY33" s="284"/>
      <c r="LDZ33" s="269"/>
      <c r="LEA33" s="280"/>
      <c r="LEB33" s="285"/>
      <c r="LEC33" s="34"/>
      <c r="LED33" s="17"/>
      <c r="LEE33" s="74"/>
      <c r="LEF33" s="74"/>
      <c r="LEG33" s="74"/>
      <c r="LEH33" s="34"/>
      <c r="LEI33" s="285"/>
      <c r="LEJ33" s="353"/>
      <c r="LEK33" s="354"/>
      <c r="LEL33" s="23"/>
      <c r="LEM33" s="356"/>
      <c r="LEN33" s="290"/>
      <c r="LEO33" s="284"/>
      <c r="LEP33" s="269"/>
      <c r="LEQ33" s="280"/>
      <c r="LER33" s="285"/>
      <c r="LES33" s="34"/>
      <c r="LET33" s="17"/>
      <c r="LEU33" s="74"/>
      <c r="LEV33" s="74"/>
      <c r="LEW33" s="74"/>
      <c r="LEX33" s="34"/>
      <c r="LEY33" s="285"/>
      <c r="LEZ33" s="353"/>
      <c r="LFA33" s="354"/>
      <c r="LFB33" s="23"/>
      <c r="LFC33" s="356"/>
      <c r="LFD33" s="290"/>
      <c r="LFE33" s="284"/>
      <c r="LFF33" s="269"/>
      <c r="LFG33" s="280"/>
      <c r="LFH33" s="285"/>
      <c r="LFI33" s="34"/>
      <c r="LFJ33" s="17"/>
      <c r="LFK33" s="74"/>
      <c r="LFL33" s="74"/>
      <c r="LFM33" s="74"/>
      <c r="LFN33" s="34"/>
      <c r="LFO33" s="285"/>
      <c r="LFP33" s="353"/>
      <c r="LFQ33" s="354"/>
      <c r="LFR33" s="23"/>
      <c r="LFS33" s="356"/>
      <c r="LFT33" s="290"/>
      <c r="LFU33" s="284"/>
      <c r="LFV33" s="269"/>
      <c r="LFW33" s="280"/>
      <c r="LFX33" s="285"/>
      <c r="LFY33" s="34"/>
      <c r="LFZ33" s="17"/>
      <c r="LGA33" s="74"/>
      <c r="LGB33" s="74"/>
      <c r="LGC33" s="74"/>
      <c r="LGD33" s="34"/>
      <c r="LGE33" s="285"/>
      <c r="LGF33" s="353"/>
      <c r="LGG33" s="354"/>
      <c r="LGH33" s="23"/>
      <c r="LGI33" s="356"/>
      <c r="LGJ33" s="290"/>
      <c r="LGK33" s="284"/>
      <c r="LGL33" s="269"/>
      <c r="LGM33" s="280"/>
      <c r="LGN33" s="285"/>
      <c r="LGO33" s="34"/>
      <c r="LGP33" s="17"/>
      <c r="LGQ33" s="74"/>
      <c r="LGR33" s="74"/>
      <c r="LGS33" s="74"/>
      <c r="LGT33" s="34"/>
      <c r="LGU33" s="285"/>
      <c r="LGV33" s="353"/>
      <c r="LGW33" s="354"/>
      <c r="LGX33" s="23"/>
      <c r="LGY33" s="356"/>
      <c r="LGZ33" s="290"/>
      <c r="LHA33" s="284"/>
      <c r="LHB33" s="269"/>
      <c r="LHC33" s="280"/>
      <c r="LHD33" s="285"/>
      <c r="LHE33" s="34"/>
      <c r="LHF33" s="17"/>
      <c r="LHG33" s="74"/>
      <c r="LHH33" s="74"/>
      <c r="LHI33" s="74"/>
      <c r="LHJ33" s="34"/>
      <c r="LHK33" s="285"/>
      <c r="LHL33" s="353"/>
      <c r="LHM33" s="354"/>
      <c r="LHN33" s="23"/>
      <c r="LHO33" s="356"/>
      <c r="LHP33" s="290"/>
      <c r="LHQ33" s="284"/>
      <c r="LHR33" s="269"/>
      <c r="LHS33" s="280"/>
      <c r="LHT33" s="285"/>
      <c r="LHU33" s="34"/>
      <c r="LHV33" s="17"/>
      <c r="LHW33" s="74"/>
      <c r="LHX33" s="74"/>
      <c r="LHY33" s="74"/>
      <c r="LHZ33" s="34"/>
      <c r="LIA33" s="285"/>
      <c r="LIB33" s="353"/>
      <c r="LIC33" s="354"/>
      <c r="LID33" s="23"/>
      <c r="LIE33" s="356"/>
      <c r="LIF33" s="290"/>
      <c r="LIG33" s="284"/>
      <c r="LIH33" s="269"/>
      <c r="LII33" s="280"/>
      <c r="LIJ33" s="285"/>
      <c r="LIK33" s="34"/>
      <c r="LIL33" s="17"/>
      <c r="LIM33" s="74"/>
      <c r="LIN33" s="74"/>
      <c r="LIO33" s="74"/>
      <c r="LIP33" s="34"/>
      <c r="LIQ33" s="285"/>
      <c r="LIR33" s="353"/>
      <c r="LIS33" s="354"/>
      <c r="LIT33" s="23"/>
      <c r="LIU33" s="356"/>
      <c r="LIV33" s="290"/>
      <c r="LIW33" s="284"/>
      <c r="LIX33" s="269"/>
      <c r="LIY33" s="280"/>
      <c r="LIZ33" s="285"/>
      <c r="LJA33" s="34"/>
      <c r="LJB33" s="17"/>
      <c r="LJC33" s="74"/>
      <c r="LJD33" s="74"/>
      <c r="LJE33" s="74"/>
      <c r="LJF33" s="34"/>
      <c r="LJG33" s="285"/>
      <c r="LJH33" s="353"/>
      <c r="LJI33" s="354"/>
      <c r="LJJ33" s="23"/>
      <c r="LJK33" s="356"/>
      <c r="LJL33" s="290"/>
      <c r="LJM33" s="284"/>
      <c r="LJN33" s="269"/>
      <c r="LJO33" s="280"/>
      <c r="LJP33" s="285"/>
      <c r="LJQ33" s="34"/>
      <c r="LJR33" s="17"/>
      <c r="LJS33" s="74"/>
      <c r="LJT33" s="74"/>
      <c r="LJU33" s="74"/>
      <c r="LJV33" s="34"/>
      <c r="LJW33" s="285"/>
      <c r="LJX33" s="353"/>
      <c r="LJY33" s="354"/>
      <c r="LJZ33" s="23"/>
      <c r="LKA33" s="356"/>
      <c r="LKB33" s="290"/>
      <c r="LKC33" s="284"/>
      <c r="LKD33" s="269"/>
      <c r="LKE33" s="280"/>
      <c r="LKF33" s="285"/>
      <c r="LKG33" s="34"/>
      <c r="LKH33" s="17"/>
      <c r="LKI33" s="74"/>
      <c r="LKJ33" s="74"/>
      <c r="LKK33" s="74"/>
      <c r="LKL33" s="34"/>
      <c r="LKM33" s="285"/>
      <c r="LKN33" s="353"/>
      <c r="LKO33" s="354"/>
      <c r="LKP33" s="23"/>
      <c r="LKQ33" s="356"/>
      <c r="LKR33" s="290"/>
      <c r="LKS33" s="284"/>
      <c r="LKT33" s="269"/>
      <c r="LKU33" s="280"/>
      <c r="LKV33" s="285"/>
      <c r="LKW33" s="34"/>
      <c r="LKX33" s="17"/>
      <c r="LKY33" s="74"/>
      <c r="LKZ33" s="74"/>
      <c r="LLA33" s="74"/>
      <c r="LLB33" s="34"/>
      <c r="LLC33" s="285"/>
      <c r="LLD33" s="353"/>
      <c r="LLE33" s="354"/>
      <c r="LLF33" s="23"/>
      <c r="LLG33" s="356"/>
      <c r="LLH33" s="290"/>
      <c r="LLI33" s="284"/>
      <c r="LLJ33" s="269"/>
      <c r="LLK33" s="280"/>
      <c r="LLL33" s="285"/>
      <c r="LLM33" s="34"/>
      <c r="LLN33" s="17"/>
      <c r="LLO33" s="74"/>
      <c r="LLP33" s="74"/>
      <c r="LLQ33" s="74"/>
      <c r="LLR33" s="34"/>
      <c r="LLS33" s="285"/>
      <c r="LLT33" s="353"/>
      <c r="LLU33" s="354"/>
      <c r="LLV33" s="23"/>
      <c r="LLW33" s="356"/>
      <c r="LLX33" s="290"/>
      <c r="LLY33" s="284"/>
      <c r="LLZ33" s="269"/>
      <c r="LMA33" s="280"/>
      <c r="LMB33" s="285"/>
      <c r="LMC33" s="34"/>
      <c r="LMD33" s="17"/>
      <c r="LME33" s="74"/>
      <c r="LMF33" s="74"/>
      <c r="LMG33" s="74"/>
      <c r="LMH33" s="34"/>
      <c r="LMI33" s="285"/>
      <c r="LMJ33" s="353"/>
      <c r="LMK33" s="354"/>
      <c r="LML33" s="23"/>
      <c r="LMM33" s="356"/>
      <c r="LMN33" s="290"/>
      <c r="LMO33" s="284"/>
      <c r="LMP33" s="269"/>
      <c r="LMQ33" s="280"/>
      <c r="LMR33" s="285"/>
      <c r="LMS33" s="34"/>
      <c r="LMT33" s="17"/>
      <c r="LMU33" s="74"/>
      <c r="LMV33" s="74"/>
      <c r="LMW33" s="74"/>
      <c r="LMX33" s="34"/>
      <c r="LMY33" s="285"/>
      <c r="LMZ33" s="353"/>
      <c r="LNA33" s="354"/>
      <c r="LNB33" s="23"/>
      <c r="LNC33" s="356"/>
      <c r="LND33" s="290"/>
      <c r="LNE33" s="284"/>
      <c r="LNF33" s="269"/>
      <c r="LNG33" s="280"/>
      <c r="LNH33" s="285"/>
      <c r="LNI33" s="34"/>
      <c r="LNJ33" s="17"/>
      <c r="LNK33" s="74"/>
      <c r="LNL33" s="74"/>
      <c r="LNM33" s="74"/>
      <c r="LNN33" s="34"/>
      <c r="LNO33" s="285"/>
      <c r="LNP33" s="353"/>
      <c r="LNQ33" s="354"/>
      <c r="LNR33" s="23"/>
      <c r="LNS33" s="356"/>
      <c r="LNT33" s="290"/>
      <c r="LNU33" s="284"/>
      <c r="LNV33" s="269"/>
      <c r="LNW33" s="280"/>
      <c r="LNX33" s="285"/>
      <c r="LNY33" s="34"/>
      <c r="LNZ33" s="17"/>
      <c r="LOA33" s="74"/>
      <c r="LOB33" s="74"/>
      <c r="LOC33" s="74"/>
      <c r="LOD33" s="34"/>
      <c r="LOE33" s="285"/>
      <c r="LOF33" s="353"/>
      <c r="LOG33" s="354"/>
      <c r="LOH33" s="23"/>
      <c r="LOI33" s="356"/>
      <c r="LOJ33" s="290"/>
      <c r="LOK33" s="284"/>
      <c r="LOL33" s="269"/>
      <c r="LOM33" s="280"/>
      <c r="LON33" s="285"/>
      <c r="LOO33" s="34"/>
      <c r="LOP33" s="17"/>
      <c r="LOQ33" s="74"/>
      <c r="LOR33" s="74"/>
      <c r="LOS33" s="74"/>
      <c r="LOT33" s="34"/>
      <c r="LOU33" s="285"/>
      <c r="LOV33" s="353"/>
      <c r="LOW33" s="354"/>
      <c r="LOX33" s="23"/>
      <c r="LOY33" s="356"/>
      <c r="LOZ33" s="290"/>
      <c r="LPA33" s="284"/>
      <c r="LPB33" s="269"/>
      <c r="LPC33" s="280"/>
      <c r="LPD33" s="285"/>
      <c r="LPE33" s="34"/>
      <c r="LPF33" s="17"/>
      <c r="LPG33" s="74"/>
      <c r="LPH33" s="74"/>
      <c r="LPI33" s="74"/>
      <c r="LPJ33" s="34"/>
      <c r="LPK33" s="285"/>
      <c r="LPL33" s="353"/>
      <c r="LPM33" s="354"/>
      <c r="LPN33" s="23"/>
      <c r="LPO33" s="356"/>
      <c r="LPP33" s="290"/>
      <c r="LPQ33" s="284"/>
      <c r="LPR33" s="269"/>
      <c r="LPS33" s="280"/>
      <c r="LPT33" s="285"/>
      <c r="LPU33" s="34"/>
      <c r="LPV33" s="17"/>
      <c r="LPW33" s="74"/>
      <c r="LPX33" s="74"/>
      <c r="LPY33" s="74"/>
      <c r="LPZ33" s="34"/>
      <c r="LQA33" s="285"/>
      <c r="LQB33" s="353"/>
      <c r="LQC33" s="354"/>
      <c r="LQD33" s="23"/>
      <c r="LQE33" s="356"/>
      <c r="LQF33" s="290"/>
      <c r="LQG33" s="284"/>
      <c r="LQH33" s="269"/>
      <c r="LQI33" s="280"/>
      <c r="LQJ33" s="285"/>
      <c r="LQK33" s="34"/>
      <c r="LQL33" s="17"/>
      <c r="LQM33" s="74"/>
      <c r="LQN33" s="74"/>
      <c r="LQO33" s="74"/>
      <c r="LQP33" s="34"/>
      <c r="LQQ33" s="285"/>
      <c r="LQR33" s="353"/>
      <c r="LQS33" s="354"/>
      <c r="LQT33" s="23"/>
      <c r="LQU33" s="356"/>
      <c r="LQV33" s="290"/>
      <c r="LQW33" s="284"/>
      <c r="LQX33" s="269"/>
      <c r="LQY33" s="280"/>
      <c r="LQZ33" s="285"/>
      <c r="LRA33" s="34"/>
      <c r="LRB33" s="17"/>
      <c r="LRC33" s="74"/>
      <c r="LRD33" s="74"/>
      <c r="LRE33" s="74"/>
      <c r="LRF33" s="34"/>
      <c r="LRG33" s="285"/>
      <c r="LRH33" s="353"/>
      <c r="LRI33" s="354"/>
      <c r="LRJ33" s="23"/>
      <c r="LRK33" s="356"/>
      <c r="LRL33" s="290"/>
      <c r="LRM33" s="284"/>
      <c r="LRN33" s="269"/>
      <c r="LRO33" s="280"/>
      <c r="LRP33" s="285"/>
      <c r="LRQ33" s="34"/>
      <c r="LRR33" s="17"/>
      <c r="LRS33" s="74"/>
      <c r="LRT33" s="74"/>
      <c r="LRU33" s="74"/>
      <c r="LRV33" s="34"/>
      <c r="LRW33" s="285"/>
      <c r="LRX33" s="353"/>
      <c r="LRY33" s="354"/>
      <c r="LRZ33" s="23"/>
      <c r="LSA33" s="356"/>
      <c r="LSB33" s="290"/>
      <c r="LSC33" s="284"/>
      <c r="LSD33" s="269"/>
      <c r="LSE33" s="280"/>
      <c r="LSF33" s="285"/>
      <c r="LSG33" s="34"/>
      <c r="LSH33" s="17"/>
      <c r="LSI33" s="74"/>
      <c r="LSJ33" s="74"/>
      <c r="LSK33" s="74"/>
      <c r="LSL33" s="34"/>
      <c r="LSM33" s="285"/>
      <c r="LSN33" s="353"/>
      <c r="LSO33" s="354"/>
      <c r="LSP33" s="23"/>
      <c r="LSQ33" s="356"/>
      <c r="LSR33" s="290"/>
      <c r="LSS33" s="284"/>
      <c r="LST33" s="269"/>
      <c r="LSU33" s="280"/>
      <c r="LSV33" s="285"/>
      <c r="LSW33" s="34"/>
      <c r="LSX33" s="17"/>
      <c r="LSY33" s="74"/>
      <c r="LSZ33" s="74"/>
      <c r="LTA33" s="74"/>
      <c r="LTB33" s="34"/>
      <c r="LTC33" s="285"/>
      <c r="LTD33" s="353"/>
      <c r="LTE33" s="354"/>
      <c r="LTF33" s="23"/>
      <c r="LTG33" s="356"/>
      <c r="LTH33" s="290"/>
      <c r="LTI33" s="284"/>
      <c r="LTJ33" s="269"/>
      <c r="LTK33" s="280"/>
      <c r="LTL33" s="285"/>
      <c r="LTM33" s="34"/>
      <c r="LTN33" s="17"/>
      <c r="LTO33" s="74"/>
      <c r="LTP33" s="74"/>
      <c r="LTQ33" s="74"/>
      <c r="LTR33" s="34"/>
      <c r="LTS33" s="285"/>
      <c r="LTT33" s="353"/>
      <c r="LTU33" s="354"/>
      <c r="LTV33" s="23"/>
      <c r="LTW33" s="356"/>
      <c r="LTX33" s="290"/>
      <c r="LTY33" s="284"/>
      <c r="LTZ33" s="269"/>
      <c r="LUA33" s="280"/>
      <c r="LUB33" s="285"/>
      <c r="LUC33" s="34"/>
      <c r="LUD33" s="17"/>
      <c r="LUE33" s="74"/>
      <c r="LUF33" s="74"/>
      <c r="LUG33" s="74"/>
      <c r="LUH33" s="34"/>
      <c r="LUI33" s="285"/>
      <c r="LUJ33" s="353"/>
      <c r="LUK33" s="354"/>
      <c r="LUL33" s="23"/>
      <c r="LUM33" s="356"/>
      <c r="LUN33" s="290"/>
      <c r="LUO33" s="284"/>
      <c r="LUP33" s="269"/>
      <c r="LUQ33" s="280"/>
      <c r="LUR33" s="285"/>
      <c r="LUS33" s="34"/>
      <c r="LUT33" s="17"/>
      <c r="LUU33" s="74"/>
      <c r="LUV33" s="74"/>
      <c r="LUW33" s="74"/>
      <c r="LUX33" s="34"/>
      <c r="LUY33" s="285"/>
      <c r="LUZ33" s="353"/>
      <c r="LVA33" s="354"/>
      <c r="LVB33" s="23"/>
      <c r="LVC33" s="356"/>
      <c r="LVD33" s="290"/>
      <c r="LVE33" s="284"/>
      <c r="LVF33" s="269"/>
      <c r="LVG33" s="280"/>
      <c r="LVH33" s="285"/>
      <c r="LVI33" s="34"/>
      <c r="LVJ33" s="17"/>
      <c r="LVK33" s="74"/>
      <c r="LVL33" s="74"/>
      <c r="LVM33" s="74"/>
      <c r="LVN33" s="34"/>
      <c r="LVO33" s="285"/>
      <c r="LVP33" s="353"/>
      <c r="LVQ33" s="354"/>
      <c r="LVR33" s="23"/>
      <c r="LVS33" s="356"/>
      <c r="LVT33" s="290"/>
      <c r="LVU33" s="284"/>
      <c r="LVV33" s="269"/>
      <c r="LVW33" s="280"/>
      <c r="LVX33" s="285"/>
      <c r="LVY33" s="34"/>
      <c r="LVZ33" s="17"/>
      <c r="LWA33" s="74"/>
      <c r="LWB33" s="74"/>
      <c r="LWC33" s="74"/>
      <c r="LWD33" s="34"/>
      <c r="LWE33" s="285"/>
      <c r="LWF33" s="353"/>
      <c r="LWG33" s="354"/>
      <c r="LWH33" s="23"/>
      <c r="LWI33" s="356"/>
      <c r="LWJ33" s="290"/>
      <c r="LWK33" s="284"/>
      <c r="LWL33" s="269"/>
      <c r="LWM33" s="280"/>
      <c r="LWN33" s="285"/>
      <c r="LWO33" s="34"/>
      <c r="LWP33" s="17"/>
      <c r="LWQ33" s="74"/>
      <c r="LWR33" s="74"/>
      <c r="LWS33" s="74"/>
      <c r="LWT33" s="34"/>
      <c r="LWU33" s="285"/>
      <c r="LWV33" s="353"/>
      <c r="LWW33" s="354"/>
      <c r="LWX33" s="23"/>
      <c r="LWY33" s="356"/>
      <c r="LWZ33" s="290"/>
      <c r="LXA33" s="284"/>
      <c r="LXB33" s="269"/>
      <c r="LXC33" s="280"/>
      <c r="LXD33" s="285"/>
      <c r="LXE33" s="34"/>
      <c r="LXF33" s="17"/>
      <c r="LXG33" s="74"/>
      <c r="LXH33" s="74"/>
      <c r="LXI33" s="74"/>
      <c r="LXJ33" s="34"/>
      <c r="LXK33" s="285"/>
      <c r="LXL33" s="353"/>
      <c r="LXM33" s="354"/>
      <c r="LXN33" s="23"/>
      <c r="LXO33" s="356"/>
      <c r="LXP33" s="290"/>
      <c r="LXQ33" s="284"/>
      <c r="LXR33" s="269"/>
      <c r="LXS33" s="280"/>
      <c r="LXT33" s="285"/>
      <c r="LXU33" s="34"/>
      <c r="LXV33" s="17"/>
      <c r="LXW33" s="74"/>
      <c r="LXX33" s="74"/>
      <c r="LXY33" s="74"/>
      <c r="LXZ33" s="34"/>
      <c r="LYA33" s="285"/>
      <c r="LYB33" s="353"/>
      <c r="LYC33" s="354"/>
      <c r="LYD33" s="23"/>
      <c r="LYE33" s="356"/>
      <c r="LYF33" s="290"/>
      <c r="LYG33" s="284"/>
      <c r="LYH33" s="269"/>
      <c r="LYI33" s="280"/>
      <c r="LYJ33" s="285"/>
      <c r="LYK33" s="34"/>
      <c r="LYL33" s="17"/>
      <c r="LYM33" s="74"/>
      <c r="LYN33" s="74"/>
      <c r="LYO33" s="74"/>
      <c r="LYP33" s="34"/>
      <c r="LYQ33" s="285"/>
      <c r="LYR33" s="353"/>
      <c r="LYS33" s="354"/>
      <c r="LYT33" s="23"/>
      <c r="LYU33" s="356"/>
      <c r="LYV33" s="290"/>
      <c r="LYW33" s="284"/>
      <c r="LYX33" s="269"/>
      <c r="LYY33" s="280"/>
      <c r="LYZ33" s="285"/>
      <c r="LZA33" s="34"/>
      <c r="LZB33" s="17"/>
      <c r="LZC33" s="74"/>
      <c r="LZD33" s="74"/>
      <c r="LZE33" s="74"/>
      <c r="LZF33" s="34"/>
      <c r="LZG33" s="285"/>
      <c r="LZH33" s="353"/>
      <c r="LZI33" s="354"/>
      <c r="LZJ33" s="23"/>
      <c r="LZK33" s="356"/>
      <c r="LZL33" s="290"/>
      <c r="LZM33" s="284"/>
      <c r="LZN33" s="269"/>
      <c r="LZO33" s="280"/>
      <c r="LZP33" s="285"/>
      <c r="LZQ33" s="34"/>
      <c r="LZR33" s="17"/>
      <c r="LZS33" s="74"/>
      <c r="LZT33" s="74"/>
      <c r="LZU33" s="74"/>
      <c r="LZV33" s="34"/>
      <c r="LZW33" s="285"/>
      <c r="LZX33" s="353"/>
      <c r="LZY33" s="354"/>
      <c r="LZZ33" s="23"/>
      <c r="MAA33" s="356"/>
      <c r="MAB33" s="290"/>
      <c r="MAC33" s="284"/>
      <c r="MAD33" s="269"/>
      <c r="MAE33" s="280"/>
      <c r="MAF33" s="285"/>
      <c r="MAG33" s="34"/>
      <c r="MAH33" s="17"/>
      <c r="MAI33" s="74"/>
      <c r="MAJ33" s="74"/>
      <c r="MAK33" s="74"/>
      <c r="MAL33" s="34"/>
      <c r="MAM33" s="285"/>
      <c r="MAN33" s="353"/>
      <c r="MAO33" s="354"/>
      <c r="MAP33" s="23"/>
      <c r="MAQ33" s="356"/>
      <c r="MAR33" s="290"/>
      <c r="MAS33" s="284"/>
      <c r="MAT33" s="269"/>
      <c r="MAU33" s="280"/>
      <c r="MAV33" s="285"/>
      <c r="MAW33" s="34"/>
      <c r="MAX33" s="17"/>
      <c r="MAY33" s="74"/>
      <c r="MAZ33" s="74"/>
      <c r="MBA33" s="74"/>
      <c r="MBB33" s="34"/>
      <c r="MBC33" s="285"/>
      <c r="MBD33" s="353"/>
      <c r="MBE33" s="354"/>
      <c r="MBF33" s="23"/>
      <c r="MBG33" s="356"/>
      <c r="MBH33" s="290"/>
      <c r="MBI33" s="284"/>
      <c r="MBJ33" s="269"/>
      <c r="MBK33" s="280"/>
      <c r="MBL33" s="285"/>
      <c r="MBM33" s="34"/>
      <c r="MBN33" s="17"/>
      <c r="MBO33" s="74"/>
      <c r="MBP33" s="74"/>
      <c r="MBQ33" s="74"/>
      <c r="MBR33" s="34"/>
      <c r="MBS33" s="285"/>
      <c r="MBT33" s="353"/>
      <c r="MBU33" s="354"/>
      <c r="MBV33" s="23"/>
      <c r="MBW33" s="356"/>
      <c r="MBX33" s="290"/>
      <c r="MBY33" s="284"/>
      <c r="MBZ33" s="269"/>
      <c r="MCA33" s="280"/>
      <c r="MCB33" s="285"/>
      <c r="MCC33" s="34"/>
      <c r="MCD33" s="17"/>
      <c r="MCE33" s="74"/>
      <c r="MCF33" s="74"/>
      <c r="MCG33" s="74"/>
      <c r="MCH33" s="34"/>
      <c r="MCI33" s="285"/>
      <c r="MCJ33" s="353"/>
      <c r="MCK33" s="354"/>
      <c r="MCL33" s="23"/>
      <c r="MCM33" s="356"/>
      <c r="MCN33" s="290"/>
      <c r="MCO33" s="284"/>
      <c r="MCP33" s="269"/>
      <c r="MCQ33" s="280"/>
      <c r="MCR33" s="285"/>
      <c r="MCS33" s="34"/>
      <c r="MCT33" s="17"/>
      <c r="MCU33" s="74"/>
      <c r="MCV33" s="74"/>
      <c r="MCW33" s="74"/>
      <c r="MCX33" s="34"/>
      <c r="MCY33" s="285"/>
      <c r="MCZ33" s="353"/>
      <c r="MDA33" s="354"/>
      <c r="MDB33" s="23"/>
      <c r="MDC33" s="356"/>
      <c r="MDD33" s="290"/>
      <c r="MDE33" s="284"/>
      <c r="MDF33" s="269"/>
      <c r="MDG33" s="280"/>
      <c r="MDH33" s="285"/>
      <c r="MDI33" s="34"/>
      <c r="MDJ33" s="17"/>
      <c r="MDK33" s="74"/>
      <c r="MDL33" s="74"/>
      <c r="MDM33" s="74"/>
      <c r="MDN33" s="34"/>
      <c r="MDO33" s="285"/>
      <c r="MDP33" s="353"/>
      <c r="MDQ33" s="354"/>
      <c r="MDR33" s="23"/>
      <c r="MDS33" s="356"/>
      <c r="MDT33" s="290"/>
      <c r="MDU33" s="284"/>
      <c r="MDV33" s="269"/>
      <c r="MDW33" s="280"/>
      <c r="MDX33" s="285"/>
      <c r="MDY33" s="34"/>
      <c r="MDZ33" s="17"/>
      <c r="MEA33" s="74"/>
      <c r="MEB33" s="74"/>
      <c r="MEC33" s="74"/>
      <c r="MED33" s="34"/>
      <c r="MEE33" s="285"/>
      <c r="MEF33" s="353"/>
      <c r="MEG33" s="354"/>
      <c r="MEH33" s="23"/>
      <c r="MEI33" s="356"/>
      <c r="MEJ33" s="290"/>
      <c r="MEK33" s="284"/>
      <c r="MEL33" s="269"/>
      <c r="MEM33" s="280"/>
      <c r="MEN33" s="285"/>
      <c r="MEO33" s="34"/>
      <c r="MEP33" s="17"/>
      <c r="MEQ33" s="74"/>
      <c r="MER33" s="74"/>
      <c r="MES33" s="74"/>
      <c r="MET33" s="34"/>
      <c r="MEU33" s="285"/>
      <c r="MEV33" s="353"/>
      <c r="MEW33" s="354"/>
      <c r="MEX33" s="23"/>
      <c r="MEY33" s="356"/>
      <c r="MEZ33" s="290"/>
      <c r="MFA33" s="284"/>
      <c r="MFB33" s="269"/>
      <c r="MFC33" s="280"/>
      <c r="MFD33" s="285"/>
      <c r="MFE33" s="34"/>
      <c r="MFF33" s="17"/>
      <c r="MFG33" s="74"/>
      <c r="MFH33" s="74"/>
      <c r="MFI33" s="74"/>
      <c r="MFJ33" s="34"/>
      <c r="MFK33" s="285"/>
      <c r="MFL33" s="353"/>
      <c r="MFM33" s="354"/>
      <c r="MFN33" s="23"/>
      <c r="MFO33" s="356"/>
      <c r="MFP33" s="290"/>
      <c r="MFQ33" s="284"/>
      <c r="MFR33" s="269"/>
      <c r="MFS33" s="280"/>
      <c r="MFT33" s="285"/>
      <c r="MFU33" s="34"/>
      <c r="MFV33" s="17"/>
      <c r="MFW33" s="74"/>
      <c r="MFX33" s="74"/>
      <c r="MFY33" s="74"/>
      <c r="MFZ33" s="34"/>
      <c r="MGA33" s="285"/>
      <c r="MGB33" s="353"/>
      <c r="MGC33" s="354"/>
      <c r="MGD33" s="23"/>
      <c r="MGE33" s="356"/>
      <c r="MGF33" s="290"/>
      <c r="MGG33" s="284"/>
      <c r="MGH33" s="269"/>
      <c r="MGI33" s="280"/>
      <c r="MGJ33" s="285"/>
      <c r="MGK33" s="34"/>
      <c r="MGL33" s="17"/>
      <c r="MGM33" s="74"/>
      <c r="MGN33" s="74"/>
      <c r="MGO33" s="74"/>
      <c r="MGP33" s="34"/>
      <c r="MGQ33" s="285"/>
      <c r="MGR33" s="353"/>
      <c r="MGS33" s="354"/>
      <c r="MGT33" s="23"/>
      <c r="MGU33" s="356"/>
      <c r="MGV33" s="290"/>
      <c r="MGW33" s="284"/>
      <c r="MGX33" s="269"/>
      <c r="MGY33" s="280"/>
      <c r="MGZ33" s="285"/>
      <c r="MHA33" s="34"/>
      <c r="MHB33" s="17"/>
      <c r="MHC33" s="74"/>
      <c r="MHD33" s="74"/>
      <c r="MHE33" s="74"/>
      <c r="MHF33" s="34"/>
      <c r="MHG33" s="285"/>
      <c r="MHH33" s="353"/>
      <c r="MHI33" s="354"/>
      <c r="MHJ33" s="23"/>
      <c r="MHK33" s="356"/>
      <c r="MHL33" s="290"/>
      <c r="MHM33" s="284"/>
      <c r="MHN33" s="269"/>
      <c r="MHO33" s="280"/>
      <c r="MHP33" s="285"/>
      <c r="MHQ33" s="34"/>
      <c r="MHR33" s="17"/>
      <c r="MHS33" s="74"/>
      <c r="MHT33" s="74"/>
      <c r="MHU33" s="74"/>
      <c r="MHV33" s="34"/>
      <c r="MHW33" s="285"/>
      <c r="MHX33" s="353"/>
      <c r="MHY33" s="354"/>
      <c r="MHZ33" s="23"/>
      <c r="MIA33" s="356"/>
      <c r="MIB33" s="290"/>
      <c r="MIC33" s="284"/>
      <c r="MID33" s="269"/>
      <c r="MIE33" s="280"/>
      <c r="MIF33" s="285"/>
      <c r="MIG33" s="34"/>
      <c r="MIH33" s="17"/>
      <c r="MII33" s="74"/>
      <c r="MIJ33" s="74"/>
      <c r="MIK33" s="74"/>
      <c r="MIL33" s="34"/>
      <c r="MIM33" s="285"/>
      <c r="MIN33" s="353"/>
      <c r="MIO33" s="354"/>
      <c r="MIP33" s="23"/>
      <c r="MIQ33" s="356"/>
      <c r="MIR33" s="290"/>
      <c r="MIS33" s="284"/>
      <c r="MIT33" s="269"/>
      <c r="MIU33" s="280"/>
      <c r="MIV33" s="285"/>
      <c r="MIW33" s="34"/>
      <c r="MIX33" s="17"/>
      <c r="MIY33" s="74"/>
      <c r="MIZ33" s="74"/>
      <c r="MJA33" s="74"/>
      <c r="MJB33" s="34"/>
      <c r="MJC33" s="285"/>
      <c r="MJD33" s="353"/>
      <c r="MJE33" s="354"/>
      <c r="MJF33" s="23"/>
      <c r="MJG33" s="356"/>
      <c r="MJH33" s="290"/>
      <c r="MJI33" s="284"/>
      <c r="MJJ33" s="269"/>
      <c r="MJK33" s="280"/>
      <c r="MJL33" s="285"/>
      <c r="MJM33" s="34"/>
      <c r="MJN33" s="17"/>
      <c r="MJO33" s="74"/>
      <c r="MJP33" s="74"/>
      <c r="MJQ33" s="74"/>
      <c r="MJR33" s="34"/>
      <c r="MJS33" s="285"/>
      <c r="MJT33" s="353"/>
      <c r="MJU33" s="354"/>
      <c r="MJV33" s="23"/>
      <c r="MJW33" s="356"/>
      <c r="MJX33" s="290"/>
      <c r="MJY33" s="284"/>
      <c r="MJZ33" s="269"/>
      <c r="MKA33" s="280"/>
      <c r="MKB33" s="285"/>
      <c r="MKC33" s="34"/>
      <c r="MKD33" s="17"/>
      <c r="MKE33" s="74"/>
      <c r="MKF33" s="74"/>
      <c r="MKG33" s="74"/>
      <c r="MKH33" s="34"/>
      <c r="MKI33" s="285"/>
      <c r="MKJ33" s="353"/>
      <c r="MKK33" s="354"/>
      <c r="MKL33" s="23"/>
      <c r="MKM33" s="356"/>
      <c r="MKN33" s="290"/>
      <c r="MKO33" s="284"/>
      <c r="MKP33" s="269"/>
      <c r="MKQ33" s="280"/>
      <c r="MKR33" s="285"/>
      <c r="MKS33" s="34"/>
      <c r="MKT33" s="17"/>
      <c r="MKU33" s="74"/>
      <c r="MKV33" s="74"/>
      <c r="MKW33" s="74"/>
      <c r="MKX33" s="34"/>
      <c r="MKY33" s="285"/>
      <c r="MKZ33" s="353"/>
      <c r="MLA33" s="354"/>
      <c r="MLB33" s="23"/>
      <c r="MLC33" s="356"/>
      <c r="MLD33" s="290"/>
      <c r="MLE33" s="284"/>
      <c r="MLF33" s="269"/>
      <c r="MLG33" s="280"/>
      <c r="MLH33" s="285"/>
      <c r="MLI33" s="34"/>
      <c r="MLJ33" s="17"/>
      <c r="MLK33" s="74"/>
      <c r="MLL33" s="74"/>
      <c r="MLM33" s="74"/>
      <c r="MLN33" s="34"/>
      <c r="MLO33" s="285"/>
      <c r="MLP33" s="353"/>
      <c r="MLQ33" s="354"/>
      <c r="MLR33" s="23"/>
      <c r="MLS33" s="356"/>
      <c r="MLT33" s="290"/>
      <c r="MLU33" s="284"/>
      <c r="MLV33" s="269"/>
      <c r="MLW33" s="280"/>
      <c r="MLX33" s="285"/>
      <c r="MLY33" s="34"/>
      <c r="MLZ33" s="17"/>
      <c r="MMA33" s="74"/>
      <c r="MMB33" s="74"/>
      <c r="MMC33" s="74"/>
      <c r="MMD33" s="34"/>
      <c r="MME33" s="285"/>
      <c r="MMF33" s="353"/>
      <c r="MMG33" s="354"/>
      <c r="MMH33" s="23"/>
      <c r="MMI33" s="356"/>
      <c r="MMJ33" s="290"/>
      <c r="MMK33" s="284"/>
      <c r="MML33" s="269"/>
      <c r="MMM33" s="280"/>
      <c r="MMN33" s="285"/>
      <c r="MMO33" s="34"/>
      <c r="MMP33" s="17"/>
      <c r="MMQ33" s="74"/>
      <c r="MMR33" s="74"/>
      <c r="MMS33" s="74"/>
      <c r="MMT33" s="34"/>
      <c r="MMU33" s="285"/>
      <c r="MMV33" s="353"/>
      <c r="MMW33" s="354"/>
      <c r="MMX33" s="23"/>
      <c r="MMY33" s="356"/>
      <c r="MMZ33" s="290"/>
      <c r="MNA33" s="284"/>
      <c r="MNB33" s="269"/>
      <c r="MNC33" s="280"/>
      <c r="MND33" s="285"/>
      <c r="MNE33" s="34"/>
      <c r="MNF33" s="17"/>
      <c r="MNG33" s="74"/>
      <c r="MNH33" s="74"/>
      <c r="MNI33" s="74"/>
      <c r="MNJ33" s="34"/>
      <c r="MNK33" s="285"/>
      <c r="MNL33" s="353"/>
      <c r="MNM33" s="354"/>
      <c r="MNN33" s="23"/>
      <c r="MNO33" s="356"/>
      <c r="MNP33" s="290"/>
      <c r="MNQ33" s="284"/>
      <c r="MNR33" s="269"/>
      <c r="MNS33" s="280"/>
      <c r="MNT33" s="285"/>
      <c r="MNU33" s="34"/>
      <c r="MNV33" s="17"/>
      <c r="MNW33" s="74"/>
      <c r="MNX33" s="74"/>
      <c r="MNY33" s="74"/>
      <c r="MNZ33" s="34"/>
      <c r="MOA33" s="285"/>
      <c r="MOB33" s="353"/>
      <c r="MOC33" s="354"/>
      <c r="MOD33" s="23"/>
      <c r="MOE33" s="356"/>
      <c r="MOF33" s="290"/>
      <c r="MOG33" s="284"/>
      <c r="MOH33" s="269"/>
      <c r="MOI33" s="280"/>
      <c r="MOJ33" s="285"/>
      <c r="MOK33" s="34"/>
      <c r="MOL33" s="17"/>
      <c r="MOM33" s="74"/>
      <c r="MON33" s="74"/>
      <c r="MOO33" s="74"/>
      <c r="MOP33" s="34"/>
      <c r="MOQ33" s="285"/>
      <c r="MOR33" s="353"/>
      <c r="MOS33" s="354"/>
      <c r="MOT33" s="23"/>
      <c r="MOU33" s="356"/>
      <c r="MOV33" s="290"/>
      <c r="MOW33" s="284"/>
      <c r="MOX33" s="269"/>
      <c r="MOY33" s="280"/>
      <c r="MOZ33" s="285"/>
      <c r="MPA33" s="34"/>
      <c r="MPB33" s="17"/>
      <c r="MPC33" s="74"/>
      <c r="MPD33" s="74"/>
      <c r="MPE33" s="74"/>
      <c r="MPF33" s="34"/>
      <c r="MPG33" s="285"/>
      <c r="MPH33" s="353"/>
      <c r="MPI33" s="354"/>
      <c r="MPJ33" s="23"/>
      <c r="MPK33" s="356"/>
      <c r="MPL33" s="290"/>
      <c r="MPM33" s="284"/>
      <c r="MPN33" s="269"/>
      <c r="MPO33" s="280"/>
      <c r="MPP33" s="285"/>
      <c r="MPQ33" s="34"/>
      <c r="MPR33" s="17"/>
      <c r="MPS33" s="74"/>
      <c r="MPT33" s="74"/>
      <c r="MPU33" s="74"/>
      <c r="MPV33" s="34"/>
      <c r="MPW33" s="285"/>
      <c r="MPX33" s="353"/>
      <c r="MPY33" s="354"/>
      <c r="MPZ33" s="23"/>
      <c r="MQA33" s="356"/>
      <c r="MQB33" s="290"/>
      <c r="MQC33" s="284"/>
      <c r="MQD33" s="269"/>
      <c r="MQE33" s="280"/>
      <c r="MQF33" s="285"/>
      <c r="MQG33" s="34"/>
      <c r="MQH33" s="17"/>
      <c r="MQI33" s="74"/>
      <c r="MQJ33" s="74"/>
      <c r="MQK33" s="74"/>
      <c r="MQL33" s="34"/>
      <c r="MQM33" s="285"/>
      <c r="MQN33" s="353"/>
      <c r="MQO33" s="354"/>
      <c r="MQP33" s="23"/>
      <c r="MQQ33" s="356"/>
      <c r="MQR33" s="290"/>
      <c r="MQS33" s="284"/>
      <c r="MQT33" s="269"/>
      <c r="MQU33" s="280"/>
      <c r="MQV33" s="285"/>
      <c r="MQW33" s="34"/>
      <c r="MQX33" s="17"/>
      <c r="MQY33" s="74"/>
      <c r="MQZ33" s="74"/>
      <c r="MRA33" s="74"/>
      <c r="MRB33" s="34"/>
      <c r="MRC33" s="285"/>
      <c r="MRD33" s="353"/>
      <c r="MRE33" s="354"/>
      <c r="MRF33" s="23"/>
      <c r="MRG33" s="356"/>
      <c r="MRH33" s="290"/>
      <c r="MRI33" s="284"/>
      <c r="MRJ33" s="269"/>
      <c r="MRK33" s="280"/>
      <c r="MRL33" s="285"/>
      <c r="MRM33" s="34"/>
      <c r="MRN33" s="17"/>
      <c r="MRO33" s="74"/>
      <c r="MRP33" s="74"/>
      <c r="MRQ33" s="74"/>
      <c r="MRR33" s="34"/>
      <c r="MRS33" s="285"/>
      <c r="MRT33" s="353"/>
      <c r="MRU33" s="354"/>
      <c r="MRV33" s="23"/>
      <c r="MRW33" s="356"/>
      <c r="MRX33" s="290"/>
      <c r="MRY33" s="284"/>
      <c r="MRZ33" s="269"/>
      <c r="MSA33" s="280"/>
      <c r="MSB33" s="285"/>
      <c r="MSC33" s="34"/>
      <c r="MSD33" s="17"/>
      <c r="MSE33" s="74"/>
      <c r="MSF33" s="74"/>
      <c r="MSG33" s="74"/>
      <c r="MSH33" s="34"/>
      <c r="MSI33" s="285"/>
      <c r="MSJ33" s="353"/>
      <c r="MSK33" s="354"/>
      <c r="MSL33" s="23"/>
      <c r="MSM33" s="356"/>
      <c r="MSN33" s="290"/>
      <c r="MSO33" s="284"/>
      <c r="MSP33" s="269"/>
      <c r="MSQ33" s="280"/>
      <c r="MSR33" s="285"/>
      <c r="MSS33" s="34"/>
      <c r="MST33" s="17"/>
      <c r="MSU33" s="74"/>
      <c r="MSV33" s="74"/>
      <c r="MSW33" s="74"/>
      <c r="MSX33" s="34"/>
      <c r="MSY33" s="285"/>
      <c r="MSZ33" s="353"/>
      <c r="MTA33" s="354"/>
      <c r="MTB33" s="23"/>
      <c r="MTC33" s="356"/>
      <c r="MTD33" s="290"/>
      <c r="MTE33" s="284"/>
      <c r="MTF33" s="269"/>
      <c r="MTG33" s="280"/>
      <c r="MTH33" s="285"/>
      <c r="MTI33" s="34"/>
      <c r="MTJ33" s="17"/>
      <c r="MTK33" s="74"/>
      <c r="MTL33" s="74"/>
      <c r="MTM33" s="74"/>
      <c r="MTN33" s="34"/>
      <c r="MTO33" s="285"/>
      <c r="MTP33" s="353"/>
      <c r="MTQ33" s="354"/>
      <c r="MTR33" s="23"/>
      <c r="MTS33" s="356"/>
      <c r="MTT33" s="290"/>
      <c r="MTU33" s="284"/>
      <c r="MTV33" s="269"/>
      <c r="MTW33" s="280"/>
      <c r="MTX33" s="285"/>
      <c r="MTY33" s="34"/>
      <c r="MTZ33" s="17"/>
      <c r="MUA33" s="74"/>
      <c r="MUB33" s="74"/>
      <c r="MUC33" s="74"/>
      <c r="MUD33" s="34"/>
      <c r="MUE33" s="285"/>
      <c r="MUF33" s="353"/>
      <c r="MUG33" s="354"/>
      <c r="MUH33" s="23"/>
      <c r="MUI33" s="356"/>
      <c r="MUJ33" s="290"/>
      <c r="MUK33" s="284"/>
      <c r="MUL33" s="269"/>
      <c r="MUM33" s="280"/>
      <c r="MUN33" s="285"/>
      <c r="MUO33" s="34"/>
      <c r="MUP33" s="17"/>
      <c r="MUQ33" s="74"/>
      <c r="MUR33" s="74"/>
      <c r="MUS33" s="74"/>
      <c r="MUT33" s="34"/>
      <c r="MUU33" s="285"/>
      <c r="MUV33" s="353"/>
      <c r="MUW33" s="354"/>
      <c r="MUX33" s="23"/>
      <c r="MUY33" s="356"/>
      <c r="MUZ33" s="290"/>
      <c r="MVA33" s="284"/>
      <c r="MVB33" s="269"/>
      <c r="MVC33" s="280"/>
      <c r="MVD33" s="285"/>
      <c r="MVE33" s="34"/>
      <c r="MVF33" s="17"/>
      <c r="MVG33" s="74"/>
      <c r="MVH33" s="74"/>
      <c r="MVI33" s="74"/>
      <c r="MVJ33" s="34"/>
      <c r="MVK33" s="285"/>
      <c r="MVL33" s="353"/>
      <c r="MVM33" s="354"/>
      <c r="MVN33" s="23"/>
      <c r="MVO33" s="356"/>
      <c r="MVP33" s="290"/>
      <c r="MVQ33" s="284"/>
      <c r="MVR33" s="269"/>
      <c r="MVS33" s="280"/>
      <c r="MVT33" s="285"/>
      <c r="MVU33" s="34"/>
      <c r="MVV33" s="17"/>
      <c r="MVW33" s="74"/>
      <c r="MVX33" s="74"/>
      <c r="MVY33" s="74"/>
      <c r="MVZ33" s="34"/>
      <c r="MWA33" s="285"/>
      <c r="MWB33" s="353"/>
      <c r="MWC33" s="354"/>
      <c r="MWD33" s="23"/>
      <c r="MWE33" s="356"/>
      <c r="MWF33" s="290"/>
      <c r="MWG33" s="284"/>
      <c r="MWH33" s="269"/>
      <c r="MWI33" s="280"/>
      <c r="MWJ33" s="285"/>
      <c r="MWK33" s="34"/>
      <c r="MWL33" s="17"/>
      <c r="MWM33" s="74"/>
      <c r="MWN33" s="74"/>
      <c r="MWO33" s="74"/>
      <c r="MWP33" s="34"/>
      <c r="MWQ33" s="285"/>
      <c r="MWR33" s="353"/>
      <c r="MWS33" s="354"/>
      <c r="MWT33" s="23"/>
      <c r="MWU33" s="356"/>
      <c r="MWV33" s="290"/>
      <c r="MWW33" s="284"/>
      <c r="MWX33" s="269"/>
      <c r="MWY33" s="280"/>
      <c r="MWZ33" s="285"/>
      <c r="MXA33" s="34"/>
      <c r="MXB33" s="17"/>
      <c r="MXC33" s="74"/>
      <c r="MXD33" s="74"/>
      <c r="MXE33" s="74"/>
      <c r="MXF33" s="34"/>
      <c r="MXG33" s="285"/>
      <c r="MXH33" s="353"/>
      <c r="MXI33" s="354"/>
      <c r="MXJ33" s="23"/>
      <c r="MXK33" s="356"/>
      <c r="MXL33" s="290"/>
      <c r="MXM33" s="284"/>
      <c r="MXN33" s="269"/>
      <c r="MXO33" s="280"/>
      <c r="MXP33" s="285"/>
      <c r="MXQ33" s="34"/>
      <c r="MXR33" s="17"/>
      <c r="MXS33" s="74"/>
      <c r="MXT33" s="74"/>
      <c r="MXU33" s="74"/>
      <c r="MXV33" s="34"/>
      <c r="MXW33" s="285"/>
      <c r="MXX33" s="353"/>
      <c r="MXY33" s="354"/>
      <c r="MXZ33" s="23"/>
      <c r="MYA33" s="356"/>
      <c r="MYB33" s="290"/>
      <c r="MYC33" s="284"/>
      <c r="MYD33" s="269"/>
      <c r="MYE33" s="280"/>
      <c r="MYF33" s="285"/>
      <c r="MYG33" s="34"/>
      <c r="MYH33" s="17"/>
      <c r="MYI33" s="74"/>
      <c r="MYJ33" s="74"/>
      <c r="MYK33" s="74"/>
      <c r="MYL33" s="34"/>
      <c r="MYM33" s="285"/>
      <c r="MYN33" s="353"/>
      <c r="MYO33" s="354"/>
      <c r="MYP33" s="23"/>
      <c r="MYQ33" s="356"/>
      <c r="MYR33" s="290"/>
      <c r="MYS33" s="284"/>
      <c r="MYT33" s="269"/>
      <c r="MYU33" s="280"/>
      <c r="MYV33" s="285"/>
      <c r="MYW33" s="34"/>
      <c r="MYX33" s="17"/>
      <c r="MYY33" s="74"/>
      <c r="MYZ33" s="74"/>
      <c r="MZA33" s="74"/>
      <c r="MZB33" s="34"/>
      <c r="MZC33" s="285"/>
      <c r="MZD33" s="353"/>
      <c r="MZE33" s="354"/>
      <c r="MZF33" s="23"/>
      <c r="MZG33" s="356"/>
      <c r="MZH33" s="290"/>
      <c r="MZI33" s="284"/>
      <c r="MZJ33" s="269"/>
      <c r="MZK33" s="280"/>
      <c r="MZL33" s="285"/>
      <c r="MZM33" s="34"/>
      <c r="MZN33" s="17"/>
      <c r="MZO33" s="74"/>
      <c r="MZP33" s="74"/>
      <c r="MZQ33" s="74"/>
      <c r="MZR33" s="34"/>
      <c r="MZS33" s="285"/>
      <c r="MZT33" s="353"/>
      <c r="MZU33" s="354"/>
      <c r="MZV33" s="23"/>
      <c r="MZW33" s="356"/>
      <c r="MZX33" s="290"/>
      <c r="MZY33" s="284"/>
      <c r="MZZ33" s="269"/>
      <c r="NAA33" s="280"/>
      <c r="NAB33" s="285"/>
      <c r="NAC33" s="34"/>
      <c r="NAD33" s="17"/>
      <c r="NAE33" s="74"/>
      <c r="NAF33" s="74"/>
      <c r="NAG33" s="74"/>
      <c r="NAH33" s="34"/>
      <c r="NAI33" s="285"/>
      <c r="NAJ33" s="353"/>
      <c r="NAK33" s="354"/>
      <c r="NAL33" s="23"/>
      <c r="NAM33" s="356"/>
      <c r="NAN33" s="290"/>
      <c r="NAO33" s="284"/>
      <c r="NAP33" s="269"/>
      <c r="NAQ33" s="280"/>
      <c r="NAR33" s="285"/>
      <c r="NAS33" s="34"/>
      <c r="NAT33" s="17"/>
      <c r="NAU33" s="74"/>
      <c r="NAV33" s="74"/>
      <c r="NAW33" s="74"/>
      <c r="NAX33" s="34"/>
      <c r="NAY33" s="285"/>
      <c r="NAZ33" s="353"/>
      <c r="NBA33" s="354"/>
      <c r="NBB33" s="23"/>
      <c r="NBC33" s="356"/>
      <c r="NBD33" s="290"/>
      <c r="NBE33" s="284"/>
      <c r="NBF33" s="269"/>
      <c r="NBG33" s="280"/>
      <c r="NBH33" s="285"/>
      <c r="NBI33" s="34"/>
      <c r="NBJ33" s="17"/>
      <c r="NBK33" s="74"/>
      <c r="NBL33" s="74"/>
      <c r="NBM33" s="74"/>
      <c r="NBN33" s="34"/>
      <c r="NBO33" s="285"/>
      <c r="NBP33" s="353"/>
      <c r="NBQ33" s="354"/>
      <c r="NBR33" s="23"/>
      <c r="NBS33" s="356"/>
      <c r="NBT33" s="290"/>
      <c r="NBU33" s="284"/>
      <c r="NBV33" s="269"/>
      <c r="NBW33" s="280"/>
      <c r="NBX33" s="285"/>
      <c r="NBY33" s="34"/>
      <c r="NBZ33" s="17"/>
      <c r="NCA33" s="74"/>
      <c r="NCB33" s="74"/>
      <c r="NCC33" s="74"/>
      <c r="NCD33" s="34"/>
      <c r="NCE33" s="285"/>
      <c r="NCF33" s="353"/>
      <c r="NCG33" s="354"/>
      <c r="NCH33" s="23"/>
      <c r="NCI33" s="356"/>
      <c r="NCJ33" s="290"/>
      <c r="NCK33" s="284"/>
      <c r="NCL33" s="269"/>
      <c r="NCM33" s="280"/>
      <c r="NCN33" s="285"/>
      <c r="NCO33" s="34"/>
      <c r="NCP33" s="17"/>
      <c r="NCQ33" s="74"/>
      <c r="NCR33" s="74"/>
      <c r="NCS33" s="74"/>
      <c r="NCT33" s="34"/>
      <c r="NCU33" s="285"/>
      <c r="NCV33" s="353"/>
      <c r="NCW33" s="354"/>
      <c r="NCX33" s="23"/>
      <c r="NCY33" s="356"/>
      <c r="NCZ33" s="290"/>
      <c r="NDA33" s="284"/>
      <c r="NDB33" s="269"/>
      <c r="NDC33" s="280"/>
      <c r="NDD33" s="285"/>
      <c r="NDE33" s="34"/>
      <c r="NDF33" s="17"/>
      <c r="NDG33" s="74"/>
      <c r="NDH33" s="74"/>
      <c r="NDI33" s="74"/>
      <c r="NDJ33" s="34"/>
      <c r="NDK33" s="285"/>
      <c r="NDL33" s="353"/>
      <c r="NDM33" s="354"/>
      <c r="NDN33" s="23"/>
      <c r="NDO33" s="356"/>
      <c r="NDP33" s="290"/>
      <c r="NDQ33" s="284"/>
      <c r="NDR33" s="269"/>
      <c r="NDS33" s="280"/>
      <c r="NDT33" s="285"/>
      <c r="NDU33" s="34"/>
      <c r="NDV33" s="17"/>
      <c r="NDW33" s="74"/>
      <c r="NDX33" s="74"/>
      <c r="NDY33" s="74"/>
      <c r="NDZ33" s="34"/>
      <c r="NEA33" s="285"/>
      <c r="NEB33" s="353"/>
      <c r="NEC33" s="354"/>
      <c r="NED33" s="23"/>
      <c r="NEE33" s="356"/>
      <c r="NEF33" s="290"/>
      <c r="NEG33" s="284"/>
      <c r="NEH33" s="269"/>
      <c r="NEI33" s="280"/>
      <c r="NEJ33" s="285"/>
      <c r="NEK33" s="34"/>
      <c r="NEL33" s="17"/>
      <c r="NEM33" s="74"/>
      <c r="NEN33" s="74"/>
      <c r="NEO33" s="74"/>
      <c r="NEP33" s="34"/>
      <c r="NEQ33" s="285"/>
      <c r="NER33" s="353"/>
      <c r="NES33" s="354"/>
      <c r="NET33" s="23"/>
      <c r="NEU33" s="356"/>
      <c r="NEV33" s="290"/>
      <c r="NEW33" s="284"/>
      <c r="NEX33" s="269"/>
      <c r="NEY33" s="280"/>
      <c r="NEZ33" s="285"/>
      <c r="NFA33" s="34"/>
      <c r="NFB33" s="17"/>
      <c r="NFC33" s="74"/>
      <c r="NFD33" s="74"/>
      <c r="NFE33" s="74"/>
      <c r="NFF33" s="34"/>
      <c r="NFG33" s="285"/>
      <c r="NFH33" s="353"/>
      <c r="NFI33" s="354"/>
      <c r="NFJ33" s="23"/>
      <c r="NFK33" s="356"/>
      <c r="NFL33" s="290"/>
      <c r="NFM33" s="284"/>
      <c r="NFN33" s="269"/>
      <c r="NFO33" s="280"/>
      <c r="NFP33" s="285"/>
      <c r="NFQ33" s="34"/>
      <c r="NFR33" s="17"/>
      <c r="NFS33" s="74"/>
      <c r="NFT33" s="74"/>
      <c r="NFU33" s="74"/>
      <c r="NFV33" s="34"/>
      <c r="NFW33" s="285"/>
      <c r="NFX33" s="353"/>
      <c r="NFY33" s="354"/>
      <c r="NFZ33" s="23"/>
      <c r="NGA33" s="356"/>
      <c r="NGB33" s="290"/>
      <c r="NGC33" s="284"/>
      <c r="NGD33" s="269"/>
      <c r="NGE33" s="280"/>
      <c r="NGF33" s="285"/>
      <c r="NGG33" s="34"/>
      <c r="NGH33" s="17"/>
      <c r="NGI33" s="74"/>
      <c r="NGJ33" s="74"/>
      <c r="NGK33" s="74"/>
      <c r="NGL33" s="34"/>
      <c r="NGM33" s="285"/>
      <c r="NGN33" s="353"/>
      <c r="NGO33" s="354"/>
      <c r="NGP33" s="23"/>
      <c r="NGQ33" s="356"/>
      <c r="NGR33" s="290"/>
      <c r="NGS33" s="284"/>
      <c r="NGT33" s="269"/>
      <c r="NGU33" s="280"/>
      <c r="NGV33" s="285"/>
      <c r="NGW33" s="34"/>
      <c r="NGX33" s="17"/>
      <c r="NGY33" s="74"/>
      <c r="NGZ33" s="74"/>
      <c r="NHA33" s="74"/>
      <c r="NHB33" s="34"/>
      <c r="NHC33" s="285"/>
      <c r="NHD33" s="353"/>
      <c r="NHE33" s="354"/>
      <c r="NHF33" s="23"/>
      <c r="NHG33" s="356"/>
      <c r="NHH33" s="290"/>
      <c r="NHI33" s="284"/>
      <c r="NHJ33" s="269"/>
      <c r="NHK33" s="280"/>
      <c r="NHL33" s="285"/>
      <c r="NHM33" s="34"/>
      <c r="NHN33" s="17"/>
      <c r="NHO33" s="74"/>
      <c r="NHP33" s="74"/>
      <c r="NHQ33" s="74"/>
      <c r="NHR33" s="34"/>
      <c r="NHS33" s="285"/>
      <c r="NHT33" s="353"/>
      <c r="NHU33" s="354"/>
      <c r="NHV33" s="23"/>
      <c r="NHW33" s="356"/>
      <c r="NHX33" s="290"/>
      <c r="NHY33" s="284"/>
      <c r="NHZ33" s="269"/>
      <c r="NIA33" s="280"/>
      <c r="NIB33" s="285"/>
      <c r="NIC33" s="34"/>
      <c r="NID33" s="17"/>
      <c r="NIE33" s="74"/>
      <c r="NIF33" s="74"/>
      <c r="NIG33" s="74"/>
      <c r="NIH33" s="34"/>
      <c r="NII33" s="285"/>
      <c r="NIJ33" s="353"/>
      <c r="NIK33" s="354"/>
      <c r="NIL33" s="23"/>
      <c r="NIM33" s="356"/>
      <c r="NIN33" s="290"/>
      <c r="NIO33" s="284"/>
      <c r="NIP33" s="269"/>
      <c r="NIQ33" s="280"/>
      <c r="NIR33" s="285"/>
      <c r="NIS33" s="34"/>
      <c r="NIT33" s="17"/>
      <c r="NIU33" s="74"/>
      <c r="NIV33" s="74"/>
      <c r="NIW33" s="74"/>
      <c r="NIX33" s="34"/>
      <c r="NIY33" s="285"/>
      <c r="NIZ33" s="353"/>
      <c r="NJA33" s="354"/>
      <c r="NJB33" s="23"/>
      <c r="NJC33" s="356"/>
      <c r="NJD33" s="290"/>
      <c r="NJE33" s="284"/>
      <c r="NJF33" s="269"/>
      <c r="NJG33" s="280"/>
      <c r="NJH33" s="285"/>
      <c r="NJI33" s="34"/>
      <c r="NJJ33" s="17"/>
      <c r="NJK33" s="74"/>
      <c r="NJL33" s="74"/>
      <c r="NJM33" s="74"/>
      <c r="NJN33" s="34"/>
      <c r="NJO33" s="285"/>
      <c r="NJP33" s="353"/>
      <c r="NJQ33" s="354"/>
      <c r="NJR33" s="23"/>
      <c r="NJS33" s="356"/>
      <c r="NJT33" s="290"/>
      <c r="NJU33" s="284"/>
      <c r="NJV33" s="269"/>
      <c r="NJW33" s="280"/>
      <c r="NJX33" s="285"/>
      <c r="NJY33" s="34"/>
      <c r="NJZ33" s="17"/>
      <c r="NKA33" s="74"/>
      <c r="NKB33" s="74"/>
      <c r="NKC33" s="74"/>
      <c r="NKD33" s="34"/>
      <c r="NKE33" s="285"/>
      <c r="NKF33" s="353"/>
      <c r="NKG33" s="354"/>
      <c r="NKH33" s="23"/>
      <c r="NKI33" s="356"/>
      <c r="NKJ33" s="290"/>
      <c r="NKK33" s="284"/>
      <c r="NKL33" s="269"/>
      <c r="NKM33" s="280"/>
      <c r="NKN33" s="285"/>
      <c r="NKO33" s="34"/>
      <c r="NKP33" s="17"/>
      <c r="NKQ33" s="74"/>
      <c r="NKR33" s="74"/>
      <c r="NKS33" s="74"/>
      <c r="NKT33" s="34"/>
      <c r="NKU33" s="285"/>
      <c r="NKV33" s="353"/>
      <c r="NKW33" s="354"/>
      <c r="NKX33" s="23"/>
      <c r="NKY33" s="356"/>
      <c r="NKZ33" s="290"/>
      <c r="NLA33" s="284"/>
      <c r="NLB33" s="269"/>
      <c r="NLC33" s="280"/>
      <c r="NLD33" s="285"/>
      <c r="NLE33" s="34"/>
      <c r="NLF33" s="17"/>
      <c r="NLG33" s="74"/>
      <c r="NLH33" s="74"/>
      <c r="NLI33" s="74"/>
      <c r="NLJ33" s="34"/>
      <c r="NLK33" s="285"/>
      <c r="NLL33" s="353"/>
      <c r="NLM33" s="354"/>
      <c r="NLN33" s="23"/>
      <c r="NLO33" s="356"/>
      <c r="NLP33" s="290"/>
      <c r="NLQ33" s="284"/>
      <c r="NLR33" s="269"/>
      <c r="NLS33" s="280"/>
      <c r="NLT33" s="285"/>
      <c r="NLU33" s="34"/>
      <c r="NLV33" s="17"/>
      <c r="NLW33" s="74"/>
      <c r="NLX33" s="74"/>
      <c r="NLY33" s="74"/>
      <c r="NLZ33" s="34"/>
      <c r="NMA33" s="285"/>
      <c r="NMB33" s="353"/>
      <c r="NMC33" s="354"/>
      <c r="NMD33" s="23"/>
      <c r="NME33" s="356"/>
      <c r="NMF33" s="290"/>
      <c r="NMG33" s="284"/>
      <c r="NMH33" s="269"/>
      <c r="NMI33" s="280"/>
      <c r="NMJ33" s="285"/>
      <c r="NMK33" s="34"/>
      <c r="NML33" s="17"/>
      <c r="NMM33" s="74"/>
      <c r="NMN33" s="74"/>
      <c r="NMO33" s="74"/>
      <c r="NMP33" s="34"/>
      <c r="NMQ33" s="285"/>
      <c r="NMR33" s="353"/>
      <c r="NMS33" s="354"/>
      <c r="NMT33" s="23"/>
      <c r="NMU33" s="356"/>
      <c r="NMV33" s="290"/>
      <c r="NMW33" s="284"/>
      <c r="NMX33" s="269"/>
      <c r="NMY33" s="280"/>
      <c r="NMZ33" s="285"/>
      <c r="NNA33" s="34"/>
      <c r="NNB33" s="17"/>
      <c r="NNC33" s="74"/>
      <c r="NND33" s="74"/>
      <c r="NNE33" s="74"/>
      <c r="NNF33" s="34"/>
      <c r="NNG33" s="285"/>
      <c r="NNH33" s="353"/>
      <c r="NNI33" s="354"/>
      <c r="NNJ33" s="23"/>
      <c r="NNK33" s="356"/>
      <c r="NNL33" s="290"/>
      <c r="NNM33" s="284"/>
      <c r="NNN33" s="269"/>
      <c r="NNO33" s="280"/>
      <c r="NNP33" s="285"/>
      <c r="NNQ33" s="34"/>
      <c r="NNR33" s="17"/>
      <c r="NNS33" s="74"/>
      <c r="NNT33" s="74"/>
      <c r="NNU33" s="74"/>
      <c r="NNV33" s="34"/>
      <c r="NNW33" s="285"/>
      <c r="NNX33" s="353"/>
      <c r="NNY33" s="354"/>
      <c r="NNZ33" s="23"/>
      <c r="NOA33" s="356"/>
      <c r="NOB33" s="290"/>
      <c r="NOC33" s="284"/>
      <c r="NOD33" s="269"/>
      <c r="NOE33" s="280"/>
      <c r="NOF33" s="285"/>
      <c r="NOG33" s="34"/>
      <c r="NOH33" s="17"/>
      <c r="NOI33" s="74"/>
      <c r="NOJ33" s="74"/>
      <c r="NOK33" s="74"/>
      <c r="NOL33" s="34"/>
      <c r="NOM33" s="285"/>
      <c r="NON33" s="353"/>
      <c r="NOO33" s="354"/>
      <c r="NOP33" s="23"/>
      <c r="NOQ33" s="356"/>
      <c r="NOR33" s="290"/>
      <c r="NOS33" s="284"/>
      <c r="NOT33" s="269"/>
      <c r="NOU33" s="280"/>
      <c r="NOV33" s="285"/>
      <c r="NOW33" s="34"/>
      <c r="NOX33" s="17"/>
      <c r="NOY33" s="74"/>
      <c r="NOZ33" s="74"/>
      <c r="NPA33" s="74"/>
      <c r="NPB33" s="34"/>
      <c r="NPC33" s="285"/>
      <c r="NPD33" s="353"/>
      <c r="NPE33" s="354"/>
      <c r="NPF33" s="23"/>
      <c r="NPG33" s="356"/>
      <c r="NPH33" s="290"/>
      <c r="NPI33" s="284"/>
      <c r="NPJ33" s="269"/>
      <c r="NPK33" s="280"/>
      <c r="NPL33" s="285"/>
      <c r="NPM33" s="34"/>
      <c r="NPN33" s="17"/>
      <c r="NPO33" s="74"/>
      <c r="NPP33" s="74"/>
      <c r="NPQ33" s="74"/>
      <c r="NPR33" s="34"/>
      <c r="NPS33" s="285"/>
      <c r="NPT33" s="353"/>
      <c r="NPU33" s="354"/>
      <c r="NPV33" s="23"/>
      <c r="NPW33" s="356"/>
      <c r="NPX33" s="290"/>
      <c r="NPY33" s="284"/>
      <c r="NPZ33" s="269"/>
      <c r="NQA33" s="280"/>
      <c r="NQB33" s="285"/>
      <c r="NQC33" s="34"/>
      <c r="NQD33" s="17"/>
      <c r="NQE33" s="74"/>
      <c r="NQF33" s="74"/>
      <c r="NQG33" s="74"/>
      <c r="NQH33" s="34"/>
      <c r="NQI33" s="285"/>
      <c r="NQJ33" s="353"/>
      <c r="NQK33" s="354"/>
      <c r="NQL33" s="23"/>
      <c r="NQM33" s="356"/>
      <c r="NQN33" s="290"/>
      <c r="NQO33" s="284"/>
      <c r="NQP33" s="269"/>
      <c r="NQQ33" s="280"/>
      <c r="NQR33" s="285"/>
      <c r="NQS33" s="34"/>
      <c r="NQT33" s="17"/>
      <c r="NQU33" s="74"/>
      <c r="NQV33" s="74"/>
      <c r="NQW33" s="74"/>
      <c r="NQX33" s="34"/>
      <c r="NQY33" s="285"/>
      <c r="NQZ33" s="353"/>
      <c r="NRA33" s="354"/>
      <c r="NRB33" s="23"/>
      <c r="NRC33" s="356"/>
      <c r="NRD33" s="290"/>
      <c r="NRE33" s="284"/>
      <c r="NRF33" s="269"/>
      <c r="NRG33" s="280"/>
      <c r="NRH33" s="285"/>
      <c r="NRI33" s="34"/>
      <c r="NRJ33" s="17"/>
      <c r="NRK33" s="74"/>
      <c r="NRL33" s="74"/>
      <c r="NRM33" s="74"/>
      <c r="NRN33" s="34"/>
      <c r="NRO33" s="285"/>
      <c r="NRP33" s="353"/>
      <c r="NRQ33" s="354"/>
      <c r="NRR33" s="23"/>
      <c r="NRS33" s="356"/>
      <c r="NRT33" s="290"/>
      <c r="NRU33" s="284"/>
      <c r="NRV33" s="269"/>
      <c r="NRW33" s="280"/>
      <c r="NRX33" s="285"/>
      <c r="NRY33" s="34"/>
      <c r="NRZ33" s="17"/>
      <c r="NSA33" s="74"/>
      <c r="NSB33" s="74"/>
      <c r="NSC33" s="74"/>
      <c r="NSD33" s="34"/>
      <c r="NSE33" s="285"/>
      <c r="NSF33" s="353"/>
      <c r="NSG33" s="354"/>
      <c r="NSH33" s="23"/>
      <c r="NSI33" s="356"/>
      <c r="NSJ33" s="290"/>
      <c r="NSK33" s="284"/>
      <c r="NSL33" s="269"/>
      <c r="NSM33" s="280"/>
      <c r="NSN33" s="285"/>
      <c r="NSO33" s="34"/>
      <c r="NSP33" s="17"/>
      <c r="NSQ33" s="74"/>
      <c r="NSR33" s="74"/>
      <c r="NSS33" s="74"/>
      <c r="NST33" s="34"/>
      <c r="NSU33" s="285"/>
      <c r="NSV33" s="353"/>
      <c r="NSW33" s="354"/>
      <c r="NSX33" s="23"/>
      <c r="NSY33" s="356"/>
      <c r="NSZ33" s="290"/>
      <c r="NTA33" s="284"/>
      <c r="NTB33" s="269"/>
      <c r="NTC33" s="280"/>
      <c r="NTD33" s="285"/>
      <c r="NTE33" s="34"/>
      <c r="NTF33" s="17"/>
      <c r="NTG33" s="74"/>
      <c r="NTH33" s="74"/>
      <c r="NTI33" s="74"/>
      <c r="NTJ33" s="34"/>
      <c r="NTK33" s="285"/>
      <c r="NTL33" s="353"/>
      <c r="NTM33" s="354"/>
      <c r="NTN33" s="23"/>
      <c r="NTO33" s="356"/>
      <c r="NTP33" s="290"/>
      <c r="NTQ33" s="284"/>
      <c r="NTR33" s="269"/>
      <c r="NTS33" s="280"/>
      <c r="NTT33" s="285"/>
      <c r="NTU33" s="34"/>
      <c r="NTV33" s="17"/>
      <c r="NTW33" s="74"/>
      <c r="NTX33" s="74"/>
      <c r="NTY33" s="74"/>
      <c r="NTZ33" s="34"/>
      <c r="NUA33" s="285"/>
      <c r="NUB33" s="353"/>
      <c r="NUC33" s="354"/>
      <c r="NUD33" s="23"/>
      <c r="NUE33" s="356"/>
      <c r="NUF33" s="290"/>
      <c r="NUG33" s="284"/>
      <c r="NUH33" s="269"/>
      <c r="NUI33" s="280"/>
      <c r="NUJ33" s="285"/>
      <c r="NUK33" s="34"/>
      <c r="NUL33" s="17"/>
      <c r="NUM33" s="74"/>
      <c r="NUN33" s="74"/>
      <c r="NUO33" s="74"/>
      <c r="NUP33" s="34"/>
      <c r="NUQ33" s="285"/>
      <c r="NUR33" s="353"/>
      <c r="NUS33" s="354"/>
      <c r="NUT33" s="23"/>
      <c r="NUU33" s="356"/>
      <c r="NUV33" s="290"/>
      <c r="NUW33" s="284"/>
      <c r="NUX33" s="269"/>
      <c r="NUY33" s="280"/>
      <c r="NUZ33" s="285"/>
      <c r="NVA33" s="34"/>
      <c r="NVB33" s="17"/>
      <c r="NVC33" s="74"/>
      <c r="NVD33" s="74"/>
      <c r="NVE33" s="74"/>
      <c r="NVF33" s="34"/>
      <c r="NVG33" s="285"/>
      <c r="NVH33" s="353"/>
      <c r="NVI33" s="354"/>
      <c r="NVJ33" s="23"/>
      <c r="NVK33" s="356"/>
      <c r="NVL33" s="290"/>
      <c r="NVM33" s="284"/>
      <c r="NVN33" s="269"/>
      <c r="NVO33" s="280"/>
      <c r="NVP33" s="285"/>
      <c r="NVQ33" s="34"/>
      <c r="NVR33" s="17"/>
      <c r="NVS33" s="74"/>
      <c r="NVT33" s="74"/>
      <c r="NVU33" s="74"/>
      <c r="NVV33" s="34"/>
      <c r="NVW33" s="285"/>
      <c r="NVX33" s="353"/>
      <c r="NVY33" s="354"/>
      <c r="NVZ33" s="23"/>
      <c r="NWA33" s="356"/>
      <c r="NWB33" s="290"/>
      <c r="NWC33" s="284"/>
      <c r="NWD33" s="269"/>
      <c r="NWE33" s="280"/>
      <c r="NWF33" s="285"/>
      <c r="NWG33" s="34"/>
      <c r="NWH33" s="17"/>
      <c r="NWI33" s="74"/>
      <c r="NWJ33" s="74"/>
      <c r="NWK33" s="74"/>
      <c r="NWL33" s="34"/>
      <c r="NWM33" s="285"/>
      <c r="NWN33" s="353"/>
      <c r="NWO33" s="354"/>
      <c r="NWP33" s="23"/>
      <c r="NWQ33" s="356"/>
      <c r="NWR33" s="290"/>
      <c r="NWS33" s="284"/>
      <c r="NWT33" s="269"/>
      <c r="NWU33" s="280"/>
      <c r="NWV33" s="285"/>
      <c r="NWW33" s="34"/>
      <c r="NWX33" s="17"/>
      <c r="NWY33" s="74"/>
      <c r="NWZ33" s="74"/>
      <c r="NXA33" s="74"/>
      <c r="NXB33" s="34"/>
      <c r="NXC33" s="285"/>
      <c r="NXD33" s="353"/>
      <c r="NXE33" s="354"/>
      <c r="NXF33" s="23"/>
      <c r="NXG33" s="356"/>
      <c r="NXH33" s="290"/>
      <c r="NXI33" s="284"/>
      <c r="NXJ33" s="269"/>
      <c r="NXK33" s="280"/>
      <c r="NXL33" s="285"/>
      <c r="NXM33" s="34"/>
      <c r="NXN33" s="17"/>
      <c r="NXO33" s="74"/>
      <c r="NXP33" s="74"/>
      <c r="NXQ33" s="74"/>
      <c r="NXR33" s="34"/>
      <c r="NXS33" s="285"/>
      <c r="NXT33" s="353"/>
      <c r="NXU33" s="354"/>
      <c r="NXV33" s="23"/>
      <c r="NXW33" s="356"/>
      <c r="NXX33" s="290"/>
      <c r="NXY33" s="284"/>
      <c r="NXZ33" s="269"/>
      <c r="NYA33" s="280"/>
      <c r="NYB33" s="285"/>
      <c r="NYC33" s="34"/>
      <c r="NYD33" s="17"/>
      <c r="NYE33" s="74"/>
      <c r="NYF33" s="74"/>
      <c r="NYG33" s="74"/>
      <c r="NYH33" s="34"/>
      <c r="NYI33" s="285"/>
      <c r="NYJ33" s="353"/>
      <c r="NYK33" s="354"/>
      <c r="NYL33" s="23"/>
      <c r="NYM33" s="356"/>
      <c r="NYN33" s="290"/>
      <c r="NYO33" s="284"/>
      <c r="NYP33" s="269"/>
      <c r="NYQ33" s="280"/>
      <c r="NYR33" s="285"/>
      <c r="NYS33" s="34"/>
      <c r="NYT33" s="17"/>
      <c r="NYU33" s="74"/>
      <c r="NYV33" s="74"/>
      <c r="NYW33" s="74"/>
      <c r="NYX33" s="34"/>
      <c r="NYY33" s="285"/>
      <c r="NYZ33" s="353"/>
      <c r="NZA33" s="354"/>
      <c r="NZB33" s="23"/>
      <c r="NZC33" s="356"/>
      <c r="NZD33" s="290"/>
      <c r="NZE33" s="284"/>
      <c r="NZF33" s="269"/>
      <c r="NZG33" s="280"/>
      <c r="NZH33" s="285"/>
      <c r="NZI33" s="34"/>
      <c r="NZJ33" s="17"/>
      <c r="NZK33" s="74"/>
      <c r="NZL33" s="74"/>
      <c r="NZM33" s="74"/>
      <c r="NZN33" s="34"/>
      <c r="NZO33" s="285"/>
      <c r="NZP33" s="353"/>
      <c r="NZQ33" s="354"/>
      <c r="NZR33" s="23"/>
      <c r="NZS33" s="356"/>
      <c r="NZT33" s="290"/>
      <c r="NZU33" s="284"/>
      <c r="NZV33" s="269"/>
      <c r="NZW33" s="280"/>
      <c r="NZX33" s="285"/>
      <c r="NZY33" s="34"/>
      <c r="NZZ33" s="17"/>
      <c r="OAA33" s="74"/>
      <c r="OAB33" s="74"/>
      <c r="OAC33" s="74"/>
      <c r="OAD33" s="34"/>
      <c r="OAE33" s="285"/>
      <c r="OAF33" s="353"/>
      <c r="OAG33" s="354"/>
      <c r="OAH33" s="23"/>
      <c r="OAI33" s="356"/>
      <c r="OAJ33" s="290"/>
      <c r="OAK33" s="284"/>
      <c r="OAL33" s="269"/>
      <c r="OAM33" s="280"/>
      <c r="OAN33" s="285"/>
      <c r="OAO33" s="34"/>
      <c r="OAP33" s="17"/>
      <c r="OAQ33" s="74"/>
      <c r="OAR33" s="74"/>
      <c r="OAS33" s="74"/>
      <c r="OAT33" s="34"/>
      <c r="OAU33" s="285"/>
      <c r="OAV33" s="353"/>
      <c r="OAW33" s="354"/>
      <c r="OAX33" s="23"/>
      <c r="OAY33" s="356"/>
      <c r="OAZ33" s="290"/>
      <c r="OBA33" s="284"/>
      <c r="OBB33" s="269"/>
      <c r="OBC33" s="280"/>
      <c r="OBD33" s="285"/>
      <c r="OBE33" s="34"/>
      <c r="OBF33" s="17"/>
      <c r="OBG33" s="74"/>
      <c r="OBH33" s="74"/>
      <c r="OBI33" s="74"/>
      <c r="OBJ33" s="34"/>
      <c r="OBK33" s="285"/>
      <c r="OBL33" s="353"/>
      <c r="OBM33" s="354"/>
      <c r="OBN33" s="23"/>
      <c r="OBO33" s="356"/>
      <c r="OBP33" s="290"/>
      <c r="OBQ33" s="284"/>
      <c r="OBR33" s="269"/>
      <c r="OBS33" s="280"/>
      <c r="OBT33" s="285"/>
      <c r="OBU33" s="34"/>
      <c r="OBV33" s="17"/>
      <c r="OBW33" s="74"/>
      <c r="OBX33" s="74"/>
      <c r="OBY33" s="74"/>
      <c r="OBZ33" s="34"/>
      <c r="OCA33" s="285"/>
      <c r="OCB33" s="353"/>
      <c r="OCC33" s="354"/>
      <c r="OCD33" s="23"/>
      <c r="OCE33" s="356"/>
      <c r="OCF33" s="290"/>
      <c r="OCG33" s="284"/>
      <c r="OCH33" s="269"/>
      <c r="OCI33" s="280"/>
      <c r="OCJ33" s="285"/>
      <c r="OCK33" s="34"/>
      <c r="OCL33" s="17"/>
      <c r="OCM33" s="74"/>
      <c r="OCN33" s="74"/>
      <c r="OCO33" s="74"/>
      <c r="OCP33" s="34"/>
      <c r="OCQ33" s="285"/>
      <c r="OCR33" s="353"/>
      <c r="OCS33" s="354"/>
      <c r="OCT33" s="23"/>
      <c r="OCU33" s="356"/>
      <c r="OCV33" s="290"/>
      <c r="OCW33" s="284"/>
      <c r="OCX33" s="269"/>
      <c r="OCY33" s="280"/>
      <c r="OCZ33" s="285"/>
      <c r="ODA33" s="34"/>
      <c r="ODB33" s="17"/>
      <c r="ODC33" s="74"/>
      <c r="ODD33" s="74"/>
      <c r="ODE33" s="74"/>
      <c r="ODF33" s="34"/>
      <c r="ODG33" s="285"/>
      <c r="ODH33" s="353"/>
      <c r="ODI33" s="354"/>
      <c r="ODJ33" s="23"/>
      <c r="ODK33" s="356"/>
      <c r="ODL33" s="290"/>
      <c r="ODM33" s="284"/>
      <c r="ODN33" s="269"/>
      <c r="ODO33" s="280"/>
      <c r="ODP33" s="285"/>
      <c r="ODQ33" s="34"/>
      <c r="ODR33" s="17"/>
      <c r="ODS33" s="74"/>
      <c r="ODT33" s="74"/>
      <c r="ODU33" s="74"/>
      <c r="ODV33" s="34"/>
      <c r="ODW33" s="285"/>
      <c r="ODX33" s="353"/>
      <c r="ODY33" s="354"/>
      <c r="ODZ33" s="23"/>
      <c r="OEA33" s="356"/>
      <c r="OEB33" s="290"/>
      <c r="OEC33" s="284"/>
      <c r="OED33" s="269"/>
      <c r="OEE33" s="280"/>
      <c r="OEF33" s="285"/>
      <c r="OEG33" s="34"/>
      <c r="OEH33" s="17"/>
      <c r="OEI33" s="74"/>
      <c r="OEJ33" s="74"/>
      <c r="OEK33" s="74"/>
      <c r="OEL33" s="34"/>
      <c r="OEM33" s="285"/>
      <c r="OEN33" s="353"/>
      <c r="OEO33" s="354"/>
      <c r="OEP33" s="23"/>
      <c r="OEQ33" s="356"/>
      <c r="OER33" s="290"/>
      <c r="OES33" s="284"/>
      <c r="OET33" s="269"/>
      <c r="OEU33" s="280"/>
      <c r="OEV33" s="285"/>
      <c r="OEW33" s="34"/>
      <c r="OEX33" s="17"/>
      <c r="OEY33" s="74"/>
      <c r="OEZ33" s="74"/>
      <c r="OFA33" s="74"/>
      <c r="OFB33" s="34"/>
      <c r="OFC33" s="285"/>
      <c r="OFD33" s="353"/>
      <c r="OFE33" s="354"/>
      <c r="OFF33" s="23"/>
      <c r="OFG33" s="356"/>
      <c r="OFH33" s="290"/>
      <c r="OFI33" s="284"/>
      <c r="OFJ33" s="269"/>
      <c r="OFK33" s="280"/>
      <c r="OFL33" s="285"/>
      <c r="OFM33" s="34"/>
      <c r="OFN33" s="17"/>
      <c r="OFO33" s="74"/>
      <c r="OFP33" s="74"/>
      <c r="OFQ33" s="74"/>
      <c r="OFR33" s="34"/>
      <c r="OFS33" s="285"/>
      <c r="OFT33" s="353"/>
      <c r="OFU33" s="354"/>
      <c r="OFV33" s="23"/>
      <c r="OFW33" s="356"/>
      <c r="OFX33" s="290"/>
      <c r="OFY33" s="284"/>
      <c r="OFZ33" s="269"/>
      <c r="OGA33" s="280"/>
      <c r="OGB33" s="285"/>
      <c r="OGC33" s="34"/>
      <c r="OGD33" s="17"/>
      <c r="OGE33" s="74"/>
      <c r="OGF33" s="74"/>
      <c r="OGG33" s="74"/>
      <c r="OGH33" s="34"/>
      <c r="OGI33" s="285"/>
      <c r="OGJ33" s="353"/>
      <c r="OGK33" s="354"/>
      <c r="OGL33" s="23"/>
      <c r="OGM33" s="356"/>
      <c r="OGN33" s="290"/>
      <c r="OGO33" s="284"/>
      <c r="OGP33" s="269"/>
      <c r="OGQ33" s="280"/>
      <c r="OGR33" s="285"/>
      <c r="OGS33" s="34"/>
      <c r="OGT33" s="17"/>
      <c r="OGU33" s="74"/>
      <c r="OGV33" s="74"/>
      <c r="OGW33" s="74"/>
      <c r="OGX33" s="34"/>
      <c r="OGY33" s="285"/>
      <c r="OGZ33" s="353"/>
      <c r="OHA33" s="354"/>
      <c r="OHB33" s="23"/>
      <c r="OHC33" s="356"/>
      <c r="OHD33" s="290"/>
      <c r="OHE33" s="284"/>
      <c r="OHF33" s="269"/>
      <c r="OHG33" s="280"/>
      <c r="OHH33" s="285"/>
      <c r="OHI33" s="34"/>
      <c r="OHJ33" s="17"/>
      <c r="OHK33" s="74"/>
      <c r="OHL33" s="74"/>
      <c r="OHM33" s="74"/>
      <c r="OHN33" s="34"/>
      <c r="OHO33" s="285"/>
      <c r="OHP33" s="353"/>
      <c r="OHQ33" s="354"/>
      <c r="OHR33" s="23"/>
      <c r="OHS33" s="356"/>
      <c r="OHT33" s="290"/>
      <c r="OHU33" s="284"/>
      <c r="OHV33" s="269"/>
      <c r="OHW33" s="280"/>
      <c r="OHX33" s="285"/>
      <c r="OHY33" s="34"/>
      <c r="OHZ33" s="17"/>
      <c r="OIA33" s="74"/>
      <c r="OIB33" s="74"/>
      <c r="OIC33" s="74"/>
      <c r="OID33" s="34"/>
      <c r="OIE33" s="285"/>
      <c r="OIF33" s="353"/>
      <c r="OIG33" s="354"/>
      <c r="OIH33" s="23"/>
      <c r="OII33" s="356"/>
      <c r="OIJ33" s="290"/>
      <c r="OIK33" s="284"/>
      <c r="OIL33" s="269"/>
      <c r="OIM33" s="280"/>
      <c r="OIN33" s="285"/>
      <c r="OIO33" s="34"/>
      <c r="OIP33" s="17"/>
      <c r="OIQ33" s="74"/>
      <c r="OIR33" s="74"/>
      <c r="OIS33" s="74"/>
      <c r="OIT33" s="34"/>
      <c r="OIU33" s="285"/>
      <c r="OIV33" s="353"/>
      <c r="OIW33" s="354"/>
      <c r="OIX33" s="23"/>
      <c r="OIY33" s="356"/>
      <c r="OIZ33" s="290"/>
      <c r="OJA33" s="284"/>
      <c r="OJB33" s="269"/>
      <c r="OJC33" s="280"/>
      <c r="OJD33" s="285"/>
      <c r="OJE33" s="34"/>
      <c r="OJF33" s="17"/>
      <c r="OJG33" s="74"/>
      <c r="OJH33" s="74"/>
      <c r="OJI33" s="74"/>
      <c r="OJJ33" s="34"/>
      <c r="OJK33" s="285"/>
      <c r="OJL33" s="353"/>
      <c r="OJM33" s="354"/>
      <c r="OJN33" s="23"/>
      <c r="OJO33" s="356"/>
      <c r="OJP33" s="290"/>
      <c r="OJQ33" s="284"/>
      <c r="OJR33" s="269"/>
      <c r="OJS33" s="280"/>
      <c r="OJT33" s="285"/>
      <c r="OJU33" s="34"/>
      <c r="OJV33" s="17"/>
      <c r="OJW33" s="74"/>
      <c r="OJX33" s="74"/>
      <c r="OJY33" s="74"/>
      <c r="OJZ33" s="34"/>
      <c r="OKA33" s="285"/>
      <c r="OKB33" s="353"/>
      <c r="OKC33" s="354"/>
      <c r="OKD33" s="23"/>
      <c r="OKE33" s="356"/>
      <c r="OKF33" s="290"/>
      <c r="OKG33" s="284"/>
      <c r="OKH33" s="269"/>
      <c r="OKI33" s="280"/>
      <c r="OKJ33" s="285"/>
      <c r="OKK33" s="34"/>
      <c r="OKL33" s="17"/>
      <c r="OKM33" s="74"/>
      <c r="OKN33" s="74"/>
      <c r="OKO33" s="74"/>
      <c r="OKP33" s="34"/>
      <c r="OKQ33" s="285"/>
      <c r="OKR33" s="353"/>
      <c r="OKS33" s="354"/>
      <c r="OKT33" s="23"/>
      <c r="OKU33" s="356"/>
      <c r="OKV33" s="290"/>
      <c r="OKW33" s="284"/>
      <c r="OKX33" s="269"/>
      <c r="OKY33" s="280"/>
      <c r="OKZ33" s="285"/>
      <c r="OLA33" s="34"/>
      <c r="OLB33" s="17"/>
      <c r="OLC33" s="74"/>
      <c r="OLD33" s="74"/>
      <c r="OLE33" s="74"/>
      <c r="OLF33" s="34"/>
      <c r="OLG33" s="285"/>
      <c r="OLH33" s="353"/>
      <c r="OLI33" s="354"/>
      <c r="OLJ33" s="23"/>
      <c r="OLK33" s="356"/>
      <c r="OLL33" s="290"/>
      <c r="OLM33" s="284"/>
      <c r="OLN33" s="269"/>
      <c r="OLO33" s="280"/>
      <c r="OLP33" s="285"/>
      <c r="OLQ33" s="34"/>
      <c r="OLR33" s="17"/>
      <c r="OLS33" s="74"/>
      <c r="OLT33" s="74"/>
      <c r="OLU33" s="74"/>
      <c r="OLV33" s="34"/>
      <c r="OLW33" s="285"/>
      <c r="OLX33" s="353"/>
      <c r="OLY33" s="354"/>
      <c r="OLZ33" s="23"/>
      <c r="OMA33" s="356"/>
      <c r="OMB33" s="290"/>
      <c r="OMC33" s="284"/>
      <c r="OMD33" s="269"/>
      <c r="OME33" s="280"/>
      <c r="OMF33" s="285"/>
      <c r="OMG33" s="34"/>
      <c r="OMH33" s="17"/>
      <c r="OMI33" s="74"/>
      <c r="OMJ33" s="74"/>
      <c r="OMK33" s="74"/>
      <c r="OML33" s="34"/>
      <c r="OMM33" s="285"/>
      <c r="OMN33" s="353"/>
      <c r="OMO33" s="354"/>
      <c r="OMP33" s="23"/>
      <c r="OMQ33" s="356"/>
      <c r="OMR33" s="290"/>
      <c r="OMS33" s="284"/>
      <c r="OMT33" s="269"/>
      <c r="OMU33" s="280"/>
      <c r="OMV33" s="285"/>
      <c r="OMW33" s="34"/>
      <c r="OMX33" s="17"/>
      <c r="OMY33" s="74"/>
      <c r="OMZ33" s="74"/>
      <c r="ONA33" s="74"/>
      <c r="ONB33" s="34"/>
      <c r="ONC33" s="285"/>
      <c r="OND33" s="353"/>
      <c r="ONE33" s="354"/>
      <c r="ONF33" s="23"/>
      <c r="ONG33" s="356"/>
      <c r="ONH33" s="290"/>
      <c r="ONI33" s="284"/>
      <c r="ONJ33" s="269"/>
      <c r="ONK33" s="280"/>
      <c r="ONL33" s="285"/>
      <c r="ONM33" s="34"/>
      <c r="ONN33" s="17"/>
      <c r="ONO33" s="74"/>
      <c r="ONP33" s="74"/>
      <c r="ONQ33" s="74"/>
      <c r="ONR33" s="34"/>
      <c r="ONS33" s="285"/>
      <c r="ONT33" s="353"/>
      <c r="ONU33" s="354"/>
      <c r="ONV33" s="23"/>
      <c r="ONW33" s="356"/>
      <c r="ONX33" s="290"/>
      <c r="ONY33" s="284"/>
      <c r="ONZ33" s="269"/>
      <c r="OOA33" s="280"/>
      <c r="OOB33" s="285"/>
      <c r="OOC33" s="34"/>
      <c r="OOD33" s="17"/>
      <c r="OOE33" s="74"/>
      <c r="OOF33" s="74"/>
      <c r="OOG33" s="74"/>
      <c r="OOH33" s="34"/>
      <c r="OOI33" s="285"/>
      <c r="OOJ33" s="353"/>
      <c r="OOK33" s="354"/>
      <c r="OOL33" s="23"/>
      <c r="OOM33" s="356"/>
      <c r="OON33" s="290"/>
      <c r="OOO33" s="284"/>
      <c r="OOP33" s="269"/>
      <c r="OOQ33" s="280"/>
      <c r="OOR33" s="285"/>
      <c r="OOS33" s="34"/>
      <c r="OOT33" s="17"/>
      <c r="OOU33" s="74"/>
      <c r="OOV33" s="74"/>
      <c r="OOW33" s="74"/>
      <c r="OOX33" s="34"/>
      <c r="OOY33" s="285"/>
      <c r="OOZ33" s="353"/>
      <c r="OPA33" s="354"/>
      <c r="OPB33" s="23"/>
      <c r="OPC33" s="356"/>
      <c r="OPD33" s="290"/>
      <c r="OPE33" s="284"/>
      <c r="OPF33" s="269"/>
      <c r="OPG33" s="280"/>
      <c r="OPH33" s="285"/>
      <c r="OPI33" s="34"/>
      <c r="OPJ33" s="17"/>
      <c r="OPK33" s="74"/>
      <c r="OPL33" s="74"/>
      <c r="OPM33" s="74"/>
      <c r="OPN33" s="34"/>
      <c r="OPO33" s="285"/>
      <c r="OPP33" s="353"/>
      <c r="OPQ33" s="354"/>
      <c r="OPR33" s="23"/>
      <c r="OPS33" s="356"/>
      <c r="OPT33" s="290"/>
      <c r="OPU33" s="284"/>
      <c r="OPV33" s="269"/>
      <c r="OPW33" s="280"/>
      <c r="OPX33" s="285"/>
      <c r="OPY33" s="34"/>
      <c r="OPZ33" s="17"/>
      <c r="OQA33" s="74"/>
      <c r="OQB33" s="74"/>
      <c r="OQC33" s="74"/>
      <c r="OQD33" s="34"/>
      <c r="OQE33" s="285"/>
      <c r="OQF33" s="353"/>
      <c r="OQG33" s="354"/>
      <c r="OQH33" s="23"/>
      <c r="OQI33" s="356"/>
      <c r="OQJ33" s="290"/>
      <c r="OQK33" s="284"/>
      <c r="OQL33" s="269"/>
      <c r="OQM33" s="280"/>
      <c r="OQN33" s="285"/>
      <c r="OQO33" s="34"/>
      <c r="OQP33" s="17"/>
      <c r="OQQ33" s="74"/>
      <c r="OQR33" s="74"/>
      <c r="OQS33" s="74"/>
      <c r="OQT33" s="34"/>
      <c r="OQU33" s="285"/>
      <c r="OQV33" s="353"/>
      <c r="OQW33" s="354"/>
      <c r="OQX33" s="23"/>
      <c r="OQY33" s="356"/>
      <c r="OQZ33" s="290"/>
      <c r="ORA33" s="284"/>
      <c r="ORB33" s="269"/>
      <c r="ORC33" s="280"/>
      <c r="ORD33" s="285"/>
      <c r="ORE33" s="34"/>
      <c r="ORF33" s="17"/>
      <c r="ORG33" s="74"/>
      <c r="ORH33" s="74"/>
      <c r="ORI33" s="74"/>
      <c r="ORJ33" s="34"/>
      <c r="ORK33" s="285"/>
      <c r="ORL33" s="353"/>
      <c r="ORM33" s="354"/>
      <c r="ORN33" s="23"/>
      <c r="ORO33" s="356"/>
      <c r="ORP33" s="290"/>
      <c r="ORQ33" s="284"/>
      <c r="ORR33" s="269"/>
      <c r="ORS33" s="280"/>
      <c r="ORT33" s="285"/>
      <c r="ORU33" s="34"/>
      <c r="ORV33" s="17"/>
      <c r="ORW33" s="74"/>
      <c r="ORX33" s="74"/>
      <c r="ORY33" s="74"/>
      <c r="ORZ33" s="34"/>
      <c r="OSA33" s="285"/>
      <c r="OSB33" s="353"/>
      <c r="OSC33" s="354"/>
      <c r="OSD33" s="23"/>
      <c r="OSE33" s="356"/>
      <c r="OSF33" s="290"/>
      <c r="OSG33" s="284"/>
      <c r="OSH33" s="269"/>
      <c r="OSI33" s="280"/>
      <c r="OSJ33" s="285"/>
      <c r="OSK33" s="34"/>
      <c r="OSL33" s="17"/>
      <c r="OSM33" s="74"/>
      <c r="OSN33" s="74"/>
      <c r="OSO33" s="74"/>
      <c r="OSP33" s="34"/>
      <c r="OSQ33" s="285"/>
      <c r="OSR33" s="353"/>
      <c r="OSS33" s="354"/>
      <c r="OST33" s="23"/>
      <c r="OSU33" s="356"/>
      <c r="OSV33" s="290"/>
      <c r="OSW33" s="284"/>
      <c r="OSX33" s="269"/>
      <c r="OSY33" s="280"/>
      <c r="OSZ33" s="285"/>
      <c r="OTA33" s="34"/>
      <c r="OTB33" s="17"/>
      <c r="OTC33" s="74"/>
      <c r="OTD33" s="74"/>
      <c r="OTE33" s="74"/>
      <c r="OTF33" s="34"/>
      <c r="OTG33" s="285"/>
      <c r="OTH33" s="353"/>
      <c r="OTI33" s="354"/>
      <c r="OTJ33" s="23"/>
      <c r="OTK33" s="356"/>
      <c r="OTL33" s="290"/>
      <c r="OTM33" s="284"/>
      <c r="OTN33" s="269"/>
      <c r="OTO33" s="280"/>
      <c r="OTP33" s="285"/>
      <c r="OTQ33" s="34"/>
      <c r="OTR33" s="17"/>
      <c r="OTS33" s="74"/>
      <c r="OTT33" s="74"/>
      <c r="OTU33" s="74"/>
      <c r="OTV33" s="34"/>
      <c r="OTW33" s="285"/>
      <c r="OTX33" s="353"/>
      <c r="OTY33" s="354"/>
      <c r="OTZ33" s="23"/>
      <c r="OUA33" s="356"/>
      <c r="OUB33" s="290"/>
      <c r="OUC33" s="284"/>
      <c r="OUD33" s="269"/>
      <c r="OUE33" s="280"/>
      <c r="OUF33" s="285"/>
      <c r="OUG33" s="34"/>
      <c r="OUH33" s="17"/>
      <c r="OUI33" s="74"/>
      <c r="OUJ33" s="74"/>
      <c r="OUK33" s="74"/>
      <c r="OUL33" s="34"/>
      <c r="OUM33" s="285"/>
      <c r="OUN33" s="353"/>
      <c r="OUO33" s="354"/>
      <c r="OUP33" s="23"/>
      <c r="OUQ33" s="356"/>
      <c r="OUR33" s="290"/>
      <c r="OUS33" s="284"/>
      <c r="OUT33" s="269"/>
      <c r="OUU33" s="280"/>
      <c r="OUV33" s="285"/>
      <c r="OUW33" s="34"/>
      <c r="OUX33" s="17"/>
      <c r="OUY33" s="74"/>
      <c r="OUZ33" s="74"/>
      <c r="OVA33" s="74"/>
      <c r="OVB33" s="34"/>
      <c r="OVC33" s="285"/>
      <c r="OVD33" s="353"/>
      <c r="OVE33" s="354"/>
      <c r="OVF33" s="23"/>
      <c r="OVG33" s="356"/>
      <c r="OVH33" s="290"/>
      <c r="OVI33" s="284"/>
      <c r="OVJ33" s="269"/>
      <c r="OVK33" s="280"/>
      <c r="OVL33" s="285"/>
      <c r="OVM33" s="34"/>
      <c r="OVN33" s="17"/>
      <c r="OVO33" s="74"/>
      <c r="OVP33" s="74"/>
      <c r="OVQ33" s="74"/>
      <c r="OVR33" s="34"/>
      <c r="OVS33" s="285"/>
      <c r="OVT33" s="353"/>
      <c r="OVU33" s="354"/>
      <c r="OVV33" s="23"/>
      <c r="OVW33" s="356"/>
      <c r="OVX33" s="290"/>
      <c r="OVY33" s="284"/>
      <c r="OVZ33" s="269"/>
      <c r="OWA33" s="280"/>
      <c r="OWB33" s="285"/>
      <c r="OWC33" s="34"/>
      <c r="OWD33" s="17"/>
      <c r="OWE33" s="74"/>
      <c r="OWF33" s="74"/>
      <c r="OWG33" s="74"/>
      <c r="OWH33" s="34"/>
      <c r="OWI33" s="285"/>
      <c r="OWJ33" s="353"/>
      <c r="OWK33" s="354"/>
      <c r="OWL33" s="23"/>
      <c r="OWM33" s="356"/>
      <c r="OWN33" s="290"/>
      <c r="OWO33" s="284"/>
      <c r="OWP33" s="269"/>
      <c r="OWQ33" s="280"/>
      <c r="OWR33" s="285"/>
      <c r="OWS33" s="34"/>
      <c r="OWT33" s="17"/>
      <c r="OWU33" s="74"/>
      <c r="OWV33" s="74"/>
      <c r="OWW33" s="74"/>
      <c r="OWX33" s="34"/>
      <c r="OWY33" s="285"/>
      <c r="OWZ33" s="353"/>
      <c r="OXA33" s="354"/>
      <c r="OXB33" s="23"/>
      <c r="OXC33" s="356"/>
      <c r="OXD33" s="290"/>
      <c r="OXE33" s="284"/>
      <c r="OXF33" s="269"/>
      <c r="OXG33" s="280"/>
      <c r="OXH33" s="285"/>
      <c r="OXI33" s="34"/>
      <c r="OXJ33" s="17"/>
      <c r="OXK33" s="74"/>
      <c r="OXL33" s="74"/>
      <c r="OXM33" s="74"/>
      <c r="OXN33" s="34"/>
      <c r="OXO33" s="285"/>
      <c r="OXP33" s="353"/>
      <c r="OXQ33" s="354"/>
      <c r="OXR33" s="23"/>
      <c r="OXS33" s="356"/>
      <c r="OXT33" s="290"/>
      <c r="OXU33" s="284"/>
      <c r="OXV33" s="269"/>
      <c r="OXW33" s="280"/>
      <c r="OXX33" s="285"/>
      <c r="OXY33" s="34"/>
      <c r="OXZ33" s="17"/>
      <c r="OYA33" s="74"/>
      <c r="OYB33" s="74"/>
      <c r="OYC33" s="74"/>
      <c r="OYD33" s="34"/>
      <c r="OYE33" s="285"/>
      <c r="OYF33" s="353"/>
      <c r="OYG33" s="354"/>
      <c r="OYH33" s="23"/>
      <c r="OYI33" s="356"/>
      <c r="OYJ33" s="290"/>
      <c r="OYK33" s="284"/>
      <c r="OYL33" s="269"/>
      <c r="OYM33" s="280"/>
      <c r="OYN33" s="285"/>
      <c r="OYO33" s="34"/>
      <c r="OYP33" s="17"/>
      <c r="OYQ33" s="74"/>
      <c r="OYR33" s="74"/>
      <c r="OYS33" s="74"/>
      <c r="OYT33" s="34"/>
      <c r="OYU33" s="285"/>
      <c r="OYV33" s="353"/>
      <c r="OYW33" s="354"/>
      <c r="OYX33" s="23"/>
      <c r="OYY33" s="356"/>
      <c r="OYZ33" s="290"/>
      <c r="OZA33" s="284"/>
      <c r="OZB33" s="269"/>
      <c r="OZC33" s="280"/>
      <c r="OZD33" s="285"/>
      <c r="OZE33" s="34"/>
      <c r="OZF33" s="17"/>
      <c r="OZG33" s="74"/>
      <c r="OZH33" s="74"/>
      <c r="OZI33" s="74"/>
      <c r="OZJ33" s="34"/>
      <c r="OZK33" s="285"/>
      <c r="OZL33" s="353"/>
      <c r="OZM33" s="354"/>
      <c r="OZN33" s="23"/>
      <c r="OZO33" s="356"/>
      <c r="OZP33" s="290"/>
      <c r="OZQ33" s="284"/>
      <c r="OZR33" s="269"/>
      <c r="OZS33" s="280"/>
      <c r="OZT33" s="285"/>
      <c r="OZU33" s="34"/>
      <c r="OZV33" s="17"/>
      <c r="OZW33" s="74"/>
      <c r="OZX33" s="74"/>
      <c r="OZY33" s="74"/>
      <c r="OZZ33" s="34"/>
      <c r="PAA33" s="285"/>
      <c r="PAB33" s="353"/>
      <c r="PAC33" s="354"/>
      <c r="PAD33" s="23"/>
      <c r="PAE33" s="356"/>
      <c r="PAF33" s="290"/>
      <c r="PAG33" s="284"/>
      <c r="PAH33" s="269"/>
      <c r="PAI33" s="280"/>
      <c r="PAJ33" s="285"/>
      <c r="PAK33" s="34"/>
      <c r="PAL33" s="17"/>
      <c r="PAM33" s="74"/>
      <c r="PAN33" s="74"/>
      <c r="PAO33" s="74"/>
      <c r="PAP33" s="34"/>
      <c r="PAQ33" s="285"/>
      <c r="PAR33" s="353"/>
      <c r="PAS33" s="354"/>
      <c r="PAT33" s="23"/>
      <c r="PAU33" s="356"/>
      <c r="PAV33" s="290"/>
      <c r="PAW33" s="284"/>
      <c r="PAX33" s="269"/>
      <c r="PAY33" s="280"/>
      <c r="PAZ33" s="285"/>
      <c r="PBA33" s="34"/>
      <c r="PBB33" s="17"/>
      <c r="PBC33" s="74"/>
      <c r="PBD33" s="74"/>
      <c r="PBE33" s="74"/>
      <c r="PBF33" s="34"/>
      <c r="PBG33" s="285"/>
      <c r="PBH33" s="353"/>
      <c r="PBI33" s="354"/>
      <c r="PBJ33" s="23"/>
      <c r="PBK33" s="356"/>
      <c r="PBL33" s="290"/>
      <c r="PBM33" s="284"/>
      <c r="PBN33" s="269"/>
      <c r="PBO33" s="280"/>
      <c r="PBP33" s="285"/>
      <c r="PBQ33" s="34"/>
      <c r="PBR33" s="17"/>
      <c r="PBS33" s="74"/>
      <c r="PBT33" s="74"/>
      <c r="PBU33" s="74"/>
      <c r="PBV33" s="34"/>
      <c r="PBW33" s="285"/>
      <c r="PBX33" s="353"/>
      <c r="PBY33" s="354"/>
      <c r="PBZ33" s="23"/>
      <c r="PCA33" s="356"/>
      <c r="PCB33" s="290"/>
      <c r="PCC33" s="284"/>
      <c r="PCD33" s="269"/>
      <c r="PCE33" s="280"/>
      <c r="PCF33" s="285"/>
      <c r="PCG33" s="34"/>
      <c r="PCH33" s="17"/>
      <c r="PCI33" s="74"/>
      <c r="PCJ33" s="74"/>
      <c r="PCK33" s="74"/>
      <c r="PCL33" s="34"/>
      <c r="PCM33" s="285"/>
      <c r="PCN33" s="353"/>
      <c r="PCO33" s="354"/>
      <c r="PCP33" s="23"/>
      <c r="PCQ33" s="356"/>
      <c r="PCR33" s="290"/>
      <c r="PCS33" s="284"/>
      <c r="PCT33" s="269"/>
      <c r="PCU33" s="280"/>
      <c r="PCV33" s="285"/>
      <c r="PCW33" s="34"/>
      <c r="PCX33" s="17"/>
      <c r="PCY33" s="74"/>
      <c r="PCZ33" s="74"/>
      <c r="PDA33" s="74"/>
      <c r="PDB33" s="34"/>
      <c r="PDC33" s="285"/>
      <c r="PDD33" s="353"/>
      <c r="PDE33" s="354"/>
      <c r="PDF33" s="23"/>
      <c r="PDG33" s="356"/>
      <c r="PDH33" s="290"/>
      <c r="PDI33" s="284"/>
      <c r="PDJ33" s="269"/>
      <c r="PDK33" s="280"/>
      <c r="PDL33" s="285"/>
      <c r="PDM33" s="34"/>
      <c r="PDN33" s="17"/>
      <c r="PDO33" s="74"/>
      <c r="PDP33" s="74"/>
      <c r="PDQ33" s="74"/>
      <c r="PDR33" s="34"/>
      <c r="PDS33" s="285"/>
      <c r="PDT33" s="353"/>
      <c r="PDU33" s="354"/>
      <c r="PDV33" s="23"/>
      <c r="PDW33" s="356"/>
      <c r="PDX33" s="290"/>
      <c r="PDY33" s="284"/>
      <c r="PDZ33" s="269"/>
      <c r="PEA33" s="280"/>
      <c r="PEB33" s="285"/>
      <c r="PEC33" s="34"/>
      <c r="PED33" s="17"/>
      <c r="PEE33" s="74"/>
      <c r="PEF33" s="74"/>
      <c r="PEG33" s="74"/>
      <c r="PEH33" s="34"/>
      <c r="PEI33" s="285"/>
      <c r="PEJ33" s="353"/>
      <c r="PEK33" s="354"/>
      <c r="PEL33" s="23"/>
      <c r="PEM33" s="356"/>
      <c r="PEN33" s="290"/>
      <c r="PEO33" s="284"/>
      <c r="PEP33" s="269"/>
      <c r="PEQ33" s="280"/>
      <c r="PER33" s="285"/>
      <c r="PES33" s="34"/>
      <c r="PET33" s="17"/>
      <c r="PEU33" s="74"/>
      <c r="PEV33" s="74"/>
      <c r="PEW33" s="74"/>
      <c r="PEX33" s="34"/>
      <c r="PEY33" s="285"/>
      <c r="PEZ33" s="353"/>
      <c r="PFA33" s="354"/>
      <c r="PFB33" s="23"/>
      <c r="PFC33" s="356"/>
      <c r="PFD33" s="290"/>
      <c r="PFE33" s="284"/>
      <c r="PFF33" s="269"/>
      <c r="PFG33" s="280"/>
      <c r="PFH33" s="285"/>
      <c r="PFI33" s="34"/>
      <c r="PFJ33" s="17"/>
      <c r="PFK33" s="74"/>
      <c r="PFL33" s="74"/>
      <c r="PFM33" s="74"/>
      <c r="PFN33" s="34"/>
      <c r="PFO33" s="285"/>
      <c r="PFP33" s="353"/>
      <c r="PFQ33" s="354"/>
      <c r="PFR33" s="23"/>
      <c r="PFS33" s="356"/>
      <c r="PFT33" s="290"/>
      <c r="PFU33" s="284"/>
      <c r="PFV33" s="269"/>
      <c r="PFW33" s="280"/>
      <c r="PFX33" s="285"/>
      <c r="PFY33" s="34"/>
      <c r="PFZ33" s="17"/>
      <c r="PGA33" s="74"/>
      <c r="PGB33" s="74"/>
      <c r="PGC33" s="74"/>
      <c r="PGD33" s="34"/>
      <c r="PGE33" s="285"/>
      <c r="PGF33" s="353"/>
      <c r="PGG33" s="354"/>
      <c r="PGH33" s="23"/>
      <c r="PGI33" s="356"/>
      <c r="PGJ33" s="290"/>
      <c r="PGK33" s="284"/>
      <c r="PGL33" s="269"/>
      <c r="PGM33" s="280"/>
      <c r="PGN33" s="285"/>
      <c r="PGO33" s="34"/>
      <c r="PGP33" s="17"/>
      <c r="PGQ33" s="74"/>
      <c r="PGR33" s="74"/>
      <c r="PGS33" s="74"/>
      <c r="PGT33" s="34"/>
      <c r="PGU33" s="285"/>
      <c r="PGV33" s="353"/>
      <c r="PGW33" s="354"/>
      <c r="PGX33" s="23"/>
      <c r="PGY33" s="356"/>
      <c r="PGZ33" s="290"/>
      <c r="PHA33" s="284"/>
      <c r="PHB33" s="269"/>
      <c r="PHC33" s="280"/>
      <c r="PHD33" s="285"/>
      <c r="PHE33" s="34"/>
      <c r="PHF33" s="17"/>
      <c r="PHG33" s="74"/>
      <c r="PHH33" s="74"/>
      <c r="PHI33" s="74"/>
      <c r="PHJ33" s="34"/>
      <c r="PHK33" s="285"/>
      <c r="PHL33" s="353"/>
      <c r="PHM33" s="354"/>
      <c r="PHN33" s="23"/>
      <c r="PHO33" s="356"/>
      <c r="PHP33" s="290"/>
      <c r="PHQ33" s="284"/>
      <c r="PHR33" s="269"/>
      <c r="PHS33" s="280"/>
      <c r="PHT33" s="285"/>
      <c r="PHU33" s="34"/>
      <c r="PHV33" s="17"/>
      <c r="PHW33" s="74"/>
      <c r="PHX33" s="74"/>
      <c r="PHY33" s="74"/>
      <c r="PHZ33" s="34"/>
      <c r="PIA33" s="285"/>
      <c r="PIB33" s="353"/>
      <c r="PIC33" s="354"/>
      <c r="PID33" s="23"/>
      <c r="PIE33" s="356"/>
      <c r="PIF33" s="290"/>
      <c r="PIG33" s="284"/>
      <c r="PIH33" s="269"/>
      <c r="PII33" s="280"/>
      <c r="PIJ33" s="285"/>
      <c r="PIK33" s="34"/>
      <c r="PIL33" s="17"/>
      <c r="PIM33" s="74"/>
      <c r="PIN33" s="74"/>
      <c r="PIO33" s="74"/>
      <c r="PIP33" s="34"/>
      <c r="PIQ33" s="285"/>
      <c r="PIR33" s="353"/>
      <c r="PIS33" s="354"/>
      <c r="PIT33" s="23"/>
      <c r="PIU33" s="356"/>
      <c r="PIV33" s="290"/>
      <c r="PIW33" s="284"/>
      <c r="PIX33" s="269"/>
      <c r="PIY33" s="280"/>
      <c r="PIZ33" s="285"/>
      <c r="PJA33" s="34"/>
      <c r="PJB33" s="17"/>
      <c r="PJC33" s="74"/>
      <c r="PJD33" s="74"/>
      <c r="PJE33" s="74"/>
      <c r="PJF33" s="34"/>
      <c r="PJG33" s="285"/>
      <c r="PJH33" s="353"/>
      <c r="PJI33" s="354"/>
      <c r="PJJ33" s="23"/>
      <c r="PJK33" s="356"/>
      <c r="PJL33" s="290"/>
      <c r="PJM33" s="284"/>
      <c r="PJN33" s="269"/>
      <c r="PJO33" s="280"/>
      <c r="PJP33" s="285"/>
      <c r="PJQ33" s="34"/>
      <c r="PJR33" s="17"/>
      <c r="PJS33" s="74"/>
      <c r="PJT33" s="74"/>
      <c r="PJU33" s="74"/>
      <c r="PJV33" s="34"/>
      <c r="PJW33" s="285"/>
      <c r="PJX33" s="353"/>
      <c r="PJY33" s="354"/>
      <c r="PJZ33" s="23"/>
      <c r="PKA33" s="356"/>
      <c r="PKB33" s="290"/>
      <c r="PKC33" s="284"/>
      <c r="PKD33" s="269"/>
      <c r="PKE33" s="280"/>
      <c r="PKF33" s="285"/>
      <c r="PKG33" s="34"/>
      <c r="PKH33" s="17"/>
      <c r="PKI33" s="74"/>
      <c r="PKJ33" s="74"/>
      <c r="PKK33" s="74"/>
      <c r="PKL33" s="34"/>
      <c r="PKM33" s="285"/>
      <c r="PKN33" s="353"/>
      <c r="PKO33" s="354"/>
      <c r="PKP33" s="23"/>
      <c r="PKQ33" s="356"/>
      <c r="PKR33" s="290"/>
      <c r="PKS33" s="284"/>
      <c r="PKT33" s="269"/>
      <c r="PKU33" s="280"/>
      <c r="PKV33" s="285"/>
      <c r="PKW33" s="34"/>
      <c r="PKX33" s="17"/>
      <c r="PKY33" s="74"/>
      <c r="PKZ33" s="74"/>
      <c r="PLA33" s="74"/>
      <c r="PLB33" s="34"/>
      <c r="PLC33" s="285"/>
      <c r="PLD33" s="353"/>
      <c r="PLE33" s="354"/>
      <c r="PLF33" s="23"/>
      <c r="PLG33" s="356"/>
      <c r="PLH33" s="290"/>
      <c r="PLI33" s="284"/>
      <c r="PLJ33" s="269"/>
      <c r="PLK33" s="280"/>
      <c r="PLL33" s="285"/>
      <c r="PLM33" s="34"/>
      <c r="PLN33" s="17"/>
      <c r="PLO33" s="74"/>
      <c r="PLP33" s="74"/>
      <c r="PLQ33" s="74"/>
      <c r="PLR33" s="34"/>
      <c r="PLS33" s="285"/>
      <c r="PLT33" s="353"/>
      <c r="PLU33" s="354"/>
      <c r="PLV33" s="23"/>
      <c r="PLW33" s="356"/>
      <c r="PLX33" s="290"/>
      <c r="PLY33" s="284"/>
      <c r="PLZ33" s="269"/>
      <c r="PMA33" s="280"/>
      <c r="PMB33" s="285"/>
      <c r="PMC33" s="34"/>
      <c r="PMD33" s="17"/>
      <c r="PME33" s="74"/>
      <c r="PMF33" s="74"/>
      <c r="PMG33" s="74"/>
      <c r="PMH33" s="34"/>
      <c r="PMI33" s="285"/>
      <c r="PMJ33" s="353"/>
      <c r="PMK33" s="354"/>
      <c r="PML33" s="23"/>
      <c r="PMM33" s="356"/>
      <c r="PMN33" s="290"/>
      <c r="PMO33" s="284"/>
      <c r="PMP33" s="269"/>
      <c r="PMQ33" s="280"/>
      <c r="PMR33" s="285"/>
      <c r="PMS33" s="34"/>
      <c r="PMT33" s="17"/>
      <c r="PMU33" s="74"/>
      <c r="PMV33" s="74"/>
      <c r="PMW33" s="74"/>
      <c r="PMX33" s="34"/>
      <c r="PMY33" s="285"/>
      <c r="PMZ33" s="353"/>
      <c r="PNA33" s="354"/>
      <c r="PNB33" s="23"/>
      <c r="PNC33" s="356"/>
      <c r="PND33" s="290"/>
      <c r="PNE33" s="284"/>
      <c r="PNF33" s="269"/>
      <c r="PNG33" s="280"/>
      <c r="PNH33" s="285"/>
      <c r="PNI33" s="34"/>
      <c r="PNJ33" s="17"/>
      <c r="PNK33" s="74"/>
      <c r="PNL33" s="74"/>
      <c r="PNM33" s="74"/>
      <c r="PNN33" s="34"/>
      <c r="PNO33" s="285"/>
      <c r="PNP33" s="353"/>
      <c r="PNQ33" s="354"/>
      <c r="PNR33" s="23"/>
      <c r="PNS33" s="356"/>
      <c r="PNT33" s="290"/>
      <c r="PNU33" s="284"/>
      <c r="PNV33" s="269"/>
      <c r="PNW33" s="280"/>
      <c r="PNX33" s="285"/>
      <c r="PNY33" s="34"/>
      <c r="PNZ33" s="17"/>
      <c r="POA33" s="74"/>
      <c r="POB33" s="74"/>
      <c r="POC33" s="74"/>
      <c r="POD33" s="34"/>
      <c r="POE33" s="285"/>
      <c r="POF33" s="353"/>
      <c r="POG33" s="354"/>
      <c r="POH33" s="23"/>
      <c r="POI33" s="356"/>
      <c r="POJ33" s="290"/>
      <c r="POK33" s="284"/>
      <c r="POL33" s="269"/>
      <c r="POM33" s="280"/>
      <c r="PON33" s="285"/>
      <c r="POO33" s="34"/>
      <c r="POP33" s="17"/>
      <c r="POQ33" s="74"/>
      <c r="POR33" s="74"/>
      <c r="POS33" s="74"/>
      <c r="POT33" s="34"/>
      <c r="POU33" s="285"/>
      <c r="POV33" s="353"/>
      <c r="POW33" s="354"/>
      <c r="POX33" s="23"/>
      <c r="POY33" s="356"/>
      <c r="POZ33" s="290"/>
      <c r="PPA33" s="284"/>
      <c r="PPB33" s="269"/>
      <c r="PPC33" s="280"/>
      <c r="PPD33" s="285"/>
      <c r="PPE33" s="34"/>
      <c r="PPF33" s="17"/>
      <c r="PPG33" s="74"/>
      <c r="PPH33" s="74"/>
      <c r="PPI33" s="74"/>
      <c r="PPJ33" s="34"/>
      <c r="PPK33" s="285"/>
      <c r="PPL33" s="353"/>
      <c r="PPM33" s="354"/>
      <c r="PPN33" s="23"/>
      <c r="PPO33" s="356"/>
      <c r="PPP33" s="290"/>
      <c r="PPQ33" s="284"/>
      <c r="PPR33" s="269"/>
      <c r="PPS33" s="280"/>
      <c r="PPT33" s="285"/>
      <c r="PPU33" s="34"/>
      <c r="PPV33" s="17"/>
      <c r="PPW33" s="74"/>
      <c r="PPX33" s="74"/>
      <c r="PPY33" s="74"/>
      <c r="PPZ33" s="34"/>
      <c r="PQA33" s="285"/>
      <c r="PQB33" s="353"/>
      <c r="PQC33" s="354"/>
      <c r="PQD33" s="23"/>
      <c r="PQE33" s="356"/>
      <c r="PQF33" s="290"/>
      <c r="PQG33" s="284"/>
      <c r="PQH33" s="269"/>
      <c r="PQI33" s="280"/>
      <c r="PQJ33" s="285"/>
      <c r="PQK33" s="34"/>
      <c r="PQL33" s="17"/>
      <c r="PQM33" s="74"/>
      <c r="PQN33" s="74"/>
      <c r="PQO33" s="74"/>
      <c r="PQP33" s="34"/>
      <c r="PQQ33" s="285"/>
      <c r="PQR33" s="353"/>
      <c r="PQS33" s="354"/>
      <c r="PQT33" s="23"/>
      <c r="PQU33" s="356"/>
      <c r="PQV33" s="290"/>
      <c r="PQW33" s="284"/>
      <c r="PQX33" s="269"/>
      <c r="PQY33" s="280"/>
      <c r="PQZ33" s="285"/>
      <c r="PRA33" s="34"/>
      <c r="PRB33" s="17"/>
      <c r="PRC33" s="74"/>
      <c r="PRD33" s="74"/>
      <c r="PRE33" s="74"/>
      <c r="PRF33" s="34"/>
      <c r="PRG33" s="285"/>
      <c r="PRH33" s="353"/>
      <c r="PRI33" s="354"/>
      <c r="PRJ33" s="23"/>
      <c r="PRK33" s="356"/>
      <c r="PRL33" s="290"/>
      <c r="PRM33" s="284"/>
      <c r="PRN33" s="269"/>
      <c r="PRO33" s="280"/>
      <c r="PRP33" s="285"/>
      <c r="PRQ33" s="34"/>
      <c r="PRR33" s="17"/>
      <c r="PRS33" s="74"/>
      <c r="PRT33" s="74"/>
      <c r="PRU33" s="74"/>
      <c r="PRV33" s="34"/>
      <c r="PRW33" s="285"/>
      <c r="PRX33" s="353"/>
      <c r="PRY33" s="354"/>
      <c r="PRZ33" s="23"/>
      <c r="PSA33" s="356"/>
      <c r="PSB33" s="290"/>
      <c r="PSC33" s="284"/>
      <c r="PSD33" s="269"/>
      <c r="PSE33" s="280"/>
      <c r="PSF33" s="285"/>
      <c r="PSG33" s="34"/>
      <c r="PSH33" s="17"/>
      <c r="PSI33" s="74"/>
      <c r="PSJ33" s="74"/>
      <c r="PSK33" s="74"/>
      <c r="PSL33" s="34"/>
      <c r="PSM33" s="285"/>
      <c r="PSN33" s="353"/>
      <c r="PSO33" s="354"/>
      <c r="PSP33" s="23"/>
      <c r="PSQ33" s="356"/>
      <c r="PSR33" s="290"/>
      <c r="PSS33" s="284"/>
      <c r="PST33" s="269"/>
      <c r="PSU33" s="280"/>
      <c r="PSV33" s="285"/>
      <c r="PSW33" s="34"/>
      <c r="PSX33" s="17"/>
      <c r="PSY33" s="74"/>
      <c r="PSZ33" s="74"/>
      <c r="PTA33" s="74"/>
      <c r="PTB33" s="34"/>
      <c r="PTC33" s="285"/>
      <c r="PTD33" s="353"/>
      <c r="PTE33" s="354"/>
      <c r="PTF33" s="23"/>
      <c r="PTG33" s="356"/>
      <c r="PTH33" s="290"/>
      <c r="PTI33" s="284"/>
      <c r="PTJ33" s="269"/>
      <c r="PTK33" s="280"/>
      <c r="PTL33" s="285"/>
      <c r="PTM33" s="34"/>
      <c r="PTN33" s="17"/>
      <c r="PTO33" s="74"/>
      <c r="PTP33" s="74"/>
      <c r="PTQ33" s="74"/>
      <c r="PTR33" s="34"/>
      <c r="PTS33" s="285"/>
      <c r="PTT33" s="353"/>
      <c r="PTU33" s="354"/>
      <c r="PTV33" s="23"/>
      <c r="PTW33" s="356"/>
      <c r="PTX33" s="290"/>
      <c r="PTY33" s="284"/>
      <c r="PTZ33" s="269"/>
      <c r="PUA33" s="280"/>
      <c r="PUB33" s="285"/>
      <c r="PUC33" s="34"/>
      <c r="PUD33" s="17"/>
      <c r="PUE33" s="74"/>
      <c r="PUF33" s="74"/>
      <c r="PUG33" s="74"/>
      <c r="PUH33" s="34"/>
      <c r="PUI33" s="285"/>
      <c r="PUJ33" s="353"/>
      <c r="PUK33" s="354"/>
      <c r="PUL33" s="23"/>
      <c r="PUM33" s="356"/>
      <c r="PUN33" s="290"/>
      <c r="PUO33" s="284"/>
      <c r="PUP33" s="269"/>
      <c r="PUQ33" s="280"/>
      <c r="PUR33" s="285"/>
      <c r="PUS33" s="34"/>
      <c r="PUT33" s="17"/>
      <c r="PUU33" s="74"/>
      <c r="PUV33" s="74"/>
      <c r="PUW33" s="74"/>
      <c r="PUX33" s="34"/>
      <c r="PUY33" s="285"/>
      <c r="PUZ33" s="353"/>
      <c r="PVA33" s="354"/>
      <c r="PVB33" s="23"/>
      <c r="PVC33" s="356"/>
      <c r="PVD33" s="290"/>
      <c r="PVE33" s="284"/>
      <c r="PVF33" s="269"/>
      <c r="PVG33" s="280"/>
      <c r="PVH33" s="285"/>
      <c r="PVI33" s="34"/>
      <c r="PVJ33" s="17"/>
      <c r="PVK33" s="74"/>
      <c r="PVL33" s="74"/>
      <c r="PVM33" s="74"/>
      <c r="PVN33" s="34"/>
      <c r="PVO33" s="285"/>
      <c r="PVP33" s="353"/>
      <c r="PVQ33" s="354"/>
      <c r="PVR33" s="23"/>
      <c r="PVS33" s="356"/>
      <c r="PVT33" s="290"/>
      <c r="PVU33" s="284"/>
      <c r="PVV33" s="269"/>
      <c r="PVW33" s="280"/>
      <c r="PVX33" s="285"/>
      <c r="PVY33" s="34"/>
      <c r="PVZ33" s="17"/>
      <c r="PWA33" s="74"/>
      <c r="PWB33" s="74"/>
      <c r="PWC33" s="74"/>
      <c r="PWD33" s="34"/>
      <c r="PWE33" s="285"/>
      <c r="PWF33" s="353"/>
      <c r="PWG33" s="354"/>
      <c r="PWH33" s="23"/>
      <c r="PWI33" s="356"/>
      <c r="PWJ33" s="290"/>
      <c r="PWK33" s="284"/>
      <c r="PWL33" s="269"/>
      <c r="PWM33" s="280"/>
      <c r="PWN33" s="285"/>
      <c r="PWO33" s="34"/>
      <c r="PWP33" s="17"/>
      <c r="PWQ33" s="74"/>
      <c r="PWR33" s="74"/>
      <c r="PWS33" s="74"/>
      <c r="PWT33" s="34"/>
      <c r="PWU33" s="285"/>
      <c r="PWV33" s="353"/>
      <c r="PWW33" s="354"/>
      <c r="PWX33" s="23"/>
      <c r="PWY33" s="356"/>
      <c r="PWZ33" s="290"/>
      <c r="PXA33" s="284"/>
      <c r="PXB33" s="269"/>
      <c r="PXC33" s="280"/>
      <c r="PXD33" s="285"/>
      <c r="PXE33" s="34"/>
      <c r="PXF33" s="17"/>
      <c r="PXG33" s="74"/>
      <c r="PXH33" s="74"/>
      <c r="PXI33" s="74"/>
      <c r="PXJ33" s="34"/>
      <c r="PXK33" s="285"/>
      <c r="PXL33" s="353"/>
      <c r="PXM33" s="354"/>
      <c r="PXN33" s="23"/>
      <c r="PXO33" s="356"/>
      <c r="PXP33" s="290"/>
      <c r="PXQ33" s="284"/>
      <c r="PXR33" s="269"/>
      <c r="PXS33" s="280"/>
      <c r="PXT33" s="285"/>
      <c r="PXU33" s="34"/>
      <c r="PXV33" s="17"/>
      <c r="PXW33" s="74"/>
      <c r="PXX33" s="74"/>
      <c r="PXY33" s="74"/>
      <c r="PXZ33" s="34"/>
      <c r="PYA33" s="285"/>
      <c r="PYB33" s="353"/>
      <c r="PYC33" s="354"/>
      <c r="PYD33" s="23"/>
      <c r="PYE33" s="356"/>
      <c r="PYF33" s="290"/>
      <c r="PYG33" s="284"/>
      <c r="PYH33" s="269"/>
      <c r="PYI33" s="280"/>
      <c r="PYJ33" s="285"/>
      <c r="PYK33" s="34"/>
      <c r="PYL33" s="17"/>
      <c r="PYM33" s="74"/>
      <c r="PYN33" s="74"/>
      <c r="PYO33" s="74"/>
      <c r="PYP33" s="34"/>
      <c r="PYQ33" s="285"/>
      <c r="PYR33" s="353"/>
      <c r="PYS33" s="354"/>
      <c r="PYT33" s="23"/>
      <c r="PYU33" s="356"/>
      <c r="PYV33" s="290"/>
      <c r="PYW33" s="284"/>
      <c r="PYX33" s="269"/>
      <c r="PYY33" s="280"/>
      <c r="PYZ33" s="285"/>
      <c r="PZA33" s="34"/>
      <c r="PZB33" s="17"/>
      <c r="PZC33" s="74"/>
      <c r="PZD33" s="74"/>
      <c r="PZE33" s="74"/>
      <c r="PZF33" s="34"/>
      <c r="PZG33" s="285"/>
      <c r="PZH33" s="353"/>
      <c r="PZI33" s="354"/>
      <c r="PZJ33" s="23"/>
      <c r="PZK33" s="356"/>
      <c r="PZL33" s="290"/>
      <c r="PZM33" s="284"/>
      <c r="PZN33" s="269"/>
      <c r="PZO33" s="280"/>
      <c r="PZP33" s="285"/>
      <c r="PZQ33" s="34"/>
      <c r="PZR33" s="17"/>
      <c r="PZS33" s="74"/>
      <c r="PZT33" s="74"/>
      <c r="PZU33" s="74"/>
      <c r="PZV33" s="34"/>
      <c r="PZW33" s="285"/>
      <c r="PZX33" s="353"/>
      <c r="PZY33" s="354"/>
      <c r="PZZ33" s="23"/>
      <c r="QAA33" s="356"/>
      <c r="QAB33" s="290"/>
      <c r="QAC33" s="284"/>
      <c r="QAD33" s="269"/>
      <c r="QAE33" s="280"/>
      <c r="QAF33" s="285"/>
      <c r="QAG33" s="34"/>
      <c r="QAH33" s="17"/>
      <c r="QAI33" s="74"/>
      <c r="QAJ33" s="74"/>
      <c r="QAK33" s="74"/>
      <c r="QAL33" s="34"/>
      <c r="QAM33" s="285"/>
      <c r="QAN33" s="353"/>
      <c r="QAO33" s="354"/>
      <c r="QAP33" s="23"/>
      <c r="QAQ33" s="356"/>
      <c r="QAR33" s="290"/>
      <c r="QAS33" s="284"/>
      <c r="QAT33" s="269"/>
      <c r="QAU33" s="280"/>
      <c r="QAV33" s="285"/>
      <c r="QAW33" s="34"/>
      <c r="QAX33" s="17"/>
      <c r="QAY33" s="74"/>
      <c r="QAZ33" s="74"/>
      <c r="QBA33" s="74"/>
      <c r="QBB33" s="34"/>
      <c r="QBC33" s="285"/>
      <c r="QBD33" s="353"/>
      <c r="QBE33" s="354"/>
      <c r="QBF33" s="23"/>
      <c r="QBG33" s="356"/>
      <c r="QBH33" s="290"/>
      <c r="QBI33" s="284"/>
      <c r="QBJ33" s="269"/>
      <c r="QBK33" s="280"/>
      <c r="QBL33" s="285"/>
      <c r="QBM33" s="34"/>
      <c r="QBN33" s="17"/>
      <c r="QBO33" s="74"/>
      <c r="QBP33" s="74"/>
      <c r="QBQ33" s="74"/>
      <c r="QBR33" s="34"/>
      <c r="QBS33" s="285"/>
      <c r="QBT33" s="353"/>
      <c r="QBU33" s="354"/>
      <c r="QBV33" s="23"/>
      <c r="QBW33" s="356"/>
      <c r="QBX33" s="290"/>
      <c r="QBY33" s="284"/>
      <c r="QBZ33" s="269"/>
      <c r="QCA33" s="280"/>
      <c r="QCB33" s="285"/>
      <c r="QCC33" s="34"/>
      <c r="QCD33" s="17"/>
      <c r="QCE33" s="74"/>
      <c r="QCF33" s="74"/>
      <c r="QCG33" s="74"/>
      <c r="QCH33" s="34"/>
      <c r="QCI33" s="285"/>
      <c r="QCJ33" s="353"/>
      <c r="QCK33" s="354"/>
      <c r="QCL33" s="23"/>
      <c r="QCM33" s="356"/>
      <c r="QCN33" s="290"/>
      <c r="QCO33" s="284"/>
      <c r="QCP33" s="269"/>
      <c r="QCQ33" s="280"/>
      <c r="QCR33" s="285"/>
      <c r="QCS33" s="34"/>
      <c r="QCT33" s="17"/>
      <c r="QCU33" s="74"/>
      <c r="QCV33" s="74"/>
      <c r="QCW33" s="74"/>
      <c r="QCX33" s="34"/>
      <c r="QCY33" s="285"/>
      <c r="QCZ33" s="353"/>
      <c r="QDA33" s="354"/>
      <c r="QDB33" s="23"/>
      <c r="QDC33" s="356"/>
      <c r="QDD33" s="290"/>
      <c r="QDE33" s="284"/>
      <c r="QDF33" s="269"/>
      <c r="QDG33" s="280"/>
      <c r="QDH33" s="285"/>
      <c r="QDI33" s="34"/>
      <c r="QDJ33" s="17"/>
      <c r="QDK33" s="74"/>
      <c r="QDL33" s="74"/>
      <c r="QDM33" s="74"/>
      <c r="QDN33" s="34"/>
      <c r="QDO33" s="285"/>
      <c r="QDP33" s="353"/>
      <c r="QDQ33" s="354"/>
      <c r="QDR33" s="23"/>
      <c r="QDS33" s="356"/>
      <c r="QDT33" s="290"/>
      <c r="QDU33" s="284"/>
      <c r="QDV33" s="269"/>
      <c r="QDW33" s="280"/>
      <c r="QDX33" s="285"/>
      <c r="QDY33" s="34"/>
      <c r="QDZ33" s="17"/>
      <c r="QEA33" s="74"/>
      <c r="QEB33" s="74"/>
      <c r="QEC33" s="74"/>
      <c r="QED33" s="34"/>
      <c r="QEE33" s="285"/>
      <c r="QEF33" s="353"/>
      <c r="QEG33" s="354"/>
      <c r="QEH33" s="23"/>
      <c r="QEI33" s="356"/>
      <c r="QEJ33" s="290"/>
      <c r="QEK33" s="284"/>
      <c r="QEL33" s="269"/>
      <c r="QEM33" s="280"/>
      <c r="QEN33" s="285"/>
      <c r="QEO33" s="34"/>
      <c r="QEP33" s="17"/>
      <c r="QEQ33" s="74"/>
      <c r="QER33" s="74"/>
      <c r="QES33" s="74"/>
      <c r="QET33" s="34"/>
      <c r="QEU33" s="285"/>
      <c r="QEV33" s="353"/>
      <c r="QEW33" s="354"/>
      <c r="QEX33" s="23"/>
      <c r="QEY33" s="356"/>
      <c r="QEZ33" s="290"/>
      <c r="QFA33" s="284"/>
      <c r="QFB33" s="269"/>
      <c r="QFC33" s="280"/>
      <c r="QFD33" s="285"/>
      <c r="QFE33" s="34"/>
      <c r="QFF33" s="17"/>
      <c r="QFG33" s="74"/>
      <c r="QFH33" s="74"/>
      <c r="QFI33" s="74"/>
      <c r="QFJ33" s="34"/>
      <c r="QFK33" s="285"/>
      <c r="QFL33" s="353"/>
      <c r="QFM33" s="354"/>
      <c r="QFN33" s="23"/>
      <c r="QFO33" s="356"/>
      <c r="QFP33" s="290"/>
      <c r="QFQ33" s="284"/>
      <c r="QFR33" s="269"/>
      <c r="QFS33" s="280"/>
      <c r="QFT33" s="285"/>
      <c r="QFU33" s="34"/>
      <c r="QFV33" s="17"/>
      <c r="QFW33" s="74"/>
      <c r="QFX33" s="74"/>
      <c r="QFY33" s="74"/>
      <c r="QFZ33" s="34"/>
      <c r="QGA33" s="285"/>
      <c r="QGB33" s="353"/>
      <c r="QGC33" s="354"/>
      <c r="QGD33" s="23"/>
      <c r="QGE33" s="356"/>
      <c r="QGF33" s="290"/>
      <c r="QGG33" s="284"/>
      <c r="QGH33" s="269"/>
      <c r="QGI33" s="280"/>
      <c r="QGJ33" s="285"/>
      <c r="QGK33" s="34"/>
      <c r="QGL33" s="17"/>
      <c r="QGM33" s="74"/>
      <c r="QGN33" s="74"/>
      <c r="QGO33" s="74"/>
      <c r="QGP33" s="34"/>
      <c r="QGQ33" s="285"/>
      <c r="QGR33" s="353"/>
      <c r="QGS33" s="354"/>
      <c r="QGT33" s="23"/>
      <c r="QGU33" s="356"/>
      <c r="QGV33" s="290"/>
      <c r="QGW33" s="284"/>
      <c r="QGX33" s="269"/>
      <c r="QGY33" s="280"/>
      <c r="QGZ33" s="285"/>
      <c r="QHA33" s="34"/>
      <c r="QHB33" s="17"/>
      <c r="QHC33" s="74"/>
      <c r="QHD33" s="74"/>
      <c r="QHE33" s="74"/>
      <c r="QHF33" s="34"/>
      <c r="QHG33" s="285"/>
      <c r="QHH33" s="353"/>
      <c r="QHI33" s="354"/>
      <c r="QHJ33" s="23"/>
      <c r="QHK33" s="356"/>
      <c r="QHL33" s="290"/>
      <c r="QHM33" s="284"/>
      <c r="QHN33" s="269"/>
      <c r="QHO33" s="280"/>
      <c r="QHP33" s="285"/>
      <c r="QHQ33" s="34"/>
      <c r="QHR33" s="17"/>
      <c r="QHS33" s="74"/>
      <c r="QHT33" s="74"/>
      <c r="QHU33" s="74"/>
      <c r="QHV33" s="34"/>
      <c r="QHW33" s="285"/>
      <c r="QHX33" s="353"/>
      <c r="QHY33" s="354"/>
      <c r="QHZ33" s="23"/>
      <c r="QIA33" s="356"/>
      <c r="QIB33" s="290"/>
      <c r="QIC33" s="284"/>
      <c r="QID33" s="269"/>
      <c r="QIE33" s="280"/>
      <c r="QIF33" s="285"/>
      <c r="QIG33" s="34"/>
      <c r="QIH33" s="17"/>
      <c r="QII33" s="74"/>
      <c r="QIJ33" s="74"/>
      <c r="QIK33" s="74"/>
      <c r="QIL33" s="34"/>
      <c r="QIM33" s="285"/>
      <c r="QIN33" s="353"/>
      <c r="QIO33" s="354"/>
      <c r="QIP33" s="23"/>
      <c r="QIQ33" s="356"/>
      <c r="QIR33" s="290"/>
      <c r="QIS33" s="284"/>
      <c r="QIT33" s="269"/>
      <c r="QIU33" s="280"/>
      <c r="QIV33" s="285"/>
      <c r="QIW33" s="34"/>
      <c r="QIX33" s="17"/>
      <c r="QIY33" s="74"/>
      <c r="QIZ33" s="74"/>
      <c r="QJA33" s="74"/>
      <c r="QJB33" s="34"/>
      <c r="QJC33" s="285"/>
      <c r="QJD33" s="353"/>
      <c r="QJE33" s="354"/>
      <c r="QJF33" s="23"/>
      <c r="QJG33" s="356"/>
      <c r="QJH33" s="290"/>
      <c r="QJI33" s="284"/>
      <c r="QJJ33" s="269"/>
      <c r="QJK33" s="280"/>
      <c r="QJL33" s="285"/>
      <c r="QJM33" s="34"/>
      <c r="QJN33" s="17"/>
      <c r="QJO33" s="74"/>
      <c r="QJP33" s="74"/>
      <c r="QJQ33" s="74"/>
      <c r="QJR33" s="34"/>
      <c r="QJS33" s="285"/>
      <c r="QJT33" s="353"/>
      <c r="QJU33" s="354"/>
      <c r="QJV33" s="23"/>
      <c r="QJW33" s="356"/>
      <c r="QJX33" s="290"/>
      <c r="QJY33" s="284"/>
      <c r="QJZ33" s="269"/>
      <c r="QKA33" s="280"/>
      <c r="QKB33" s="285"/>
      <c r="QKC33" s="34"/>
      <c r="QKD33" s="17"/>
      <c r="QKE33" s="74"/>
      <c r="QKF33" s="74"/>
      <c r="QKG33" s="74"/>
      <c r="QKH33" s="34"/>
      <c r="QKI33" s="285"/>
      <c r="QKJ33" s="353"/>
      <c r="QKK33" s="354"/>
      <c r="QKL33" s="23"/>
      <c r="QKM33" s="356"/>
      <c r="QKN33" s="290"/>
      <c r="QKO33" s="284"/>
      <c r="QKP33" s="269"/>
      <c r="QKQ33" s="280"/>
      <c r="QKR33" s="285"/>
      <c r="QKS33" s="34"/>
      <c r="QKT33" s="17"/>
      <c r="QKU33" s="74"/>
      <c r="QKV33" s="74"/>
      <c r="QKW33" s="74"/>
      <c r="QKX33" s="34"/>
      <c r="QKY33" s="285"/>
      <c r="QKZ33" s="353"/>
      <c r="QLA33" s="354"/>
      <c r="QLB33" s="23"/>
      <c r="QLC33" s="356"/>
      <c r="QLD33" s="290"/>
      <c r="QLE33" s="284"/>
      <c r="QLF33" s="269"/>
      <c r="QLG33" s="280"/>
      <c r="QLH33" s="285"/>
      <c r="QLI33" s="34"/>
      <c r="QLJ33" s="17"/>
      <c r="QLK33" s="74"/>
      <c r="QLL33" s="74"/>
      <c r="QLM33" s="74"/>
      <c r="QLN33" s="34"/>
      <c r="QLO33" s="285"/>
      <c r="QLP33" s="353"/>
      <c r="QLQ33" s="354"/>
      <c r="QLR33" s="23"/>
      <c r="QLS33" s="356"/>
      <c r="QLT33" s="290"/>
      <c r="QLU33" s="284"/>
      <c r="QLV33" s="269"/>
      <c r="QLW33" s="280"/>
      <c r="QLX33" s="285"/>
      <c r="QLY33" s="34"/>
      <c r="QLZ33" s="17"/>
      <c r="QMA33" s="74"/>
      <c r="QMB33" s="74"/>
      <c r="QMC33" s="74"/>
      <c r="QMD33" s="34"/>
      <c r="QME33" s="285"/>
      <c r="QMF33" s="353"/>
      <c r="QMG33" s="354"/>
      <c r="QMH33" s="23"/>
      <c r="QMI33" s="356"/>
      <c r="QMJ33" s="290"/>
      <c r="QMK33" s="284"/>
      <c r="QML33" s="269"/>
      <c r="QMM33" s="280"/>
      <c r="QMN33" s="285"/>
      <c r="QMO33" s="34"/>
      <c r="QMP33" s="17"/>
      <c r="QMQ33" s="74"/>
      <c r="QMR33" s="74"/>
      <c r="QMS33" s="74"/>
      <c r="QMT33" s="34"/>
      <c r="QMU33" s="285"/>
      <c r="QMV33" s="353"/>
      <c r="QMW33" s="354"/>
      <c r="QMX33" s="23"/>
      <c r="QMY33" s="356"/>
      <c r="QMZ33" s="290"/>
      <c r="QNA33" s="284"/>
      <c r="QNB33" s="269"/>
      <c r="QNC33" s="280"/>
      <c r="QND33" s="285"/>
      <c r="QNE33" s="34"/>
      <c r="QNF33" s="17"/>
      <c r="QNG33" s="74"/>
      <c r="QNH33" s="74"/>
      <c r="QNI33" s="74"/>
      <c r="QNJ33" s="34"/>
      <c r="QNK33" s="285"/>
      <c r="QNL33" s="353"/>
      <c r="QNM33" s="354"/>
      <c r="QNN33" s="23"/>
      <c r="QNO33" s="356"/>
      <c r="QNP33" s="290"/>
      <c r="QNQ33" s="284"/>
      <c r="QNR33" s="269"/>
      <c r="QNS33" s="280"/>
      <c r="QNT33" s="285"/>
      <c r="QNU33" s="34"/>
      <c r="QNV33" s="17"/>
      <c r="QNW33" s="74"/>
      <c r="QNX33" s="74"/>
      <c r="QNY33" s="74"/>
      <c r="QNZ33" s="34"/>
      <c r="QOA33" s="285"/>
      <c r="QOB33" s="353"/>
      <c r="QOC33" s="354"/>
      <c r="QOD33" s="23"/>
      <c r="QOE33" s="356"/>
      <c r="QOF33" s="290"/>
      <c r="QOG33" s="284"/>
      <c r="QOH33" s="269"/>
      <c r="QOI33" s="280"/>
      <c r="QOJ33" s="285"/>
      <c r="QOK33" s="34"/>
      <c r="QOL33" s="17"/>
      <c r="QOM33" s="74"/>
      <c r="QON33" s="74"/>
      <c r="QOO33" s="74"/>
      <c r="QOP33" s="34"/>
      <c r="QOQ33" s="285"/>
      <c r="QOR33" s="353"/>
      <c r="QOS33" s="354"/>
      <c r="QOT33" s="23"/>
      <c r="QOU33" s="356"/>
      <c r="QOV33" s="290"/>
      <c r="QOW33" s="284"/>
      <c r="QOX33" s="269"/>
      <c r="QOY33" s="280"/>
      <c r="QOZ33" s="285"/>
      <c r="QPA33" s="34"/>
      <c r="QPB33" s="17"/>
      <c r="QPC33" s="74"/>
      <c r="QPD33" s="74"/>
      <c r="QPE33" s="74"/>
      <c r="QPF33" s="34"/>
      <c r="QPG33" s="285"/>
      <c r="QPH33" s="353"/>
      <c r="QPI33" s="354"/>
      <c r="QPJ33" s="23"/>
      <c r="QPK33" s="356"/>
      <c r="QPL33" s="290"/>
      <c r="QPM33" s="284"/>
      <c r="QPN33" s="269"/>
      <c r="QPO33" s="280"/>
      <c r="QPP33" s="285"/>
      <c r="QPQ33" s="34"/>
      <c r="QPR33" s="17"/>
      <c r="QPS33" s="74"/>
      <c r="QPT33" s="74"/>
      <c r="QPU33" s="74"/>
      <c r="QPV33" s="34"/>
      <c r="QPW33" s="285"/>
      <c r="QPX33" s="353"/>
      <c r="QPY33" s="354"/>
      <c r="QPZ33" s="23"/>
      <c r="QQA33" s="356"/>
      <c r="QQB33" s="290"/>
      <c r="QQC33" s="284"/>
      <c r="QQD33" s="269"/>
      <c r="QQE33" s="280"/>
      <c r="QQF33" s="285"/>
      <c r="QQG33" s="34"/>
      <c r="QQH33" s="17"/>
      <c r="QQI33" s="74"/>
      <c r="QQJ33" s="74"/>
      <c r="QQK33" s="74"/>
      <c r="QQL33" s="34"/>
      <c r="QQM33" s="285"/>
      <c r="QQN33" s="353"/>
      <c r="QQO33" s="354"/>
      <c r="QQP33" s="23"/>
      <c r="QQQ33" s="356"/>
      <c r="QQR33" s="290"/>
      <c r="QQS33" s="284"/>
      <c r="QQT33" s="269"/>
      <c r="QQU33" s="280"/>
      <c r="QQV33" s="285"/>
      <c r="QQW33" s="34"/>
      <c r="QQX33" s="17"/>
      <c r="QQY33" s="74"/>
      <c r="QQZ33" s="74"/>
      <c r="QRA33" s="74"/>
      <c r="QRB33" s="34"/>
      <c r="QRC33" s="285"/>
      <c r="QRD33" s="353"/>
      <c r="QRE33" s="354"/>
      <c r="QRF33" s="23"/>
      <c r="QRG33" s="356"/>
      <c r="QRH33" s="290"/>
      <c r="QRI33" s="284"/>
      <c r="QRJ33" s="269"/>
      <c r="QRK33" s="280"/>
      <c r="QRL33" s="285"/>
      <c r="QRM33" s="34"/>
      <c r="QRN33" s="17"/>
      <c r="QRO33" s="74"/>
      <c r="QRP33" s="74"/>
      <c r="QRQ33" s="74"/>
      <c r="QRR33" s="34"/>
      <c r="QRS33" s="285"/>
      <c r="QRT33" s="353"/>
      <c r="QRU33" s="354"/>
      <c r="QRV33" s="23"/>
      <c r="QRW33" s="356"/>
      <c r="QRX33" s="290"/>
      <c r="QRY33" s="284"/>
      <c r="QRZ33" s="269"/>
      <c r="QSA33" s="280"/>
      <c r="QSB33" s="285"/>
      <c r="QSC33" s="34"/>
      <c r="QSD33" s="17"/>
      <c r="QSE33" s="74"/>
      <c r="QSF33" s="74"/>
      <c r="QSG33" s="74"/>
      <c r="QSH33" s="34"/>
      <c r="QSI33" s="285"/>
      <c r="QSJ33" s="353"/>
      <c r="QSK33" s="354"/>
      <c r="QSL33" s="23"/>
      <c r="QSM33" s="356"/>
      <c r="QSN33" s="290"/>
      <c r="QSO33" s="284"/>
      <c r="QSP33" s="269"/>
      <c r="QSQ33" s="280"/>
      <c r="QSR33" s="285"/>
      <c r="QSS33" s="34"/>
      <c r="QST33" s="17"/>
      <c r="QSU33" s="74"/>
      <c r="QSV33" s="74"/>
      <c r="QSW33" s="74"/>
      <c r="QSX33" s="34"/>
      <c r="QSY33" s="285"/>
      <c r="QSZ33" s="353"/>
      <c r="QTA33" s="354"/>
      <c r="QTB33" s="23"/>
      <c r="QTC33" s="356"/>
      <c r="QTD33" s="290"/>
      <c r="QTE33" s="284"/>
      <c r="QTF33" s="269"/>
      <c r="QTG33" s="280"/>
      <c r="QTH33" s="285"/>
      <c r="QTI33" s="34"/>
      <c r="QTJ33" s="17"/>
      <c r="QTK33" s="74"/>
      <c r="QTL33" s="74"/>
      <c r="QTM33" s="74"/>
      <c r="QTN33" s="34"/>
      <c r="QTO33" s="285"/>
      <c r="QTP33" s="353"/>
      <c r="QTQ33" s="354"/>
      <c r="QTR33" s="23"/>
      <c r="QTS33" s="356"/>
      <c r="QTT33" s="290"/>
      <c r="QTU33" s="284"/>
      <c r="QTV33" s="269"/>
      <c r="QTW33" s="280"/>
      <c r="QTX33" s="285"/>
      <c r="QTY33" s="34"/>
      <c r="QTZ33" s="17"/>
      <c r="QUA33" s="74"/>
      <c r="QUB33" s="74"/>
      <c r="QUC33" s="74"/>
      <c r="QUD33" s="34"/>
      <c r="QUE33" s="285"/>
      <c r="QUF33" s="353"/>
      <c r="QUG33" s="354"/>
      <c r="QUH33" s="23"/>
      <c r="QUI33" s="356"/>
      <c r="QUJ33" s="290"/>
      <c r="QUK33" s="284"/>
      <c r="QUL33" s="269"/>
      <c r="QUM33" s="280"/>
      <c r="QUN33" s="285"/>
      <c r="QUO33" s="34"/>
      <c r="QUP33" s="17"/>
      <c r="QUQ33" s="74"/>
      <c r="QUR33" s="74"/>
      <c r="QUS33" s="74"/>
      <c r="QUT33" s="34"/>
      <c r="QUU33" s="285"/>
      <c r="QUV33" s="353"/>
      <c r="QUW33" s="354"/>
      <c r="QUX33" s="23"/>
      <c r="QUY33" s="356"/>
      <c r="QUZ33" s="290"/>
      <c r="QVA33" s="284"/>
      <c r="QVB33" s="269"/>
      <c r="QVC33" s="280"/>
      <c r="QVD33" s="285"/>
      <c r="QVE33" s="34"/>
      <c r="QVF33" s="17"/>
      <c r="QVG33" s="74"/>
      <c r="QVH33" s="74"/>
      <c r="QVI33" s="74"/>
      <c r="QVJ33" s="34"/>
      <c r="QVK33" s="285"/>
      <c r="QVL33" s="353"/>
      <c r="QVM33" s="354"/>
      <c r="QVN33" s="23"/>
      <c r="QVO33" s="356"/>
      <c r="QVP33" s="290"/>
      <c r="QVQ33" s="284"/>
      <c r="QVR33" s="269"/>
      <c r="QVS33" s="280"/>
      <c r="QVT33" s="285"/>
      <c r="QVU33" s="34"/>
      <c r="QVV33" s="17"/>
      <c r="QVW33" s="74"/>
      <c r="QVX33" s="74"/>
      <c r="QVY33" s="74"/>
      <c r="QVZ33" s="34"/>
      <c r="QWA33" s="285"/>
      <c r="QWB33" s="353"/>
      <c r="QWC33" s="354"/>
      <c r="QWD33" s="23"/>
      <c r="QWE33" s="356"/>
      <c r="QWF33" s="290"/>
      <c r="QWG33" s="284"/>
      <c r="QWH33" s="269"/>
      <c r="QWI33" s="280"/>
      <c r="QWJ33" s="285"/>
      <c r="QWK33" s="34"/>
      <c r="QWL33" s="17"/>
      <c r="QWM33" s="74"/>
      <c r="QWN33" s="74"/>
      <c r="QWO33" s="74"/>
      <c r="QWP33" s="34"/>
      <c r="QWQ33" s="285"/>
      <c r="QWR33" s="353"/>
      <c r="QWS33" s="354"/>
      <c r="QWT33" s="23"/>
      <c r="QWU33" s="356"/>
      <c r="QWV33" s="290"/>
      <c r="QWW33" s="284"/>
      <c r="QWX33" s="269"/>
      <c r="QWY33" s="280"/>
      <c r="QWZ33" s="285"/>
      <c r="QXA33" s="34"/>
      <c r="QXB33" s="17"/>
      <c r="QXC33" s="74"/>
      <c r="QXD33" s="74"/>
      <c r="QXE33" s="74"/>
      <c r="QXF33" s="34"/>
      <c r="QXG33" s="285"/>
      <c r="QXH33" s="353"/>
      <c r="QXI33" s="354"/>
      <c r="QXJ33" s="23"/>
      <c r="QXK33" s="356"/>
      <c r="QXL33" s="290"/>
      <c r="QXM33" s="284"/>
      <c r="QXN33" s="269"/>
      <c r="QXO33" s="280"/>
      <c r="QXP33" s="285"/>
      <c r="QXQ33" s="34"/>
      <c r="QXR33" s="17"/>
      <c r="QXS33" s="74"/>
      <c r="QXT33" s="74"/>
      <c r="QXU33" s="74"/>
      <c r="QXV33" s="34"/>
      <c r="QXW33" s="285"/>
      <c r="QXX33" s="353"/>
      <c r="QXY33" s="354"/>
      <c r="QXZ33" s="23"/>
      <c r="QYA33" s="356"/>
      <c r="QYB33" s="290"/>
      <c r="QYC33" s="284"/>
      <c r="QYD33" s="269"/>
      <c r="QYE33" s="280"/>
      <c r="QYF33" s="285"/>
      <c r="QYG33" s="34"/>
      <c r="QYH33" s="17"/>
      <c r="QYI33" s="74"/>
      <c r="QYJ33" s="74"/>
      <c r="QYK33" s="74"/>
      <c r="QYL33" s="34"/>
      <c r="QYM33" s="285"/>
      <c r="QYN33" s="353"/>
      <c r="QYO33" s="354"/>
      <c r="QYP33" s="23"/>
      <c r="QYQ33" s="356"/>
      <c r="QYR33" s="290"/>
      <c r="QYS33" s="284"/>
      <c r="QYT33" s="269"/>
      <c r="QYU33" s="280"/>
      <c r="QYV33" s="285"/>
      <c r="QYW33" s="34"/>
      <c r="QYX33" s="17"/>
      <c r="QYY33" s="74"/>
      <c r="QYZ33" s="74"/>
      <c r="QZA33" s="74"/>
      <c r="QZB33" s="34"/>
      <c r="QZC33" s="285"/>
      <c r="QZD33" s="353"/>
      <c r="QZE33" s="354"/>
      <c r="QZF33" s="23"/>
      <c r="QZG33" s="356"/>
      <c r="QZH33" s="290"/>
      <c r="QZI33" s="284"/>
      <c r="QZJ33" s="269"/>
      <c r="QZK33" s="280"/>
      <c r="QZL33" s="285"/>
      <c r="QZM33" s="34"/>
      <c r="QZN33" s="17"/>
      <c r="QZO33" s="74"/>
      <c r="QZP33" s="74"/>
      <c r="QZQ33" s="74"/>
      <c r="QZR33" s="34"/>
      <c r="QZS33" s="285"/>
      <c r="QZT33" s="353"/>
      <c r="QZU33" s="354"/>
      <c r="QZV33" s="23"/>
      <c r="QZW33" s="356"/>
      <c r="QZX33" s="290"/>
      <c r="QZY33" s="284"/>
      <c r="QZZ33" s="269"/>
      <c r="RAA33" s="280"/>
      <c r="RAB33" s="285"/>
      <c r="RAC33" s="34"/>
      <c r="RAD33" s="17"/>
      <c r="RAE33" s="74"/>
      <c r="RAF33" s="74"/>
      <c r="RAG33" s="74"/>
      <c r="RAH33" s="34"/>
      <c r="RAI33" s="285"/>
      <c r="RAJ33" s="353"/>
      <c r="RAK33" s="354"/>
      <c r="RAL33" s="23"/>
      <c r="RAM33" s="356"/>
      <c r="RAN33" s="290"/>
      <c r="RAO33" s="284"/>
      <c r="RAP33" s="269"/>
      <c r="RAQ33" s="280"/>
      <c r="RAR33" s="285"/>
      <c r="RAS33" s="34"/>
      <c r="RAT33" s="17"/>
      <c r="RAU33" s="74"/>
      <c r="RAV33" s="74"/>
      <c r="RAW33" s="74"/>
      <c r="RAX33" s="34"/>
      <c r="RAY33" s="285"/>
      <c r="RAZ33" s="353"/>
      <c r="RBA33" s="354"/>
      <c r="RBB33" s="23"/>
      <c r="RBC33" s="356"/>
      <c r="RBD33" s="290"/>
      <c r="RBE33" s="284"/>
      <c r="RBF33" s="269"/>
      <c r="RBG33" s="280"/>
      <c r="RBH33" s="285"/>
      <c r="RBI33" s="34"/>
      <c r="RBJ33" s="17"/>
      <c r="RBK33" s="74"/>
      <c r="RBL33" s="74"/>
      <c r="RBM33" s="74"/>
      <c r="RBN33" s="34"/>
      <c r="RBO33" s="285"/>
      <c r="RBP33" s="353"/>
      <c r="RBQ33" s="354"/>
      <c r="RBR33" s="23"/>
      <c r="RBS33" s="356"/>
      <c r="RBT33" s="290"/>
      <c r="RBU33" s="284"/>
      <c r="RBV33" s="269"/>
      <c r="RBW33" s="280"/>
      <c r="RBX33" s="285"/>
      <c r="RBY33" s="34"/>
      <c r="RBZ33" s="17"/>
      <c r="RCA33" s="74"/>
      <c r="RCB33" s="74"/>
      <c r="RCC33" s="74"/>
      <c r="RCD33" s="34"/>
      <c r="RCE33" s="285"/>
      <c r="RCF33" s="353"/>
      <c r="RCG33" s="354"/>
      <c r="RCH33" s="23"/>
      <c r="RCI33" s="356"/>
      <c r="RCJ33" s="290"/>
      <c r="RCK33" s="284"/>
      <c r="RCL33" s="269"/>
      <c r="RCM33" s="280"/>
      <c r="RCN33" s="285"/>
      <c r="RCO33" s="34"/>
      <c r="RCP33" s="17"/>
      <c r="RCQ33" s="74"/>
      <c r="RCR33" s="74"/>
      <c r="RCS33" s="74"/>
      <c r="RCT33" s="34"/>
      <c r="RCU33" s="285"/>
      <c r="RCV33" s="353"/>
      <c r="RCW33" s="354"/>
      <c r="RCX33" s="23"/>
      <c r="RCY33" s="356"/>
      <c r="RCZ33" s="290"/>
      <c r="RDA33" s="284"/>
      <c r="RDB33" s="269"/>
      <c r="RDC33" s="280"/>
      <c r="RDD33" s="285"/>
      <c r="RDE33" s="34"/>
      <c r="RDF33" s="17"/>
      <c r="RDG33" s="74"/>
      <c r="RDH33" s="74"/>
      <c r="RDI33" s="74"/>
      <c r="RDJ33" s="34"/>
      <c r="RDK33" s="285"/>
      <c r="RDL33" s="353"/>
      <c r="RDM33" s="354"/>
      <c r="RDN33" s="23"/>
      <c r="RDO33" s="356"/>
      <c r="RDP33" s="290"/>
      <c r="RDQ33" s="284"/>
      <c r="RDR33" s="269"/>
      <c r="RDS33" s="280"/>
      <c r="RDT33" s="285"/>
      <c r="RDU33" s="34"/>
      <c r="RDV33" s="17"/>
      <c r="RDW33" s="74"/>
      <c r="RDX33" s="74"/>
      <c r="RDY33" s="74"/>
      <c r="RDZ33" s="34"/>
      <c r="REA33" s="285"/>
      <c r="REB33" s="353"/>
      <c r="REC33" s="354"/>
      <c r="RED33" s="23"/>
      <c r="REE33" s="356"/>
      <c r="REF33" s="290"/>
      <c r="REG33" s="284"/>
      <c r="REH33" s="269"/>
      <c r="REI33" s="280"/>
      <c r="REJ33" s="285"/>
      <c r="REK33" s="34"/>
      <c r="REL33" s="17"/>
      <c r="REM33" s="74"/>
      <c r="REN33" s="74"/>
      <c r="REO33" s="74"/>
      <c r="REP33" s="34"/>
      <c r="REQ33" s="285"/>
      <c r="RER33" s="353"/>
      <c r="RES33" s="354"/>
      <c r="RET33" s="23"/>
      <c r="REU33" s="356"/>
      <c r="REV33" s="290"/>
      <c r="REW33" s="284"/>
      <c r="REX33" s="269"/>
      <c r="REY33" s="280"/>
      <c r="REZ33" s="285"/>
      <c r="RFA33" s="34"/>
      <c r="RFB33" s="17"/>
      <c r="RFC33" s="74"/>
      <c r="RFD33" s="74"/>
      <c r="RFE33" s="74"/>
      <c r="RFF33" s="34"/>
      <c r="RFG33" s="285"/>
      <c r="RFH33" s="353"/>
      <c r="RFI33" s="354"/>
      <c r="RFJ33" s="23"/>
      <c r="RFK33" s="356"/>
      <c r="RFL33" s="290"/>
      <c r="RFM33" s="284"/>
      <c r="RFN33" s="269"/>
      <c r="RFO33" s="280"/>
      <c r="RFP33" s="285"/>
      <c r="RFQ33" s="34"/>
      <c r="RFR33" s="17"/>
      <c r="RFS33" s="74"/>
      <c r="RFT33" s="74"/>
      <c r="RFU33" s="74"/>
      <c r="RFV33" s="34"/>
      <c r="RFW33" s="285"/>
      <c r="RFX33" s="353"/>
      <c r="RFY33" s="354"/>
      <c r="RFZ33" s="23"/>
      <c r="RGA33" s="356"/>
      <c r="RGB33" s="290"/>
      <c r="RGC33" s="284"/>
      <c r="RGD33" s="269"/>
      <c r="RGE33" s="280"/>
      <c r="RGF33" s="285"/>
      <c r="RGG33" s="34"/>
      <c r="RGH33" s="17"/>
      <c r="RGI33" s="74"/>
      <c r="RGJ33" s="74"/>
      <c r="RGK33" s="74"/>
      <c r="RGL33" s="34"/>
      <c r="RGM33" s="285"/>
      <c r="RGN33" s="353"/>
      <c r="RGO33" s="354"/>
      <c r="RGP33" s="23"/>
      <c r="RGQ33" s="356"/>
      <c r="RGR33" s="290"/>
      <c r="RGS33" s="284"/>
      <c r="RGT33" s="269"/>
      <c r="RGU33" s="280"/>
      <c r="RGV33" s="285"/>
      <c r="RGW33" s="34"/>
      <c r="RGX33" s="17"/>
      <c r="RGY33" s="74"/>
      <c r="RGZ33" s="74"/>
      <c r="RHA33" s="74"/>
      <c r="RHB33" s="34"/>
      <c r="RHC33" s="285"/>
      <c r="RHD33" s="353"/>
      <c r="RHE33" s="354"/>
      <c r="RHF33" s="23"/>
      <c r="RHG33" s="356"/>
      <c r="RHH33" s="290"/>
      <c r="RHI33" s="284"/>
      <c r="RHJ33" s="269"/>
      <c r="RHK33" s="280"/>
      <c r="RHL33" s="285"/>
      <c r="RHM33" s="34"/>
      <c r="RHN33" s="17"/>
      <c r="RHO33" s="74"/>
      <c r="RHP33" s="74"/>
      <c r="RHQ33" s="74"/>
      <c r="RHR33" s="34"/>
      <c r="RHS33" s="285"/>
      <c r="RHT33" s="353"/>
      <c r="RHU33" s="354"/>
      <c r="RHV33" s="23"/>
      <c r="RHW33" s="356"/>
      <c r="RHX33" s="290"/>
      <c r="RHY33" s="284"/>
      <c r="RHZ33" s="269"/>
      <c r="RIA33" s="280"/>
      <c r="RIB33" s="285"/>
      <c r="RIC33" s="34"/>
      <c r="RID33" s="17"/>
      <c r="RIE33" s="74"/>
      <c r="RIF33" s="74"/>
      <c r="RIG33" s="74"/>
      <c r="RIH33" s="34"/>
      <c r="RII33" s="285"/>
      <c r="RIJ33" s="353"/>
      <c r="RIK33" s="354"/>
      <c r="RIL33" s="23"/>
      <c r="RIM33" s="356"/>
      <c r="RIN33" s="290"/>
      <c r="RIO33" s="284"/>
      <c r="RIP33" s="269"/>
      <c r="RIQ33" s="280"/>
      <c r="RIR33" s="285"/>
      <c r="RIS33" s="34"/>
      <c r="RIT33" s="17"/>
      <c r="RIU33" s="74"/>
      <c r="RIV33" s="74"/>
      <c r="RIW33" s="74"/>
      <c r="RIX33" s="34"/>
      <c r="RIY33" s="285"/>
      <c r="RIZ33" s="353"/>
      <c r="RJA33" s="354"/>
      <c r="RJB33" s="23"/>
      <c r="RJC33" s="356"/>
      <c r="RJD33" s="290"/>
      <c r="RJE33" s="284"/>
      <c r="RJF33" s="269"/>
      <c r="RJG33" s="280"/>
      <c r="RJH33" s="285"/>
      <c r="RJI33" s="34"/>
      <c r="RJJ33" s="17"/>
      <c r="RJK33" s="74"/>
      <c r="RJL33" s="74"/>
      <c r="RJM33" s="74"/>
      <c r="RJN33" s="34"/>
      <c r="RJO33" s="285"/>
      <c r="RJP33" s="353"/>
      <c r="RJQ33" s="354"/>
      <c r="RJR33" s="23"/>
      <c r="RJS33" s="356"/>
      <c r="RJT33" s="290"/>
      <c r="RJU33" s="284"/>
      <c r="RJV33" s="269"/>
      <c r="RJW33" s="280"/>
      <c r="RJX33" s="285"/>
      <c r="RJY33" s="34"/>
      <c r="RJZ33" s="17"/>
      <c r="RKA33" s="74"/>
      <c r="RKB33" s="74"/>
      <c r="RKC33" s="74"/>
      <c r="RKD33" s="34"/>
      <c r="RKE33" s="285"/>
      <c r="RKF33" s="353"/>
      <c r="RKG33" s="354"/>
      <c r="RKH33" s="23"/>
      <c r="RKI33" s="356"/>
      <c r="RKJ33" s="290"/>
      <c r="RKK33" s="284"/>
      <c r="RKL33" s="269"/>
      <c r="RKM33" s="280"/>
      <c r="RKN33" s="285"/>
      <c r="RKO33" s="34"/>
      <c r="RKP33" s="17"/>
      <c r="RKQ33" s="74"/>
      <c r="RKR33" s="74"/>
      <c r="RKS33" s="74"/>
      <c r="RKT33" s="34"/>
      <c r="RKU33" s="285"/>
      <c r="RKV33" s="353"/>
      <c r="RKW33" s="354"/>
      <c r="RKX33" s="23"/>
      <c r="RKY33" s="356"/>
      <c r="RKZ33" s="290"/>
      <c r="RLA33" s="284"/>
      <c r="RLB33" s="269"/>
      <c r="RLC33" s="280"/>
      <c r="RLD33" s="285"/>
      <c r="RLE33" s="34"/>
      <c r="RLF33" s="17"/>
      <c r="RLG33" s="74"/>
      <c r="RLH33" s="74"/>
      <c r="RLI33" s="74"/>
      <c r="RLJ33" s="34"/>
      <c r="RLK33" s="285"/>
      <c r="RLL33" s="353"/>
      <c r="RLM33" s="354"/>
      <c r="RLN33" s="23"/>
      <c r="RLO33" s="356"/>
      <c r="RLP33" s="290"/>
      <c r="RLQ33" s="284"/>
      <c r="RLR33" s="269"/>
      <c r="RLS33" s="280"/>
      <c r="RLT33" s="285"/>
      <c r="RLU33" s="34"/>
      <c r="RLV33" s="17"/>
      <c r="RLW33" s="74"/>
      <c r="RLX33" s="74"/>
      <c r="RLY33" s="74"/>
      <c r="RLZ33" s="34"/>
      <c r="RMA33" s="285"/>
      <c r="RMB33" s="353"/>
      <c r="RMC33" s="354"/>
      <c r="RMD33" s="23"/>
      <c r="RME33" s="356"/>
      <c r="RMF33" s="290"/>
      <c r="RMG33" s="284"/>
      <c r="RMH33" s="269"/>
      <c r="RMI33" s="280"/>
      <c r="RMJ33" s="285"/>
      <c r="RMK33" s="34"/>
      <c r="RML33" s="17"/>
      <c r="RMM33" s="74"/>
      <c r="RMN33" s="74"/>
      <c r="RMO33" s="74"/>
      <c r="RMP33" s="34"/>
      <c r="RMQ33" s="285"/>
      <c r="RMR33" s="353"/>
      <c r="RMS33" s="354"/>
      <c r="RMT33" s="23"/>
      <c r="RMU33" s="356"/>
      <c r="RMV33" s="290"/>
      <c r="RMW33" s="284"/>
      <c r="RMX33" s="269"/>
      <c r="RMY33" s="280"/>
      <c r="RMZ33" s="285"/>
      <c r="RNA33" s="34"/>
      <c r="RNB33" s="17"/>
      <c r="RNC33" s="74"/>
      <c r="RND33" s="74"/>
      <c r="RNE33" s="74"/>
      <c r="RNF33" s="34"/>
      <c r="RNG33" s="285"/>
      <c r="RNH33" s="353"/>
      <c r="RNI33" s="354"/>
      <c r="RNJ33" s="23"/>
      <c r="RNK33" s="356"/>
      <c r="RNL33" s="290"/>
      <c r="RNM33" s="284"/>
      <c r="RNN33" s="269"/>
      <c r="RNO33" s="280"/>
      <c r="RNP33" s="285"/>
      <c r="RNQ33" s="34"/>
      <c r="RNR33" s="17"/>
      <c r="RNS33" s="74"/>
      <c r="RNT33" s="74"/>
      <c r="RNU33" s="74"/>
      <c r="RNV33" s="34"/>
      <c r="RNW33" s="285"/>
      <c r="RNX33" s="353"/>
      <c r="RNY33" s="354"/>
      <c r="RNZ33" s="23"/>
      <c r="ROA33" s="356"/>
      <c r="ROB33" s="290"/>
      <c r="ROC33" s="284"/>
      <c r="ROD33" s="269"/>
      <c r="ROE33" s="280"/>
      <c r="ROF33" s="285"/>
      <c r="ROG33" s="34"/>
      <c r="ROH33" s="17"/>
      <c r="ROI33" s="74"/>
      <c r="ROJ33" s="74"/>
      <c r="ROK33" s="74"/>
      <c r="ROL33" s="34"/>
      <c r="ROM33" s="285"/>
      <c r="RON33" s="353"/>
      <c r="ROO33" s="354"/>
      <c r="ROP33" s="23"/>
      <c r="ROQ33" s="356"/>
      <c r="ROR33" s="290"/>
      <c r="ROS33" s="284"/>
      <c r="ROT33" s="269"/>
      <c r="ROU33" s="280"/>
      <c r="ROV33" s="285"/>
      <c r="ROW33" s="34"/>
      <c r="ROX33" s="17"/>
      <c r="ROY33" s="74"/>
      <c r="ROZ33" s="74"/>
      <c r="RPA33" s="74"/>
      <c r="RPB33" s="34"/>
      <c r="RPC33" s="285"/>
      <c r="RPD33" s="353"/>
      <c r="RPE33" s="354"/>
      <c r="RPF33" s="23"/>
      <c r="RPG33" s="356"/>
      <c r="RPH33" s="290"/>
      <c r="RPI33" s="284"/>
      <c r="RPJ33" s="269"/>
      <c r="RPK33" s="280"/>
      <c r="RPL33" s="285"/>
      <c r="RPM33" s="34"/>
      <c r="RPN33" s="17"/>
      <c r="RPO33" s="74"/>
      <c r="RPP33" s="74"/>
      <c r="RPQ33" s="74"/>
      <c r="RPR33" s="34"/>
      <c r="RPS33" s="285"/>
      <c r="RPT33" s="353"/>
      <c r="RPU33" s="354"/>
      <c r="RPV33" s="23"/>
      <c r="RPW33" s="356"/>
      <c r="RPX33" s="290"/>
      <c r="RPY33" s="284"/>
      <c r="RPZ33" s="269"/>
      <c r="RQA33" s="280"/>
      <c r="RQB33" s="285"/>
      <c r="RQC33" s="34"/>
      <c r="RQD33" s="17"/>
      <c r="RQE33" s="74"/>
      <c r="RQF33" s="74"/>
      <c r="RQG33" s="74"/>
      <c r="RQH33" s="34"/>
      <c r="RQI33" s="285"/>
      <c r="RQJ33" s="353"/>
      <c r="RQK33" s="354"/>
      <c r="RQL33" s="23"/>
      <c r="RQM33" s="356"/>
      <c r="RQN33" s="290"/>
      <c r="RQO33" s="284"/>
      <c r="RQP33" s="269"/>
      <c r="RQQ33" s="280"/>
      <c r="RQR33" s="285"/>
      <c r="RQS33" s="34"/>
      <c r="RQT33" s="17"/>
      <c r="RQU33" s="74"/>
      <c r="RQV33" s="74"/>
      <c r="RQW33" s="74"/>
      <c r="RQX33" s="34"/>
      <c r="RQY33" s="285"/>
      <c r="RQZ33" s="353"/>
      <c r="RRA33" s="354"/>
      <c r="RRB33" s="23"/>
      <c r="RRC33" s="356"/>
      <c r="RRD33" s="290"/>
      <c r="RRE33" s="284"/>
      <c r="RRF33" s="269"/>
      <c r="RRG33" s="280"/>
      <c r="RRH33" s="285"/>
      <c r="RRI33" s="34"/>
      <c r="RRJ33" s="17"/>
      <c r="RRK33" s="74"/>
      <c r="RRL33" s="74"/>
      <c r="RRM33" s="74"/>
      <c r="RRN33" s="34"/>
      <c r="RRO33" s="285"/>
      <c r="RRP33" s="353"/>
      <c r="RRQ33" s="354"/>
      <c r="RRR33" s="23"/>
      <c r="RRS33" s="356"/>
      <c r="RRT33" s="290"/>
      <c r="RRU33" s="284"/>
      <c r="RRV33" s="269"/>
      <c r="RRW33" s="280"/>
      <c r="RRX33" s="285"/>
      <c r="RRY33" s="34"/>
      <c r="RRZ33" s="17"/>
      <c r="RSA33" s="74"/>
      <c r="RSB33" s="74"/>
      <c r="RSC33" s="74"/>
      <c r="RSD33" s="34"/>
      <c r="RSE33" s="285"/>
      <c r="RSF33" s="353"/>
      <c r="RSG33" s="354"/>
      <c r="RSH33" s="23"/>
      <c r="RSI33" s="356"/>
      <c r="RSJ33" s="290"/>
      <c r="RSK33" s="284"/>
      <c r="RSL33" s="269"/>
      <c r="RSM33" s="280"/>
      <c r="RSN33" s="285"/>
      <c r="RSO33" s="34"/>
      <c r="RSP33" s="17"/>
      <c r="RSQ33" s="74"/>
      <c r="RSR33" s="74"/>
      <c r="RSS33" s="74"/>
      <c r="RST33" s="34"/>
      <c r="RSU33" s="285"/>
      <c r="RSV33" s="353"/>
      <c r="RSW33" s="354"/>
      <c r="RSX33" s="23"/>
      <c r="RSY33" s="356"/>
      <c r="RSZ33" s="290"/>
      <c r="RTA33" s="284"/>
      <c r="RTB33" s="269"/>
      <c r="RTC33" s="280"/>
      <c r="RTD33" s="285"/>
      <c r="RTE33" s="34"/>
      <c r="RTF33" s="17"/>
      <c r="RTG33" s="74"/>
      <c r="RTH33" s="74"/>
      <c r="RTI33" s="74"/>
      <c r="RTJ33" s="34"/>
      <c r="RTK33" s="285"/>
      <c r="RTL33" s="353"/>
      <c r="RTM33" s="354"/>
      <c r="RTN33" s="23"/>
      <c r="RTO33" s="356"/>
      <c r="RTP33" s="290"/>
      <c r="RTQ33" s="284"/>
      <c r="RTR33" s="269"/>
      <c r="RTS33" s="280"/>
      <c r="RTT33" s="285"/>
      <c r="RTU33" s="34"/>
      <c r="RTV33" s="17"/>
      <c r="RTW33" s="74"/>
      <c r="RTX33" s="74"/>
      <c r="RTY33" s="74"/>
      <c r="RTZ33" s="34"/>
      <c r="RUA33" s="285"/>
      <c r="RUB33" s="353"/>
      <c r="RUC33" s="354"/>
      <c r="RUD33" s="23"/>
      <c r="RUE33" s="356"/>
      <c r="RUF33" s="290"/>
      <c r="RUG33" s="284"/>
      <c r="RUH33" s="269"/>
      <c r="RUI33" s="280"/>
      <c r="RUJ33" s="285"/>
      <c r="RUK33" s="34"/>
      <c r="RUL33" s="17"/>
      <c r="RUM33" s="74"/>
      <c r="RUN33" s="74"/>
      <c r="RUO33" s="74"/>
      <c r="RUP33" s="34"/>
      <c r="RUQ33" s="285"/>
      <c r="RUR33" s="353"/>
      <c r="RUS33" s="354"/>
      <c r="RUT33" s="23"/>
      <c r="RUU33" s="356"/>
      <c r="RUV33" s="290"/>
      <c r="RUW33" s="284"/>
      <c r="RUX33" s="269"/>
      <c r="RUY33" s="280"/>
      <c r="RUZ33" s="285"/>
      <c r="RVA33" s="34"/>
      <c r="RVB33" s="17"/>
      <c r="RVC33" s="74"/>
      <c r="RVD33" s="74"/>
      <c r="RVE33" s="74"/>
      <c r="RVF33" s="34"/>
      <c r="RVG33" s="285"/>
      <c r="RVH33" s="353"/>
      <c r="RVI33" s="354"/>
      <c r="RVJ33" s="23"/>
      <c r="RVK33" s="356"/>
      <c r="RVL33" s="290"/>
      <c r="RVM33" s="284"/>
      <c r="RVN33" s="269"/>
      <c r="RVO33" s="280"/>
      <c r="RVP33" s="285"/>
      <c r="RVQ33" s="34"/>
      <c r="RVR33" s="17"/>
      <c r="RVS33" s="74"/>
      <c r="RVT33" s="74"/>
      <c r="RVU33" s="74"/>
      <c r="RVV33" s="34"/>
      <c r="RVW33" s="285"/>
      <c r="RVX33" s="353"/>
      <c r="RVY33" s="354"/>
      <c r="RVZ33" s="23"/>
      <c r="RWA33" s="356"/>
      <c r="RWB33" s="290"/>
      <c r="RWC33" s="284"/>
      <c r="RWD33" s="269"/>
      <c r="RWE33" s="280"/>
      <c r="RWF33" s="285"/>
      <c r="RWG33" s="34"/>
      <c r="RWH33" s="17"/>
      <c r="RWI33" s="74"/>
      <c r="RWJ33" s="74"/>
      <c r="RWK33" s="74"/>
      <c r="RWL33" s="34"/>
      <c r="RWM33" s="285"/>
      <c r="RWN33" s="353"/>
      <c r="RWO33" s="354"/>
      <c r="RWP33" s="23"/>
      <c r="RWQ33" s="356"/>
      <c r="RWR33" s="290"/>
      <c r="RWS33" s="284"/>
      <c r="RWT33" s="269"/>
      <c r="RWU33" s="280"/>
      <c r="RWV33" s="285"/>
      <c r="RWW33" s="34"/>
      <c r="RWX33" s="17"/>
      <c r="RWY33" s="74"/>
      <c r="RWZ33" s="74"/>
      <c r="RXA33" s="74"/>
      <c r="RXB33" s="34"/>
      <c r="RXC33" s="285"/>
      <c r="RXD33" s="353"/>
      <c r="RXE33" s="354"/>
      <c r="RXF33" s="23"/>
      <c r="RXG33" s="356"/>
      <c r="RXH33" s="290"/>
      <c r="RXI33" s="284"/>
      <c r="RXJ33" s="269"/>
      <c r="RXK33" s="280"/>
      <c r="RXL33" s="285"/>
      <c r="RXM33" s="34"/>
      <c r="RXN33" s="17"/>
      <c r="RXO33" s="74"/>
      <c r="RXP33" s="74"/>
      <c r="RXQ33" s="74"/>
      <c r="RXR33" s="34"/>
      <c r="RXS33" s="285"/>
      <c r="RXT33" s="353"/>
      <c r="RXU33" s="354"/>
      <c r="RXV33" s="23"/>
      <c r="RXW33" s="356"/>
      <c r="RXX33" s="290"/>
      <c r="RXY33" s="284"/>
      <c r="RXZ33" s="269"/>
      <c r="RYA33" s="280"/>
      <c r="RYB33" s="285"/>
      <c r="RYC33" s="34"/>
      <c r="RYD33" s="17"/>
      <c r="RYE33" s="74"/>
      <c r="RYF33" s="74"/>
      <c r="RYG33" s="74"/>
      <c r="RYH33" s="34"/>
      <c r="RYI33" s="285"/>
      <c r="RYJ33" s="353"/>
      <c r="RYK33" s="354"/>
      <c r="RYL33" s="23"/>
      <c r="RYM33" s="356"/>
      <c r="RYN33" s="290"/>
      <c r="RYO33" s="284"/>
      <c r="RYP33" s="269"/>
      <c r="RYQ33" s="280"/>
      <c r="RYR33" s="285"/>
      <c r="RYS33" s="34"/>
      <c r="RYT33" s="17"/>
      <c r="RYU33" s="74"/>
      <c r="RYV33" s="74"/>
      <c r="RYW33" s="74"/>
      <c r="RYX33" s="34"/>
      <c r="RYY33" s="285"/>
      <c r="RYZ33" s="353"/>
      <c r="RZA33" s="354"/>
      <c r="RZB33" s="23"/>
      <c r="RZC33" s="356"/>
      <c r="RZD33" s="290"/>
      <c r="RZE33" s="284"/>
      <c r="RZF33" s="269"/>
      <c r="RZG33" s="280"/>
      <c r="RZH33" s="285"/>
      <c r="RZI33" s="34"/>
      <c r="RZJ33" s="17"/>
      <c r="RZK33" s="74"/>
      <c r="RZL33" s="74"/>
      <c r="RZM33" s="74"/>
      <c r="RZN33" s="34"/>
      <c r="RZO33" s="285"/>
      <c r="RZP33" s="353"/>
      <c r="RZQ33" s="354"/>
      <c r="RZR33" s="23"/>
      <c r="RZS33" s="356"/>
      <c r="RZT33" s="290"/>
      <c r="RZU33" s="284"/>
      <c r="RZV33" s="269"/>
      <c r="RZW33" s="280"/>
      <c r="RZX33" s="285"/>
      <c r="RZY33" s="34"/>
      <c r="RZZ33" s="17"/>
      <c r="SAA33" s="74"/>
      <c r="SAB33" s="74"/>
      <c r="SAC33" s="74"/>
      <c r="SAD33" s="34"/>
      <c r="SAE33" s="285"/>
      <c r="SAF33" s="353"/>
      <c r="SAG33" s="354"/>
      <c r="SAH33" s="23"/>
      <c r="SAI33" s="356"/>
      <c r="SAJ33" s="290"/>
      <c r="SAK33" s="284"/>
      <c r="SAL33" s="269"/>
      <c r="SAM33" s="280"/>
      <c r="SAN33" s="285"/>
      <c r="SAO33" s="34"/>
      <c r="SAP33" s="17"/>
      <c r="SAQ33" s="74"/>
      <c r="SAR33" s="74"/>
      <c r="SAS33" s="74"/>
      <c r="SAT33" s="34"/>
      <c r="SAU33" s="285"/>
      <c r="SAV33" s="353"/>
      <c r="SAW33" s="354"/>
      <c r="SAX33" s="23"/>
      <c r="SAY33" s="356"/>
      <c r="SAZ33" s="290"/>
      <c r="SBA33" s="284"/>
      <c r="SBB33" s="269"/>
      <c r="SBC33" s="280"/>
      <c r="SBD33" s="285"/>
      <c r="SBE33" s="34"/>
      <c r="SBF33" s="17"/>
      <c r="SBG33" s="74"/>
      <c r="SBH33" s="74"/>
      <c r="SBI33" s="74"/>
      <c r="SBJ33" s="34"/>
      <c r="SBK33" s="285"/>
      <c r="SBL33" s="353"/>
      <c r="SBM33" s="354"/>
      <c r="SBN33" s="23"/>
      <c r="SBO33" s="356"/>
      <c r="SBP33" s="290"/>
      <c r="SBQ33" s="284"/>
      <c r="SBR33" s="269"/>
      <c r="SBS33" s="280"/>
      <c r="SBT33" s="285"/>
      <c r="SBU33" s="34"/>
      <c r="SBV33" s="17"/>
      <c r="SBW33" s="74"/>
      <c r="SBX33" s="74"/>
      <c r="SBY33" s="74"/>
      <c r="SBZ33" s="34"/>
      <c r="SCA33" s="285"/>
      <c r="SCB33" s="353"/>
      <c r="SCC33" s="354"/>
      <c r="SCD33" s="23"/>
      <c r="SCE33" s="356"/>
      <c r="SCF33" s="290"/>
      <c r="SCG33" s="284"/>
      <c r="SCH33" s="269"/>
      <c r="SCI33" s="280"/>
      <c r="SCJ33" s="285"/>
      <c r="SCK33" s="34"/>
      <c r="SCL33" s="17"/>
      <c r="SCM33" s="74"/>
      <c r="SCN33" s="74"/>
      <c r="SCO33" s="74"/>
      <c r="SCP33" s="34"/>
      <c r="SCQ33" s="285"/>
      <c r="SCR33" s="353"/>
      <c r="SCS33" s="354"/>
      <c r="SCT33" s="23"/>
      <c r="SCU33" s="356"/>
      <c r="SCV33" s="290"/>
      <c r="SCW33" s="284"/>
      <c r="SCX33" s="269"/>
      <c r="SCY33" s="280"/>
      <c r="SCZ33" s="285"/>
      <c r="SDA33" s="34"/>
      <c r="SDB33" s="17"/>
      <c r="SDC33" s="74"/>
      <c r="SDD33" s="74"/>
      <c r="SDE33" s="74"/>
      <c r="SDF33" s="34"/>
      <c r="SDG33" s="285"/>
      <c r="SDH33" s="353"/>
      <c r="SDI33" s="354"/>
      <c r="SDJ33" s="23"/>
      <c r="SDK33" s="356"/>
      <c r="SDL33" s="290"/>
      <c r="SDM33" s="284"/>
      <c r="SDN33" s="269"/>
      <c r="SDO33" s="280"/>
      <c r="SDP33" s="285"/>
      <c r="SDQ33" s="34"/>
      <c r="SDR33" s="17"/>
      <c r="SDS33" s="74"/>
      <c r="SDT33" s="74"/>
      <c r="SDU33" s="74"/>
      <c r="SDV33" s="34"/>
      <c r="SDW33" s="285"/>
      <c r="SDX33" s="353"/>
      <c r="SDY33" s="354"/>
      <c r="SDZ33" s="23"/>
      <c r="SEA33" s="356"/>
      <c r="SEB33" s="290"/>
      <c r="SEC33" s="284"/>
      <c r="SED33" s="269"/>
      <c r="SEE33" s="280"/>
      <c r="SEF33" s="285"/>
      <c r="SEG33" s="34"/>
      <c r="SEH33" s="17"/>
      <c r="SEI33" s="74"/>
      <c r="SEJ33" s="74"/>
      <c r="SEK33" s="74"/>
      <c r="SEL33" s="34"/>
      <c r="SEM33" s="285"/>
      <c r="SEN33" s="353"/>
      <c r="SEO33" s="354"/>
      <c r="SEP33" s="23"/>
      <c r="SEQ33" s="356"/>
      <c r="SER33" s="290"/>
      <c r="SES33" s="284"/>
      <c r="SET33" s="269"/>
      <c r="SEU33" s="280"/>
      <c r="SEV33" s="285"/>
      <c r="SEW33" s="34"/>
      <c r="SEX33" s="17"/>
      <c r="SEY33" s="74"/>
      <c r="SEZ33" s="74"/>
      <c r="SFA33" s="74"/>
      <c r="SFB33" s="34"/>
      <c r="SFC33" s="285"/>
      <c r="SFD33" s="353"/>
      <c r="SFE33" s="354"/>
      <c r="SFF33" s="23"/>
      <c r="SFG33" s="356"/>
      <c r="SFH33" s="290"/>
      <c r="SFI33" s="284"/>
      <c r="SFJ33" s="269"/>
      <c r="SFK33" s="280"/>
      <c r="SFL33" s="285"/>
      <c r="SFM33" s="34"/>
      <c r="SFN33" s="17"/>
      <c r="SFO33" s="74"/>
      <c r="SFP33" s="74"/>
      <c r="SFQ33" s="74"/>
      <c r="SFR33" s="34"/>
      <c r="SFS33" s="285"/>
      <c r="SFT33" s="353"/>
      <c r="SFU33" s="354"/>
      <c r="SFV33" s="23"/>
      <c r="SFW33" s="356"/>
      <c r="SFX33" s="290"/>
      <c r="SFY33" s="284"/>
      <c r="SFZ33" s="269"/>
      <c r="SGA33" s="280"/>
      <c r="SGB33" s="285"/>
      <c r="SGC33" s="34"/>
      <c r="SGD33" s="17"/>
      <c r="SGE33" s="74"/>
      <c r="SGF33" s="74"/>
      <c r="SGG33" s="74"/>
      <c r="SGH33" s="34"/>
      <c r="SGI33" s="285"/>
      <c r="SGJ33" s="353"/>
      <c r="SGK33" s="354"/>
      <c r="SGL33" s="23"/>
      <c r="SGM33" s="356"/>
      <c r="SGN33" s="290"/>
      <c r="SGO33" s="284"/>
      <c r="SGP33" s="269"/>
      <c r="SGQ33" s="280"/>
      <c r="SGR33" s="285"/>
      <c r="SGS33" s="34"/>
      <c r="SGT33" s="17"/>
      <c r="SGU33" s="74"/>
      <c r="SGV33" s="74"/>
      <c r="SGW33" s="74"/>
      <c r="SGX33" s="34"/>
      <c r="SGY33" s="285"/>
      <c r="SGZ33" s="353"/>
      <c r="SHA33" s="354"/>
      <c r="SHB33" s="23"/>
      <c r="SHC33" s="356"/>
      <c r="SHD33" s="290"/>
      <c r="SHE33" s="284"/>
      <c r="SHF33" s="269"/>
      <c r="SHG33" s="280"/>
      <c r="SHH33" s="285"/>
      <c r="SHI33" s="34"/>
      <c r="SHJ33" s="17"/>
      <c r="SHK33" s="74"/>
      <c r="SHL33" s="74"/>
      <c r="SHM33" s="74"/>
      <c r="SHN33" s="34"/>
      <c r="SHO33" s="285"/>
      <c r="SHP33" s="353"/>
      <c r="SHQ33" s="354"/>
      <c r="SHR33" s="23"/>
      <c r="SHS33" s="356"/>
      <c r="SHT33" s="290"/>
      <c r="SHU33" s="284"/>
      <c r="SHV33" s="269"/>
      <c r="SHW33" s="280"/>
      <c r="SHX33" s="285"/>
      <c r="SHY33" s="34"/>
      <c r="SHZ33" s="17"/>
      <c r="SIA33" s="74"/>
      <c r="SIB33" s="74"/>
      <c r="SIC33" s="74"/>
      <c r="SID33" s="34"/>
      <c r="SIE33" s="285"/>
      <c r="SIF33" s="353"/>
      <c r="SIG33" s="354"/>
      <c r="SIH33" s="23"/>
      <c r="SII33" s="356"/>
      <c r="SIJ33" s="290"/>
      <c r="SIK33" s="284"/>
      <c r="SIL33" s="269"/>
      <c r="SIM33" s="280"/>
      <c r="SIN33" s="285"/>
      <c r="SIO33" s="34"/>
      <c r="SIP33" s="17"/>
      <c r="SIQ33" s="74"/>
      <c r="SIR33" s="74"/>
      <c r="SIS33" s="74"/>
      <c r="SIT33" s="34"/>
      <c r="SIU33" s="285"/>
      <c r="SIV33" s="353"/>
      <c r="SIW33" s="354"/>
      <c r="SIX33" s="23"/>
      <c r="SIY33" s="356"/>
      <c r="SIZ33" s="290"/>
      <c r="SJA33" s="284"/>
      <c r="SJB33" s="269"/>
      <c r="SJC33" s="280"/>
      <c r="SJD33" s="285"/>
      <c r="SJE33" s="34"/>
      <c r="SJF33" s="17"/>
      <c r="SJG33" s="74"/>
      <c r="SJH33" s="74"/>
      <c r="SJI33" s="74"/>
      <c r="SJJ33" s="34"/>
      <c r="SJK33" s="285"/>
      <c r="SJL33" s="353"/>
      <c r="SJM33" s="354"/>
      <c r="SJN33" s="23"/>
      <c r="SJO33" s="356"/>
      <c r="SJP33" s="290"/>
      <c r="SJQ33" s="284"/>
      <c r="SJR33" s="269"/>
      <c r="SJS33" s="280"/>
      <c r="SJT33" s="285"/>
      <c r="SJU33" s="34"/>
      <c r="SJV33" s="17"/>
      <c r="SJW33" s="74"/>
      <c r="SJX33" s="74"/>
      <c r="SJY33" s="74"/>
      <c r="SJZ33" s="34"/>
      <c r="SKA33" s="285"/>
      <c r="SKB33" s="353"/>
      <c r="SKC33" s="354"/>
      <c r="SKD33" s="23"/>
      <c r="SKE33" s="356"/>
      <c r="SKF33" s="290"/>
      <c r="SKG33" s="284"/>
      <c r="SKH33" s="269"/>
      <c r="SKI33" s="280"/>
      <c r="SKJ33" s="285"/>
      <c r="SKK33" s="34"/>
      <c r="SKL33" s="17"/>
      <c r="SKM33" s="74"/>
      <c r="SKN33" s="74"/>
      <c r="SKO33" s="74"/>
      <c r="SKP33" s="34"/>
      <c r="SKQ33" s="285"/>
      <c r="SKR33" s="353"/>
      <c r="SKS33" s="354"/>
      <c r="SKT33" s="23"/>
      <c r="SKU33" s="356"/>
      <c r="SKV33" s="290"/>
      <c r="SKW33" s="284"/>
      <c r="SKX33" s="269"/>
      <c r="SKY33" s="280"/>
      <c r="SKZ33" s="285"/>
      <c r="SLA33" s="34"/>
      <c r="SLB33" s="17"/>
      <c r="SLC33" s="74"/>
      <c r="SLD33" s="74"/>
      <c r="SLE33" s="74"/>
      <c r="SLF33" s="34"/>
      <c r="SLG33" s="285"/>
      <c r="SLH33" s="353"/>
      <c r="SLI33" s="354"/>
      <c r="SLJ33" s="23"/>
      <c r="SLK33" s="356"/>
      <c r="SLL33" s="290"/>
      <c r="SLM33" s="284"/>
      <c r="SLN33" s="269"/>
      <c r="SLO33" s="280"/>
      <c r="SLP33" s="285"/>
      <c r="SLQ33" s="34"/>
      <c r="SLR33" s="17"/>
      <c r="SLS33" s="74"/>
      <c r="SLT33" s="74"/>
      <c r="SLU33" s="74"/>
      <c r="SLV33" s="34"/>
      <c r="SLW33" s="285"/>
      <c r="SLX33" s="353"/>
      <c r="SLY33" s="354"/>
      <c r="SLZ33" s="23"/>
      <c r="SMA33" s="356"/>
      <c r="SMB33" s="290"/>
      <c r="SMC33" s="284"/>
      <c r="SMD33" s="269"/>
      <c r="SME33" s="280"/>
      <c r="SMF33" s="285"/>
      <c r="SMG33" s="34"/>
      <c r="SMH33" s="17"/>
      <c r="SMI33" s="74"/>
      <c r="SMJ33" s="74"/>
      <c r="SMK33" s="74"/>
      <c r="SML33" s="34"/>
      <c r="SMM33" s="285"/>
      <c r="SMN33" s="353"/>
      <c r="SMO33" s="354"/>
      <c r="SMP33" s="23"/>
      <c r="SMQ33" s="356"/>
      <c r="SMR33" s="290"/>
      <c r="SMS33" s="284"/>
      <c r="SMT33" s="269"/>
      <c r="SMU33" s="280"/>
      <c r="SMV33" s="285"/>
      <c r="SMW33" s="34"/>
      <c r="SMX33" s="17"/>
      <c r="SMY33" s="74"/>
      <c r="SMZ33" s="74"/>
      <c r="SNA33" s="74"/>
      <c r="SNB33" s="34"/>
      <c r="SNC33" s="285"/>
      <c r="SND33" s="353"/>
      <c r="SNE33" s="354"/>
      <c r="SNF33" s="23"/>
      <c r="SNG33" s="356"/>
      <c r="SNH33" s="290"/>
      <c r="SNI33" s="284"/>
      <c r="SNJ33" s="269"/>
      <c r="SNK33" s="280"/>
      <c r="SNL33" s="285"/>
      <c r="SNM33" s="34"/>
      <c r="SNN33" s="17"/>
      <c r="SNO33" s="74"/>
      <c r="SNP33" s="74"/>
      <c r="SNQ33" s="74"/>
      <c r="SNR33" s="34"/>
      <c r="SNS33" s="285"/>
      <c r="SNT33" s="353"/>
      <c r="SNU33" s="354"/>
      <c r="SNV33" s="23"/>
      <c r="SNW33" s="356"/>
      <c r="SNX33" s="290"/>
      <c r="SNY33" s="284"/>
      <c r="SNZ33" s="269"/>
      <c r="SOA33" s="280"/>
      <c r="SOB33" s="285"/>
      <c r="SOC33" s="34"/>
      <c r="SOD33" s="17"/>
      <c r="SOE33" s="74"/>
      <c r="SOF33" s="74"/>
      <c r="SOG33" s="74"/>
      <c r="SOH33" s="34"/>
      <c r="SOI33" s="285"/>
      <c r="SOJ33" s="353"/>
      <c r="SOK33" s="354"/>
      <c r="SOL33" s="23"/>
      <c r="SOM33" s="356"/>
      <c r="SON33" s="290"/>
      <c r="SOO33" s="284"/>
      <c r="SOP33" s="269"/>
      <c r="SOQ33" s="280"/>
      <c r="SOR33" s="285"/>
      <c r="SOS33" s="34"/>
      <c r="SOT33" s="17"/>
      <c r="SOU33" s="74"/>
      <c r="SOV33" s="74"/>
      <c r="SOW33" s="74"/>
      <c r="SOX33" s="34"/>
      <c r="SOY33" s="285"/>
      <c r="SOZ33" s="353"/>
      <c r="SPA33" s="354"/>
      <c r="SPB33" s="23"/>
      <c r="SPC33" s="356"/>
      <c r="SPD33" s="290"/>
      <c r="SPE33" s="284"/>
      <c r="SPF33" s="269"/>
      <c r="SPG33" s="280"/>
      <c r="SPH33" s="285"/>
      <c r="SPI33" s="34"/>
      <c r="SPJ33" s="17"/>
      <c r="SPK33" s="74"/>
      <c r="SPL33" s="74"/>
      <c r="SPM33" s="74"/>
      <c r="SPN33" s="34"/>
      <c r="SPO33" s="285"/>
      <c r="SPP33" s="353"/>
      <c r="SPQ33" s="354"/>
      <c r="SPR33" s="23"/>
      <c r="SPS33" s="356"/>
      <c r="SPT33" s="290"/>
      <c r="SPU33" s="284"/>
      <c r="SPV33" s="269"/>
      <c r="SPW33" s="280"/>
      <c r="SPX33" s="285"/>
      <c r="SPY33" s="34"/>
      <c r="SPZ33" s="17"/>
      <c r="SQA33" s="74"/>
      <c r="SQB33" s="74"/>
      <c r="SQC33" s="74"/>
      <c r="SQD33" s="34"/>
      <c r="SQE33" s="285"/>
      <c r="SQF33" s="353"/>
      <c r="SQG33" s="354"/>
      <c r="SQH33" s="23"/>
      <c r="SQI33" s="356"/>
      <c r="SQJ33" s="290"/>
      <c r="SQK33" s="284"/>
      <c r="SQL33" s="269"/>
      <c r="SQM33" s="280"/>
      <c r="SQN33" s="285"/>
      <c r="SQO33" s="34"/>
      <c r="SQP33" s="17"/>
      <c r="SQQ33" s="74"/>
      <c r="SQR33" s="74"/>
      <c r="SQS33" s="74"/>
      <c r="SQT33" s="34"/>
      <c r="SQU33" s="285"/>
      <c r="SQV33" s="353"/>
      <c r="SQW33" s="354"/>
      <c r="SQX33" s="23"/>
      <c r="SQY33" s="356"/>
      <c r="SQZ33" s="290"/>
      <c r="SRA33" s="284"/>
      <c r="SRB33" s="269"/>
      <c r="SRC33" s="280"/>
      <c r="SRD33" s="285"/>
      <c r="SRE33" s="34"/>
      <c r="SRF33" s="17"/>
      <c r="SRG33" s="74"/>
      <c r="SRH33" s="74"/>
      <c r="SRI33" s="74"/>
      <c r="SRJ33" s="34"/>
      <c r="SRK33" s="285"/>
      <c r="SRL33" s="353"/>
      <c r="SRM33" s="354"/>
      <c r="SRN33" s="23"/>
      <c r="SRO33" s="356"/>
      <c r="SRP33" s="290"/>
      <c r="SRQ33" s="284"/>
      <c r="SRR33" s="269"/>
      <c r="SRS33" s="280"/>
      <c r="SRT33" s="285"/>
      <c r="SRU33" s="34"/>
      <c r="SRV33" s="17"/>
      <c r="SRW33" s="74"/>
      <c r="SRX33" s="74"/>
      <c r="SRY33" s="74"/>
      <c r="SRZ33" s="34"/>
      <c r="SSA33" s="285"/>
      <c r="SSB33" s="353"/>
      <c r="SSC33" s="354"/>
      <c r="SSD33" s="23"/>
      <c r="SSE33" s="356"/>
      <c r="SSF33" s="290"/>
      <c r="SSG33" s="284"/>
      <c r="SSH33" s="269"/>
      <c r="SSI33" s="280"/>
      <c r="SSJ33" s="285"/>
      <c r="SSK33" s="34"/>
      <c r="SSL33" s="17"/>
      <c r="SSM33" s="74"/>
      <c r="SSN33" s="74"/>
      <c r="SSO33" s="74"/>
      <c r="SSP33" s="34"/>
      <c r="SSQ33" s="285"/>
      <c r="SSR33" s="353"/>
      <c r="SSS33" s="354"/>
      <c r="SST33" s="23"/>
      <c r="SSU33" s="356"/>
      <c r="SSV33" s="290"/>
      <c r="SSW33" s="284"/>
      <c r="SSX33" s="269"/>
      <c r="SSY33" s="280"/>
      <c r="SSZ33" s="285"/>
      <c r="STA33" s="34"/>
      <c r="STB33" s="17"/>
      <c r="STC33" s="74"/>
      <c r="STD33" s="74"/>
      <c r="STE33" s="74"/>
      <c r="STF33" s="34"/>
      <c r="STG33" s="285"/>
      <c r="STH33" s="353"/>
      <c r="STI33" s="354"/>
      <c r="STJ33" s="23"/>
      <c r="STK33" s="356"/>
      <c r="STL33" s="290"/>
      <c r="STM33" s="284"/>
      <c r="STN33" s="269"/>
      <c r="STO33" s="280"/>
      <c r="STP33" s="285"/>
      <c r="STQ33" s="34"/>
      <c r="STR33" s="17"/>
      <c r="STS33" s="74"/>
      <c r="STT33" s="74"/>
      <c r="STU33" s="74"/>
      <c r="STV33" s="34"/>
      <c r="STW33" s="285"/>
      <c r="STX33" s="353"/>
      <c r="STY33" s="354"/>
      <c r="STZ33" s="23"/>
      <c r="SUA33" s="356"/>
      <c r="SUB33" s="290"/>
      <c r="SUC33" s="284"/>
      <c r="SUD33" s="269"/>
      <c r="SUE33" s="280"/>
      <c r="SUF33" s="285"/>
      <c r="SUG33" s="34"/>
      <c r="SUH33" s="17"/>
      <c r="SUI33" s="74"/>
      <c r="SUJ33" s="74"/>
      <c r="SUK33" s="74"/>
      <c r="SUL33" s="34"/>
      <c r="SUM33" s="285"/>
      <c r="SUN33" s="353"/>
      <c r="SUO33" s="354"/>
      <c r="SUP33" s="23"/>
      <c r="SUQ33" s="356"/>
      <c r="SUR33" s="290"/>
      <c r="SUS33" s="284"/>
      <c r="SUT33" s="269"/>
      <c r="SUU33" s="280"/>
      <c r="SUV33" s="285"/>
      <c r="SUW33" s="34"/>
      <c r="SUX33" s="17"/>
      <c r="SUY33" s="74"/>
      <c r="SUZ33" s="74"/>
      <c r="SVA33" s="74"/>
      <c r="SVB33" s="34"/>
      <c r="SVC33" s="285"/>
      <c r="SVD33" s="353"/>
      <c r="SVE33" s="354"/>
      <c r="SVF33" s="23"/>
      <c r="SVG33" s="356"/>
      <c r="SVH33" s="290"/>
      <c r="SVI33" s="284"/>
      <c r="SVJ33" s="269"/>
      <c r="SVK33" s="280"/>
      <c r="SVL33" s="285"/>
      <c r="SVM33" s="34"/>
      <c r="SVN33" s="17"/>
      <c r="SVO33" s="74"/>
      <c r="SVP33" s="74"/>
      <c r="SVQ33" s="74"/>
      <c r="SVR33" s="34"/>
      <c r="SVS33" s="285"/>
      <c r="SVT33" s="353"/>
      <c r="SVU33" s="354"/>
      <c r="SVV33" s="23"/>
      <c r="SVW33" s="356"/>
      <c r="SVX33" s="290"/>
      <c r="SVY33" s="284"/>
      <c r="SVZ33" s="269"/>
      <c r="SWA33" s="280"/>
      <c r="SWB33" s="285"/>
      <c r="SWC33" s="34"/>
      <c r="SWD33" s="17"/>
      <c r="SWE33" s="74"/>
      <c r="SWF33" s="74"/>
      <c r="SWG33" s="74"/>
      <c r="SWH33" s="34"/>
      <c r="SWI33" s="285"/>
      <c r="SWJ33" s="353"/>
      <c r="SWK33" s="354"/>
      <c r="SWL33" s="23"/>
      <c r="SWM33" s="356"/>
      <c r="SWN33" s="290"/>
      <c r="SWO33" s="284"/>
      <c r="SWP33" s="269"/>
      <c r="SWQ33" s="280"/>
      <c r="SWR33" s="285"/>
      <c r="SWS33" s="34"/>
      <c r="SWT33" s="17"/>
      <c r="SWU33" s="74"/>
      <c r="SWV33" s="74"/>
      <c r="SWW33" s="74"/>
      <c r="SWX33" s="34"/>
      <c r="SWY33" s="285"/>
      <c r="SWZ33" s="353"/>
      <c r="SXA33" s="354"/>
      <c r="SXB33" s="23"/>
      <c r="SXC33" s="356"/>
      <c r="SXD33" s="290"/>
      <c r="SXE33" s="284"/>
      <c r="SXF33" s="269"/>
      <c r="SXG33" s="280"/>
      <c r="SXH33" s="285"/>
      <c r="SXI33" s="34"/>
      <c r="SXJ33" s="17"/>
      <c r="SXK33" s="74"/>
      <c r="SXL33" s="74"/>
      <c r="SXM33" s="74"/>
      <c r="SXN33" s="34"/>
      <c r="SXO33" s="285"/>
      <c r="SXP33" s="353"/>
      <c r="SXQ33" s="354"/>
      <c r="SXR33" s="23"/>
      <c r="SXS33" s="356"/>
      <c r="SXT33" s="290"/>
      <c r="SXU33" s="284"/>
      <c r="SXV33" s="269"/>
      <c r="SXW33" s="280"/>
      <c r="SXX33" s="285"/>
      <c r="SXY33" s="34"/>
      <c r="SXZ33" s="17"/>
      <c r="SYA33" s="74"/>
      <c r="SYB33" s="74"/>
      <c r="SYC33" s="74"/>
      <c r="SYD33" s="34"/>
      <c r="SYE33" s="285"/>
      <c r="SYF33" s="353"/>
      <c r="SYG33" s="354"/>
      <c r="SYH33" s="23"/>
      <c r="SYI33" s="356"/>
      <c r="SYJ33" s="290"/>
      <c r="SYK33" s="284"/>
      <c r="SYL33" s="269"/>
      <c r="SYM33" s="280"/>
      <c r="SYN33" s="285"/>
      <c r="SYO33" s="34"/>
      <c r="SYP33" s="17"/>
      <c r="SYQ33" s="74"/>
      <c r="SYR33" s="74"/>
      <c r="SYS33" s="74"/>
      <c r="SYT33" s="34"/>
      <c r="SYU33" s="285"/>
      <c r="SYV33" s="353"/>
      <c r="SYW33" s="354"/>
      <c r="SYX33" s="23"/>
      <c r="SYY33" s="356"/>
      <c r="SYZ33" s="290"/>
      <c r="SZA33" s="284"/>
      <c r="SZB33" s="269"/>
      <c r="SZC33" s="280"/>
      <c r="SZD33" s="285"/>
      <c r="SZE33" s="34"/>
      <c r="SZF33" s="17"/>
      <c r="SZG33" s="74"/>
      <c r="SZH33" s="74"/>
      <c r="SZI33" s="74"/>
      <c r="SZJ33" s="34"/>
      <c r="SZK33" s="285"/>
      <c r="SZL33" s="353"/>
      <c r="SZM33" s="354"/>
      <c r="SZN33" s="23"/>
      <c r="SZO33" s="356"/>
      <c r="SZP33" s="290"/>
      <c r="SZQ33" s="284"/>
      <c r="SZR33" s="269"/>
      <c r="SZS33" s="280"/>
      <c r="SZT33" s="285"/>
      <c r="SZU33" s="34"/>
      <c r="SZV33" s="17"/>
      <c r="SZW33" s="74"/>
      <c r="SZX33" s="74"/>
      <c r="SZY33" s="74"/>
      <c r="SZZ33" s="34"/>
      <c r="TAA33" s="285"/>
      <c r="TAB33" s="353"/>
      <c r="TAC33" s="354"/>
      <c r="TAD33" s="23"/>
      <c r="TAE33" s="356"/>
      <c r="TAF33" s="290"/>
      <c r="TAG33" s="284"/>
      <c r="TAH33" s="269"/>
      <c r="TAI33" s="280"/>
      <c r="TAJ33" s="285"/>
      <c r="TAK33" s="34"/>
      <c r="TAL33" s="17"/>
      <c r="TAM33" s="74"/>
      <c r="TAN33" s="74"/>
      <c r="TAO33" s="74"/>
      <c r="TAP33" s="34"/>
      <c r="TAQ33" s="285"/>
      <c r="TAR33" s="353"/>
      <c r="TAS33" s="354"/>
      <c r="TAT33" s="23"/>
      <c r="TAU33" s="356"/>
      <c r="TAV33" s="290"/>
      <c r="TAW33" s="284"/>
      <c r="TAX33" s="269"/>
      <c r="TAY33" s="280"/>
      <c r="TAZ33" s="285"/>
      <c r="TBA33" s="34"/>
      <c r="TBB33" s="17"/>
      <c r="TBC33" s="74"/>
      <c r="TBD33" s="74"/>
      <c r="TBE33" s="74"/>
      <c r="TBF33" s="34"/>
      <c r="TBG33" s="285"/>
      <c r="TBH33" s="353"/>
      <c r="TBI33" s="354"/>
      <c r="TBJ33" s="23"/>
      <c r="TBK33" s="356"/>
      <c r="TBL33" s="290"/>
      <c r="TBM33" s="284"/>
      <c r="TBN33" s="269"/>
      <c r="TBO33" s="280"/>
      <c r="TBP33" s="285"/>
      <c r="TBQ33" s="34"/>
      <c r="TBR33" s="17"/>
      <c r="TBS33" s="74"/>
      <c r="TBT33" s="74"/>
      <c r="TBU33" s="74"/>
      <c r="TBV33" s="34"/>
      <c r="TBW33" s="285"/>
      <c r="TBX33" s="353"/>
      <c r="TBY33" s="354"/>
      <c r="TBZ33" s="23"/>
      <c r="TCA33" s="356"/>
      <c r="TCB33" s="290"/>
      <c r="TCC33" s="284"/>
      <c r="TCD33" s="269"/>
      <c r="TCE33" s="280"/>
      <c r="TCF33" s="285"/>
      <c r="TCG33" s="34"/>
      <c r="TCH33" s="17"/>
      <c r="TCI33" s="74"/>
      <c r="TCJ33" s="74"/>
      <c r="TCK33" s="74"/>
      <c r="TCL33" s="34"/>
      <c r="TCM33" s="285"/>
      <c r="TCN33" s="353"/>
      <c r="TCO33" s="354"/>
      <c r="TCP33" s="23"/>
      <c r="TCQ33" s="356"/>
      <c r="TCR33" s="290"/>
      <c r="TCS33" s="284"/>
      <c r="TCT33" s="269"/>
      <c r="TCU33" s="280"/>
      <c r="TCV33" s="285"/>
      <c r="TCW33" s="34"/>
      <c r="TCX33" s="17"/>
      <c r="TCY33" s="74"/>
      <c r="TCZ33" s="74"/>
      <c r="TDA33" s="74"/>
      <c r="TDB33" s="34"/>
      <c r="TDC33" s="285"/>
      <c r="TDD33" s="353"/>
      <c r="TDE33" s="354"/>
      <c r="TDF33" s="23"/>
      <c r="TDG33" s="356"/>
      <c r="TDH33" s="290"/>
      <c r="TDI33" s="284"/>
      <c r="TDJ33" s="269"/>
      <c r="TDK33" s="280"/>
      <c r="TDL33" s="285"/>
      <c r="TDM33" s="34"/>
      <c r="TDN33" s="17"/>
      <c r="TDO33" s="74"/>
      <c r="TDP33" s="74"/>
      <c r="TDQ33" s="74"/>
      <c r="TDR33" s="34"/>
      <c r="TDS33" s="285"/>
      <c r="TDT33" s="353"/>
      <c r="TDU33" s="354"/>
      <c r="TDV33" s="23"/>
      <c r="TDW33" s="356"/>
      <c r="TDX33" s="290"/>
      <c r="TDY33" s="284"/>
      <c r="TDZ33" s="269"/>
      <c r="TEA33" s="280"/>
      <c r="TEB33" s="285"/>
      <c r="TEC33" s="34"/>
      <c r="TED33" s="17"/>
      <c r="TEE33" s="74"/>
      <c r="TEF33" s="74"/>
      <c r="TEG33" s="74"/>
      <c r="TEH33" s="34"/>
      <c r="TEI33" s="285"/>
      <c r="TEJ33" s="353"/>
      <c r="TEK33" s="354"/>
      <c r="TEL33" s="23"/>
      <c r="TEM33" s="356"/>
      <c r="TEN33" s="290"/>
      <c r="TEO33" s="284"/>
      <c r="TEP33" s="269"/>
      <c r="TEQ33" s="280"/>
      <c r="TER33" s="285"/>
      <c r="TES33" s="34"/>
      <c r="TET33" s="17"/>
      <c r="TEU33" s="74"/>
      <c r="TEV33" s="74"/>
      <c r="TEW33" s="74"/>
      <c r="TEX33" s="34"/>
      <c r="TEY33" s="285"/>
      <c r="TEZ33" s="353"/>
      <c r="TFA33" s="354"/>
      <c r="TFB33" s="23"/>
      <c r="TFC33" s="356"/>
      <c r="TFD33" s="290"/>
      <c r="TFE33" s="284"/>
      <c r="TFF33" s="269"/>
      <c r="TFG33" s="280"/>
      <c r="TFH33" s="285"/>
      <c r="TFI33" s="34"/>
      <c r="TFJ33" s="17"/>
      <c r="TFK33" s="74"/>
      <c r="TFL33" s="74"/>
      <c r="TFM33" s="74"/>
      <c r="TFN33" s="34"/>
      <c r="TFO33" s="285"/>
      <c r="TFP33" s="353"/>
      <c r="TFQ33" s="354"/>
      <c r="TFR33" s="23"/>
      <c r="TFS33" s="356"/>
      <c r="TFT33" s="290"/>
      <c r="TFU33" s="284"/>
      <c r="TFV33" s="269"/>
      <c r="TFW33" s="280"/>
      <c r="TFX33" s="285"/>
      <c r="TFY33" s="34"/>
      <c r="TFZ33" s="17"/>
      <c r="TGA33" s="74"/>
      <c r="TGB33" s="74"/>
      <c r="TGC33" s="74"/>
      <c r="TGD33" s="34"/>
      <c r="TGE33" s="285"/>
      <c r="TGF33" s="353"/>
      <c r="TGG33" s="354"/>
      <c r="TGH33" s="23"/>
      <c r="TGI33" s="356"/>
      <c r="TGJ33" s="290"/>
      <c r="TGK33" s="284"/>
      <c r="TGL33" s="269"/>
      <c r="TGM33" s="280"/>
      <c r="TGN33" s="285"/>
      <c r="TGO33" s="34"/>
      <c r="TGP33" s="17"/>
      <c r="TGQ33" s="74"/>
      <c r="TGR33" s="74"/>
      <c r="TGS33" s="74"/>
      <c r="TGT33" s="34"/>
      <c r="TGU33" s="285"/>
      <c r="TGV33" s="353"/>
      <c r="TGW33" s="354"/>
      <c r="TGX33" s="23"/>
      <c r="TGY33" s="356"/>
      <c r="TGZ33" s="290"/>
      <c r="THA33" s="284"/>
      <c r="THB33" s="269"/>
      <c r="THC33" s="280"/>
      <c r="THD33" s="285"/>
      <c r="THE33" s="34"/>
      <c r="THF33" s="17"/>
      <c r="THG33" s="74"/>
      <c r="THH33" s="74"/>
      <c r="THI33" s="74"/>
      <c r="THJ33" s="34"/>
      <c r="THK33" s="285"/>
      <c r="THL33" s="353"/>
      <c r="THM33" s="354"/>
      <c r="THN33" s="23"/>
      <c r="THO33" s="356"/>
      <c r="THP33" s="290"/>
      <c r="THQ33" s="284"/>
      <c r="THR33" s="269"/>
      <c r="THS33" s="280"/>
      <c r="THT33" s="285"/>
      <c r="THU33" s="34"/>
      <c r="THV33" s="17"/>
      <c r="THW33" s="74"/>
      <c r="THX33" s="74"/>
      <c r="THY33" s="74"/>
      <c r="THZ33" s="34"/>
      <c r="TIA33" s="285"/>
      <c r="TIB33" s="353"/>
      <c r="TIC33" s="354"/>
      <c r="TID33" s="23"/>
      <c r="TIE33" s="356"/>
      <c r="TIF33" s="290"/>
      <c r="TIG33" s="284"/>
      <c r="TIH33" s="269"/>
      <c r="TII33" s="280"/>
      <c r="TIJ33" s="285"/>
      <c r="TIK33" s="34"/>
      <c r="TIL33" s="17"/>
      <c r="TIM33" s="74"/>
      <c r="TIN33" s="74"/>
      <c r="TIO33" s="74"/>
      <c r="TIP33" s="34"/>
      <c r="TIQ33" s="285"/>
      <c r="TIR33" s="353"/>
      <c r="TIS33" s="354"/>
      <c r="TIT33" s="23"/>
      <c r="TIU33" s="356"/>
      <c r="TIV33" s="290"/>
      <c r="TIW33" s="284"/>
      <c r="TIX33" s="269"/>
      <c r="TIY33" s="280"/>
      <c r="TIZ33" s="285"/>
      <c r="TJA33" s="34"/>
      <c r="TJB33" s="17"/>
      <c r="TJC33" s="74"/>
      <c r="TJD33" s="74"/>
      <c r="TJE33" s="74"/>
      <c r="TJF33" s="34"/>
      <c r="TJG33" s="285"/>
      <c r="TJH33" s="353"/>
      <c r="TJI33" s="354"/>
      <c r="TJJ33" s="23"/>
      <c r="TJK33" s="356"/>
      <c r="TJL33" s="290"/>
      <c r="TJM33" s="284"/>
      <c r="TJN33" s="269"/>
      <c r="TJO33" s="280"/>
      <c r="TJP33" s="285"/>
      <c r="TJQ33" s="34"/>
      <c r="TJR33" s="17"/>
      <c r="TJS33" s="74"/>
      <c r="TJT33" s="74"/>
      <c r="TJU33" s="74"/>
      <c r="TJV33" s="34"/>
      <c r="TJW33" s="285"/>
      <c r="TJX33" s="353"/>
      <c r="TJY33" s="354"/>
      <c r="TJZ33" s="23"/>
      <c r="TKA33" s="356"/>
      <c r="TKB33" s="290"/>
      <c r="TKC33" s="284"/>
      <c r="TKD33" s="269"/>
      <c r="TKE33" s="280"/>
      <c r="TKF33" s="285"/>
      <c r="TKG33" s="34"/>
      <c r="TKH33" s="17"/>
      <c r="TKI33" s="74"/>
      <c r="TKJ33" s="74"/>
      <c r="TKK33" s="74"/>
      <c r="TKL33" s="34"/>
      <c r="TKM33" s="285"/>
      <c r="TKN33" s="353"/>
      <c r="TKO33" s="354"/>
      <c r="TKP33" s="23"/>
      <c r="TKQ33" s="356"/>
      <c r="TKR33" s="290"/>
      <c r="TKS33" s="284"/>
      <c r="TKT33" s="269"/>
      <c r="TKU33" s="280"/>
      <c r="TKV33" s="285"/>
      <c r="TKW33" s="34"/>
      <c r="TKX33" s="17"/>
      <c r="TKY33" s="74"/>
      <c r="TKZ33" s="74"/>
      <c r="TLA33" s="74"/>
      <c r="TLB33" s="34"/>
      <c r="TLC33" s="285"/>
      <c r="TLD33" s="353"/>
      <c r="TLE33" s="354"/>
      <c r="TLF33" s="23"/>
      <c r="TLG33" s="356"/>
      <c r="TLH33" s="290"/>
      <c r="TLI33" s="284"/>
      <c r="TLJ33" s="269"/>
      <c r="TLK33" s="280"/>
      <c r="TLL33" s="285"/>
      <c r="TLM33" s="34"/>
      <c r="TLN33" s="17"/>
      <c r="TLO33" s="74"/>
      <c r="TLP33" s="74"/>
      <c r="TLQ33" s="74"/>
      <c r="TLR33" s="34"/>
      <c r="TLS33" s="285"/>
      <c r="TLT33" s="353"/>
      <c r="TLU33" s="354"/>
      <c r="TLV33" s="23"/>
      <c r="TLW33" s="356"/>
      <c r="TLX33" s="290"/>
      <c r="TLY33" s="284"/>
      <c r="TLZ33" s="269"/>
      <c r="TMA33" s="280"/>
      <c r="TMB33" s="285"/>
      <c r="TMC33" s="34"/>
      <c r="TMD33" s="17"/>
      <c r="TME33" s="74"/>
      <c r="TMF33" s="74"/>
      <c r="TMG33" s="74"/>
      <c r="TMH33" s="34"/>
      <c r="TMI33" s="285"/>
      <c r="TMJ33" s="353"/>
      <c r="TMK33" s="354"/>
      <c r="TML33" s="23"/>
      <c r="TMM33" s="356"/>
      <c r="TMN33" s="290"/>
      <c r="TMO33" s="284"/>
      <c r="TMP33" s="269"/>
      <c r="TMQ33" s="280"/>
      <c r="TMR33" s="285"/>
      <c r="TMS33" s="34"/>
      <c r="TMT33" s="17"/>
      <c r="TMU33" s="74"/>
      <c r="TMV33" s="74"/>
      <c r="TMW33" s="74"/>
      <c r="TMX33" s="34"/>
      <c r="TMY33" s="285"/>
      <c r="TMZ33" s="353"/>
      <c r="TNA33" s="354"/>
      <c r="TNB33" s="23"/>
      <c r="TNC33" s="356"/>
      <c r="TND33" s="290"/>
      <c r="TNE33" s="284"/>
      <c r="TNF33" s="269"/>
      <c r="TNG33" s="280"/>
      <c r="TNH33" s="285"/>
      <c r="TNI33" s="34"/>
      <c r="TNJ33" s="17"/>
      <c r="TNK33" s="74"/>
      <c r="TNL33" s="74"/>
      <c r="TNM33" s="74"/>
      <c r="TNN33" s="34"/>
      <c r="TNO33" s="285"/>
      <c r="TNP33" s="353"/>
      <c r="TNQ33" s="354"/>
      <c r="TNR33" s="23"/>
      <c r="TNS33" s="356"/>
      <c r="TNT33" s="290"/>
      <c r="TNU33" s="284"/>
      <c r="TNV33" s="269"/>
      <c r="TNW33" s="280"/>
      <c r="TNX33" s="285"/>
      <c r="TNY33" s="34"/>
      <c r="TNZ33" s="17"/>
      <c r="TOA33" s="74"/>
      <c r="TOB33" s="74"/>
      <c r="TOC33" s="74"/>
      <c r="TOD33" s="34"/>
      <c r="TOE33" s="285"/>
      <c r="TOF33" s="353"/>
      <c r="TOG33" s="354"/>
      <c r="TOH33" s="23"/>
      <c r="TOI33" s="356"/>
      <c r="TOJ33" s="290"/>
      <c r="TOK33" s="284"/>
      <c r="TOL33" s="269"/>
      <c r="TOM33" s="280"/>
      <c r="TON33" s="285"/>
      <c r="TOO33" s="34"/>
      <c r="TOP33" s="17"/>
      <c r="TOQ33" s="74"/>
      <c r="TOR33" s="74"/>
      <c r="TOS33" s="74"/>
      <c r="TOT33" s="34"/>
      <c r="TOU33" s="285"/>
      <c r="TOV33" s="353"/>
      <c r="TOW33" s="354"/>
      <c r="TOX33" s="23"/>
      <c r="TOY33" s="356"/>
      <c r="TOZ33" s="290"/>
      <c r="TPA33" s="284"/>
      <c r="TPB33" s="269"/>
      <c r="TPC33" s="280"/>
      <c r="TPD33" s="285"/>
      <c r="TPE33" s="34"/>
      <c r="TPF33" s="17"/>
      <c r="TPG33" s="74"/>
      <c r="TPH33" s="74"/>
      <c r="TPI33" s="74"/>
      <c r="TPJ33" s="34"/>
      <c r="TPK33" s="285"/>
      <c r="TPL33" s="353"/>
      <c r="TPM33" s="354"/>
      <c r="TPN33" s="23"/>
      <c r="TPO33" s="356"/>
      <c r="TPP33" s="290"/>
      <c r="TPQ33" s="284"/>
      <c r="TPR33" s="269"/>
      <c r="TPS33" s="280"/>
      <c r="TPT33" s="285"/>
      <c r="TPU33" s="34"/>
      <c r="TPV33" s="17"/>
      <c r="TPW33" s="74"/>
      <c r="TPX33" s="74"/>
      <c r="TPY33" s="74"/>
      <c r="TPZ33" s="34"/>
      <c r="TQA33" s="285"/>
      <c r="TQB33" s="353"/>
      <c r="TQC33" s="354"/>
      <c r="TQD33" s="23"/>
      <c r="TQE33" s="356"/>
      <c r="TQF33" s="290"/>
      <c r="TQG33" s="284"/>
      <c r="TQH33" s="269"/>
      <c r="TQI33" s="280"/>
      <c r="TQJ33" s="285"/>
      <c r="TQK33" s="34"/>
      <c r="TQL33" s="17"/>
      <c r="TQM33" s="74"/>
      <c r="TQN33" s="74"/>
      <c r="TQO33" s="74"/>
      <c r="TQP33" s="34"/>
      <c r="TQQ33" s="285"/>
      <c r="TQR33" s="353"/>
      <c r="TQS33" s="354"/>
      <c r="TQT33" s="23"/>
      <c r="TQU33" s="356"/>
      <c r="TQV33" s="290"/>
      <c r="TQW33" s="284"/>
      <c r="TQX33" s="269"/>
      <c r="TQY33" s="280"/>
      <c r="TQZ33" s="285"/>
      <c r="TRA33" s="34"/>
      <c r="TRB33" s="17"/>
      <c r="TRC33" s="74"/>
      <c r="TRD33" s="74"/>
      <c r="TRE33" s="74"/>
      <c r="TRF33" s="34"/>
      <c r="TRG33" s="285"/>
      <c r="TRH33" s="353"/>
      <c r="TRI33" s="354"/>
      <c r="TRJ33" s="23"/>
      <c r="TRK33" s="356"/>
      <c r="TRL33" s="290"/>
      <c r="TRM33" s="284"/>
      <c r="TRN33" s="269"/>
      <c r="TRO33" s="280"/>
      <c r="TRP33" s="285"/>
      <c r="TRQ33" s="34"/>
      <c r="TRR33" s="17"/>
      <c r="TRS33" s="74"/>
      <c r="TRT33" s="74"/>
      <c r="TRU33" s="74"/>
      <c r="TRV33" s="34"/>
      <c r="TRW33" s="285"/>
      <c r="TRX33" s="353"/>
      <c r="TRY33" s="354"/>
      <c r="TRZ33" s="23"/>
      <c r="TSA33" s="356"/>
      <c r="TSB33" s="290"/>
      <c r="TSC33" s="284"/>
      <c r="TSD33" s="269"/>
      <c r="TSE33" s="280"/>
      <c r="TSF33" s="285"/>
      <c r="TSG33" s="34"/>
      <c r="TSH33" s="17"/>
      <c r="TSI33" s="74"/>
      <c r="TSJ33" s="74"/>
      <c r="TSK33" s="74"/>
      <c r="TSL33" s="34"/>
      <c r="TSM33" s="285"/>
      <c r="TSN33" s="353"/>
      <c r="TSO33" s="354"/>
      <c r="TSP33" s="23"/>
      <c r="TSQ33" s="356"/>
      <c r="TSR33" s="290"/>
      <c r="TSS33" s="284"/>
      <c r="TST33" s="269"/>
      <c r="TSU33" s="280"/>
      <c r="TSV33" s="285"/>
      <c r="TSW33" s="34"/>
      <c r="TSX33" s="17"/>
      <c r="TSY33" s="74"/>
      <c r="TSZ33" s="74"/>
      <c r="TTA33" s="74"/>
      <c r="TTB33" s="34"/>
      <c r="TTC33" s="285"/>
      <c r="TTD33" s="353"/>
      <c r="TTE33" s="354"/>
      <c r="TTF33" s="23"/>
      <c r="TTG33" s="356"/>
      <c r="TTH33" s="290"/>
      <c r="TTI33" s="284"/>
      <c r="TTJ33" s="269"/>
      <c r="TTK33" s="280"/>
      <c r="TTL33" s="285"/>
      <c r="TTM33" s="34"/>
      <c r="TTN33" s="17"/>
      <c r="TTO33" s="74"/>
      <c r="TTP33" s="74"/>
      <c r="TTQ33" s="74"/>
      <c r="TTR33" s="34"/>
      <c r="TTS33" s="285"/>
      <c r="TTT33" s="353"/>
      <c r="TTU33" s="354"/>
      <c r="TTV33" s="23"/>
      <c r="TTW33" s="356"/>
      <c r="TTX33" s="290"/>
      <c r="TTY33" s="284"/>
      <c r="TTZ33" s="269"/>
      <c r="TUA33" s="280"/>
      <c r="TUB33" s="285"/>
      <c r="TUC33" s="34"/>
      <c r="TUD33" s="17"/>
      <c r="TUE33" s="74"/>
      <c r="TUF33" s="74"/>
      <c r="TUG33" s="74"/>
      <c r="TUH33" s="34"/>
      <c r="TUI33" s="285"/>
      <c r="TUJ33" s="353"/>
      <c r="TUK33" s="354"/>
      <c r="TUL33" s="23"/>
      <c r="TUM33" s="356"/>
      <c r="TUN33" s="290"/>
      <c r="TUO33" s="284"/>
      <c r="TUP33" s="269"/>
      <c r="TUQ33" s="280"/>
      <c r="TUR33" s="285"/>
      <c r="TUS33" s="34"/>
      <c r="TUT33" s="17"/>
      <c r="TUU33" s="74"/>
      <c r="TUV33" s="74"/>
      <c r="TUW33" s="74"/>
      <c r="TUX33" s="34"/>
      <c r="TUY33" s="285"/>
      <c r="TUZ33" s="353"/>
      <c r="TVA33" s="354"/>
      <c r="TVB33" s="23"/>
      <c r="TVC33" s="356"/>
      <c r="TVD33" s="290"/>
      <c r="TVE33" s="284"/>
      <c r="TVF33" s="269"/>
      <c r="TVG33" s="280"/>
      <c r="TVH33" s="285"/>
      <c r="TVI33" s="34"/>
      <c r="TVJ33" s="17"/>
      <c r="TVK33" s="74"/>
      <c r="TVL33" s="74"/>
      <c r="TVM33" s="74"/>
      <c r="TVN33" s="34"/>
      <c r="TVO33" s="285"/>
      <c r="TVP33" s="353"/>
      <c r="TVQ33" s="354"/>
      <c r="TVR33" s="23"/>
      <c r="TVS33" s="356"/>
      <c r="TVT33" s="290"/>
      <c r="TVU33" s="284"/>
      <c r="TVV33" s="269"/>
      <c r="TVW33" s="280"/>
      <c r="TVX33" s="285"/>
      <c r="TVY33" s="34"/>
      <c r="TVZ33" s="17"/>
      <c r="TWA33" s="74"/>
      <c r="TWB33" s="74"/>
      <c r="TWC33" s="74"/>
      <c r="TWD33" s="34"/>
      <c r="TWE33" s="285"/>
      <c r="TWF33" s="353"/>
      <c r="TWG33" s="354"/>
      <c r="TWH33" s="23"/>
      <c r="TWI33" s="356"/>
      <c r="TWJ33" s="290"/>
      <c r="TWK33" s="284"/>
      <c r="TWL33" s="269"/>
      <c r="TWM33" s="280"/>
      <c r="TWN33" s="285"/>
      <c r="TWO33" s="34"/>
      <c r="TWP33" s="17"/>
      <c r="TWQ33" s="74"/>
      <c r="TWR33" s="74"/>
      <c r="TWS33" s="74"/>
      <c r="TWT33" s="34"/>
      <c r="TWU33" s="285"/>
      <c r="TWV33" s="353"/>
      <c r="TWW33" s="354"/>
      <c r="TWX33" s="23"/>
      <c r="TWY33" s="356"/>
      <c r="TWZ33" s="290"/>
      <c r="TXA33" s="284"/>
      <c r="TXB33" s="269"/>
      <c r="TXC33" s="280"/>
      <c r="TXD33" s="285"/>
      <c r="TXE33" s="34"/>
      <c r="TXF33" s="17"/>
      <c r="TXG33" s="74"/>
      <c r="TXH33" s="74"/>
      <c r="TXI33" s="74"/>
      <c r="TXJ33" s="34"/>
      <c r="TXK33" s="285"/>
      <c r="TXL33" s="353"/>
      <c r="TXM33" s="354"/>
      <c r="TXN33" s="23"/>
      <c r="TXO33" s="356"/>
      <c r="TXP33" s="290"/>
      <c r="TXQ33" s="284"/>
      <c r="TXR33" s="269"/>
      <c r="TXS33" s="280"/>
      <c r="TXT33" s="285"/>
      <c r="TXU33" s="34"/>
      <c r="TXV33" s="17"/>
      <c r="TXW33" s="74"/>
      <c r="TXX33" s="74"/>
      <c r="TXY33" s="74"/>
      <c r="TXZ33" s="34"/>
      <c r="TYA33" s="285"/>
      <c r="TYB33" s="353"/>
      <c r="TYC33" s="354"/>
      <c r="TYD33" s="23"/>
      <c r="TYE33" s="356"/>
      <c r="TYF33" s="290"/>
      <c r="TYG33" s="284"/>
      <c r="TYH33" s="269"/>
      <c r="TYI33" s="280"/>
      <c r="TYJ33" s="285"/>
      <c r="TYK33" s="34"/>
      <c r="TYL33" s="17"/>
      <c r="TYM33" s="74"/>
      <c r="TYN33" s="74"/>
      <c r="TYO33" s="74"/>
      <c r="TYP33" s="34"/>
      <c r="TYQ33" s="285"/>
      <c r="TYR33" s="353"/>
      <c r="TYS33" s="354"/>
      <c r="TYT33" s="23"/>
      <c r="TYU33" s="356"/>
      <c r="TYV33" s="290"/>
      <c r="TYW33" s="284"/>
      <c r="TYX33" s="269"/>
      <c r="TYY33" s="280"/>
      <c r="TYZ33" s="285"/>
      <c r="TZA33" s="34"/>
      <c r="TZB33" s="17"/>
      <c r="TZC33" s="74"/>
      <c r="TZD33" s="74"/>
      <c r="TZE33" s="74"/>
      <c r="TZF33" s="34"/>
      <c r="TZG33" s="285"/>
      <c r="TZH33" s="353"/>
      <c r="TZI33" s="354"/>
      <c r="TZJ33" s="23"/>
      <c r="TZK33" s="356"/>
      <c r="TZL33" s="290"/>
      <c r="TZM33" s="284"/>
      <c r="TZN33" s="269"/>
      <c r="TZO33" s="280"/>
      <c r="TZP33" s="285"/>
      <c r="TZQ33" s="34"/>
      <c r="TZR33" s="17"/>
      <c r="TZS33" s="74"/>
      <c r="TZT33" s="74"/>
      <c r="TZU33" s="74"/>
      <c r="TZV33" s="34"/>
      <c r="TZW33" s="285"/>
      <c r="TZX33" s="353"/>
      <c r="TZY33" s="354"/>
      <c r="TZZ33" s="23"/>
      <c r="UAA33" s="356"/>
      <c r="UAB33" s="290"/>
      <c r="UAC33" s="284"/>
      <c r="UAD33" s="269"/>
      <c r="UAE33" s="280"/>
      <c r="UAF33" s="285"/>
      <c r="UAG33" s="34"/>
      <c r="UAH33" s="17"/>
      <c r="UAI33" s="74"/>
      <c r="UAJ33" s="74"/>
      <c r="UAK33" s="74"/>
      <c r="UAL33" s="34"/>
      <c r="UAM33" s="285"/>
      <c r="UAN33" s="353"/>
      <c r="UAO33" s="354"/>
      <c r="UAP33" s="23"/>
      <c r="UAQ33" s="356"/>
      <c r="UAR33" s="290"/>
      <c r="UAS33" s="284"/>
      <c r="UAT33" s="269"/>
      <c r="UAU33" s="280"/>
      <c r="UAV33" s="285"/>
      <c r="UAW33" s="34"/>
      <c r="UAX33" s="17"/>
      <c r="UAY33" s="74"/>
      <c r="UAZ33" s="74"/>
      <c r="UBA33" s="74"/>
      <c r="UBB33" s="34"/>
      <c r="UBC33" s="285"/>
      <c r="UBD33" s="353"/>
      <c r="UBE33" s="354"/>
      <c r="UBF33" s="23"/>
      <c r="UBG33" s="356"/>
      <c r="UBH33" s="290"/>
      <c r="UBI33" s="284"/>
      <c r="UBJ33" s="269"/>
      <c r="UBK33" s="280"/>
      <c r="UBL33" s="285"/>
      <c r="UBM33" s="34"/>
      <c r="UBN33" s="17"/>
      <c r="UBO33" s="74"/>
      <c r="UBP33" s="74"/>
      <c r="UBQ33" s="74"/>
      <c r="UBR33" s="34"/>
      <c r="UBS33" s="285"/>
      <c r="UBT33" s="353"/>
      <c r="UBU33" s="354"/>
      <c r="UBV33" s="23"/>
      <c r="UBW33" s="356"/>
      <c r="UBX33" s="290"/>
      <c r="UBY33" s="284"/>
      <c r="UBZ33" s="269"/>
      <c r="UCA33" s="280"/>
      <c r="UCB33" s="285"/>
      <c r="UCC33" s="34"/>
      <c r="UCD33" s="17"/>
      <c r="UCE33" s="74"/>
      <c r="UCF33" s="74"/>
      <c r="UCG33" s="74"/>
      <c r="UCH33" s="34"/>
      <c r="UCI33" s="285"/>
      <c r="UCJ33" s="353"/>
      <c r="UCK33" s="354"/>
      <c r="UCL33" s="23"/>
      <c r="UCM33" s="356"/>
      <c r="UCN33" s="290"/>
      <c r="UCO33" s="284"/>
      <c r="UCP33" s="269"/>
      <c r="UCQ33" s="280"/>
      <c r="UCR33" s="285"/>
      <c r="UCS33" s="34"/>
      <c r="UCT33" s="17"/>
      <c r="UCU33" s="74"/>
      <c r="UCV33" s="74"/>
      <c r="UCW33" s="74"/>
      <c r="UCX33" s="34"/>
      <c r="UCY33" s="285"/>
      <c r="UCZ33" s="353"/>
      <c r="UDA33" s="354"/>
      <c r="UDB33" s="23"/>
      <c r="UDC33" s="356"/>
      <c r="UDD33" s="290"/>
      <c r="UDE33" s="284"/>
      <c r="UDF33" s="269"/>
      <c r="UDG33" s="280"/>
      <c r="UDH33" s="285"/>
      <c r="UDI33" s="34"/>
      <c r="UDJ33" s="17"/>
      <c r="UDK33" s="74"/>
      <c r="UDL33" s="74"/>
      <c r="UDM33" s="74"/>
      <c r="UDN33" s="34"/>
      <c r="UDO33" s="285"/>
      <c r="UDP33" s="353"/>
      <c r="UDQ33" s="354"/>
      <c r="UDR33" s="23"/>
      <c r="UDS33" s="356"/>
      <c r="UDT33" s="290"/>
      <c r="UDU33" s="284"/>
      <c r="UDV33" s="269"/>
      <c r="UDW33" s="280"/>
      <c r="UDX33" s="285"/>
      <c r="UDY33" s="34"/>
      <c r="UDZ33" s="17"/>
      <c r="UEA33" s="74"/>
      <c r="UEB33" s="74"/>
      <c r="UEC33" s="74"/>
      <c r="UED33" s="34"/>
      <c r="UEE33" s="285"/>
      <c r="UEF33" s="353"/>
      <c r="UEG33" s="354"/>
      <c r="UEH33" s="23"/>
      <c r="UEI33" s="356"/>
      <c r="UEJ33" s="290"/>
      <c r="UEK33" s="284"/>
      <c r="UEL33" s="269"/>
      <c r="UEM33" s="280"/>
      <c r="UEN33" s="285"/>
      <c r="UEO33" s="34"/>
      <c r="UEP33" s="17"/>
      <c r="UEQ33" s="74"/>
      <c r="UER33" s="74"/>
      <c r="UES33" s="74"/>
      <c r="UET33" s="34"/>
      <c r="UEU33" s="285"/>
      <c r="UEV33" s="353"/>
      <c r="UEW33" s="354"/>
      <c r="UEX33" s="23"/>
      <c r="UEY33" s="356"/>
      <c r="UEZ33" s="290"/>
      <c r="UFA33" s="284"/>
      <c r="UFB33" s="269"/>
      <c r="UFC33" s="280"/>
      <c r="UFD33" s="285"/>
      <c r="UFE33" s="34"/>
      <c r="UFF33" s="17"/>
      <c r="UFG33" s="74"/>
      <c r="UFH33" s="74"/>
      <c r="UFI33" s="74"/>
      <c r="UFJ33" s="34"/>
      <c r="UFK33" s="285"/>
      <c r="UFL33" s="353"/>
      <c r="UFM33" s="354"/>
      <c r="UFN33" s="23"/>
      <c r="UFO33" s="356"/>
      <c r="UFP33" s="290"/>
      <c r="UFQ33" s="284"/>
      <c r="UFR33" s="269"/>
      <c r="UFS33" s="280"/>
      <c r="UFT33" s="285"/>
      <c r="UFU33" s="34"/>
      <c r="UFV33" s="17"/>
      <c r="UFW33" s="74"/>
      <c r="UFX33" s="74"/>
      <c r="UFY33" s="74"/>
      <c r="UFZ33" s="34"/>
      <c r="UGA33" s="285"/>
      <c r="UGB33" s="353"/>
      <c r="UGC33" s="354"/>
      <c r="UGD33" s="23"/>
      <c r="UGE33" s="356"/>
      <c r="UGF33" s="290"/>
      <c r="UGG33" s="284"/>
      <c r="UGH33" s="269"/>
      <c r="UGI33" s="280"/>
      <c r="UGJ33" s="285"/>
      <c r="UGK33" s="34"/>
      <c r="UGL33" s="17"/>
      <c r="UGM33" s="74"/>
      <c r="UGN33" s="74"/>
      <c r="UGO33" s="74"/>
      <c r="UGP33" s="34"/>
      <c r="UGQ33" s="285"/>
      <c r="UGR33" s="353"/>
      <c r="UGS33" s="354"/>
      <c r="UGT33" s="23"/>
      <c r="UGU33" s="356"/>
      <c r="UGV33" s="290"/>
      <c r="UGW33" s="284"/>
      <c r="UGX33" s="269"/>
      <c r="UGY33" s="280"/>
      <c r="UGZ33" s="285"/>
      <c r="UHA33" s="34"/>
      <c r="UHB33" s="17"/>
      <c r="UHC33" s="74"/>
      <c r="UHD33" s="74"/>
      <c r="UHE33" s="74"/>
      <c r="UHF33" s="34"/>
      <c r="UHG33" s="285"/>
      <c r="UHH33" s="353"/>
      <c r="UHI33" s="354"/>
      <c r="UHJ33" s="23"/>
      <c r="UHK33" s="356"/>
      <c r="UHL33" s="290"/>
      <c r="UHM33" s="284"/>
      <c r="UHN33" s="269"/>
      <c r="UHO33" s="280"/>
      <c r="UHP33" s="285"/>
      <c r="UHQ33" s="34"/>
      <c r="UHR33" s="17"/>
      <c r="UHS33" s="74"/>
      <c r="UHT33" s="74"/>
      <c r="UHU33" s="74"/>
      <c r="UHV33" s="34"/>
      <c r="UHW33" s="285"/>
      <c r="UHX33" s="353"/>
      <c r="UHY33" s="354"/>
      <c r="UHZ33" s="23"/>
      <c r="UIA33" s="356"/>
      <c r="UIB33" s="290"/>
      <c r="UIC33" s="284"/>
      <c r="UID33" s="269"/>
      <c r="UIE33" s="280"/>
      <c r="UIF33" s="285"/>
      <c r="UIG33" s="34"/>
      <c r="UIH33" s="17"/>
      <c r="UII33" s="74"/>
      <c r="UIJ33" s="74"/>
      <c r="UIK33" s="74"/>
      <c r="UIL33" s="34"/>
      <c r="UIM33" s="285"/>
      <c r="UIN33" s="353"/>
      <c r="UIO33" s="354"/>
      <c r="UIP33" s="23"/>
      <c r="UIQ33" s="356"/>
      <c r="UIR33" s="290"/>
      <c r="UIS33" s="284"/>
      <c r="UIT33" s="269"/>
      <c r="UIU33" s="280"/>
      <c r="UIV33" s="285"/>
      <c r="UIW33" s="34"/>
      <c r="UIX33" s="17"/>
      <c r="UIY33" s="74"/>
      <c r="UIZ33" s="74"/>
      <c r="UJA33" s="74"/>
      <c r="UJB33" s="34"/>
      <c r="UJC33" s="285"/>
      <c r="UJD33" s="353"/>
      <c r="UJE33" s="354"/>
      <c r="UJF33" s="23"/>
      <c r="UJG33" s="356"/>
      <c r="UJH33" s="290"/>
      <c r="UJI33" s="284"/>
      <c r="UJJ33" s="269"/>
      <c r="UJK33" s="280"/>
      <c r="UJL33" s="285"/>
      <c r="UJM33" s="34"/>
      <c r="UJN33" s="17"/>
      <c r="UJO33" s="74"/>
      <c r="UJP33" s="74"/>
      <c r="UJQ33" s="74"/>
      <c r="UJR33" s="34"/>
      <c r="UJS33" s="285"/>
      <c r="UJT33" s="353"/>
      <c r="UJU33" s="354"/>
      <c r="UJV33" s="23"/>
      <c r="UJW33" s="356"/>
      <c r="UJX33" s="290"/>
      <c r="UJY33" s="284"/>
      <c r="UJZ33" s="269"/>
      <c r="UKA33" s="280"/>
      <c r="UKB33" s="285"/>
      <c r="UKC33" s="34"/>
      <c r="UKD33" s="17"/>
      <c r="UKE33" s="74"/>
      <c r="UKF33" s="74"/>
      <c r="UKG33" s="74"/>
      <c r="UKH33" s="34"/>
      <c r="UKI33" s="285"/>
      <c r="UKJ33" s="353"/>
      <c r="UKK33" s="354"/>
      <c r="UKL33" s="23"/>
      <c r="UKM33" s="356"/>
      <c r="UKN33" s="290"/>
      <c r="UKO33" s="284"/>
      <c r="UKP33" s="269"/>
      <c r="UKQ33" s="280"/>
      <c r="UKR33" s="285"/>
      <c r="UKS33" s="34"/>
      <c r="UKT33" s="17"/>
      <c r="UKU33" s="74"/>
      <c r="UKV33" s="74"/>
      <c r="UKW33" s="74"/>
      <c r="UKX33" s="34"/>
      <c r="UKY33" s="285"/>
      <c r="UKZ33" s="353"/>
      <c r="ULA33" s="354"/>
      <c r="ULB33" s="23"/>
      <c r="ULC33" s="356"/>
      <c r="ULD33" s="290"/>
      <c r="ULE33" s="284"/>
      <c r="ULF33" s="269"/>
      <c r="ULG33" s="280"/>
      <c r="ULH33" s="285"/>
      <c r="ULI33" s="34"/>
      <c r="ULJ33" s="17"/>
      <c r="ULK33" s="74"/>
      <c r="ULL33" s="74"/>
      <c r="ULM33" s="74"/>
      <c r="ULN33" s="34"/>
      <c r="ULO33" s="285"/>
      <c r="ULP33" s="353"/>
      <c r="ULQ33" s="354"/>
      <c r="ULR33" s="23"/>
      <c r="ULS33" s="356"/>
      <c r="ULT33" s="290"/>
      <c r="ULU33" s="284"/>
      <c r="ULV33" s="269"/>
      <c r="ULW33" s="280"/>
      <c r="ULX33" s="285"/>
      <c r="ULY33" s="34"/>
      <c r="ULZ33" s="17"/>
      <c r="UMA33" s="74"/>
      <c r="UMB33" s="74"/>
      <c r="UMC33" s="74"/>
      <c r="UMD33" s="34"/>
      <c r="UME33" s="285"/>
      <c r="UMF33" s="353"/>
      <c r="UMG33" s="354"/>
      <c r="UMH33" s="23"/>
      <c r="UMI33" s="356"/>
      <c r="UMJ33" s="290"/>
      <c r="UMK33" s="284"/>
      <c r="UML33" s="269"/>
      <c r="UMM33" s="280"/>
      <c r="UMN33" s="285"/>
      <c r="UMO33" s="34"/>
      <c r="UMP33" s="17"/>
      <c r="UMQ33" s="74"/>
      <c r="UMR33" s="74"/>
      <c r="UMS33" s="74"/>
      <c r="UMT33" s="34"/>
      <c r="UMU33" s="285"/>
      <c r="UMV33" s="353"/>
      <c r="UMW33" s="354"/>
      <c r="UMX33" s="23"/>
      <c r="UMY33" s="356"/>
      <c r="UMZ33" s="290"/>
      <c r="UNA33" s="284"/>
      <c r="UNB33" s="269"/>
      <c r="UNC33" s="280"/>
      <c r="UND33" s="285"/>
      <c r="UNE33" s="34"/>
      <c r="UNF33" s="17"/>
      <c r="UNG33" s="74"/>
      <c r="UNH33" s="74"/>
      <c r="UNI33" s="74"/>
      <c r="UNJ33" s="34"/>
      <c r="UNK33" s="285"/>
      <c r="UNL33" s="353"/>
      <c r="UNM33" s="354"/>
      <c r="UNN33" s="23"/>
      <c r="UNO33" s="356"/>
      <c r="UNP33" s="290"/>
      <c r="UNQ33" s="284"/>
      <c r="UNR33" s="269"/>
      <c r="UNS33" s="280"/>
      <c r="UNT33" s="285"/>
      <c r="UNU33" s="34"/>
      <c r="UNV33" s="17"/>
      <c r="UNW33" s="74"/>
      <c r="UNX33" s="74"/>
      <c r="UNY33" s="74"/>
      <c r="UNZ33" s="34"/>
      <c r="UOA33" s="285"/>
      <c r="UOB33" s="353"/>
      <c r="UOC33" s="354"/>
      <c r="UOD33" s="23"/>
      <c r="UOE33" s="356"/>
      <c r="UOF33" s="290"/>
      <c r="UOG33" s="284"/>
      <c r="UOH33" s="269"/>
      <c r="UOI33" s="280"/>
      <c r="UOJ33" s="285"/>
      <c r="UOK33" s="34"/>
      <c r="UOL33" s="17"/>
      <c r="UOM33" s="74"/>
      <c r="UON33" s="74"/>
      <c r="UOO33" s="74"/>
      <c r="UOP33" s="34"/>
      <c r="UOQ33" s="285"/>
      <c r="UOR33" s="353"/>
      <c r="UOS33" s="354"/>
      <c r="UOT33" s="23"/>
      <c r="UOU33" s="356"/>
      <c r="UOV33" s="290"/>
      <c r="UOW33" s="284"/>
      <c r="UOX33" s="269"/>
      <c r="UOY33" s="280"/>
      <c r="UOZ33" s="285"/>
      <c r="UPA33" s="34"/>
      <c r="UPB33" s="17"/>
      <c r="UPC33" s="74"/>
      <c r="UPD33" s="74"/>
      <c r="UPE33" s="74"/>
      <c r="UPF33" s="34"/>
      <c r="UPG33" s="285"/>
      <c r="UPH33" s="353"/>
      <c r="UPI33" s="354"/>
      <c r="UPJ33" s="23"/>
      <c r="UPK33" s="356"/>
      <c r="UPL33" s="290"/>
      <c r="UPM33" s="284"/>
      <c r="UPN33" s="269"/>
      <c r="UPO33" s="280"/>
      <c r="UPP33" s="285"/>
      <c r="UPQ33" s="34"/>
      <c r="UPR33" s="17"/>
      <c r="UPS33" s="74"/>
      <c r="UPT33" s="74"/>
      <c r="UPU33" s="74"/>
      <c r="UPV33" s="34"/>
      <c r="UPW33" s="285"/>
      <c r="UPX33" s="353"/>
      <c r="UPY33" s="354"/>
      <c r="UPZ33" s="23"/>
      <c r="UQA33" s="356"/>
      <c r="UQB33" s="290"/>
      <c r="UQC33" s="284"/>
      <c r="UQD33" s="269"/>
      <c r="UQE33" s="280"/>
      <c r="UQF33" s="285"/>
      <c r="UQG33" s="34"/>
      <c r="UQH33" s="17"/>
      <c r="UQI33" s="74"/>
      <c r="UQJ33" s="74"/>
      <c r="UQK33" s="74"/>
      <c r="UQL33" s="34"/>
      <c r="UQM33" s="285"/>
      <c r="UQN33" s="353"/>
      <c r="UQO33" s="354"/>
      <c r="UQP33" s="23"/>
      <c r="UQQ33" s="356"/>
      <c r="UQR33" s="290"/>
      <c r="UQS33" s="284"/>
      <c r="UQT33" s="269"/>
      <c r="UQU33" s="280"/>
      <c r="UQV33" s="285"/>
      <c r="UQW33" s="34"/>
      <c r="UQX33" s="17"/>
      <c r="UQY33" s="74"/>
      <c r="UQZ33" s="74"/>
      <c r="URA33" s="74"/>
      <c r="URB33" s="34"/>
      <c r="URC33" s="285"/>
      <c r="URD33" s="353"/>
      <c r="URE33" s="354"/>
      <c r="URF33" s="23"/>
      <c r="URG33" s="356"/>
      <c r="URH33" s="290"/>
      <c r="URI33" s="284"/>
      <c r="URJ33" s="269"/>
      <c r="URK33" s="280"/>
      <c r="URL33" s="285"/>
      <c r="URM33" s="34"/>
      <c r="URN33" s="17"/>
      <c r="URO33" s="74"/>
      <c r="URP33" s="74"/>
      <c r="URQ33" s="74"/>
      <c r="URR33" s="34"/>
      <c r="URS33" s="285"/>
      <c r="URT33" s="353"/>
      <c r="URU33" s="354"/>
      <c r="URV33" s="23"/>
      <c r="URW33" s="356"/>
      <c r="URX33" s="290"/>
      <c r="URY33" s="284"/>
      <c r="URZ33" s="269"/>
      <c r="USA33" s="280"/>
      <c r="USB33" s="285"/>
      <c r="USC33" s="34"/>
      <c r="USD33" s="17"/>
      <c r="USE33" s="74"/>
      <c r="USF33" s="74"/>
      <c r="USG33" s="74"/>
      <c r="USH33" s="34"/>
      <c r="USI33" s="285"/>
      <c r="USJ33" s="353"/>
      <c r="USK33" s="354"/>
      <c r="USL33" s="23"/>
      <c r="USM33" s="356"/>
      <c r="USN33" s="290"/>
      <c r="USO33" s="284"/>
      <c r="USP33" s="269"/>
      <c r="USQ33" s="280"/>
      <c r="USR33" s="285"/>
      <c r="USS33" s="34"/>
      <c r="UST33" s="17"/>
      <c r="USU33" s="74"/>
      <c r="USV33" s="74"/>
      <c r="USW33" s="74"/>
      <c r="USX33" s="34"/>
      <c r="USY33" s="285"/>
      <c r="USZ33" s="353"/>
      <c r="UTA33" s="354"/>
      <c r="UTB33" s="23"/>
      <c r="UTC33" s="356"/>
      <c r="UTD33" s="290"/>
      <c r="UTE33" s="284"/>
      <c r="UTF33" s="269"/>
      <c r="UTG33" s="280"/>
      <c r="UTH33" s="285"/>
      <c r="UTI33" s="34"/>
      <c r="UTJ33" s="17"/>
      <c r="UTK33" s="74"/>
      <c r="UTL33" s="74"/>
      <c r="UTM33" s="74"/>
      <c r="UTN33" s="34"/>
      <c r="UTO33" s="285"/>
      <c r="UTP33" s="353"/>
      <c r="UTQ33" s="354"/>
      <c r="UTR33" s="23"/>
      <c r="UTS33" s="356"/>
      <c r="UTT33" s="290"/>
      <c r="UTU33" s="284"/>
      <c r="UTV33" s="269"/>
      <c r="UTW33" s="280"/>
      <c r="UTX33" s="285"/>
      <c r="UTY33" s="34"/>
      <c r="UTZ33" s="17"/>
      <c r="UUA33" s="74"/>
      <c r="UUB33" s="74"/>
      <c r="UUC33" s="74"/>
      <c r="UUD33" s="34"/>
      <c r="UUE33" s="285"/>
      <c r="UUF33" s="353"/>
      <c r="UUG33" s="354"/>
      <c r="UUH33" s="23"/>
      <c r="UUI33" s="356"/>
      <c r="UUJ33" s="290"/>
      <c r="UUK33" s="284"/>
      <c r="UUL33" s="269"/>
      <c r="UUM33" s="280"/>
      <c r="UUN33" s="285"/>
      <c r="UUO33" s="34"/>
      <c r="UUP33" s="17"/>
      <c r="UUQ33" s="74"/>
      <c r="UUR33" s="74"/>
      <c r="UUS33" s="74"/>
      <c r="UUT33" s="34"/>
      <c r="UUU33" s="285"/>
      <c r="UUV33" s="353"/>
      <c r="UUW33" s="354"/>
      <c r="UUX33" s="23"/>
      <c r="UUY33" s="356"/>
      <c r="UUZ33" s="290"/>
      <c r="UVA33" s="284"/>
      <c r="UVB33" s="269"/>
      <c r="UVC33" s="280"/>
      <c r="UVD33" s="285"/>
      <c r="UVE33" s="34"/>
      <c r="UVF33" s="17"/>
      <c r="UVG33" s="74"/>
      <c r="UVH33" s="74"/>
      <c r="UVI33" s="74"/>
      <c r="UVJ33" s="34"/>
      <c r="UVK33" s="285"/>
      <c r="UVL33" s="353"/>
      <c r="UVM33" s="354"/>
      <c r="UVN33" s="23"/>
      <c r="UVO33" s="356"/>
      <c r="UVP33" s="290"/>
      <c r="UVQ33" s="284"/>
      <c r="UVR33" s="269"/>
      <c r="UVS33" s="280"/>
      <c r="UVT33" s="285"/>
      <c r="UVU33" s="34"/>
      <c r="UVV33" s="17"/>
      <c r="UVW33" s="74"/>
      <c r="UVX33" s="74"/>
      <c r="UVY33" s="74"/>
      <c r="UVZ33" s="34"/>
      <c r="UWA33" s="285"/>
      <c r="UWB33" s="353"/>
      <c r="UWC33" s="354"/>
      <c r="UWD33" s="23"/>
      <c r="UWE33" s="356"/>
      <c r="UWF33" s="290"/>
      <c r="UWG33" s="284"/>
      <c r="UWH33" s="269"/>
      <c r="UWI33" s="280"/>
      <c r="UWJ33" s="285"/>
      <c r="UWK33" s="34"/>
      <c r="UWL33" s="17"/>
      <c r="UWM33" s="74"/>
      <c r="UWN33" s="74"/>
      <c r="UWO33" s="74"/>
      <c r="UWP33" s="34"/>
      <c r="UWQ33" s="285"/>
      <c r="UWR33" s="353"/>
      <c r="UWS33" s="354"/>
      <c r="UWT33" s="23"/>
      <c r="UWU33" s="356"/>
      <c r="UWV33" s="290"/>
      <c r="UWW33" s="284"/>
      <c r="UWX33" s="269"/>
      <c r="UWY33" s="280"/>
      <c r="UWZ33" s="285"/>
      <c r="UXA33" s="34"/>
      <c r="UXB33" s="17"/>
      <c r="UXC33" s="74"/>
      <c r="UXD33" s="74"/>
      <c r="UXE33" s="74"/>
      <c r="UXF33" s="34"/>
      <c r="UXG33" s="285"/>
      <c r="UXH33" s="353"/>
      <c r="UXI33" s="354"/>
      <c r="UXJ33" s="23"/>
      <c r="UXK33" s="356"/>
      <c r="UXL33" s="290"/>
      <c r="UXM33" s="284"/>
      <c r="UXN33" s="269"/>
      <c r="UXO33" s="280"/>
      <c r="UXP33" s="285"/>
      <c r="UXQ33" s="34"/>
      <c r="UXR33" s="17"/>
      <c r="UXS33" s="74"/>
      <c r="UXT33" s="74"/>
      <c r="UXU33" s="74"/>
      <c r="UXV33" s="34"/>
      <c r="UXW33" s="285"/>
      <c r="UXX33" s="353"/>
      <c r="UXY33" s="354"/>
      <c r="UXZ33" s="23"/>
      <c r="UYA33" s="356"/>
      <c r="UYB33" s="290"/>
      <c r="UYC33" s="284"/>
      <c r="UYD33" s="269"/>
      <c r="UYE33" s="280"/>
      <c r="UYF33" s="285"/>
      <c r="UYG33" s="34"/>
      <c r="UYH33" s="17"/>
      <c r="UYI33" s="74"/>
      <c r="UYJ33" s="74"/>
      <c r="UYK33" s="74"/>
      <c r="UYL33" s="34"/>
      <c r="UYM33" s="285"/>
      <c r="UYN33" s="353"/>
      <c r="UYO33" s="354"/>
      <c r="UYP33" s="23"/>
      <c r="UYQ33" s="356"/>
      <c r="UYR33" s="290"/>
      <c r="UYS33" s="284"/>
      <c r="UYT33" s="269"/>
      <c r="UYU33" s="280"/>
      <c r="UYV33" s="285"/>
      <c r="UYW33" s="34"/>
      <c r="UYX33" s="17"/>
      <c r="UYY33" s="74"/>
      <c r="UYZ33" s="74"/>
      <c r="UZA33" s="74"/>
      <c r="UZB33" s="34"/>
      <c r="UZC33" s="285"/>
      <c r="UZD33" s="353"/>
      <c r="UZE33" s="354"/>
      <c r="UZF33" s="23"/>
      <c r="UZG33" s="356"/>
      <c r="UZH33" s="290"/>
      <c r="UZI33" s="284"/>
      <c r="UZJ33" s="269"/>
      <c r="UZK33" s="280"/>
      <c r="UZL33" s="285"/>
      <c r="UZM33" s="34"/>
      <c r="UZN33" s="17"/>
      <c r="UZO33" s="74"/>
      <c r="UZP33" s="74"/>
      <c r="UZQ33" s="74"/>
      <c r="UZR33" s="34"/>
      <c r="UZS33" s="285"/>
      <c r="UZT33" s="353"/>
      <c r="UZU33" s="354"/>
      <c r="UZV33" s="23"/>
      <c r="UZW33" s="356"/>
      <c r="UZX33" s="290"/>
      <c r="UZY33" s="284"/>
      <c r="UZZ33" s="269"/>
      <c r="VAA33" s="280"/>
      <c r="VAB33" s="285"/>
      <c r="VAC33" s="34"/>
      <c r="VAD33" s="17"/>
      <c r="VAE33" s="74"/>
      <c r="VAF33" s="74"/>
      <c r="VAG33" s="74"/>
      <c r="VAH33" s="34"/>
      <c r="VAI33" s="285"/>
      <c r="VAJ33" s="353"/>
      <c r="VAK33" s="354"/>
      <c r="VAL33" s="23"/>
      <c r="VAM33" s="356"/>
      <c r="VAN33" s="290"/>
      <c r="VAO33" s="284"/>
      <c r="VAP33" s="269"/>
      <c r="VAQ33" s="280"/>
      <c r="VAR33" s="285"/>
      <c r="VAS33" s="34"/>
      <c r="VAT33" s="17"/>
      <c r="VAU33" s="74"/>
      <c r="VAV33" s="74"/>
      <c r="VAW33" s="74"/>
      <c r="VAX33" s="34"/>
      <c r="VAY33" s="285"/>
      <c r="VAZ33" s="353"/>
      <c r="VBA33" s="354"/>
      <c r="VBB33" s="23"/>
      <c r="VBC33" s="356"/>
      <c r="VBD33" s="290"/>
      <c r="VBE33" s="284"/>
      <c r="VBF33" s="269"/>
      <c r="VBG33" s="280"/>
      <c r="VBH33" s="285"/>
      <c r="VBI33" s="34"/>
      <c r="VBJ33" s="17"/>
      <c r="VBK33" s="74"/>
      <c r="VBL33" s="74"/>
      <c r="VBM33" s="74"/>
      <c r="VBN33" s="34"/>
      <c r="VBO33" s="285"/>
      <c r="VBP33" s="353"/>
      <c r="VBQ33" s="354"/>
      <c r="VBR33" s="23"/>
      <c r="VBS33" s="356"/>
      <c r="VBT33" s="290"/>
      <c r="VBU33" s="284"/>
      <c r="VBV33" s="269"/>
      <c r="VBW33" s="280"/>
      <c r="VBX33" s="285"/>
      <c r="VBY33" s="34"/>
      <c r="VBZ33" s="17"/>
      <c r="VCA33" s="74"/>
      <c r="VCB33" s="74"/>
      <c r="VCC33" s="74"/>
      <c r="VCD33" s="34"/>
      <c r="VCE33" s="285"/>
      <c r="VCF33" s="353"/>
      <c r="VCG33" s="354"/>
      <c r="VCH33" s="23"/>
      <c r="VCI33" s="356"/>
      <c r="VCJ33" s="290"/>
      <c r="VCK33" s="284"/>
      <c r="VCL33" s="269"/>
      <c r="VCM33" s="280"/>
      <c r="VCN33" s="285"/>
      <c r="VCO33" s="34"/>
      <c r="VCP33" s="17"/>
      <c r="VCQ33" s="74"/>
      <c r="VCR33" s="74"/>
      <c r="VCS33" s="74"/>
      <c r="VCT33" s="34"/>
      <c r="VCU33" s="285"/>
      <c r="VCV33" s="353"/>
      <c r="VCW33" s="354"/>
      <c r="VCX33" s="23"/>
      <c r="VCY33" s="356"/>
      <c r="VCZ33" s="290"/>
      <c r="VDA33" s="284"/>
      <c r="VDB33" s="269"/>
      <c r="VDC33" s="280"/>
      <c r="VDD33" s="285"/>
      <c r="VDE33" s="34"/>
      <c r="VDF33" s="17"/>
      <c r="VDG33" s="74"/>
      <c r="VDH33" s="74"/>
      <c r="VDI33" s="74"/>
      <c r="VDJ33" s="34"/>
      <c r="VDK33" s="285"/>
      <c r="VDL33" s="353"/>
      <c r="VDM33" s="354"/>
      <c r="VDN33" s="23"/>
      <c r="VDO33" s="356"/>
      <c r="VDP33" s="290"/>
      <c r="VDQ33" s="284"/>
      <c r="VDR33" s="269"/>
      <c r="VDS33" s="280"/>
      <c r="VDT33" s="285"/>
      <c r="VDU33" s="34"/>
      <c r="VDV33" s="17"/>
      <c r="VDW33" s="74"/>
      <c r="VDX33" s="74"/>
      <c r="VDY33" s="74"/>
      <c r="VDZ33" s="34"/>
      <c r="VEA33" s="285"/>
      <c r="VEB33" s="353"/>
      <c r="VEC33" s="354"/>
      <c r="VED33" s="23"/>
      <c r="VEE33" s="356"/>
      <c r="VEF33" s="290"/>
      <c r="VEG33" s="284"/>
      <c r="VEH33" s="269"/>
      <c r="VEI33" s="280"/>
      <c r="VEJ33" s="285"/>
      <c r="VEK33" s="34"/>
      <c r="VEL33" s="17"/>
      <c r="VEM33" s="74"/>
      <c r="VEN33" s="74"/>
      <c r="VEO33" s="74"/>
      <c r="VEP33" s="34"/>
      <c r="VEQ33" s="285"/>
      <c r="VER33" s="353"/>
      <c r="VES33" s="354"/>
      <c r="VET33" s="23"/>
      <c r="VEU33" s="356"/>
      <c r="VEV33" s="290"/>
      <c r="VEW33" s="284"/>
      <c r="VEX33" s="269"/>
      <c r="VEY33" s="280"/>
      <c r="VEZ33" s="285"/>
      <c r="VFA33" s="34"/>
      <c r="VFB33" s="17"/>
      <c r="VFC33" s="74"/>
      <c r="VFD33" s="74"/>
      <c r="VFE33" s="74"/>
      <c r="VFF33" s="34"/>
      <c r="VFG33" s="285"/>
      <c r="VFH33" s="353"/>
      <c r="VFI33" s="354"/>
      <c r="VFJ33" s="23"/>
      <c r="VFK33" s="356"/>
      <c r="VFL33" s="290"/>
      <c r="VFM33" s="284"/>
      <c r="VFN33" s="269"/>
      <c r="VFO33" s="280"/>
      <c r="VFP33" s="285"/>
      <c r="VFQ33" s="34"/>
      <c r="VFR33" s="17"/>
      <c r="VFS33" s="74"/>
      <c r="VFT33" s="74"/>
      <c r="VFU33" s="74"/>
      <c r="VFV33" s="34"/>
      <c r="VFW33" s="285"/>
      <c r="VFX33" s="353"/>
      <c r="VFY33" s="354"/>
      <c r="VFZ33" s="23"/>
      <c r="VGA33" s="356"/>
      <c r="VGB33" s="290"/>
      <c r="VGC33" s="284"/>
      <c r="VGD33" s="269"/>
      <c r="VGE33" s="280"/>
      <c r="VGF33" s="285"/>
      <c r="VGG33" s="34"/>
      <c r="VGH33" s="17"/>
      <c r="VGI33" s="74"/>
      <c r="VGJ33" s="74"/>
      <c r="VGK33" s="74"/>
      <c r="VGL33" s="34"/>
      <c r="VGM33" s="285"/>
      <c r="VGN33" s="353"/>
      <c r="VGO33" s="354"/>
      <c r="VGP33" s="23"/>
      <c r="VGQ33" s="356"/>
      <c r="VGR33" s="290"/>
      <c r="VGS33" s="284"/>
      <c r="VGT33" s="269"/>
      <c r="VGU33" s="280"/>
      <c r="VGV33" s="285"/>
      <c r="VGW33" s="34"/>
      <c r="VGX33" s="17"/>
      <c r="VGY33" s="74"/>
      <c r="VGZ33" s="74"/>
      <c r="VHA33" s="74"/>
      <c r="VHB33" s="34"/>
      <c r="VHC33" s="285"/>
      <c r="VHD33" s="353"/>
      <c r="VHE33" s="354"/>
      <c r="VHF33" s="23"/>
      <c r="VHG33" s="356"/>
      <c r="VHH33" s="290"/>
      <c r="VHI33" s="284"/>
      <c r="VHJ33" s="269"/>
      <c r="VHK33" s="280"/>
      <c r="VHL33" s="285"/>
      <c r="VHM33" s="34"/>
      <c r="VHN33" s="17"/>
      <c r="VHO33" s="74"/>
      <c r="VHP33" s="74"/>
      <c r="VHQ33" s="74"/>
      <c r="VHR33" s="34"/>
      <c r="VHS33" s="285"/>
      <c r="VHT33" s="353"/>
      <c r="VHU33" s="354"/>
      <c r="VHV33" s="23"/>
      <c r="VHW33" s="356"/>
      <c r="VHX33" s="290"/>
      <c r="VHY33" s="284"/>
      <c r="VHZ33" s="269"/>
      <c r="VIA33" s="280"/>
      <c r="VIB33" s="285"/>
      <c r="VIC33" s="34"/>
      <c r="VID33" s="17"/>
      <c r="VIE33" s="74"/>
      <c r="VIF33" s="74"/>
      <c r="VIG33" s="74"/>
      <c r="VIH33" s="34"/>
      <c r="VII33" s="285"/>
      <c r="VIJ33" s="353"/>
      <c r="VIK33" s="354"/>
      <c r="VIL33" s="23"/>
      <c r="VIM33" s="356"/>
      <c r="VIN33" s="290"/>
      <c r="VIO33" s="284"/>
      <c r="VIP33" s="269"/>
      <c r="VIQ33" s="280"/>
      <c r="VIR33" s="285"/>
      <c r="VIS33" s="34"/>
      <c r="VIT33" s="17"/>
      <c r="VIU33" s="74"/>
      <c r="VIV33" s="74"/>
      <c r="VIW33" s="74"/>
      <c r="VIX33" s="34"/>
      <c r="VIY33" s="285"/>
      <c r="VIZ33" s="353"/>
      <c r="VJA33" s="354"/>
      <c r="VJB33" s="23"/>
      <c r="VJC33" s="356"/>
      <c r="VJD33" s="290"/>
      <c r="VJE33" s="284"/>
      <c r="VJF33" s="269"/>
      <c r="VJG33" s="280"/>
      <c r="VJH33" s="285"/>
      <c r="VJI33" s="34"/>
      <c r="VJJ33" s="17"/>
      <c r="VJK33" s="74"/>
      <c r="VJL33" s="74"/>
      <c r="VJM33" s="74"/>
      <c r="VJN33" s="34"/>
      <c r="VJO33" s="285"/>
      <c r="VJP33" s="353"/>
      <c r="VJQ33" s="354"/>
      <c r="VJR33" s="23"/>
      <c r="VJS33" s="356"/>
      <c r="VJT33" s="290"/>
      <c r="VJU33" s="284"/>
      <c r="VJV33" s="269"/>
      <c r="VJW33" s="280"/>
      <c r="VJX33" s="285"/>
      <c r="VJY33" s="34"/>
      <c r="VJZ33" s="17"/>
      <c r="VKA33" s="74"/>
      <c r="VKB33" s="74"/>
      <c r="VKC33" s="74"/>
      <c r="VKD33" s="34"/>
      <c r="VKE33" s="285"/>
      <c r="VKF33" s="353"/>
      <c r="VKG33" s="354"/>
      <c r="VKH33" s="23"/>
      <c r="VKI33" s="356"/>
      <c r="VKJ33" s="290"/>
      <c r="VKK33" s="284"/>
      <c r="VKL33" s="269"/>
      <c r="VKM33" s="280"/>
      <c r="VKN33" s="285"/>
      <c r="VKO33" s="34"/>
      <c r="VKP33" s="17"/>
      <c r="VKQ33" s="74"/>
      <c r="VKR33" s="74"/>
      <c r="VKS33" s="74"/>
      <c r="VKT33" s="34"/>
      <c r="VKU33" s="285"/>
      <c r="VKV33" s="353"/>
      <c r="VKW33" s="354"/>
      <c r="VKX33" s="23"/>
      <c r="VKY33" s="356"/>
      <c r="VKZ33" s="290"/>
      <c r="VLA33" s="284"/>
      <c r="VLB33" s="269"/>
      <c r="VLC33" s="280"/>
      <c r="VLD33" s="285"/>
      <c r="VLE33" s="34"/>
      <c r="VLF33" s="17"/>
      <c r="VLG33" s="74"/>
      <c r="VLH33" s="74"/>
      <c r="VLI33" s="74"/>
      <c r="VLJ33" s="34"/>
      <c r="VLK33" s="285"/>
      <c r="VLL33" s="353"/>
      <c r="VLM33" s="354"/>
      <c r="VLN33" s="23"/>
      <c r="VLO33" s="356"/>
      <c r="VLP33" s="290"/>
      <c r="VLQ33" s="284"/>
      <c r="VLR33" s="269"/>
      <c r="VLS33" s="280"/>
      <c r="VLT33" s="285"/>
      <c r="VLU33" s="34"/>
      <c r="VLV33" s="17"/>
      <c r="VLW33" s="74"/>
      <c r="VLX33" s="74"/>
      <c r="VLY33" s="74"/>
      <c r="VLZ33" s="34"/>
      <c r="VMA33" s="285"/>
      <c r="VMB33" s="353"/>
      <c r="VMC33" s="354"/>
      <c r="VMD33" s="23"/>
      <c r="VME33" s="356"/>
      <c r="VMF33" s="290"/>
      <c r="VMG33" s="284"/>
      <c r="VMH33" s="269"/>
      <c r="VMI33" s="280"/>
      <c r="VMJ33" s="285"/>
      <c r="VMK33" s="34"/>
      <c r="VML33" s="17"/>
      <c r="VMM33" s="74"/>
      <c r="VMN33" s="74"/>
      <c r="VMO33" s="74"/>
      <c r="VMP33" s="34"/>
      <c r="VMQ33" s="285"/>
      <c r="VMR33" s="353"/>
      <c r="VMS33" s="354"/>
      <c r="VMT33" s="23"/>
      <c r="VMU33" s="356"/>
      <c r="VMV33" s="290"/>
      <c r="VMW33" s="284"/>
      <c r="VMX33" s="269"/>
      <c r="VMY33" s="280"/>
      <c r="VMZ33" s="285"/>
      <c r="VNA33" s="34"/>
      <c r="VNB33" s="17"/>
      <c r="VNC33" s="74"/>
      <c r="VND33" s="74"/>
      <c r="VNE33" s="74"/>
      <c r="VNF33" s="34"/>
      <c r="VNG33" s="285"/>
      <c r="VNH33" s="353"/>
      <c r="VNI33" s="354"/>
      <c r="VNJ33" s="23"/>
      <c r="VNK33" s="356"/>
      <c r="VNL33" s="290"/>
      <c r="VNM33" s="284"/>
      <c r="VNN33" s="269"/>
      <c r="VNO33" s="280"/>
      <c r="VNP33" s="285"/>
      <c r="VNQ33" s="34"/>
      <c r="VNR33" s="17"/>
      <c r="VNS33" s="74"/>
      <c r="VNT33" s="74"/>
      <c r="VNU33" s="74"/>
      <c r="VNV33" s="34"/>
      <c r="VNW33" s="285"/>
      <c r="VNX33" s="353"/>
      <c r="VNY33" s="354"/>
      <c r="VNZ33" s="23"/>
      <c r="VOA33" s="356"/>
      <c r="VOB33" s="290"/>
      <c r="VOC33" s="284"/>
      <c r="VOD33" s="269"/>
      <c r="VOE33" s="280"/>
      <c r="VOF33" s="285"/>
      <c r="VOG33" s="34"/>
      <c r="VOH33" s="17"/>
      <c r="VOI33" s="74"/>
      <c r="VOJ33" s="74"/>
      <c r="VOK33" s="74"/>
      <c r="VOL33" s="34"/>
      <c r="VOM33" s="285"/>
      <c r="VON33" s="353"/>
      <c r="VOO33" s="354"/>
      <c r="VOP33" s="23"/>
      <c r="VOQ33" s="356"/>
      <c r="VOR33" s="290"/>
      <c r="VOS33" s="284"/>
      <c r="VOT33" s="269"/>
      <c r="VOU33" s="280"/>
      <c r="VOV33" s="285"/>
      <c r="VOW33" s="34"/>
      <c r="VOX33" s="17"/>
      <c r="VOY33" s="74"/>
      <c r="VOZ33" s="74"/>
      <c r="VPA33" s="74"/>
      <c r="VPB33" s="34"/>
      <c r="VPC33" s="285"/>
      <c r="VPD33" s="353"/>
      <c r="VPE33" s="354"/>
      <c r="VPF33" s="23"/>
      <c r="VPG33" s="356"/>
      <c r="VPH33" s="290"/>
      <c r="VPI33" s="284"/>
      <c r="VPJ33" s="269"/>
      <c r="VPK33" s="280"/>
      <c r="VPL33" s="285"/>
      <c r="VPM33" s="34"/>
      <c r="VPN33" s="17"/>
      <c r="VPO33" s="74"/>
      <c r="VPP33" s="74"/>
      <c r="VPQ33" s="74"/>
      <c r="VPR33" s="34"/>
      <c r="VPS33" s="285"/>
      <c r="VPT33" s="353"/>
      <c r="VPU33" s="354"/>
      <c r="VPV33" s="23"/>
      <c r="VPW33" s="356"/>
      <c r="VPX33" s="290"/>
      <c r="VPY33" s="284"/>
      <c r="VPZ33" s="269"/>
      <c r="VQA33" s="280"/>
      <c r="VQB33" s="285"/>
      <c r="VQC33" s="34"/>
      <c r="VQD33" s="17"/>
      <c r="VQE33" s="74"/>
      <c r="VQF33" s="74"/>
      <c r="VQG33" s="74"/>
      <c r="VQH33" s="34"/>
      <c r="VQI33" s="285"/>
      <c r="VQJ33" s="353"/>
      <c r="VQK33" s="354"/>
      <c r="VQL33" s="23"/>
      <c r="VQM33" s="356"/>
      <c r="VQN33" s="290"/>
      <c r="VQO33" s="284"/>
      <c r="VQP33" s="269"/>
      <c r="VQQ33" s="280"/>
      <c r="VQR33" s="285"/>
      <c r="VQS33" s="34"/>
      <c r="VQT33" s="17"/>
      <c r="VQU33" s="74"/>
      <c r="VQV33" s="74"/>
      <c r="VQW33" s="74"/>
      <c r="VQX33" s="34"/>
      <c r="VQY33" s="285"/>
      <c r="VQZ33" s="353"/>
      <c r="VRA33" s="354"/>
      <c r="VRB33" s="23"/>
      <c r="VRC33" s="356"/>
      <c r="VRD33" s="290"/>
      <c r="VRE33" s="284"/>
      <c r="VRF33" s="269"/>
      <c r="VRG33" s="280"/>
      <c r="VRH33" s="285"/>
      <c r="VRI33" s="34"/>
      <c r="VRJ33" s="17"/>
      <c r="VRK33" s="74"/>
      <c r="VRL33" s="74"/>
      <c r="VRM33" s="74"/>
      <c r="VRN33" s="34"/>
      <c r="VRO33" s="285"/>
      <c r="VRP33" s="353"/>
      <c r="VRQ33" s="354"/>
      <c r="VRR33" s="23"/>
      <c r="VRS33" s="356"/>
      <c r="VRT33" s="290"/>
      <c r="VRU33" s="284"/>
      <c r="VRV33" s="269"/>
      <c r="VRW33" s="280"/>
      <c r="VRX33" s="285"/>
      <c r="VRY33" s="34"/>
      <c r="VRZ33" s="17"/>
      <c r="VSA33" s="74"/>
      <c r="VSB33" s="74"/>
      <c r="VSC33" s="74"/>
      <c r="VSD33" s="34"/>
      <c r="VSE33" s="285"/>
      <c r="VSF33" s="353"/>
      <c r="VSG33" s="354"/>
      <c r="VSH33" s="23"/>
      <c r="VSI33" s="356"/>
      <c r="VSJ33" s="290"/>
      <c r="VSK33" s="284"/>
      <c r="VSL33" s="269"/>
      <c r="VSM33" s="280"/>
      <c r="VSN33" s="285"/>
      <c r="VSO33" s="34"/>
      <c r="VSP33" s="17"/>
      <c r="VSQ33" s="74"/>
      <c r="VSR33" s="74"/>
      <c r="VSS33" s="74"/>
      <c r="VST33" s="34"/>
      <c r="VSU33" s="285"/>
      <c r="VSV33" s="353"/>
      <c r="VSW33" s="354"/>
      <c r="VSX33" s="23"/>
      <c r="VSY33" s="356"/>
      <c r="VSZ33" s="290"/>
      <c r="VTA33" s="284"/>
      <c r="VTB33" s="269"/>
      <c r="VTC33" s="280"/>
      <c r="VTD33" s="285"/>
      <c r="VTE33" s="34"/>
      <c r="VTF33" s="17"/>
      <c r="VTG33" s="74"/>
      <c r="VTH33" s="74"/>
      <c r="VTI33" s="74"/>
      <c r="VTJ33" s="34"/>
      <c r="VTK33" s="285"/>
      <c r="VTL33" s="353"/>
      <c r="VTM33" s="354"/>
      <c r="VTN33" s="23"/>
      <c r="VTO33" s="356"/>
      <c r="VTP33" s="290"/>
      <c r="VTQ33" s="284"/>
      <c r="VTR33" s="269"/>
      <c r="VTS33" s="280"/>
      <c r="VTT33" s="285"/>
      <c r="VTU33" s="34"/>
      <c r="VTV33" s="17"/>
      <c r="VTW33" s="74"/>
      <c r="VTX33" s="74"/>
      <c r="VTY33" s="74"/>
      <c r="VTZ33" s="34"/>
      <c r="VUA33" s="285"/>
      <c r="VUB33" s="353"/>
      <c r="VUC33" s="354"/>
      <c r="VUD33" s="23"/>
      <c r="VUE33" s="356"/>
      <c r="VUF33" s="290"/>
      <c r="VUG33" s="284"/>
      <c r="VUH33" s="269"/>
      <c r="VUI33" s="280"/>
      <c r="VUJ33" s="285"/>
      <c r="VUK33" s="34"/>
      <c r="VUL33" s="17"/>
      <c r="VUM33" s="74"/>
      <c r="VUN33" s="74"/>
      <c r="VUO33" s="74"/>
      <c r="VUP33" s="34"/>
      <c r="VUQ33" s="285"/>
      <c r="VUR33" s="353"/>
      <c r="VUS33" s="354"/>
      <c r="VUT33" s="23"/>
      <c r="VUU33" s="356"/>
      <c r="VUV33" s="290"/>
      <c r="VUW33" s="284"/>
      <c r="VUX33" s="269"/>
      <c r="VUY33" s="280"/>
      <c r="VUZ33" s="285"/>
      <c r="VVA33" s="34"/>
      <c r="VVB33" s="17"/>
      <c r="VVC33" s="74"/>
      <c r="VVD33" s="74"/>
      <c r="VVE33" s="74"/>
      <c r="VVF33" s="34"/>
      <c r="VVG33" s="285"/>
      <c r="VVH33" s="353"/>
      <c r="VVI33" s="354"/>
      <c r="VVJ33" s="23"/>
      <c r="VVK33" s="356"/>
      <c r="VVL33" s="290"/>
      <c r="VVM33" s="284"/>
      <c r="VVN33" s="269"/>
      <c r="VVO33" s="280"/>
      <c r="VVP33" s="285"/>
      <c r="VVQ33" s="34"/>
      <c r="VVR33" s="17"/>
      <c r="VVS33" s="74"/>
      <c r="VVT33" s="74"/>
      <c r="VVU33" s="74"/>
      <c r="VVV33" s="34"/>
      <c r="VVW33" s="285"/>
      <c r="VVX33" s="353"/>
      <c r="VVY33" s="354"/>
      <c r="VVZ33" s="23"/>
      <c r="VWA33" s="356"/>
      <c r="VWB33" s="290"/>
      <c r="VWC33" s="284"/>
      <c r="VWD33" s="269"/>
      <c r="VWE33" s="280"/>
      <c r="VWF33" s="285"/>
      <c r="VWG33" s="34"/>
      <c r="VWH33" s="17"/>
      <c r="VWI33" s="74"/>
      <c r="VWJ33" s="74"/>
      <c r="VWK33" s="74"/>
      <c r="VWL33" s="34"/>
      <c r="VWM33" s="285"/>
      <c r="VWN33" s="353"/>
      <c r="VWO33" s="354"/>
      <c r="VWP33" s="23"/>
      <c r="VWQ33" s="356"/>
      <c r="VWR33" s="290"/>
      <c r="VWS33" s="284"/>
      <c r="VWT33" s="269"/>
      <c r="VWU33" s="280"/>
      <c r="VWV33" s="285"/>
      <c r="VWW33" s="34"/>
      <c r="VWX33" s="17"/>
      <c r="VWY33" s="74"/>
      <c r="VWZ33" s="74"/>
      <c r="VXA33" s="74"/>
      <c r="VXB33" s="34"/>
      <c r="VXC33" s="285"/>
      <c r="VXD33" s="353"/>
      <c r="VXE33" s="354"/>
      <c r="VXF33" s="23"/>
      <c r="VXG33" s="356"/>
      <c r="VXH33" s="290"/>
      <c r="VXI33" s="284"/>
      <c r="VXJ33" s="269"/>
      <c r="VXK33" s="280"/>
      <c r="VXL33" s="285"/>
      <c r="VXM33" s="34"/>
      <c r="VXN33" s="17"/>
      <c r="VXO33" s="74"/>
      <c r="VXP33" s="74"/>
      <c r="VXQ33" s="74"/>
      <c r="VXR33" s="34"/>
      <c r="VXS33" s="285"/>
      <c r="VXT33" s="353"/>
      <c r="VXU33" s="354"/>
      <c r="VXV33" s="23"/>
      <c r="VXW33" s="356"/>
      <c r="VXX33" s="290"/>
      <c r="VXY33" s="284"/>
      <c r="VXZ33" s="269"/>
      <c r="VYA33" s="280"/>
      <c r="VYB33" s="285"/>
      <c r="VYC33" s="34"/>
      <c r="VYD33" s="17"/>
      <c r="VYE33" s="74"/>
      <c r="VYF33" s="74"/>
      <c r="VYG33" s="74"/>
      <c r="VYH33" s="34"/>
      <c r="VYI33" s="285"/>
      <c r="VYJ33" s="353"/>
      <c r="VYK33" s="354"/>
      <c r="VYL33" s="23"/>
      <c r="VYM33" s="356"/>
      <c r="VYN33" s="290"/>
      <c r="VYO33" s="284"/>
      <c r="VYP33" s="269"/>
      <c r="VYQ33" s="280"/>
      <c r="VYR33" s="285"/>
      <c r="VYS33" s="34"/>
      <c r="VYT33" s="17"/>
      <c r="VYU33" s="74"/>
      <c r="VYV33" s="74"/>
      <c r="VYW33" s="74"/>
      <c r="VYX33" s="34"/>
      <c r="VYY33" s="285"/>
      <c r="VYZ33" s="353"/>
      <c r="VZA33" s="354"/>
      <c r="VZB33" s="23"/>
      <c r="VZC33" s="356"/>
      <c r="VZD33" s="290"/>
      <c r="VZE33" s="284"/>
      <c r="VZF33" s="269"/>
      <c r="VZG33" s="280"/>
      <c r="VZH33" s="285"/>
      <c r="VZI33" s="34"/>
      <c r="VZJ33" s="17"/>
      <c r="VZK33" s="74"/>
      <c r="VZL33" s="74"/>
      <c r="VZM33" s="74"/>
      <c r="VZN33" s="34"/>
      <c r="VZO33" s="285"/>
      <c r="VZP33" s="353"/>
      <c r="VZQ33" s="354"/>
      <c r="VZR33" s="23"/>
      <c r="VZS33" s="356"/>
      <c r="VZT33" s="290"/>
      <c r="VZU33" s="284"/>
      <c r="VZV33" s="269"/>
      <c r="VZW33" s="280"/>
      <c r="VZX33" s="285"/>
      <c r="VZY33" s="34"/>
      <c r="VZZ33" s="17"/>
      <c r="WAA33" s="74"/>
      <c r="WAB33" s="74"/>
      <c r="WAC33" s="74"/>
      <c r="WAD33" s="34"/>
      <c r="WAE33" s="285"/>
      <c r="WAF33" s="353"/>
      <c r="WAG33" s="354"/>
      <c r="WAH33" s="23"/>
      <c r="WAI33" s="356"/>
      <c r="WAJ33" s="290"/>
      <c r="WAK33" s="284"/>
      <c r="WAL33" s="269"/>
      <c r="WAM33" s="280"/>
      <c r="WAN33" s="285"/>
      <c r="WAO33" s="34"/>
      <c r="WAP33" s="17"/>
      <c r="WAQ33" s="74"/>
      <c r="WAR33" s="74"/>
      <c r="WAS33" s="74"/>
      <c r="WAT33" s="34"/>
      <c r="WAU33" s="285"/>
      <c r="WAV33" s="353"/>
      <c r="WAW33" s="354"/>
      <c r="WAX33" s="23"/>
      <c r="WAY33" s="356"/>
      <c r="WAZ33" s="290"/>
      <c r="WBA33" s="284"/>
      <c r="WBB33" s="269"/>
      <c r="WBC33" s="280"/>
      <c r="WBD33" s="285"/>
      <c r="WBE33" s="34"/>
      <c r="WBF33" s="17"/>
      <c r="WBG33" s="74"/>
      <c r="WBH33" s="74"/>
      <c r="WBI33" s="74"/>
      <c r="WBJ33" s="34"/>
      <c r="WBK33" s="285"/>
      <c r="WBL33" s="353"/>
      <c r="WBM33" s="354"/>
      <c r="WBN33" s="23"/>
      <c r="WBO33" s="356"/>
      <c r="WBP33" s="290"/>
      <c r="WBQ33" s="284"/>
      <c r="WBR33" s="269"/>
      <c r="WBS33" s="280"/>
      <c r="WBT33" s="285"/>
      <c r="WBU33" s="34"/>
      <c r="WBV33" s="17"/>
      <c r="WBW33" s="74"/>
      <c r="WBX33" s="74"/>
      <c r="WBY33" s="74"/>
      <c r="WBZ33" s="34"/>
      <c r="WCA33" s="285"/>
      <c r="WCB33" s="353"/>
      <c r="WCC33" s="354"/>
      <c r="WCD33" s="23"/>
      <c r="WCE33" s="356"/>
      <c r="WCF33" s="290"/>
      <c r="WCG33" s="284"/>
      <c r="WCH33" s="269"/>
      <c r="WCI33" s="280"/>
      <c r="WCJ33" s="285"/>
      <c r="WCK33" s="34"/>
      <c r="WCL33" s="17"/>
      <c r="WCM33" s="74"/>
      <c r="WCN33" s="74"/>
      <c r="WCO33" s="74"/>
      <c r="WCP33" s="34"/>
      <c r="WCQ33" s="285"/>
      <c r="WCR33" s="353"/>
      <c r="WCS33" s="354"/>
      <c r="WCT33" s="23"/>
      <c r="WCU33" s="356"/>
      <c r="WCV33" s="290"/>
      <c r="WCW33" s="284"/>
      <c r="WCX33" s="269"/>
      <c r="WCY33" s="280"/>
      <c r="WCZ33" s="285"/>
      <c r="WDA33" s="34"/>
      <c r="WDB33" s="17"/>
      <c r="WDC33" s="74"/>
      <c r="WDD33" s="74"/>
      <c r="WDE33" s="74"/>
      <c r="WDF33" s="34"/>
      <c r="WDG33" s="285"/>
      <c r="WDH33" s="353"/>
      <c r="WDI33" s="354"/>
      <c r="WDJ33" s="23"/>
      <c r="WDK33" s="356"/>
      <c r="WDL33" s="290"/>
      <c r="WDM33" s="284"/>
      <c r="WDN33" s="269"/>
      <c r="WDO33" s="280"/>
      <c r="WDP33" s="285"/>
      <c r="WDQ33" s="34"/>
      <c r="WDR33" s="17"/>
      <c r="WDS33" s="74"/>
      <c r="WDT33" s="74"/>
      <c r="WDU33" s="74"/>
      <c r="WDV33" s="34"/>
      <c r="WDW33" s="285"/>
      <c r="WDX33" s="353"/>
      <c r="WDY33" s="354"/>
      <c r="WDZ33" s="23"/>
      <c r="WEA33" s="356"/>
      <c r="WEB33" s="290"/>
      <c r="WEC33" s="284"/>
      <c r="WED33" s="269"/>
      <c r="WEE33" s="280"/>
      <c r="WEF33" s="285"/>
      <c r="WEG33" s="34"/>
      <c r="WEH33" s="17"/>
      <c r="WEI33" s="74"/>
      <c r="WEJ33" s="74"/>
      <c r="WEK33" s="74"/>
      <c r="WEL33" s="34"/>
      <c r="WEM33" s="285"/>
      <c r="WEN33" s="353"/>
      <c r="WEO33" s="354"/>
      <c r="WEP33" s="23"/>
      <c r="WEQ33" s="356"/>
      <c r="WER33" s="290"/>
      <c r="WES33" s="284"/>
      <c r="WET33" s="269"/>
      <c r="WEU33" s="280"/>
      <c r="WEV33" s="285"/>
      <c r="WEW33" s="34"/>
      <c r="WEX33" s="17"/>
      <c r="WEY33" s="74"/>
      <c r="WEZ33" s="74"/>
      <c r="WFA33" s="74"/>
      <c r="WFB33" s="34"/>
      <c r="WFC33" s="285"/>
      <c r="WFD33" s="353"/>
      <c r="WFE33" s="354"/>
      <c r="WFF33" s="23"/>
      <c r="WFG33" s="356"/>
      <c r="WFH33" s="290"/>
      <c r="WFI33" s="284"/>
      <c r="WFJ33" s="269"/>
      <c r="WFK33" s="280"/>
      <c r="WFL33" s="285"/>
      <c r="WFM33" s="34"/>
      <c r="WFN33" s="17"/>
      <c r="WFO33" s="74"/>
      <c r="WFP33" s="74"/>
      <c r="WFQ33" s="74"/>
      <c r="WFR33" s="34"/>
      <c r="WFS33" s="285"/>
      <c r="WFT33" s="353"/>
      <c r="WFU33" s="354"/>
      <c r="WFV33" s="23"/>
      <c r="WFW33" s="356"/>
      <c r="WFX33" s="290"/>
      <c r="WFY33" s="284"/>
      <c r="WFZ33" s="269"/>
      <c r="WGA33" s="280"/>
      <c r="WGB33" s="285"/>
      <c r="WGC33" s="34"/>
      <c r="WGD33" s="17"/>
      <c r="WGE33" s="74"/>
      <c r="WGF33" s="74"/>
      <c r="WGG33" s="74"/>
      <c r="WGH33" s="34"/>
      <c r="WGI33" s="285"/>
      <c r="WGJ33" s="353"/>
      <c r="WGK33" s="354"/>
      <c r="WGL33" s="23"/>
      <c r="WGM33" s="356"/>
      <c r="WGN33" s="290"/>
      <c r="WGO33" s="284"/>
      <c r="WGP33" s="269"/>
      <c r="WGQ33" s="280"/>
      <c r="WGR33" s="285"/>
      <c r="WGS33" s="34"/>
      <c r="WGT33" s="17"/>
      <c r="WGU33" s="74"/>
      <c r="WGV33" s="74"/>
      <c r="WGW33" s="74"/>
      <c r="WGX33" s="34"/>
      <c r="WGY33" s="285"/>
      <c r="WGZ33" s="353"/>
      <c r="WHA33" s="354"/>
      <c r="WHB33" s="23"/>
      <c r="WHC33" s="356"/>
      <c r="WHD33" s="290"/>
      <c r="WHE33" s="284"/>
      <c r="WHF33" s="269"/>
      <c r="WHG33" s="280"/>
      <c r="WHH33" s="285"/>
      <c r="WHI33" s="34"/>
      <c r="WHJ33" s="17"/>
      <c r="WHK33" s="74"/>
      <c r="WHL33" s="74"/>
      <c r="WHM33" s="74"/>
      <c r="WHN33" s="34"/>
      <c r="WHO33" s="285"/>
      <c r="WHP33" s="353"/>
      <c r="WHQ33" s="354"/>
      <c r="WHR33" s="23"/>
      <c r="WHS33" s="356"/>
      <c r="WHT33" s="290"/>
      <c r="WHU33" s="284"/>
      <c r="WHV33" s="269"/>
      <c r="WHW33" s="280"/>
      <c r="WHX33" s="285"/>
      <c r="WHY33" s="34"/>
      <c r="WHZ33" s="17"/>
      <c r="WIA33" s="74"/>
      <c r="WIB33" s="74"/>
      <c r="WIC33" s="74"/>
      <c r="WID33" s="34"/>
      <c r="WIE33" s="285"/>
      <c r="WIF33" s="353"/>
      <c r="WIG33" s="354"/>
      <c r="WIH33" s="23"/>
      <c r="WII33" s="356"/>
      <c r="WIJ33" s="290"/>
      <c r="WIK33" s="284"/>
      <c r="WIL33" s="269"/>
      <c r="WIM33" s="280"/>
      <c r="WIN33" s="285"/>
      <c r="WIO33" s="34"/>
      <c r="WIP33" s="17"/>
      <c r="WIQ33" s="74"/>
      <c r="WIR33" s="74"/>
      <c r="WIS33" s="74"/>
      <c r="WIT33" s="34"/>
      <c r="WIU33" s="285"/>
      <c r="WIV33" s="353"/>
      <c r="WIW33" s="354"/>
      <c r="WIX33" s="23"/>
      <c r="WIY33" s="356"/>
      <c r="WIZ33" s="290"/>
      <c r="WJA33" s="284"/>
      <c r="WJB33" s="269"/>
      <c r="WJC33" s="280"/>
      <c r="WJD33" s="285"/>
      <c r="WJE33" s="34"/>
      <c r="WJF33" s="17"/>
      <c r="WJG33" s="74"/>
      <c r="WJH33" s="74"/>
      <c r="WJI33" s="74"/>
      <c r="WJJ33" s="34"/>
      <c r="WJK33" s="285"/>
      <c r="WJL33" s="353"/>
      <c r="WJM33" s="354"/>
      <c r="WJN33" s="23"/>
      <c r="WJO33" s="356"/>
      <c r="WJP33" s="290"/>
      <c r="WJQ33" s="284"/>
      <c r="WJR33" s="269"/>
      <c r="WJS33" s="280"/>
      <c r="WJT33" s="285"/>
      <c r="WJU33" s="34"/>
      <c r="WJV33" s="17"/>
      <c r="WJW33" s="74"/>
      <c r="WJX33" s="74"/>
      <c r="WJY33" s="74"/>
      <c r="WJZ33" s="34"/>
      <c r="WKA33" s="285"/>
      <c r="WKB33" s="353"/>
      <c r="WKC33" s="354"/>
      <c r="WKD33" s="23"/>
      <c r="WKE33" s="356"/>
      <c r="WKF33" s="290"/>
      <c r="WKG33" s="284"/>
      <c r="WKH33" s="269"/>
      <c r="WKI33" s="280"/>
      <c r="WKJ33" s="285"/>
      <c r="WKK33" s="34"/>
      <c r="WKL33" s="17"/>
      <c r="WKM33" s="74"/>
      <c r="WKN33" s="74"/>
      <c r="WKO33" s="74"/>
      <c r="WKP33" s="34"/>
      <c r="WKQ33" s="285"/>
      <c r="WKR33" s="353"/>
      <c r="WKS33" s="354"/>
      <c r="WKT33" s="23"/>
      <c r="WKU33" s="356"/>
      <c r="WKV33" s="290"/>
      <c r="WKW33" s="284"/>
      <c r="WKX33" s="269"/>
      <c r="WKY33" s="280"/>
      <c r="WKZ33" s="285"/>
      <c r="WLA33" s="34"/>
      <c r="WLB33" s="17"/>
      <c r="WLC33" s="74"/>
      <c r="WLD33" s="74"/>
      <c r="WLE33" s="74"/>
      <c r="WLF33" s="34"/>
      <c r="WLG33" s="285"/>
      <c r="WLH33" s="353"/>
      <c r="WLI33" s="354"/>
      <c r="WLJ33" s="23"/>
      <c r="WLK33" s="356"/>
      <c r="WLL33" s="290"/>
      <c r="WLM33" s="284"/>
      <c r="WLN33" s="269"/>
      <c r="WLO33" s="280"/>
      <c r="WLP33" s="285"/>
      <c r="WLQ33" s="34"/>
      <c r="WLR33" s="17"/>
      <c r="WLS33" s="74"/>
      <c r="WLT33" s="74"/>
      <c r="WLU33" s="74"/>
      <c r="WLV33" s="34"/>
      <c r="WLW33" s="285"/>
      <c r="WLX33" s="353"/>
      <c r="WLY33" s="354"/>
      <c r="WLZ33" s="23"/>
      <c r="WMA33" s="356"/>
      <c r="WMB33" s="290"/>
      <c r="WMC33" s="284"/>
      <c r="WMD33" s="269"/>
      <c r="WME33" s="280"/>
      <c r="WMF33" s="285"/>
      <c r="WMG33" s="34"/>
      <c r="WMH33" s="17"/>
      <c r="WMI33" s="74"/>
      <c r="WMJ33" s="74"/>
      <c r="WMK33" s="74"/>
      <c r="WML33" s="34"/>
      <c r="WMM33" s="285"/>
      <c r="WMN33" s="353"/>
      <c r="WMO33" s="354"/>
      <c r="WMP33" s="23"/>
      <c r="WMQ33" s="356"/>
      <c r="WMR33" s="290"/>
      <c r="WMS33" s="284"/>
      <c r="WMT33" s="269"/>
      <c r="WMU33" s="280"/>
      <c r="WMV33" s="285"/>
      <c r="WMW33" s="34"/>
      <c r="WMX33" s="17"/>
      <c r="WMY33" s="74"/>
      <c r="WMZ33" s="74"/>
      <c r="WNA33" s="74"/>
      <c r="WNB33" s="34"/>
      <c r="WNC33" s="285"/>
      <c r="WND33" s="353"/>
      <c r="WNE33" s="354"/>
      <c r="WNF33" s="23"/>
      <c r="WNG33" s="356"/>
      <c r="WNH33" s="290"/>
      <c r="WNI33" s="284"/>
      <c r="WNJ33" s="269"/>
      <c r="WNK33" s="280"/>
      <c r="WNL33" s="285"/>
      <c r="WNM33" s="34"/>
      <c r="WNN33" s="17"/>
      <c r="WNO33" s="74"/>
      <c r="WNP33" s="74"/>
      <c r="WNQ33" s="74"/>
      <c r="WNR33" s="34"/>
      <c r="WNS33" s="285"/>
      <c r="WNT33" s="353"/>
      <c r="WNU33" s="354"/>
      <c r="WNV33" s="23"/>
      <c r="WNW33" s="356"/>
      <c r="WNX33" s="290"/>
      <c r="WNY33" s="284"/>
      <c r="WNZ33" s="269"/>
      <c r="WOA33" s="280"/>
      <c r="WOB33" s="285"/>
      <c r="WOC33" s="34"/>
      <c r="WOD33" s="17"/>
      <c r="WOE33" s="74"/>
      <c r="WOF33" s="74"/>
      <c r="WOG33" s="74"/>
      <c r="WOH33" s="34"/>
      <c r="WOI33" s="285"/>
      <c r="WOJ33" s="353"/>
      <c r="WOK33" s="354"/>
      <c r="WOL33" s="23"/>
      <c r="WOM33" s="356"/>
      <c r="WON33" s="290"/>
      <c r="WOO33" s="284"/>
      <c r="WOP33" s="269"/>
      <c r="WOQ33" s="280"/>
      <c r="WOR33" s="285"/>
      <c r="WOS33" s="34"/>
      <c r="WOT33" s="17"/>
      <c r="WOU33" s="74"/>
      <c r="WOV33" s="74"/>
      <c r="WOW33" s="74"/>
      <c r="WOX33" s="34"/>
      <c r="WOY33" s="285"/>
      <c r="WOZ33" s="353"/>
      <c r="WPA33" s="354"/>
      <c r="WPB33" s="23"/>
      <c r="WPC33" s="356"/>
      <c r="WPD33" s="290"/>
      <c r="WPE33" s="284"/>
      <c r="WPF33" s="269"/>
      <c r="WPG33" s="280"/>
      <c r="WPH33" s="285"/>
      <c r="WPI33" s="34"/>
      <c r="WPJ33" s="17"/>
      <c r="WPK33" s="74"/>
      <c r="WPL33" s="74"/>
      <c r="WPM33" s="74"/>
      <c r="WPN33" s="34"/>
      <c r="WPO33" s="285"/>
      <c r="WPP33" s="353"/>
      <c r="WPQ33" s="354"/>
      <c r="WPR33" s="23"/>
      <c r="WPS33" s="356"/>
      <c r="WPT33" s="290"/>
      <c r="WPU33" s="284"/>
      <c r="WPV33" s="269"/>
      <c r="WPW33" s="280"/>
      <c r="WPX33" s="285"/>
      <c r="WPY33" s="34"/>
      <c r="WPZ33" s="17"/>
      <c r="WQA33" s="74"/>
      <c r="WQB33" s="74"/>
      <c r="WQC33" s="74"/>
      <c r="WQD33" s="34"/>
      <c r="WQE33" s="285"/>
      <c r="WQF33" s="353"/>
      <c r="WQG33" s="354"/>
      <c r="WQH33" s="23"/>
      <c r="WQI33" s="356"/>
      <c r="WQJ33" s="290"/>
      <c r="WQK33" s="284"/>
      <c r="WQL33" s="269"/>
      <c r="WQM33" s="280"/>
      <c r="WQN33" s="285"/>
      <c r="WQO33" s="34"/>
      <c r="WQP33" s="17"/>
      <c r="WQQ33" s="74"/>
      <c r="WQR33" s="74"/>
      <c r="WQS33" s="74"/>
      <c r="WQT33" s="34"/>
      <c r="WQU33" s="285"/>
      <c r="WQV33" s="353"/>
      <c r="WQW33" s="354"/>
      <c r="WQX33" s="23"/>
      <c r="WQY33" s="356"/>
      <c r="WQZ33" s="290"/>
      <c r="WRA33" s="284"/>
      <c r="WRB33" s="269"/>
      <c r="WRC33" s="280"/>
      <c r="WRD33" s="285"/>
      <c r="WRE33" s="34"/>
      <c r="WRF33" s="17"/>
      <c r="WRG33" s="74"/>
      <c r="WRH33" s="74"/>
      <c r="WRI33" s="74"/>
      <c r="WRJ33" s="34"/>
      <c r="WRK33" s="285"/>
      <c r="WRL33" s="353"/>
      <c r="WRM33" s="354"/>
      <c r="WRN33" s="23"/>
      <c r="WRO33" s="356"/>
      <c r="WRP33" s="290"/>
      <c r="WRQ33" s="284"/>
      <c r="WRR33" s="269"/>
      <c r="WRS33" s="280"/>
      <c r="WRT33" s="285"/>
      <c r="WRU33" s="34"/>
      <c r="WRV33" s="17"/>
      <c r="WRW33" s="74"/>
      <c r="WRX33" s="74"/>
      <c r="WRY33" s="74"/>
      <c r="WRZ33" s="34"/>
      <c r="WSA33" s="285"/>
      <c r="WSB33" s="353"/>
      <c r="WSC33" s="354"/>
      <c r="WSD33" s="23"/>
      <c r="WSE33" s="356"/>
      <c r="WSF33" s="290"/>
      <c r="WSG33" s="284"/>
      <c r="WSH33" s="269"/>
      <c r="WSI33" s="280"/>
      <c r="WSJ33" s="285"/>
      <c r="WSK33" s="34"/>
      <c r="WSL33" s="17"/>
      <c r="WSM33" s="74"/>
      <c r="WSN33" s="74"/>
      <c r="WSO33" s="74"/>
      <c r="WSP33" s="34"/>
      <c r="WSQ33" s="285"/>
      <c r="WSR33" s="353"/>
      <c r="WSS33" s="354"/>
      <c r="WST33" s="23"/>
      <c r="WSU33" s="356"/>
      <c r="WSV33" s="290"/>
      <c r="WSW33" s="284"/>
      <c r="WSX33" s="269"/>
      <c r="WSY33" s="280"/>
      <c r="WSZ33" s="285"/>
      <c r="WTA33" s="34"/>
      <c r="WTB33" s="17"/>
      <c r="WTC33" s="74"/>
      <c r="WTD33" s="74"/>
      <c r="WTE33" s="74"/>
      <c r="WTF33" s="34"/>
      <c r="WTG33" s="285"/>
      <c r="WTH33" s="353"/>
      <c r="WTI33" s="354"/>
      <c r="WTJ33" s="23"/>
      <c r="WTK33" s="356"/>
      <c r="WTL33" s="290"/>
      <c r="WTM33" s="284"/>
      <c r="WTN33" s="269"/>
      <c r="WTO33" s="280"/>
      <c r="WTP33" s="285"/>
      <c r="WTQ33" s="34"/>
      <c r="WTR33" s="17"/>
      <c r="WTS33" s="74"/>
      <c r="WTT33" s="74"/>
      <c r="WTU33" s="74"/>
      <c r="WTV33" s="34"/>
      <c r="WTW33" s="285"/>
      <c r="WTX33" s="353"/>
      <c r="WTY33" s="354"/>
      <c r="WTZ33" s="23"/>
      <c r="WUA33" s="356"/>
      <c r="WUB33" s="290"/>
      <c r="WUC33" s="284"/>
      <c r="WUD33" s="269"/>
      <c r="WUE33" s="280"/>
      <c r="WUF33" s="285"/>
      <c r="WUG33" s="34"/>
      <c r="WUH33" s="17"/>
      <c r="WUI33" s="74"/>
      <c r="WUJ33" s="74"/>
      <c r="WUK33" s="74"/>
      <c r="WUL33" s="34"/>
      <c r="WUM33" s="285"/>
      <c r="WUN33" s="353"/>
      <c r="WUO33" s="354"/>
      <c r="WUP33" s="23"/>
      <c r="WUQ33" s="356"/>
      <c r="WUR33" s="290"/>
      <c r="WUS33" s="284"/>
      <c r="WUT33" s="269"/>
      <c r="WUU33" s="280"/>
      <c r="WUV33" s="285"/>
      <c r="WUW33" s="34"/>
      <c r="WUX33" s="17"/>
      <c r="WUY33" s="74"/>
      <c r="WUZ33" s="74"/>
      <c r="WVA33" s="74"/>
      <c r="WVB33" s="34"/>
      <c r="WVC33" s="285"/>
      <c r="WVD33" s="353"/>
      <c r="WVE33" s="354"/>
      <c r="WVF33" s="23"/>
      <c r="WVG33" s="356"/>
      <c r="WVH33" s="290"/>
      <c r="WVI33" s="284"/>
      <c r="WVJ33" s="269"/>
      <c r="WVK33" s="280"/>
      <c r="WVL33" s="285"/>
      <c r="WVM33" s="34"/>
      <c r="WVN33" s="17"/>
      <c r="WVO33" s="74"/>
      <c r="WVP33" s="74"/>
      <c r="WVQ33" s="74"/>
      <c r="WVR33" s="34"/>
      <c r="WVS33" s="285"/>
      <c r="WVT33" s="353"/>
      <c r="WVU33" s="354"/>
      <c r="WVV33" s="23"/>
      <c r="WVW33" s="356"/>
      <c r="WVX33" s="290"/>
      <c r="WVY33" s="284"/>
      <c r="WVZ33" s="269"/>
      <c r="WWA33" s="280"/>
      <c r="WWB33" s="285"/>
      <c r="WWC33" s="34"/>
      <c r="WWD33" s="17"/>
      <c r="WWE33" s="74"/>
      <c r="WWF33" s="74"/>
      <c r="WWG33" s="74"/>
      <c r="WWH33" s="34"/>
      <c r="WWI33" s="285"/>
      <c r="WWJ33" s="353"/>
      <c r="WWK33" s="354"/>
      <c r="WWL33" s="23"/>
      <c r="WWM33" s="356"/>
      <c r="WWN33" s="290"/>
      <c r="WWO33" s="284"/>
      <c r="WWP33" s="269"/>
      <c r="WWQ33" s="280"/>
      <c r="WWR33" s="285"/>
      <c r="WWS33" s="34"/>
      <c r="WWT33" s="17"/>
      <c r="WWU33" s="74"/>
      <c r="WWV33" s="74"/>
      <c r="WWW33" s="74"/>
      <c r="WWX33" s="34"/>
      <c r="WWY33" s="285"/>
      <c r="WWZ33" s="353"/>
      <c r="WXA33" s="354"/>
      <c r="WXB33" s="23"/>
      <c r="WXC33" s="356"/>
      <c r="WXD33" s="290"/>
      <c r="WXE33" s="284"/>
      <c r="WXF33" s="269"/>
      <c r="WXG33" s="280"/>
      <c r="WXH33" s="285"/>
      <c r="WXI33" s="34"/>
      <c r="WXJ33" s="17"/>
      <c r="WXK33" s="74"/>
      <c r="WXL33" s="74"/>
      <c r="WXM33" s="74"/>
      <c r="WXN33" s="34"/>
      <c r="WXO33" s="285"/>
      <c r="WXP33" s="353"/>
      <c r="WXQ33" s="354"/>
      <c r="WXR33" s="23"/>
      <c r="WXS33" s="356"/>
      <c r="WXT33" s="290"/>
      <c r="WXU33" s="284"/>
      <c r="WXV33" s="269"/>
      <c r="WXW33" s="280"/>
      <c r="WXX33" s="285"/>
      <c r="WXY33" s="34"/>
      <c r="WXZ33" s="17"/>
      <c r="WYA33" s="74"/>
      <c r="WYB33" s="74"/>
      <c r="WYC33" s="74"/>
      <c r="WYD33" s="34"/>
      <c r="WYE33" s="285"/>
      <c r="WYF33" s="353"/>
      <c r="WYG33" s="354"/>
      <c r="WYH33" s="23"/>
      <c r="WYI33" s="356"/>
      <c r="WYJ33" s="290"/>
      <c r="WYK33" s="284"/>
      <c r="WYL33" s="269"/>
      <c r="WYM33" s="280"/>
      <c r="WYN33" s="285"/>
      <c r="WYO33" s="34"/>
      <c r="WYP33" s="17"/>
      <c r="WYQ33" s="74"/>
      <c r="WYR33" s="74"/>
      <c r="WYS33" s="74"/>
      <c r="WYT33" s="34"/>
      <c r="WYU33" s="285"/>
      <c r="WYV33" s="353"/>
      <c r="WYW33" s="354"/>
      <c r="WYX33" s="23"/>
      <c r="WYY33" s="356"/>
      <c r="WYZ33" s="290"/>
      <c r="WZA33" s="284"/>
      <c r="WZB33" s="269"/>
      <c r="WZC33" s="280"/>
      <c r="WZD33" s="285"/>
      <c r="WZE33" s="34"/>
      <c r="WZF33" s="17"/>
      <c r="WZG33" s="74"/>
      <c r="WZH33" s="74"/>
      <c r="WZI33" s="74"/>
      <c r="WZJ33" s="34"/>
      <c r="WZK33" s="285"/>
      <c r="WZL33" s="353"/>
      <c r="WZM33" s="354"/>
      <c r="WZN33" s="23"/>
      <c r="WZO33" s="356"/>
      <c r="WZP33" s="290"/>
      <c r="WZQ33" s="284"/>
      <c r="WZR33" s="269"/>
      <c r="WZS33" s="280"/>
      <c r="WZT33" s="285"/>
      <c r="WZU33" s="34"/>
      <c r="WZV33" s="17"/>
      <c r="WZW33" s="74"/>
      <c r="WZX33" s="74"/>
      <c r="WZY33" s="74"/>
      <c r="WZZ33" s="34"/>
      <c r="XAA33" s="285"/>
      <c r="XAB33" s="353"/>
      <c r="XAC33" s="354"/>
      <c r="XAD33" s="23"/>
      <c r="XAE33" s="356"/>
      <c r="XAF33" s="290"/>
      <c r="XAG33" s="284"/>
      <c r="XAH33" s="269"/>
      <c r="XAI33" s="280"/>
      <c r="XAJ33" s="285"/>
      <c r="XAK33" s="34"/>
      <c r="XAL33" s="17"/>
      <c r="XAM33" s="74"/>
      <c r="XAN33" s="74"/>
      <c r="XAO33" s="74"/>
      <c r="XAP33" s="34"/>
      <c r="XAQ33" s="285"/>
      <c r="XAR33" s="353"/>
      <c r="XAS33" s="354"/>
      <c r="XAT33" s="23"/>
      <c r="XAU33" s="356"/>
      <c r="XAV33" s="290"/>
      <c r="XAW33" s="284"/>
      <c r="XAX33" s="269"/>
      <c r="XAY33" s="280"/>
      <c r="XAZ33" s="285"/>
      <c r="XBA33" s="34"/>
      <c r="XBB33" s="17"/>
      <c r="XBC33" s="74"/>
      <c r="XBD33" s="74"/>
      <c r="XBE33" s="74"/>
      <c r="XBF33" s="34"/>
      <c r="XBG33" s="285"/>
      <c r="XBH33" s="353"/>
      <c r="XBI33" s="354"/>
      <c r="XBJ33" s="23"/>
      <c r="XBK33" s="356"/>
      <c r="XBL33" s="290"/>
      <c r="XBM33" s="284"/>
      <c r="XBN33" s="269"/>
      <c r="XBO33" s="280"/>
      <c r="XBP33" s="285"/>
      <c r="XBQ33" s="34"/>
      <c r="XBR33" s="17"/>
      <c r="XBS33" s="74"/>
      <c r="XBT33" s="74"/>
      <c r="XBU33" s="74"/>
      <c r="XBV33" s="34"/>
      <c r="XBW33" s="285"/>
      <c r="XBX33" s="353"/>
      <c r="XBY33" s="354"/>
      <c r="XBZ33" s="23"/>
      <c r="XCA33" s="356"/>
      <c r="XCB33" s="290"/>
      <c r="XCC33" s="284"/>
      <c r="XCD33" s="269"/>
      <c r="XCE33" s="280"/>
      <c r="XCF33" s="285"/>
      <c r="XCG33" s="34"/>
      <c r="XCH33" s="17"/>
      <c r="XCI33" s="74"/>
      <c r="XCJ33" s="74"/>
      <c r="XCK33" s="74"/>
      <c r="XCL33" s="34"/>
      <c r="XCM33" s="285"/>
      <c r="XCN33" s="353"/>
      <c r="XCO33" s="354"/>
      <c r="XCP33" s="23"/>
      <c r="XCQ33" s="356"/>
      <c r="XCR33" s="290"/>
      <c r="XCS33" s="284"/>
      <c r="XCT33" s="269"/>
      <c r="XCU33" s="280"/>
      <c r="XCV33" s="285"/>
      <c r="XCW33" s="34"/>
      <c r="XCX33" s="17"/>
      <c r="XCY33" s="74"/>
      <c r="XCZ33" s="74"/>
      <c r="XDA33" s="74"/>
      <c r="XDB33" s="34"/>
      <c r="XDC33" s="285"/>
      <c r="XDD33" s="353"/>
      <c r="XDE33" s="354"/>
      <c r="XDF33" s="23"/>
      <c r="XDG33" s="356"/>
      <c r="XDH33" s="290"/>
      <c r="XDI33" s="284"/>
      <c r="XDJ33" s="269"/>
      <c r="XDK33" s="280"/>
      <c r="XDL33" s="285"/>
      <c r="XDM33" s="34"/>
      <c r="XDN33" s="17"/>
      <c r="XDO33" s="74"/>
      <c r="XDP33" s="74"/>
      <c r="XDQ33" s="74"/>
      <c r="XDR33" s="34"/>
      <c r="XDS33" s="285"/>
      <c r="XDT33" s="353"/>
      <c r="XDU33" s="354"/>
      <c r="XDV33" s="23"/>
      <c r="XDW33" s="356"/>
      <c r="XDX33" s="290"/>
      <c r="XDY33" s="284"/>
      <c r="XDZ33" s="269"/>
      <c r="XEA33" s="280"/>
      <c r="XEB33" s="285"/>
      <c r="XEC33" s="34"/>
      <c r="XED33" s="17"/>
      <c r="XEE33" s="74"/>
      <c r="XEF33" s="74"/>
      <c r="XEG33" s="74"/>
      <c r="XEH33" s="34"/>
      <c r="XEI33" s="285"/>
      <c r="XEJ33" s="353"/>
    </row>
    <row r="34" spans="1:16364" s="55" customFormat="1" ht="15.75" hidden="1" customHeight="1" x14ac:dyDescent="0.25">
      <c r="A34" s="397"/>
      <c r="B34" s="23"/>
      <c r="C34" s="87"/>
      <c r="D34" s="300"/>
      <c r="E34" s="273"/>
      <c r="F34" s="273"/>
      <c r="G34" s="273"/>
      <c r="H34" s="273"/>
      <c r="I34" s="273"/>
      <c r="J34" s="273"/>
      <c r="K34" s="285"/>
      <c r="L34" s="353"/>
      <c r="M34" s="355"/>
      <c r="N34" s="23"/>
      <c r="O34" s="277"/>
      <c r="P34" s="300"/>
      <c r="Q34" s="300"/>
      <c r="R34" s="269"/>
      <c r="S34" s="300"/>
      <c r="T34" s="300"/>
      <c r="U34" s="273"/>
      <c r="V34" s="273"/>
      <c r="W34" s="273"/>
      <c r="X34" s="273"/>
      <c r="Y34" s="273"/>
      <c r="Z34" s="273"/>
      <c r="AA34" s="285"/>
      <c r="AB34" s="353"/>
      <c r="AC34" s="355"/>
      <c r="AD34" s="23"/>
      <c r="AE34" s="277"/>
      <c r="AF34" s="300"/>
      <c r="AG34" s="300"/>
      <c r="AH34" s="269"/>
      <c r="AI34" s="300"/>
      <c r="AJ34" s="300"/>
      <c r="AK34" s="273"/>
      <c r="AL34" s="273"/>
      <c r="AM34" s="273"/>
      <c r="AN34" s="273"/>
      <c r="AO34" s="273"/>
      <c r="AP34" s="273"/>
      <c r="AQ34" s="285"/>
      <c r="AR34" s="353"/>
      <c r="AS34" s="355"/>
      <c r="AT34" s="23"/>
      <c r="AU34" s="277"/>
      <c r="AV34" s="300"/>
      <c r="AW34" s="300"/>
      <c r="AX34" s="269"/>
      <c r="AY34" s="300"/>
      <c r="AZ34" s="300"/>
      <c r="BA34" s="273"/>
      <c r="BB34" s="273"/>
      <c r="BC34" s="273"/>
      <c r="BD34" s="273"/>
      <c r="BE34" s="273"/>
      <c r="BF34" s="273"/>
      <c r="BG34" s="285"/>
      <c r="BH34" s="353"/>
      <c r="BI34" s="355"/>
      <c r="BJ34" s="23"/>
      <c r="BK34" s="277"/>
      <c r="BL34" s="300"/>
      <c r="BM34" s="300"/>
      <c r="BN34" s="269"/>
      <c r="BO34" s="300"/>
      <c r="BP34" s="300"/>
      <c r="BQ34" s="273"/>
      <c r="BR34" s="273"/>
      <c r="BS34" s="273"/>
      <c r="BT34" s="273"/>
      <c r="BU34" s="273"/>
      <c r="BV34" s="273"/>
      <c r="BW34" s="285"/>
      <c r="BX34" s="353"/>
      <c r="BY34" s="355"/>
      <c r="BZ34" s="23"/>
      <c r="CA34" s="277"/>
      <c r="CB34" s="300"/>
      <c r="CC34" s="300"/>
      <c r="CD34" s="269"/>
      <c r="CE34" s="300"/>
      <c r="CF34" s="300"/>
      <c r="CG34" s="273"/>
      <c r="CH34" s="273"/>
      <c r="CI34" s="273"/>
      <c r="CJ34" s="273"/>
      <c r="CK34" s="273"/>
      <c r="CL34" s="273"/>
      <c r="CM34" s="285"/>
      <c r="CN34" s="353"/>
      <c r="CO34" s="355"/>
      <c r="CP34" s="23"/>
      <c r="CQ34" s="277"/>
      <c r="CR34" s="300"/>
      <c r="CS34" s="300"/>
      <c r="CT34" s="269"/>
      <c r="CU34" s="300"/>
      <c r="CV34" s="300"/>
      <c r="CW34" s="273"/>
      <c r="CX34" s="273"/>
      <c r="CY34" s="273"/>
      <c r="CZ34" s="273"/>
      <c r="DA34" s="273"/>
      <c r="DB34" s="273"/>
      <c r="DC34" s="285"/>
      <c r="DD34" s="353"/>
      <c r="DE34" s="355"/>
      <c r="DF34" s="23"/>
      <c r="DG34" s="277"/>
      <c r="DH34" s="300"/>
      <c r="DI34" s="300"/>
      <c r="DJ34" s="269"/>
      <c r="DK34" s="300"/>
      <c r="DL34" s="300"/>
      <c r="DM34" s="273"/>
      <c r="DN34" s="273"/>
      <c r="DO34" s="273"/>
      <c r="DP34" s="273"/>
      <c r="DQ34" s="273"/>
      <c r="DR34" s="273"/>
      <c r="DS34" s="285"/>
      <c r="DT34" s="353"/>
      <c r="DU34" s="355"/>
      <c r="DV34" s="23"/>
      <c r="DW34" s="277"/>
      <c r="DX34" s="300"/>
      <c r="DY34" s="300"/>
      <c r="DZ34" s="269"/>
      <c r="EA34" s="300"/>
      <c r="EB34" s="300"/>
      <c r="EC34" s="273"/>
      <c r="ED34" s="273"/>
      <c r="EE34" s="273"/>
      <c r="EF34" s="273"/>
      <c r="EG34" s="273"/>
      <c r="EH34" s="273"/>
      <c r="EI34" s="285"/>
      <c r="EJ34" s="353"/>
      <c r="EK34" s="355"/>
      <c r="EL34" s="23"/>
      <c r="EM34" s="277"/>
      <c r="EN34" s="300"/>
      <c r="EO34" s="300"/>
      <c r="EP34" s="269"/>
      <c r="EQ34" s="300"/>
      <c r="ER34" s="300"/>
      <c r="ES34" s="273"/>
      <c r="ET34" s="273"/>
      <c r="EU34" s="273"/>
      <c r="EV34" s="273"/>
      <c r="EW34" s="273"/>
      <c r="EX34" s="273"/>
      <c r="EY34" s="285"/>
      <c r="EZ34" s="353"/>
      <c r="FA34" s="355"/>
      <c r="FB34" s="23"/>
      <c r="FC34" s="277"/>
      <c r="FD34" s="300"/>
      <c r="FE34" s="300"/>
      <c r="FF34" s="269"/>
      <c r="FG34" s="300"/>
      <c r="FH34" s="300"/>
      <c r="FI34" s="273"/>
      <c r="FJ34" s="273"/>
      <c r="FK34" s="273"/>
      <c r="FL34" s="273"/>
      <c r="FM34" s="273"/>
      <c r="FN34" s="273"/>
      <c r="FO34" s="285"/>
      <c r="FP34" s="353"/>
      <c r="FQ34" s="355"/>
      <c r="FR34" s="23"/>
      <c r="FS34" s="277"/>
      <c r="FT34" s="300"/>
      <c r="FU34" s="300"/>
      <c r="FV34" s="269"/>
      <c r="FW34" s="300"/>
      <c r="FX34" s="300"/>
      <c r="FY34" s="273"/>
      <c r="FZ34" s="273"/>
      <c r="GA34" s="273"/>
      <c r="GB34" s="273"/>
      <c r="GC34" s="273"/>
      <c r="GD34" s="273"/>
      <c r="GE34" s="285"/>
      <c r="GF34" s="353"/>
      <c r="GG34" s="355"/>
      <c r="GH34" s="23"/>
      <c r="GI34" s="277"/>
      <c r="GJ34" s="300"/>
      <c r="GK34" s="300"/>
      <c r="GL34" s="269"/>
      <c r="GM34" s="300"/>
      <c r="GN34" s="300"/>
      <c r="GO34" s="273"/>
      <c r="GP34" s="273"/>
      <c r="GQ34" s="273"/>
      <c r="GR34" s="273"/>
      <c r="GS34" s="273"/>
      <c r="GT34" s="273"/>
      <c r="GU34" s="285"/>
      <c r="GV34" s="353"/>
      <c r="GW34" s="355"/>
      <c r="GX34" s="23"/>
      <c r="GY34" s="277"/>
      <c r="GZ34" s="300"/>
      <c r="HA34" s="300"/>
      <c r="HB34" s="269"/>
      <c r="HC34" s="300"/>
      <c r="HD34" s="300"/>
      <c r="HE34" s="273"/>
      <c r="HF34" s="273"/>
      <c r="HG34" s="273"/>
      <c r="HH34" s="273"/>
      <c r="HI34" s="273"/>
      <c r="HJ34" s="273"/>
      <c r="HK34" s="285"/>
      <c r="HL34" s="353"/>
      <c r="HM34" s="355"/>
      <c r="HN34" s="23"/>
      <c r="HO34" s="277"/>
      <c r="HP34" s="300"/>
      <c r="HQ34" s="300"/>
      <c r="HR34" s="269"/>
      <c r="HS34" s="300"/>
      <c r="HT34" s="300"/>
      <c r="HU34" s="273"/>
      <c r="HV34" s="273"/>
      <c r="HW34" s="273"/>
      <c r="HX34" s="273"/>
      <c r="HY34" s="273"/>
      <c r="HZ34" s="273"/>
      <c r="IA34" s="285"/>
      <c r="IB34" s="353"/>
      <c r="IC34" s="355"/>
      <c r="ID34" s="23"/>
      <c r="IE34" s="277"/>
      <c r="IF34" s="300"/>
      <c r="IG34" s="300"/>
      <c r="IH34" s="269"/>
      <c r="II34" s="300"/>
      <c r="IJ34" s="300"/>
      <c r="IK34" s="273"/>
      <c r="IL34" s="273"/>
      <c r="IM34" s="273"/>
      <c r="IN34" s="273"/>
      <c r="IO34" s="273"/>
      <c r="IP34" s="273"/>
      <c r="IQ34" s="285"/>
      <c r="IR34" s="353"/>
      <c r="IS34" s="355"/>
      <c r="IT34" s="23"/>
      <c r="IU34" s="277"/>
      <c r="IV34" s="300"/>
      <c r="IW34" s="300"/>
      <c r="IX34" s="269"/>
      <c r="IY34" s="300"/>
      <c r="IZ34" s="300"/>
      <c r="JA34" s="273"/>
      <c r="JB34" s="273"/>
      <c r="JC34" s="273"/>
      <c r="JD34" s="273"/>
      <c r="JE34" s="273"/>
      <c r="JF34" s="273"/>
      <c r="JG34" s="285"/>
      <c r="JH34" s="353"/>
      <c r="JI34" s="355"/>
      <c r="JJ34" s="23"/>
      <c r="JK34" s="277"/>
      <c r="JL34" s="300"/>
      <c r="JM34" s="300"/>
      <c r="JN34" s="269"/>
      <c r="JO34" s="300"/>
      <c r="JP34" s="300"/>
      <c r="JQ34" s="273"/>
      <c r="JR34" s="273"/>
      <c r="JS34" s="273"/>
      <c r="JT34" s="273"/>
      <c r="JU34" s="273"/>
      <c r="JV34" s="273"/>
      <c r="JW34" s="285"/>
      <c r="JX34" s="353"/>
      <c r="JY34" s="355"/>
      <c r="JZ34" s="23"/>
      <c r="KA34" s="277"/>
      <c r="KB34" s="300"/>
      <c r="KC34" s="300"/>
      <c r="KD34" s="269"/>
      <c r="KE34" s="300"/>
      <c r="KF34" s="300"/>
      <c r="KG34" s="273"/>
      <c r="KH34" s="273"/>
      <c r="KI34" s="273"/>
      <c r="KJ34" s="273"/>
      <c r="KK34" s="273"/>
      <c r="KL34" s="273"/>
      <c r="KM34" s="285"/>
      <c r="KN34" s="353"/>
      <c r="KO34" s="355"/>
      <c r="KP34" s="23"/>
      <c r="KQ34" s="277"/>
      <c r="KR34" s="300"/>
      <c r="KS34" s="300"/>
      <c r="KT34" s="269"/>
      <c r="KU34" s="300"/>
      <c r="KV34" s="300"/>
      <c r="KW34" s="273"/>
      <c r="KX34" s="273"/>
      <c r="KY34" s="273"/>
      <c r="KZ34" s="273"/>
      <c r="LA34" s="273"/>
      <c r="LB34" s="273"/>
      <c r="LC34" s="285"/>
      <c r="LD34" s="353"/>
      <c r="LE34" s="355"/>
      <c r="LF34" s="23"/>
      <c r="LG34" s="277"/>
      <c r="LH34" s="300"/>
      <c r="LI34" s="300"/>
      <c r="LJ34" s="269"/>
      <c r="LK34" s="300"/>
      <c r="LL34" s="300"/>
      <c r="LM34" s="273"/>
      <c r="LN34" s="273"/>
      <c r="LO34" s="273"/>
      <c r="LP34" s="273"/>
      <c r="LQ34" s="273"/>
      <c r="LR34" s="273"/>
      <c r="LS34" s="285"/>
      <c r="LT34" s="353"/>
      <c r="LU34" s="355"/>
      <c r="LV34" s="23"/>
      <c r="LW34" s="277"/>
      <c r="LX34" s="300"/>
      <c r="LY34" s="300"/>
      <c r="LZ34" s="269"/>
      <c r="MA34" s="300"/>
      <c r="MB34" s="300"/>
      <c r="MC34" s="273"/>
      <c r="MD34" s="273"/>
      <c r="ME34" s="273"/>
      <c r="MF34" s="273"/>
      <c r="MG34" s="273"/>
      <c r="MH34" s="273"/>
      <c r="MI34" s="285"/>
      <c r="MJ34" s="353"/>
      <c r="MK34" s="355"/>
      <c r="ML34" s="23"/>
      <c r="MM34" s="277"/>
      <c r="MN34" s="300"/>
      <c r="MO34" s="300"/>
      <c r="MP34" s="269"/>
      <c r="MQ34" s="300"/>
      <c r="MR34" s="300"/>
      <c r="MS34" s="273"/>
      <c r="MT34" s="273"/>
      <c r="MU34" s="273"/>
      <c r="MV34" s="273"/>
      <c r="MW34" s="273"/>
      <c r="MX34" s="273"/>
      <c r="MY34" s="285"/>
      <c r="MZ34" s="353"/>
      <c r="NA34" s="355"/>
      <c r="NB34" s="23"/>
      <c r="NC34" s="277"/>
      <c r="ND34" s="300"/>
      <c r="NE34" s="300"/>
      <c r="NF34" s="269"/>
      <c r="NG34" s="300"/>
      <c r="NH34" s="300"/>
      <c r="NI34" s="273"/>
      <c r="NJ34" s="273"/>
      <c r="NK34" s="273"/>
      <c r="NL34" s="273"/>
      <c r="NM34" s="273"/>
      <c r="NN34" s="273"/>
      <c r="NO34" s="285"/>
      <c r="NP34" s="353"/>
      <c r="NQ34" s="355"/>
      <c r="NR34" s="23"/>
      <c r="NS34" s="277"/>
      <c r="NT34" s="300"/>
      <c r="NU34" s="300"/>
      <c r="NV34" s="269"/>
      <c r="NW34" s="300"/>
      <c r="NX34" s="300"/>
      <c r="NY34" s="273"/>
      <c r="NZ34" s="273"/>
      <c r="OA34" s="273"/>
      <c r="OB34" s="273"/>
      <c r="OC34" s="273"/>
      <c r="OD34" s="273"/>
      <c r="OE34" s="285"/>
      <c r="OF34" s="353"/>
      <c r="OG34" s="355"/>
      <c r="OH34" s="23"/>
      <c r="OI34" s="277"/>
      <c r="OJ34" s="300"/>
      <c r="OK34" s="300"/>
      <c r="OL34" s="269"/>
      <c r="OM34" s="300"/>
      <c r="ON34" s="300"/>
      <c r="OO34" s="273"/>
      <c r="OP34" s="273"/>
      <c r="OQ34" s="273"/>
      <c r="OR34" s="273"/>
      <c r="OS34" s="273"/>
      <c r="OT34" s="273"/>
      <c r="OU34" s="285"/>
      <c r="OV34" s="353"/>
      <c r="OW34" s="355"/>
      <c r="OX34" s="23"/>
      <c r="OY34" s="277"/>
      <c r="OZ34" s="300"/>
      <c r="PA34" s="300"/>
      <c r="PB34" s="269"/>
      <c r="PC34" s="300"/>
      <c r="PD34" s="300"/>
      <c r="PE34" s="273"/>
      <c r="PF34" s="273"/>
      <c r="PG34" s="273"/>
      <c r="PH34" s="273"/>
      <c r="PI34" s="273"/>
      <c r="PJ34" s="273"/>
      <c r="PK34" s="285"/>
      <c r="PL34" s="353"/>
      <c r="PM34" s="355"/>
      <c r="PN34" s="23"/>
      <c r="PO34" s="277"/>
      <c r="PP34" s="300"/>
      <c r="PQ34" s="300"/>
      <c r="PR34" s="269"/>
      <c r="PS34" s="300"/>
      <c r="PT34" s="300"/>
      <c r="PU34" s="273"/>
      <c r="PV34" s="273"/>
      <c r="PW34" s="273"/>
      <c r="PX34" s="273"/>
      <c r="PY34" s="273"/>
      <c r="PZ34" s="273"/>
      <c r="QA34" s="285"/>
      <c r="QB34" s="353"/>
      <c r="QC34" s="355"/>
      <c r="QD34" s="23"/>
      <c r="QE34" s="277"/>
      <c r="QF34" s="300"/>
      <c r="QG34" s="300"/>
      <c r="QH34" s="269"/>
      <c r="QI34" s="300"/>
      <c r="QJ34" s="300"/>
      <c r="QK34" s="273"/>
      <c r="QL34" s="273"/>
      <c r="QM34" s="273"/>
      <c r="QN34" s="273"/>
      <c r="QO34" s="273"/>
      <c r="QP34" s="273"/>
      <c r="QQ34" s="285"/>
      <c r="QR34" s="353"/>
      <c r="QS34" s="355"/>
      <c r="QT34" s="23"/>
      <c r="QU34" s="277"/>
      <c r="QV34" s="300"/>
      <c r="QW34" s="300"/>
      <c r="QX34" s="269"/>
      <c r="QY34" s="300"/>
      <c r="QZ34" s="300"/>
      <c r="RA34" s="273"/>
      <c r="RB34" s="273"/>
      <c r="RC34" s="273"/>
      <c r="RD34" s="273"/>
      <c r="RE34" s="273"/>
      <c r="RF34" s="273"/>
      <c r="RG34" s="285"/>
      <c r="RH34" s="353"/>
      <c r="RI34" s="355"/>
      <c r="RJ34" s="23"/>
      <c r="RK34" s="277"/>
      <c r="RL34" s="300"/>
      <c r="RM34" s="300"/>
      <c r="RN34" s="269"/>
      <c r="RO34" s="300"/>
      <c r="RP34" s="300"/>
      <c r="RQ34" s="273"/>
      <c r="RR34" s="273"/>
      <c r="RS34" s="273"/>
      <c r="RT34" s="273"/>
      <c r="RU34" s="273"/>
      <c r="RV34" s="273"/>
      <c r="RW34" s="285"/>
      <c r="RX34" s="353"/>
      <c r="RY34" s="355"/>
      <c r="RZ34" s="23"/>
      <c r="SA34" s="277"/>
      <c r="SB34" s="300"/>
      <c r="SC34" s="300"/>
      <c r="SD34" s="269"/>
      <c r="SE34" s="300"/>
      <c r="SF34" s="300"/>
      <c r="SG34" s="273"/>
      <c r="SH34" s="273"/>
      <c r="SI34" s="273"/>
      <c r="SJ34" s="273"/>
      <c r="SK34" s="273"/>
      <c r="SL34" s="273"/>
      <c r="SM34" s="285"/>
      <c r="SN34" s="353"/>
      <c r="SO34" s="355"/>
      <c r="SP34" s="23"/>
      <c r="SQ34" s="277"/>
      <c r="SR34" s="300"/>
      <c r="SS34" s="300"/>
      <c r="ST34" s="269"/>
      <c r="SU34" s="300"/>
      <c r="SV34" s="300"/>
      <c r="SW34" s="273"/>
      <c r="SX34" s="273"/>
      <c r="SY34" s="273"/>
      <c r="SZ34" s="273"/>
      <c r="TA34" s="273"/>
      <c r="TB34" s="273"/>
      <c r="TC34" s="285"/>
      <c r="TD34" s="353"/>
      <c r="TE34" s="355"/>
      <c r="TF34" s="23"/>
      <c r="TG34" s="277"/>
      <c r="TH34" s="300"/>
      <c r="TI34" s="300"/>
      <c r="TJ34" s="269"/>
      <c r="TK34" s="300"/>
      <c r="TL34" s="300"/>
      <c r="TM34" s="273"/>
      <c r="TN34" s="273"/>
      <c r="TO34" s="273"/>
      <c r="TP34" s="273"/>
      <c r="TQ34" s="273"/>
      <c r="TR34" s="273"/>
      <c r="TS34" s="285"/>
      <c r="TT34" s="353"/>
      <c r="TU34" s="355"/>
      <c r="TV34" s="23"/>
      <c r="TW34" s="277"/>
      <c r="TX34" s="300"/>
      <c r="TY34" s="300"/>
      <c r="TZ34" s="269"/>
      <c r="UA34" s="300"/>
      <c r="UB34" s="300"/>
      <c r="UC34" s="273"/>
      <c r="UD34" s="273"/>
      <c r="UE34" s="273"/>
      <c r="UF34" s="273"/>
      <c r="UG34" s="273"/>
      <c r="UH34" s="273"/>
      <c r="UI34" s="285"/>
      <c r="UJ34" s="353"/>
      <c r="UK34" s="355"/>
      <c r="UL34" s="23"/>
      <c r="UM34" s="277"/>
      <c r="UN34" s="300"/>
      <c r="UO34" s="300"/>
      <c r="UP34" s="269"/>
      <c r="UQ34" s="300"/>
      <c r="UR34" s="300"/>
      <c r="US34" s="273"/>
      <c r="UT34" s="273"/>
      <c r="UU34" s="273"/>
      <c r="UV34" s="273"/>
      <c r="UW34" s="273"/>
      <c r="UX34" s="273"/>
      <c r="UY34" s="285"/>
      <c r="UZ34" s="353"/>
      <c r="VA34" s="355"/>
      <c r="VB34" s="23"/>
      <c r="VC34" s="277"/>
      <c r="VD34" s="300"/>
      <c r="VE34" s="300"/>
      <c r="VF34" s="269"/>
      <c r="VG34" s="300"/>
      <c r="VH34" s="300"/>
      <c r="VI34" s="273"/>
      <c r="VJ34" s="273"/>
      <c r="VK34" s="273"/>
      <c r="VL34" s="273"/>
      <c r="VM34" s="273"/>
      <c r="VN34" s="273"/>
      <c r="VO34" s="285"/>
      <c r="VP34" s="353"/>
      <c r="VQ34" s="355"/>
      <c r="VR34" s="23"/>
      <c r="VS34" s="277"/>
      <c r="VT34" s="300"/>
      <c r="VU34" s="300"/>
      <c r="VV34" s="269"/>
      <c r="VW34" s="300"/>
      <c r="VX34" s="300"/>
      <c r="VY34" s="273"/>
      <c r="VZ34" s="273"/>
      <c r="WA34" s="273"/>
      <c r="WB34" s="273"/>
      <c r="WC34" s="273"/>
      <c r="WD34" s="273"/>
      <c r="WE34" s="285"/>
      <c r="WF34" s="353"/>
      <c r="WG34" s="355"/>
      <c r="WH34" s="23"/>
      <c r="WI34" s="277"/>
      <c r="WJ34" s="300"/>
      <c r="WK34" s="300"/>
      <c r="WL34" s="269"/>
      <c r="WM34" s="300"/>
      <c r="WN34" s="300"/>
      <c r="WO34" s="273"/>
      <c r="WP34" s="273"/>
      <c r="WQ34" s="273"/>
      <c r="WR34" s="273"/>
      <c r="WS34" s="273"/>
      <c r="WT34" s="273"/>
      <c r="WU34" s="285"/>
      <c r="WV34" s="353"/>
      <c r="WW34" s="355"/>
      <c r="WX34" s="23"/>
      <c r="WY34" s="277"/>
      <c r="WZ34" s="300"/>
      <c r="XA34" s="300"/>
      <c r="XB34" s="269"/>
      <c r="XC34" s="300"/>
      <c r="XD34" s="300"/>
      <c r="XE34" s="273"/>
      <c r="XF34" s="273"/>
      <c r="XG34" s="273"/>
      <c r="XH34" s="273"/>
      <c r="XI34" s="273"/>
      <c r="XJ34" s="273"/>
      <c r="XK34" s="285"/>
      <c r="XL34" s="353"/>
      <c r="XM34" s="355"/>
      <c r="XN34" s="23"/>
      <c r="XO34" s="277"/>
      <c r="XP34" s="300"/>
      <c r="XQ34" s="300"/>
      <c r="XR34" s="269"/>
      <c r="XS34" s="300"/>
      <c r="XT34" s="300"/>
      <c r="XU34" s="273"/>
      <c r="XV34" s="273"/>
      <c r="XW34" s="273"/>
      <c r="XX34" s="273"/>
      <c r="XY34" s="273"/>
      <c r="XZ34" s="273"/>
      <c r="YA34" s="285"/>
      <c r="YB34" s="353"/>
      <c r="YC34" s="355"/>
      <c r="YD34" s="23"/>
      <c r="YE34" s="277"/>
      <c r="YF34" s="300"/>
      <c r="YG34" s="300"/>
      <c r="YH34" s="269"/>
      <c r="YI34" s="300"/>
      <c r="YJ34" s="300"/>
      <c r="YK34" s="273"/>
      <c r="YL34" s="273"/>
      <c r="YM34" s="273"/>
      <c r="YN34" s="273"/>
      <c r="YO34" s="273"/>
      <c r="YP34" s="273"/>
      <c r="YQ34" s="285"/>
      <c r="YR34" s="353"/>
      <c r="YS34" s="355"/>
      <c r="YT34" s="23"/>
      <c r="YU34" s="277"/>
      <c r="YV34" s="300"/>
      <c r="YW34" s="300"/>
      <c r="YX34" s="269"/>
      <c r="YY34" s="300"/>
      <c r="YZ34" s="300"/>
      <c r="ZA34" s="273"/>
      <c r="ZB34" s="273"/>
      <c r="ZC34" s="273"/>
      <c r="ZD34" s="273"/>
      <c r="ZE34" s="273"/>
      <c r="ZF34" s="273"/>
      <c r="ZG34" s="285"/>
      <c r="ZH34" s="353"/>
      <c r="ZI34" s="355"/>
      <c r="ZJ34" s="23"/>
      <c r="ZK34" s="277"/>
      <c r="ZL34" s="300"/>
      <c r="ZM34" s="300"/>
      <c r="ZN34" s="269"/>
      <c r="ZO34" s="300"/>
      <c r="ZP34" s="300"/>
      <c r="ZQ34" s="273"/>
      <c r="ZR34" s="273"/>
      <c r="ZS34" s="273"/>
      <c r="ZT34" s="273"/>
      <c r="ZU34" s="273"/>
      <c r="ZV34" s="273"/>
      <c r="ZW34" s="285"/>
      <c r="ZX34" s="353"/>
      <c r="ZY34" s="355"/>
      <c r="ZZ34" s="23"/>
      <c r="AAA34" s="277"/>
      <c r="AAB34" s="300"/>
      <c r="AAC34" s="300"/>
      <c r="AAD34" s="269"/>
      <c r="AAE34" s="300"/>
      <c r="AAF34" s="300"/>
      <c r="AAG34" s="273"/>
      <c r="AAH34" s="273"/>
      <c r="AAI34" s="273"/>
      <c r="AAJ34" s="273"/>
      <c r="AAK34" s="273"/>
      <c r="AAL34" s="273"/>
      <c r="AAM34" s="285"/>
      <c r="AAN34" s="353"/>
      <c r="AAO34" s="355"/>
      <c r="AAP34" s="23"/>
      <c r="AAQ34" s="277"/>
      <c r="AAR34" s="300"/>
      <c r="AAS34" s="300"/>
      <c r="AAT34" s="269"/>
      <c r="AAU34" s="300"/>
      <c r="AAV34" s="300"/>
      <c r="AAW34" s="273"/>
      <c r="AAX34" s="273"/>
      <c r="AAY34" s="273"/>
      <c r="AAZ34" s="273"/>
      <c r="ABA34" s="273"/>
      <c r="ABB34" s="273"/>
      <c r="ABC34" s="285"/>
      <c r="ABD34" s="353"/>
      <c r="ABE34" s="355"/>
      <c r="ABF34" s="23"/>
      <c r="ABG34" s="277"/>
      <c r="ABH34" s="300"/>
      <c r="ABI34" s="300"/>
      <c r="ABJ34" s="269"/>
      <c r="ABK34" s="300"/>
      <c r="ABL34" s="300"/>
      <c r="ABM34" s="273"/>
      <c r="ABN34" s="273"/>
      <c r="ABO34" s="273"/>
      <c r="ABP34" s="273"/>
      <c r="ABQ34" s="273"/>
      <c r="ABR34" s="273"/>
      <c r="ABS34" s="285"/>
      <c r="ABT34" s="353"/>
      <c r="ABU34" s="355"/>
      <c r="ABV34" s="23"/>
      <c r="ABW34" s="277"/>
      <c r="ABX34" s="300"/>
      <c r="ABY34" s="300"/>
      <c r="ABZ34" s="269"/>
      <c r="ACA34" s="300"/>
      <c r="ACB34" s="300"/>
      <c r="ACC34" s="273"/>
      <c r="ACD34" s="273"/>
      <c r="ACE34" s="273"/>
      <c r="ACF34" s="273"/>
      <c r="ACG34" s="273"/>
      <c r="ACH34" s="273"/>
      <c r="ACI34" s="285"/>
      <c r="ACJ34" s="353"/>
      <c r="ACK34" s="355"/>
      <c r="ACL34" s="23"/>
      <c r="ACM34" s="277"/>
      <c r="ACN34" s="300"/>
      <c r="ACO34" s="300"/>
      <c r="ACP34" s="269"/>
      <c r="ACQ34" s="300"/>
      <c r="ACR34" s="300"/>
      <c r="ACS34" s="273"/>
      <c r="ACT34" s="273"/>
      <c r="ACU34" s="273"/>
      <c r="ACV34" s="273"/>
      <c r="ACW34" s="273"/>
      <c r="ACX34" s="273"/>
      <c r="ACY34" s="285"/>
      <c r="ACZ34" s="353"/>
      <c r="ADA34" s="355"/>
      <c r="ADB34" s="23"/>
      <c r="ADC34" s="277"/>
      <c r="ADD34" s="300"/>
      <c r="ADE34" s="300"/>
      <c r="ADF34" s="269"/>
      <c r="ADG34" s="300"/>
      <c r="ADH34" s="300"/>
      <c r="ADI34" s="273"/>
      <c r="ADJ34" s="273"/>
      <c r="ADK34" s="273"/>
      <c r="ADL34" s="273"/>
      <c r="ADM34" s="273"/>
      <c r="ADN34" s="273"/>
      <c r="ADO34" s="285"/>
      <c r="ADP34" s="353"/>
      <c r="ADQ34" s="355"/>
      <c r="ADR34" s="23"/>
      <c r="ADS34" s="277"/>
      <c r="ADT34" s="300"/>
      <c r="ADU34" s="300"/>
      <c r="ADV34" s="269"/>
      <c r="ADW34" s="300"/>
      <c r="ADX34" s="300"/>
      <c r="ADY34" s="273"/>
      <c r="ADZ34" s="273"/>
      <c r="AEA34" s="273"/>
      <c r="AEB34" s="273"/>
      <c r="AEC34" s="273"/>
      <c r="AED34" s="273"/>
      <c r="AEE34" s="285"/>
      <c r="AEF34" s="353"/>
      <c r="AEG34" s="355"/>
      <c r="AEH34" s="23"/>
      <c r="AEI34" s="277"/>
      <c r="AEJ34" s="300"/>
      <c r="AEK34" s="300"/>
      <c r="AEL34" s="269"/>
      <c r="AEM34" s="300"/>
      <c r="AEN34" s="300"/>
      <c r="AEO34" s="273"/>
      <c r="AEP34" s="273"/>
      <c r="AEQ34" s="273"/>
      <c r="AER34" s="273"/>
      <c r="AES34" s="273"/>
      <c r="AET34" s="273"/>
      <c r="AEU34" s="285"/>
      <c r="AEV34" s="353"/>
      <c r="AEW34" s="355"/>
      <c r="AEX34" s="23"/>
      <c r="AEY34" s="277"/>
      <c r="AEZ34" s="300"/>
      <c r="AFA34" s="300"/>
      <c r="AFB34" s="269"/>
      <c r="AFC34" s="300"/>
      <c r="AFD34" s="300"/>
      <c r="AFE34" s="273"/>
      <c r="AFF34" s="273"/>
      <c r="AFG34" s="273"/>
      <c r="AFH34" s="273"/>
      <c r="AFI34" s="273"/>
      <c r="AFJ34" s="273"/>
      <c r="AFK34" s="285"/>
      <c r="AFL34" s="353"/>
      <c r="AFM34" s="355"/>
      <c r="AFN34" s="23"/>
      <c r="AFO34" s="277"/>
      <c r="AFP34" s="300"/>
      <c r="AFQ34" s="300"/>
      <c r="AFR34" s="269"/>
      <c r="AFS34" s="300"/>
      <c r="AFT34" s="300"/>
      <c r="AFU34" s="273"/>
      <c r="AFV34" s="273"/>
      <c r="AFW34" s="273"/>
      <c r="AFX34" s="273"/>
      <c r="AFY34" s="273"/>
      <c r="AFZ34" s="273"/>
      <c r="AGA34" s="285"/>
      <c r="AGB34" s="353"/>
      <c r="AGC34" s="355"/>
      <c r="AGD34" s="23"/>
      <c r="AGE34" s="277"/>
      <c r="AGF34" s="300"/>
      <c r="AGG34" s="300"/>
      <c r="AGH34" s="269"/>
      <c r="AGI34" s="300"/>
      <c r="AGJ34" s="300"/>
      <c r="AGK34" s="273"/>
      <c r="AGL34" s="273"/>
      <c r="AGM34" s="273"/>
      <c r="AGN34" s="273"/>
      <c r="AGO34" s="273"/>
      <c r="AGP34" s="273"/>
      <c r="AGQ34" s="285"/>
      <c r="AGR34" s="353"/>
      <c r="AGS34" s="355"/>
      <c r="AGT34" s="23"/>
      <c r="AGU34" s="277"/>
      <c r="AGV34" s="300"/>
      <c r="AGW34" s="300"/>
      <c r="AGX34" s="269"/>
      <c r="AGY34" s="300"/>
      <c r="AGZ34" s="300"/>
      <c r="AHA34" s="273"/>
      <c r="AHB34" s="273"/>
      <c r="AHC34" s="273"/>
      <c r="AHD34" s="273"/>
      <c r="AHE34" s="273"/>
      <c r="AHF34" s="273"/>
      <c r="AHG34" s="285"/>
      <c r="AHH34" s="353"/>
      <c r="AHI34" s="355"/>
      <c r="AHJ34" s="23"/>
      <c r="AHK34" s="277"/>
      <c r="AHL34" s="300"/>
      <c r="AHM34" s="300"/>
      <c r="AHN34" s="269"/>
      <c r="AHO34" s="300"/>
      <c r="AHP34" s="300"/>
      <c r="AHQ34" s="273"/>
      <c r="AHR34" s="273"/>
      <c r="AHS34" s="273"/>
      <c r="AHT34" s="273"/>
      <c r="AHU34" s="273"/>
      <c r="AHV34" s="273"/>
      <c r="AHW34" s="285"/>
      <c r="AHX34" s="353"/>
      <c r="AHY34" s="355"/>
      <c r="AHZ34" s="23"/>
      <c r="AIA34" s="277"/>
      <c r="AIB34" s="300"/>
      <c r="AIC34" s="300"/>
      <c r="AID34" s="269"/>
      <c r="AIE34" s="300"/>
      <c r="AIF34" s="300"/>
      <c r="AIG34" s="273"/>
      <c r="AIH34" s="273"/>
      <c r="AII34" s="273"/>
      <c r="AIJ34" s="273"/>
      <c r="AIK34" s="273"/>
      <c r="AIL34" s="273"/>
      <c r="AIM34" s="285"/>
      <c r="AIN34" s="353"/>
      <c r="AIO34" s="355"/>
      <c r="AIP34" s="23"/>
      <c r="AIQ34" s="277"/>
      <c r="AIR34" s="300"/>
      <c r="AIS34" s="300"/>
      <c r="AIT34" s="269"/>
      <c r="AIU34" s="300"/>
      <c r="AIV34" s="300"/>
      <c r="AIW34" s="273"/>
      <c r="AIX34" s="273"/>
      <c r="AIY34" s="273"/>
      <c r="AIZ34" s="273"/>
      <c r="AJA34" s="273"/>
      <c r="AJB34" s="273"/>
      <c r="AJC34" s="285"/>
      <c r="AJD34" s="353"/>
      <c r="AJE34" s="355"/>
      <c r="AJF34" s="23"/>
      <c r="AJG34" s="277"/>
      <c r="AJH34" s="300"/>
      <c r="AJI34" s="300"/>
      <c r="AJJ34" s="269"/>
      <c r="AJK34" s="300"/>
      <c r="AJL34" s="300"/>
      <c r="AJM34" s="273"/>
      <c r="AJN34" s="273"/>
      <c r="AJO34" s="273"/>
      <c r="AJP34" s="273"/>
      <c r="AJQ34" s="273"/>
      <c r="AJR34" s="273"/>
      <c r="AJS34" s="285"/>
      <c r="AJT34" s="353"/>
      <c r="AJU34" s="355"/>
      <c r="AJV34" s="23"/>
      <c r="AJW34" s="277"/>
      <c r="AJX34" s="300"/>
      <c r="AJY34" s="300"/>
      <c r="AJZ34" s="269"/>
      <c r="AKA34" s="300"/>
      <c r="AKB34" s="300"/>
      <c r="AKC34" s="273"/>
      <c r="AKD34" s="273"/>
      <c r="AKE34" s="273"/>
      <c r="AKF34" s="273"/>
      <c r="AKG34" s="273"/>
      <c r="AKH34" s="273"/>
      <c r="AKI34" s="285"/>
      <c r="AKJ34" s="353"/>
      <c r="AKK34" s="355"/>
      <c r="AKL34" s="23"/>
      <c r="AKM34" s="277"/>
      <c r="AKN34" s="300"/>
      <c r="AKO34" s="300"/>
      <c r="AKP34" s="269"/>
      <c r="AKQ34" s="300"/>
      <c r="AKR34" s="300"/>
      <c r="AKS34" s="273"/>
      <c r="AKT34" s="273"/>
      <c r="AKU34" s="273"/>
      <c r="AKV34" s="273"/>
      <c r="AKW34" s="273"/>
      <c r="AKX34" s="273"/>
      <c r="AKY34" s="285"/>
      <c r="AKZ34" s="353"/>
      <c r="ALA34" s="355"/>
      <c r="ALB34" s="23"/>
      <c r="ALC34" s="277"/>
      <c r="ALD34" s="300"/>
      <c r="ALE34" s="300"/>
      <c r="ALF34" s="269"/>
      <c r="ALG34" s="300"/>
      <c r="ALH34" s="300"/>
      <c r="ALI34" s="273"/>
      <c r="ALJ34" s="273"/>
      <c r="ALK34" s="273"/>
      <c r="ALL34" s="273"/>
      <c r="ALM34" s="273"/>
      <c r="ALN34" s="273"/>
      <c r="ALO34" s="285"/>
      <c r="ALP34" s="353"/>
      <c r="ALQ34" s="355"/>
      <c r="ALR34" s="23"/>
      <c r="ALS34" s="277"/>
      <c r="ALT34" s="300"/>
      <c r="ALU34" s="300"/>
      <c r="ALV34" s="269"/>
      <c r="ALW34" s="300"/>
      <c r="ALX34" s="300"/>
      <c r="ALY34" s="273"/>
      <c r="ALZ34" s="273"/>
      <c r="AMA34" s="273"/>
      <c r="AMB34" s="273"/>
      <c r="AMC34" s="273"/>
      <c r="AMD34" s="273"/>
      <c r="AME34" s="285"/>
      <c r="AMF34" s="353"/>
      <c r="AMG34" s="355"/>
      <c r="AMH34" s="23"/>
      <c r="AMI34" s="277"/>
      <c r="AMJ34" s="300"/>
      <c r="AMK34" s="300"/>
      <c r="AML34" s="269"/>
      <c r="AMM34" s="300"/>
      <c r="AMN34" s="300"/>
      <c r="AMO34" s="273"/>
      <c r="AMP34" s="273"/>
      <c r="AMQ34" s="273"/>
      <c r="AMR34" s="273"/>
      <c r="AMS34" s="273"/>
      <c r="AMT34" s="273"/>
      <c r="AMU34" s="285"/>
      <c r="AMV34" s="353"/>
      <c r="AMW34" s="355"/>
      <c r="AMX34" s="23"/>
      <c r="AMY34" s="277"/>
      <c r="AMZ34" s="300"/>
      <c r="ANA34" s="300"/>
      <c r="ANB34" s="269"/>
      <c r="ANC34" s="300"/>
      <c r="AND34" s="300"/>
      <c r="ANE34" s="273"/>
      <c r="ANF34" s="273"/>
      <c r="ANG34" s="273"/>
      <c r="ANH34" s="273"/>
      <c r="ANI34" s="273"/>
      <c r="ANJ34" s="273"/>
      <c r="ANK34" s="285"/>
      <c r="ANL34" s="353"/>
      <c r="ANM34" s="355"/>
      <c r="ANN34" s="23"/>
      <c r="ANO34" s="277"/>
      <c r="ANP34" s="300"/>
      <c r="ANQ34" s="300"/>
      <c r="ANR34" s="269"/>
      <c r="ANS34" s="300"/>
      <c r="ANT34" s="300"/>
      <c r="ANU34" s="273"/>
      <c r="ANV34" s="273"/>
      <c r="ANW34" s="273"/>
      <c r="ANX34" s="273"/>
      <c r="ANY34" s="273"/>
      <c r="ANZ34" s="273"/>
      <c r="AOA34" s="285"/>
      <c r="AOB34" s="353"/>
      <c r="AOC34" s="355"/>
      <c r="AOD34" s="23"/>
      <c r="AOE34" s="277"/>
      <c r="AOF34" s="300"/>
      <c r="AOG34" s="300"/>
      <c r="AOH34" s="269"/>
      <c r="AOI34" s="300"/>
      <c r="AOJ34" s="300"/>
      <c r="AOK34" s="273"/>
      <c r="AOL34" s="273"/>
      <c r="AOM34" s="273"/>
      <c r="AON34" s="273"/>
      <c r="AOO34" s="273"/>
      <c r="AOP34" s="273"/>
      <c r="AOQ34" s="285"/>
      <c r="AOR34" s="353"/>
      <c r="AOS34" s="355"/>
      <c r="AOT34" s="23"/>
      <c r="AOU34" s="277"/>
      <c r="AOV34" s="300"/>
      <c r="AOW34" s="300"/>
      <c r="AOX34" s="269"/>
      <c r="AOY34" s="300"/>
      <c r="AOZ34" s="300"/>
      <c r="APA34" s="273"/>
      <c r="APB34" s="273"/>
      <c r="APC34" s="273"/>
      <c r="APD34" s="273"/>
      <c r="APE34" s="273"/>
      <c r="APF34" s="273"/>
      <c r="APG34" s="285"/>
      <c r="APH34" s="353"/>
      <c r="API34" s="355"/>
      <c r="APJ34" s="23"/>
      <c r="APK34" s="277"/>
      <c r="APL34" s="300"/>
      <c r="APM34" s="300"/>
      <c r="APN34" s="269"/>
      <c r="APO34" s="300"/>
      <c r="APP34" s="300"/>
      <c r="APQ34" s="273"/>
      <c r="APR34" s="273"/>
      <c r="APS34" s="273"/>
      <c r="APT34" s="273"/>
      <c r="APU34" s="273"/>
      <c r="APV34" s="273"/>
      <c r="APW34" s="285"/>
      <c r="APX34" s="353"/>
      <c r="APY34" s="355"/>
      <c r="APZ34" s="23"/>
      <c r="AQA34" s="277"/>
      <c r="AQB34" s="300"/>
      <c r="AQC34" s="300"/>
      <c r="AQD34" s="269"/>
      <c r="AQE34" s="300"/>
      <c r="AQF34" s="300"/>
      <c r="AQG34" s="273"/>
      <c r="AQH34" s="273"/>
      <c r="AQI34" s="273"/>
      <c r="AQJ34" s="273"/>
      <c r="AQK34" s="273"/>
      <c r="AQL34" s="273"/>
      <c r="AQM34" s="285"/>
      <c r="AQN34" s="353"/>
      <c r="AQO34" s="355"/>
      <c r="AQP34" s="23"/>
      <c r="AQQ34" s="277"/>
      <c r="AQR34" s="300"/>
      <c r="AQS34" s="300"/>
      <c r="AQT34" s="269"/>
      <c r="AQU34" s="300"/>
      <c r="AQV34" s="300"/>
      <c r="AQW34" s="273"/>
      <c r="AQX34" s="273"/>
      <c r="AQY34" s="273"/>
      <c r="AQZ34" s="273"/>
      <c r="ARA34" s="273"/>
      <c r="ARB34" s="273"/>
      <c r="ARC34" s="285"/>
      <c r="ARD34" s="353"/>
      <c r="ARE34" s="355"/>
      <c r="ARF34" s="23"/>
      <c r="ARG34" s="277"/>
      <c r="ARH34" s="300"/>
      <c r="ARI34" s="300"/>
      <c r="ARJ34" s="269"/>
      <c r="ARK34" s="300"/>
      <c r="ARL34" s="300"/>
      <c r="ARM34" s="273"/>
      <c r="ARN34" s="273"/>
      <c r="ARO34" s="273"/>
      <c r="ARP34" s="273"/>
      <c r="ARQ34" s="273"/>
      <c r="ARR34" s="273"/>
      <c r="ARS34" s="285"/>
      <c r="ART34" s="353"/>
      <c r="ARU34" s="355"/>
      <c r="ARV34" s="23"/>
      <c r="ARW34" s="277"/>
      <c r="ARX34" s="300"/>
      <c r="ARY34" s="300"/>
      <c r="ARZ34" s="269"/>
      <c r="ASA34" s="300"/>
      <c r="ASB34" s="300"/>
      <c r="ASC34" s="273"/>
      <c r="ASD34" s="273"/>
      <c r="ASE34" s="273"/>
      <c r="ASF34" s="273"/>
      <c r="ASG34" s="273"/>
      <c r="ASH34" s="273"/>
      <c r="ASI34" s="285"/>
      <c r="ASJ34" s="353"/>
      <c r="ASK34" s="355"/>
      <c r="ASL34" s="23"/>
      <c r="ASM34" s="277"/>
      <c r="ASN34" s="300"/>
      <c r="ASO34" s="300"/>
      <c r="ASP34" s="269"/>
      <c r="ASQ34" s="300"/>
      <c r="ASR34" s="300"/>
      <c r="ASS34" s="273"/>
      <c r="AST34" s="273"/>
      <c r="ASU34" s="273"/>
      <c r="ASV34" s="273"/>
      <c r="ASW34" s="273"/>
      <c r="ASX34" s="273"/>
      <c r="ASY34" s="285"/>
      <c r="ASZ34" s="353"/>
      <c r="ATA34" s="355"/>
      <c r="ATB34" s="23"/>
      <c r="ATC34" s="277"/>
      <c r="ATD34" s="300"/>
      <c r="ATE34" s="300"/>
      <c r="ATF34" s="269"/>
      <c r="ATG34" s="300"/>
      <c r="ATH34" s="300"/>
      <c r="ATI34" s="273"/>
      <c r="ATJ34" s="273"/>
      <c r="ATK34" s="273"/>
      <c r="ATL34" s="273"/>
      <c r="ATM34" s="273"/>
      <c r="ATN34" s="273"/>
      <c r="ATO34" s="285"/>
      <c r="ATP34" s="353"/>
      <c r="ATQ34" s="355"/>
      <c r="ATR34" s="23"/>
      <c r="ATS34" s="277"/>
      <c r="ATT34" s="300"/>
      <c r="ATU34" s="300"/>
      <c r="ATV34" s="269"/>
      <c r="ATW34" s="300"/>
      <c r="ATX34" s="300"/>
      <c r="ATY34" s="273"/>
      <c r="ATZ34" s="273"/>
      <c r="AUA34" s="273"/>
      <c r="AUB34" s="273"/>
      <c r="AUC34" s="273"/>
      <c r="AUD34" s="273"/>
      <c r="AUE34" s="285"/>
      <c r="AUF34" s="353"/>
      <c r="AUG34" s="355"/>
      <c r="AUH34" s="23"/>
      <c r="AUI34" s="277"/>
      <c r="AUJ34" s="300"/>
      <c r="AUK34" s="300"/>
      <c r="AUL34" s="269"/>
      <c r="AUM34" s="300"/>
      <c r="AUN34" s="300"/>
      <c r="AUO34" s="273"/>
      <c r="AUP34" s="273"/>
      <c r="AUQ34" s="273"/>
      <c r="AUR34" s="273"/>
      <c r="AUS34" s="273"/>
      <c r="AUT34" s="273"/>
      <c r="AUU34" s="285"/>
      <c r="AUV34" s="353"/>
      <c r="AUW34" s="355"/>
      <c r="AUX34" s="23"/>
      <c r="AUY34" s="277"/>
      <c r="AUZ34" s="300"/>
      <c r="AVA34" s="300"/>
      <c r="AVB34" s="269"/>
      <c r="AVC34" s="300"/>
      <c r="AVD34" s="300"/>
      <c r="AVE34" s="273"/>
      <c r="AVF34" s="273"/>
      <c r="AVG34" s="273"/>
      <c r="AVH34" s="273"/>
      <c r="AVI34" s="273"/>
      <c r="AVJ34" s="273"/>
      <c r="AVK34" s="285"/>
      <c r="AVL34" s="353"/>
      <c r="AVM34" s="355"/>
      <c r="AVN34" s="23"/>
      <c r="AVO34" s="277"/>
      <c r="AVP34" s="300"/>
      <c r="AVQ34" s="300"/>
      <c r="AVR34" s="269"/>
      <c r="AVS34" s="300"/>
      <c r="AVT34" s="300"/>
      <c r="AVU34" s="273"/>
      <c r="AVV34" s="273"/>
      <c r="AVW34" s="273"/>
      <c r="AVX34" s="273"/>
      <c r="AVY34" s="273"/>
      <c r="AVZ34" s="273"/>
      <c r="AWA34" s="285"/>
      <c r="AWB34" s="353"/>
      <c r="AWC34" s="355"/>
      <c r="AWD34" s="23"/>
      <c r="AWE34" s="277"/>
      <c r="AWF34" s="300"/>
      <c r="AWG34" s="300"/>
      <c r="AWH34" s="269"/>
      <c r="AWI34" s="300"/>
      <c r="AWJ34" s="300"/>
      <c r="AWK34" s="273"/>
      <c r="AWL34" s="273"/>
      <c r="AWM34" s="273"/>
      <c r="AWN34" s="273"/>
      <c r="AWO34" s="273"/>
      <c r="AWP34" s="273"/>
      <c r="AWQ34" s="285"/>
      <c r="AWR34" s="353"/>
      <c r="AWS34" s="355"/>
      <c r="AWT34" s="23"/>
      <c r="AWU34" s="277"/>
      <c r="AWV34" s="300"/>
      <c r="AWW34" s="300"/>
      <c r="AWX34" s="269"/>
      <c r="AWY34" s="300"/>
      <c r="AWZ34" s="300"/>
      <c r="AXA34" s="273"/>
      <c r="AXB34" s="273"/>
      <c r="AXC34" s="273"/>
      <c r="AXD34" s="273"/>
      <c r="AXE34" s="273"/>
      <c r="AXF34" s="273"/>
      <c r="AXG34" s="285"/>
      <c r="AXH34" s="353"/>
      <c r="AXI34" s="355"/>
      <c r="AXJ34" s="23"/>
      <c r="AXK34" s="277"/>
      <c r="AXL34" s="300"/>
      <c r="AXM34" s="300"/>
      <c r="AXN34" s="269"/>
      <c r="AXO34" s="300"/>
      <c r="AXP34" s="300"/>
      <c r="AXQ34" s="273"/>
      <c r="AXR34" s="273"/>
      <c r="AXS34" s="273"/>
      <c r="AXT34" s="273"/>
      <c r="AXU34" s="273"/>
      <c r="AXV34" s="273"/>
      <c r="AXW34" s="285"/>
      <c r="AXX34" s="353"/>
      <c r="AXY34" s="355"/>
      <c r="AXZ34" s="23"/>
      <c r="AYA34" s="277"/>
      <c r="AYB34" s="300"/>
      <c r="AYC34" s="300"/>
      <c r="AYD34" s="269"/>
      <c r="AYE34" s="300"/>
      <c r="AYF34" s="300"/>
      <c r="AYG34" s="273"/>
      <c r="AYH34" s="273"/>
      <c r="AYI34" s="273"/>
      <c r="AYJ34" s="273"/>
      <c r="AYK34" s="273"/>
      <c r="AYL34" s="273"/>
      <c r="AYM34" s="285"/>
      <c r="AYN34" s="353"/>
      <c r="AYO34" s="355"/>
      <c r="AYP34" s="23"/>
      <c r="AYQ34" s="277"/>
      <c r="AYR34" s="300"/>
      <c r="AYS34" s="300"/>
      <c r="AYT34" s="269"/>
      <c r="AYU34" s="300"/>
      <c r="AYV34" s="300"/>
      <c r="AYW34" s="273"/>
      <c r="AYX34" s="273"/>
      <c r="AYY34" s="273"/>
      <c r="AYZ34" s="273"/>
      <c r="AZA34" s="273"/>
      <c r="AZB34" s="273"/>
      <c r="AZC34" s="285"/>
      <c r="AZD34" s="353"/>
      <c r="AZE34" s="355"/>
      <c r="AZF34" s="23"/>
      <c r="AZG34" s="277"/>
      <c r="AZH34" s="300"/>
      <c r="AZI34" s="300"/>
      <c r="AZJ34" s="269"/>
      <c r="AZK34" s="300"/>
      <c r="AZL34" s="300"/>
      <c r="AZM34" s="273"/>
      <c r="AZN34" s="273"/>
      <c r="AZO34" s="273"/>
      <c r="AZP34" s="273"/>
      <c r="AZQ34" s="273"/>
      <c r="AZR34" s="273"/>
      <c r="AZS34" s="285"/>
      <c r="AZT34" s="353"/>
      <c r="AZU34" s="355"/>
      <c r="AZV34" s="23"/>
      <c r="AZW34" s="277"/>
      <c r="AZX34" s="300"/>
      <c r="AZY34" s="300"/>
      <c r="AZZ34" s="269"/>
      <c r="BAA34" s="300"/>
      <c r="BAB34" s="300"/>
      <c r="BAC34" s="273"/>
      <c r="BAD34" s="273"/>
      <c r="BAE34" s="273"/>
      <c r="BAF34" s="273"/>
      <c r="BAG34" s="273"/>
      <c r="BAH34" s="273"/>
      <c r="BAI34" s="285"/>
      <c r="BAJ34" s="353"/>
      <c r="BAK34" s="355"/>
      <c r="BAL34" s="23"/>
      <c r="BAM34" s="277"/>
      <c r="BAN34" s="300"/>
      <c r="BAO34" s="300"/>
      <c r="BAP34" s="269"/>
      <c r="BAQ34" s="300"/>
      <c r="BAR34" s="300"/>
      <c r="BAS34" s="273"/>
      <c r="BAT34" s="273"/>
      <c r="BAU34" s="273"/>
      <c r="BAV34" s="273"/>
      <c r="BAW34" s="273"/>
      <c r="BAX34" s="273"/>
      <c r="BAY34" s="285"/>
      <c r="BAZ34" s="353"/>
      <c r="BBA34" s="355"/>
      <c r="BBB34" s="23"/>
      <c r="BBC34" s="277"/>
      <c r="BBD34" s="300"/>
      <c r="BBE34" s="300"/>
      <c r="BBF34" s="269"/>
      <c r="BBG34" s="300"/>
      <c r="BBH34" s="300"/>
      <c r="BBI34" s="273"/>
      <c r="BBJ34" s="273"/>
      <c r="BBK34" s="273"/>
      <c r="BBL34" s="273"/>
      <c r="BBM34" s="273"/>
      <c r="BBN34" s="273"/>
      <c r="BBO34" s="285"/>
      <c r="BBP34" s="353"/>
      <c r="BBQ34" s="355"/>
      <c r="BBR34" s="23"/>
      <c r="BBS34" s="277"/>
      <c r="BBT34" s="300"/>
      <c r="BBU34" s="300"/>
      <c r="BBV34" s="269"/>
      <c r="BBW34" s="300"/>
      <c r="BBX34" s="300"/>
      <c r="BBY34" s="273"/>
      <c r="BBZ34" s="273"/>
      <c r="BCA34" s="273"/>
      <c r="BCB34" s="273"/>
      <c r="BCC34" s="273"/>
      <c r="BCD34" s="273"/>
      <c r="BCE34" s="285"/>
      <c r="BCF34" s="353"/>
      <c r="BCG34" s="355"/>
      <c r="BCH34" s="23"/>
      <c r="BCI34" s="277"/>
      <c r="BCJ34" s="300"/>
      <c r="BCK34" s="300"/>
      <c r="BCL34" s="269"/>
      <c r="BCM34" s="300"/>
      <c r="BCN34" s="300"/>
      <c r="BCO34" s="273"/>
      <c r="BCP34" s="273"/>
      <c r="BCQ34" s="273"/>
      <c r="BCR34" s="273"/>
      <c r="BCS34" s="273"/>
      <c r="BCT34" s="273"/>
      <c r="BCU34" s="285"/>
      <c r="BCV34" s="353"/>
      <c r="BCW34" s="355"/>
      <c r="BCX34" s="23"/>
      <c r="BCY34" s="277"/>
      <c r="BCZ34" s="300"/>
      <c r="BDA34" s="300"/>
      <c r="BDB34" s="269"/>
      <c r="BDC34" s="300"/>
      <c r="BDD34" s="300"/>
      <c r="BDE34" s="273"/>
      <c r="BDF34" s="273"/>
      <c r="BDG34" s="273"/>
      <c r="BDH34" s="273"/>
      <c r="BDI34" s="273"/>
      <c r="BDJ34" s="273"/>
      <c r="BDK34" s="285"/>
      <c r="BDL34" s="353"/>
      <c r="BDM34" s="355"/>
      <c r="BDN34" s="23"/>
      <c r="BDO34" s="277"/>
      <c r="BDP34" s="300"/>
      <c r="BDQ34" s="300"/>
      <c r="BDR34" s="269"/>
      <c r="BDS34" s="300"/>
      <c r="BDT34" s="300"/>
      <c r="BDU34" s="273"/>
      <c r="BDV34" s="273"/>
      <c r="BDW34" s="273"/>
      <c r="BDX34" s="273"/>
      <c r="BDY34" s="273"/>
      <c r="BDZ34" s="273"/>
      <c r="BEA34" s="285"/>
      <c r="BEB34" s="353"/>
      <c r="BEC34" s="355"/>
      <c r="BED34" s="23"/>
      <c r="BEE34" s="277"/>
      <c r="BEF34" s="300"/>
      <c r="BEG34" s="300"/>
      <c r="BEH34" s="269"/>
      <c r="BEI34" s="300"/>
      <c r="BEJ34" s="300"/>
      <c r="BEK34" s="273"/>
      <c r="BEL34" s="273"/>
      <c r="BEM34" s="273"/>
      <c r="BEN34" s="273"/>
      <c r="BEO34" s="273"/>
      <c r="BEP34" s="273"/>
      <c r="BEQ34" s="285"/>
      <c r="BER34" s="353"/>
      <c r="BES34" s="355"/>
      <c r="BET34" s="23"/>
      <c r="BEU34" s="277"/>
      <c r="BEV34" s="300"/>
      <c r="BEW34" s="300"/>
      <c r="BEX34" s="269"/>
      <c r="BEY34" s="300"/>
      <c r="BEZ34" s="300"/>
      <c r="BFA34" s="273"/>
      <c r="BFB34" s="273"/>
      <c r="BFC34" s="273"/>
      <c r="BFD34" s="273"/>
      <c r="BFE34" s="273"/>
      <c r="BFF34" s="273"/>
      <c r="BFG34" s="285"/>
      <c r="BFH34" s="353"/>
      <c r="BFI34" s="355"/>
      <c r="BFJ34" s="23"/>
      <c r="BFK34" s="277"/>
      <c r="BFL34" s="300"/>
      <c r="BFM34" s="300"/>
      <c r="BFN34" s="269"/>
      <c r="BFO34" s="300"/>
      <c r="BFP34" s="300"/>
      <c r="BFQ34" s="273"/>
      <c r="BFR34" s="273"/>
      <c r="BFS34" s="273"/>
      <c r="BFT34" s="273"/>
      <c r="BFU34" s="273"/>
      <c r="BFV34" s="273"/>
      <c r="BFW34" s="285"/>
      <c r="BFX34" s="353"/>
      <c r="BFY34" s="355"/>
      <c r="BFZ34" s="23"/>
      <c r="BGA34" s="277"/>
      <c r="BGB34" s="300"/>
      <c r="BGC34" s="300"/>
      <c r="BGD34" s="269"/>
      <c r="BGE34" s="300"/>
      <c r="BGF34" s="300"/>
      <c r="BGG34" s="273"/>
      <c r="BGH34" s="273"/>
      <c r="BGI34" s="273"/>
      <c r="BGJ34" s="273"/>
      <c r="BGK34" s="273"/>
      <c r="BGL34" s="273"/>
      <c r="BGM34" s="285"/>
      <c r="BGN34" s="353"/>
      <c r="BGO34" s="355"/>
      <c r="BGP34" s="23"/>
      <c r="BGQ34" s="277"/>
      <c r="BGR34" s="300"/>
      <c r="BGS34" s="300"/>
      <c r="BGT34" s="269"/>
      <c r="BGU34" s="300"/>
      <c r="BGV34" s="300"/>
      <c r="BGW34" s="273"/>
      <c r="BGX34" s="273"/>
      <c r="BGY34" s="273"/>
      <c r="BGZ34" s="273"/>
      <c r="BHA34" s="273"/>
      <c r="BHB34" s="273"/>
      <c r="BHC34" s="285"/>
      <c r="BHD34" s="353"/>
      <c r="BHE34" s="355"/>
      <c r="BHF34" s="23"/>
      <c r="BHG34" s="277"/>
      <c r="BHH34" s="300"/>
      <c r="BHI34" s="300"/>
      <c r="BHJ34" s="269"/>
      <c r="BHK34" s="300"/>
      <c r="BHL34" s="300"/>
      <c r="BHM34" s="273"/>
      <c r="BHN34" s="273"/>
      <c r="BHO34" s="273"/>
      <c r="BHP34" s="273"/>
      <c r="BHQ34" s="273"/>
      <c r="BHR34" s="273"/>
      <c r="BHS34" s="285"/>
      <c r="BHT34" s="353"/>
      <c r="BHU34" s="355"/>
      <c r="BHV34" s="23"/>
      <c r="BHW34" s="277"/>
      <c r="BHX34" s="300"/>
      <c r="BHY34" s="300"/>
      <c r="BHZ34" s="269"/>
      <c r="BIA34" s="300"/>
      <c r="BIB34" s="300"/>
      <c r="BIC34" s="273"/>
      <c r="BID34" s="273"/>
      <c r="BIE34" s="273"/>
      <c r="BIF34" s="273"/>
      <c r="BIG34" s="273"/>
      <c r="BIH34" s="273"/>
      <c r="BII34" s="285"/>
      <c r="BIJ34" s="353"/>
      <c r="BIK34" s="355"/>
      <c r="BIL34" s="23"/>
      <c r="BIM34" s="277"/>
      <c r="BIN34" s="300"/>
      <c r="BIO34" s="300"/>
      <c r="BIP34" s="269"/>
      <c r="BIQ34" s="300"/>
      <c r="BIR34" s="300"/>
      <c r="BIS34" s="273"/>
      <c r="BIT34" s="273"/>
      <c r="BIU34" s="273"/>
      <c r="BIV34" s="273"/>
      <c r="BIW34" s="273"/>
      <c r="BIX34" s="273"/>
      <c r="BIY34" s="285"/>
      <c r="BIZ34" s="353"/>
      <c r="BJA34" s="355"/>
      <c r="BJB34" s="23"/>
      <c r="BJC34" s="277"/>
      <c r="BJD34" s="300"/>
      <c r="BJE34" s="300"/>
      <c r="BJF34" s="269"/>
      <c r="BJG34" s="300"/>
      <c r="BJH34" s="300"/>
      <c r="BJI34" s="273"/>
      <c r="BJJ34" s="273"/>
      <c r="BJK34" s="273"/>
      <c r="BJL34" s="273"/>
      <c r="BJM34" s="273"/>
      <c r="BJN34" s="273"/>
      <c r="BJO34" s="285"/>
      <c r="BJP34" s="353"/>
      <c r="BJQ34" s="355"/>
      <c r="BJR34" s="23"/>
      <c r="BJS34" s="277"/>
      <c r="BJT34" s="300"/>
      <c r="BJU34" s="300"/>
      <c r="BJV34" s="269"/>
      <c r="BJW34" s="300"/>
      <c r="BJX34" s="300"/>
      <c r="BJY34" s="273"/>
      <c r="BJZ34" s="273"/>
      <c r="BKA34" s="273"/>
      <c r="BKB34" s="273"/>
      <c r="BKC34" s="273"/>
      <c r="BKD34" s="273"/>
      <c r="BKE34" s="285"/>
      <c r="BKF34" s="353"/>
      <c r="BKG34" s="355"/>
      <c r="BKH34" s="23"/>
      <c r="BKI34" s="277"/>
      <c r="BKJ34" s="300"/>
      <c r="BKK34" s="300"/>
      <c r="BKL34" s="269"/>
      <c r="BKM34" s="300"/>
      <c r="BKN34" s="300"/>
      <c r="BKO34" s="273"/>
      <c r="BKP34" s="273"/>
      <c r="BKQ34" s="273"/>
      <c r="BKR34" s="273"/>
      <c r="BKS34" s="273"/>
      <c r="BKT34" s="273"/>
      <c r="BKU34" s="285"/>
      <c r="BKV34" s="353"/>
      <c r="BKW34" s="355"/>
      <c r="BKX34" s="23"/>
      <c r="BKY34" s="277"/>
      <c r="BKZ34" s="300"/>
      <c r="BLA34" s="300"/>
      <c r="BLB34" s="269"/>
      <c r="BLC34" s="300"/>
      <c r="BLD34" s="300"/>
      <c r="BLE34" s="273"/>
      <c r="BLF34" s="273"/>
      <c r="BLG34" s="273"/>
      <c r="BLH34" s="273"/>
      <c r="BLI34" s="273"/>
      <c r="BLJ34" s="273"/>
      <c r="BLK34" s="285"/>
      <c r="BLL34" s="353"/>
      <c r="BLM34" s="355"/>
      <c r="BLN34" s="23"/>
      <c r="BLO34" s="277"/>
      <c r="BLP34" s="300"/>
      <c r="BLQ34" s="300"/>
      <c r="BLR34" s="269"/>
      <c r="BLS34" s="300"/>
      <c r="BLT34" s="300"/>
      <c r="BLU34" s="273"/>
      <c r="BLV34" s="273"/>
      <c r="BLW34" s="273"/>
      <c r="BLX34" s="273"/>
      <c r="BLY34" s="273"/>
      <c r="BLZ34" s="273"/>
      <c r="BMA34" s="285"/>
      <c r="BMB34" s="353"/>
      <c r="BMC34" s="355"/>
      <c r="BMD34" s="23"/>
      <c r="BME34" s="277"/>
      <c r="BMF34" s="300"/>
      <c r="BMG34" s="300"/>
      <c r="BMH34" s="269"/>
      <c r="BMI34" s="300"/>
      <c r="BMJ34" s="300"/>
      <c r="BMK34" s="273"/>
      <c r="BML34" s="273"/>
      <c r="BMM34" s="273"/>
      <c r="BMN34" s="273"/>
      <c r="BMO34" s="273"/>
      <c r="BMP34" s="273"/>
      <c r="BMQ34" s="285"/>
      <c r="BMR34" s="353"/>
      <c r="BMS34" s="355"/>
      <c r="BMT34" s="23"/>
      <c r="BMU34" s="277"/>
      <c r="BMV34" s="300"/>
      <c r="BMW34" s="300"/>
      <c r="BMX34" s="269"/>
      <c r="BMY34" s="300"/>
      <c r="BMZ34" s="300"/>
      <c r="BNA34" s="273"/>
      <c r="BNB34" s="273"/>
      <c r="BNC34" s="273"/>
      <c r="BND34" s="273"/>
      <c r="BNE34" s="273"/>
      <c r="BNF34" s="273"/>
      <c r="BNG34" s="285"/>
      <c r="BNH34" s="353"/>
      <c r="BNI34" s="355"/>
      <c r="BNJ34" s="23"/>
      <c r="BNK34" s="277"/>
      <c r="BNL34" s="300"/>
      <c r="BNM34" s="300"/>
      <c r="BNN34" s="269"/>
      <c r="BNO34" s="300"/>
      <c r="BNP34" s="300"/>
      <c r="BNQ34" s="273"/>
      <c r="BNR34" s="273"/>
      <c r="BNS34" s="273"/>
      <c r="BNT34" s="273"/>
      <c r="BNU34" s="273"/>
      <c r="BNV34" s="273"/>
      <c r="BNW34" s="285"/>
      <c r="BNX34" s="353"/>
      <c r="BNY34" s="355"/>
      <c r="BNZ34" s="23"/>
      <c r="BOA34" s="277"/>
      <c r="BOB34" s="300"/>
      <c r="BOC34" s="300"/>
      <c r="BOD34" s="269"/>
      <c r="BOE34" s="300"/>
      <c r="BOF34" s="300"/>
      <c r="BOG34" s="273"/>
      <c r="BOH34" s="273"/>
      <c r="BOI34" s="273"/>
      <c r="BOJ34" s="273"/>
      <c r="BOK34" s="273"/>
      <c r="BOL34" s="273"/>
      <c r="BOM34" s="285"/>
      <c r="BON34" s="353"/>
      <c r="BOO34" s="355"/>
      <c r="BOP34" s="23"/>
      <c r="BOQ34" s="277"/>
      <c r="BOR34" s="300"/>
      <c r="BOS34" s="300"/>
      <c r="BOT34" s="269"/>
      <c r="BOU34" s="300"/>
      <c r="BOV34" s="300"/>
      <c r="BOW34" s="273"/>
      <c r="BOX34" s="273"/>
      <c r="BOY34" s="273"/>
      <c r="BOZ34" s="273"/>
      <c r="BPA34" s="273"/>
      <c r="BPB34" s="273"/>
      <c r="BPC34" s="285"/>
      <c r="BPD34" s="353"/>
      <c r="BPE34" s="355"/>
      <c r="BPF34" s="23"/>
      <c r="BPG34" s="277"/>
      <c r="BPH34" s="300"/>
      <c r="BPI34" s="300"/>
      <c r="BPJ34" s="269"/>
      <c r="BPK34" s="300"/>
      <c r="BPL34" s="300"/>
      <c r="BPM34" s="273"/>
      <c r="BPN34" s="273"/>
      <c r="BPO34" s="273"/>
      <c r="BPP34" s="273"/>
      <c r="BPQ34" s="273"/>
      <c r="BPR34" s="273"/>
      <c r="BPS34" s="285"/>
      <c r="BPT34" s="353"/>
      <c r="BPU34" s="355"/>
      <c r="BPV34" s="23"/>
      <c r="BPW34" s="277"/>
      <c r="BPX34" s="300"/>
      <c r="BPY34" s="300"/>
      <c r="BPZ34" s="269"/>
      <c r="BQA34" s="300"/>
      <c r="BQB34" s="300"/>
      <c r="BQC34" s="273"/>
      <c r="BQD34" s="273"/>
      <c r="BQE34" s="273"/>
      <c r="BQF34" s="273"/>
      <c r="BQG34" s="273"/>
      <c r="BQH34" s="273"/>
      <c r="BQI34" s="285"/>
      <c r="BQJ34" s="353"/>
      <c r="BQK34" s="355"/>
      <c r="BQL34" s="23"/>
      <c r="BQM34" s="277"/>
      <c r="BQN34" s="300"/>
      <c r="BQO34" s="300"/>
      <c r="BQP34" s="269"/>
      <c r="BQQ34" s="300"/>
      <c r="BQR34" s="300"/>
      <c r="BQS34" s="273"/>
      <c r="BQT34" s="273"/>
      <c r="BQU34" s="273"/>
      <c r="BQV34" s="273"/>
      <c r="BQW34" s="273"/>
      <c r="BQX34" s="273"/>
      <c r="BQY34" s="285"/>
      <c r="BQZ34" s="353"/>
      <c r="BRA34" s="355"/>
      <c r="BRB34" s="23"/>
      <c r="BRC34" s="277"/>
      <c r="BRD34" s="300"/>
      <c r="BRE34" s="300"/>
      <c r="BRF34" s="269"/>
      <c r="BRG34" s="300"/>
      <c r="BRH34" s="300"/>
      <c r="BRI34" s="273"/>
      <c r="BRJ34" s="273"/>
      <c r="BRK34" s="273"/>
      <c r="BRL34" s="273"/>
      <c r="BRM34" s="273"/>
      <c r="BRN34" s="273"/>
      <c r="BRO34" s="285"/>
      <c r="BRP34" s="353"/>
      <c r="BRQ34" s="355"/>
      <c r="BRR34" s="23"/>
      <c r="BRS34" s="277"/>
      <c r="BRT34" s="300"/>
      <c r="BRU34" s="300"/>
      <c r="BRV34" s="269"/>
      <c r="BRW34" s="300"/>
      <c r="BRX34" s="300"/>
      <c r="BRY34" s="273"/>
      <c r="BRZ34" s="273"/>
      <c r="BSA34" s="273"/>
      <c r="BSB34" s="273"/>
      <c r="BSC34" s="273"/>
      <c r="BSD34" s="273"/>
      <c r="BSE34" s="285"/>
      <c r="BSF34" s="353"/>
      <c r="BSG34" s="355"/>
      <c r="BSH34" s="23"/>
      <c r="BSI34" s="277"/>
      <c r="BSJ34" s="300"/>
      <c r="BSK34" s="300"/>
      <c r="BSL34" s="269"/>
      <c r="BSM34" s="300"/>
      <c r="BSN34" s="300"/>
      <c r="BSO34" s="273"/>
      <c r="BSP34" s="273"/>
      <c r="BSQ34" s="273"/>
      <c r="BSR34" s="273"/>
      <c r="BSS34" s="273"/>
      <c r="BST34" s="273"/>
      <c r="BSU34" s="285"/>
      <c r="BSV34" s="353"/>
      <c r="BSW34" s="355"/>
      <c r="BSX34" s="23"/>
      <c r="BSY34" s="277"/>
      <c r="BSZ34" s="300"/>
      <c r="BTA34" s="300"/>
      <c r="BTB34" s="269"/>
      <c r="BTC34" s="300"/>
      <c r="BTD34" s="300"/>
      <c r="BTE34" s="273"/>
      <c r="BTF34" s="273"/>
      <c r="BTG34" s="273"/>
      <c r="BTH34" s="273"/>
      <c r="BTI34" s="273"/>
      <c r="BTJ34" s="273"/>
      <c r="BTK34" s="285"/>
      <c r="BTL34" s="353"/>
      <c r="BTM34" s="355"/>
      <c r="BTN34" s="23"/>
      <c r="BTO34" s="277"/>
      <c r="BTP34" s="300"/>
      <c r="BTQ34" s="300"/>
      <c r="BTR34" s="269"/>
      <c r="BTS34" s="300"/>
      <c r="BTT34" s="300"/>
      <c r="BTU34" s="273"/>
      <c r="BTV34" s="273"/>
      <c r="BTW34" s="273"/>
      <c r="BTX34" s="273"/>
      <c r="BTY34" s="273"/>
      <c r="BTZ34" s="273"/>
      <c r="BUA34" s="285"/>
      <c r="BUB34" s="353"/>
      <c r="BUC34" s="355"/>
      <c r="BUD34" s="23"/>
      <c r="BUE34" s="277"/>
      <c r="BUF34" s="300"/>
      <c r="BUG34" s="300"/>
      <c r="BUH34" s="269"/>
      <c r="BUI34" s="300"/>
      <c r="BUJ34" s="300"/>
      <c r="BUK34" s="273"/>
      <c r="BUL34" s="273"/>
      <c r="BUM34" s="273"/>
      <c r="BUN34" s="273"/>
      <c r="BUO34" s="273"/>
      <c r="BUP34" s="273"/>
      <c r="BUQ34" s="285"/>
      <c r="BUR34" s="353"/>
      <c r="BUS34" s="355"/>
      <c r="BUT34" s="23"/>
      <c r="BUU34" s="277"/>
      <c r="BUV34" s="300"/>
      <c r="BUW34" s="300"/>
      <c r="BUX34" s="269"/>
      <c r="BUY34" s="300"/>
      <c r="BUZ34" s="300"/>
      <c r="BVA34" s="273"/>
      <c r="BVB34" s="273"/>
      <c r="BVC34" s="273"/>
      <c r="BVD34" s="273"/>
      <c r="BVE34" s="273"/>
      <c r="BVF34" s="273"/>
      <c r="BVG34" s="285"/>
      <c r="BVH34" s="353"/>
      <c r="BVI34" s="355"/>
      <c r="BVJ34" s="23"/>
      <c r="BVK34" s="277"/>
      <c r="BVL34" s="300"/>
      <c r="BVM34" s="300"/>
      <c r="BVN34" s="269"/>
      <c r="BVO34" s="300"/>
      <c r="BVP34" s="300"/>
      <c r="BVQ34" s="273"/>
      <c r="BVR34" s="273"/>
      <c r="BVS34" s="273"/>
      <c r="BVT34" s="273"/>
      <c r="BVU34" s="273"/>
      <c r="BVV34" s="273"/>
      <c r="BVW34" s="285"/>
      <c r="BVX34" s="353"/>
      <c r="BVY34" s="355"/>
      <c r="BVZ34" s="23"/>
      <c r="BWA34" s="277"/>
      <c r="BWB34" s="300"/>
      <c r="BWC34" s="300"/>
      <c r="BWD34" s="269"/>
      <c r="BWE34" s="300"/>
      <c r="BWF34" s="300"/>
      <c r="BWG34" s="273"/>
      <c r="BWH34" s="273"/>
      <c r="BWI34" s="273"/>
      <c r="BWJ34" s="273"/>
      <c r="BWK34" s="273"/>
      <c r="BWL34" s="273"/>
      <c r="BWM34" s="285"/>
      <c r="BWN34" s="353"/>
      <c r="BWO34" s="355"/>
      <c r="BWP34" s="23"/>
      <c r="BWQ34" s="277"/>
      <c r="BWR34" s="300"/>
      <c r="BWS34" s="300"/>
      <c r="BWT34" s="269"/>
      <c r="BWU34" s="300"/>
      <c r="BWV34" s="300"/>
      <c r="BWW34" s="273"/>
      <c r="BWX34" s="273"/>
      <c r="BWY34" s="273"/>
      <c r="BWZ34" s="273"/>
      <c r="BXA34" s="273"/>
      <c r="BXB34" s="273"/>
      <c r="BXC34" s="285"/>
      <c r="BXD34" s="353"/>
      <c r="BXE34" s="355"/>
      <c r="BXF34" s="23"/>
      <c r="BXG34" s="277"/>
      <c r="BXH34" s="300"/>
      <c r="BXI34" s="300"/>
      <c r="BXJ34" s="269"/>
      <c r="BXK34" s="300"/>
      <c r="BXL34" s="300"/>
      <c r="BXM34" s="273"/>
      <c r="BXN34" s="273"/>
      <c r="BXO34" s="273"/>
      <c r="BXP34" s="273"/>
      <c r="BXQ34" s="273"/>
      <c r="BXR34" s="273"/>
      <c r="BXS34" s="285"/>
      <c r="BXT34" s="353"/>
      <c r="BXU34" s="355"/>
      <c r="BXV34" s="23"/>
      <c r="BXW34" s="277"/>
      <c r="BXX34" s="300"/>
      <c r="BXY34" s="300"/>
      <c r="BXZ34" s="269"/>
      <c r="BYA34" s="300"/>
      <c r="BYB34" s="300"/>
      <c r="BYC34" s="273"/>
      <c r="BYD34" s="273"/>
      <c r="BYE34" s="273"/>
      <c r="BYF34" s="273"/>
      <c r="BYG34" s="273"/>
      <c r="BYH34" s="273"/>
      <c r="BYI34" s="285"/>
      <c r="BYJ34" s="353"/>
      <c r="BYK34" s="355"/>
      <c r="BYL34" s="23"/>
      <c r="BYM34" s="277"/>
      <c r="BYN34" s="300"/>
      <c r="BYO34" s="300"/>
      <c r="BYP34" s="269"/>
      <c r="BYQ34" s="300"/>
      <c r="BYR34" s="300"/>
      <c r="BYS34" s="273"/>
      <c r="BYT34" s="273"/>
      <c r="BYU34" s="273"/>
      <c r="BYV34" s="273"/>
      <c r="BYW34" s="273"/>
      <c r="BYX34" s="273"/>
      <c r="BYY34" s="285"/>
      <c r="BYZ34" s="353"/>
      <c r="BZA34" s="355"/>
      <c r="BZB34" s="23"/>
      <c r="BZC34" s="277"/>
      <c r="BZD34" s="300"/>
      <c r="BZE34" s="300"/>
      <c r="BZF34" s="269"/>
      <c r="BZG34" s="300"/>
      <c r="BZH34" s="300"/>
      <c r="BZI34" s="273"/>
      <c r="BZJ34" s="273"/>
      <c r="BZK34" s="273"/>
      <c r="BZL34" s="273"/>
      <c r="BZM34" s="273"/>
      <c r="BZN34" s="273"/>
      <c r="BZO34" s="285"/>
      <c r="BZP34" s="353"/>
      <c r="BZQ34" s="355"/>
      <c r="BZR34" s="23"/>
      <c r="BZS34" s="277"/>
      <c r="BZT34" s="300"/>
      <c r="BZU34" s="300"/>
      <c r="BZV34" s="269"/>
      <c r="BZW34" s="300"/>
      <c r="BZX34" s="300"/>
      <c r="BZY34" s="273"/>
      <c r="BZZ34" s="273"/>
      <c r="CAA34" s="273"/>
      <c r="CAB34" s="273"/>
      <c r="CAC34" s="273"/>
      <c r="CAD34" s="273"/>
      <c r="CAE34" s="285"/>
      <c r="CAF34" s="353"/>
      <c r="CAG34" s="355"/>
      <c r="CAH34" s="23"/>
      <c r="CAI34" s="277"/>
      <c r="CAJ34" s="300"/>
      <c r="CAK34" s="300"/>
      <c r="CAL34" s="269"/>
      <c r="CAM34" s="300"/>
      <c r="CAN34" s="300"/>
      <c r="CAO34" s="273"/>
      <c r="CAP34" s="273"/>
      <c r="CAQ34" s="273"/>
      <c r="CAR34" s="273"/>
      <c r="CAS34" s="273"/>
      <c r="CAT34" s="273"/>
      <c r="CAU34" s="285"/>
      <c r="CAV34" s="353"/>
      <c r="CAW34" s="355"/>
      <c r="CAX34" s="23"/>
      <c r="CAY34" s="277"/>
      <c r="CAZ34" s="300"/>
      <c r="CBA34" s="300"/>
      <c r="CBB34" s="269"/>
      <c r="CBC34" s="300"/>
      <c r="CBD34" s="300"/>
      <c r="CBE34" s="273"/>
      <c r="CBF34" s="273"/>
      <c r="CBG34" s="273"/>
      <c r="CBH34" s="273"/>
      <c r="CBI34" s="273"/>
      <c r="CBJ34" s="273"/>
      <c r="CBK34" s="285"/>
      <c r="CBL34" s="353"/>
      <c r="CBM34" s="355"/>
      <c r="CBN34" s="23"/>
      <c r="CBO34" s="277"/>
      <c r="CBP34" s="300"/>
      <c r="CBQ34" s="300"/>
      <c r="CBR34" s="269"/>
      <c r="CBS34" s="300"/>
      <c r="CBT34" s="300"/>
      <c r="CBU34" s="273"/>
      <c r="CBV34" s="273"/>
      <c r="CBW34" s="273"/>
      <c r="CBX34" s="273"/>
      <c r="CBY34" s="273"/>
      <c r="CBZ34" s="273"/>
      <c r="CCA34" s="285"/>
      <c r="CCB34" s="353"/>
      <c r="CCC34" s="355"/>
      <c r="CCD34" s="23"/>
      <c r="CCE34" s="277"/>
      <c r="CCF34" s="300"/>
      <c r="CCG34" s="300"/>
      <c r="CCH34" s="269"/>
      <c r="CCI34" s="300"/>
      <c r="CCJ34" s="300"/>
      <c r="CCK34" s="273"/>
      <c r="CCL34" s="273"/>
      <c r="CCM34" s="273"/>
      <c r="CCN34" s="273"/>
      <c r="CCO34" s="273"/>
      <c r="CCP34" s="273"/>
      <c r="CCQ34" s="285"/>
      <c r="CCR34" s="353"/>
      <c r="CCS34" s="355"/>
      <c r="CCT34" s="23"/>
      <c r="CCU34" s="277"/>
      <c r="CCV34" s="300"/>
      <c r="CCW34" s="300"/>
      <c r="CCX34" s="269"/>
      <c r="CCY34" s="300"/>
      <c r="CCZ34" s="300"/>
      <c r="CDA34" s="273"/>
      <c r="CDB34" s="273"/>
      <c r="CDC34" s="273"/>
      <c r="CDD34" s="273"/>
      <c r="CDE34" s="273"/>
      <c r="CDF34" s="273"/>
      <c r="CDG34" s="285"/>
      <c r="CDH34" s="353"/>
      <c r="CDI34" s="355"/>
      <c r="CDJ34" s="23"/>
      <c r="CDK34" s="277"/>
      <c r="CDL34" s="300"/>
      <c r="CDM34" s="300"/>
      <c r="CDN34" s="269"/>
      <c r="CDO34" s="300"/>
      <c r="CDP34" s="300"/>
      <c r="CDQ34" s="273"/>
      <c r="CDR34" s="273"/>
      <c r="CDS34" s="273"/>
      <c r="CDT34" s="273"/>
      <c r="CDU34" s="273"/>
      <c r="CDV34" s="273"/>
      <c r="CDW34" s="285"/>
      <c r="CDX34" s="353"/>
      <c r="CDY34" s="355"/>
      <c r="CDZ34" s="23"/>
      <c r="CEA34" s="277"/>
      <c r="CEB34" s="300"/>
      <c r="CEC34" s="300"/>
      <c r="CED34" s="269"/>
      <c r="CEE34" s="300"/>
      <c r="CEF34" s="300"/>
      <c r="CEG34" s="273"/>
      <c r="CEH34" s="273"/>
      <c r="CEI34" s="273"/>
      <c r="CEJ34" s="273"/>
      <c r="CEK34" s="273"/>
      <c r="CEL34" s="273"/>
      <c r="CEM34" s="285"/>
      <c r="CEN34" s="353"/>
      <c r="CEO34" s="355"/>
      <c r="CEP34" s="23"/>
      <c r="CEQ34" s="277"/>
      <c r="CER34" s="300"/>
      <c r="CES34" s="300"/>
      <c r="CET34" s="269"/>
      <c r="CEU34" s="300"/>
      <c r="CEV34" s="300"/>
      <c r="CEW34" s="273"/>
      <c r="CEX34" s="273"/>
      <c r="CEY34" s="273"/>
      <c r="CEZ34" s="273"/>
      <c r="CFA34" s="273"/>
      <c r="CFB34" s="273"/>
      <c r="CFC34" s="285"/>
      <c r="CFD34" s="353"/>
      <c r="CFE34" s="355"/>
      <c r="CFF34" s="23"/>
      <c r="CFG34" s="277"/>
      <c r="CFH34" s="300"/>
      <c r="CFI34" s="300"/>
      <c r="CFJ34" s="269"/>
      <c r="CFK34" s="300"/>
      <c r="CFL34" s="300"/>
      <c r="CFM34" s="273"/>
      <c r="CFN34" s="273"/>
      <c r="CFO34" s="273"/>
      <c r="CFP34" s="273"/>
      <c r="CFQ34" s="273"/>
      <c r="CFR34" s="273"/>
      <c r="CFS34" s="285"/>
      <c r="CFT34" s="353"/>
      <c r="CFU34" s="355"/>
      <c r="CFV34" s="23"/>
      <c r="CFW34" s="277"/>
      <c r="CFX34" s="300"/>
      <c r="CFY34" s="300"/>
      <c r="CFZ34" s="269"/>
      <c r="CGA34" s="300"/>
      <c r="CGB34" s="300"/>
      <c r="CGC34" s="273"/>
      <c r="CGD34" s="273"/>
      <c r="CGE34" s="273"/>
      <c r="CGF34" s="273"/>
      <c r="CGG34" s="273"/>
      <c r="CGH34" s="273"/>
      <c r="CGI34" s="285"/>
      <c r="CGJ34" s="353"/>
      <c r="CGK34" s="355"/>
      <c r="CGL34" s="23"/>
      <c r="CGM34" s="277"/>
      <c r="CGN34" s="300"/>
      <c r="CGO34" s="300"/>
      <c r="CGP34" s="269"/>
      <c r="CGQ34" s="300"/>
      <c r="CGR34" s="300"/>
      <c r="CGS34" s="273"/>
      <c r="CGT34" s="273"/>
      <c r="CGU34" s="273"/>
      <c r="CGV34" s="273"/>
      <c r="CGW34" s="273"/>
      <c r="CGX34" s="273"/>
      <c r="CGY34" s="285"/>
      <c r="CGZ34" s="353"/>
      <c r="CHA34" s="355"/>
      <c r="CHB34" s="23"/>
      <c r="CHC34" s="277"/>
      <c r="CHD34" s="300"/>
      <c r="CHE34" s="300"/>
      <c r="CHF34" s="269"/>
      <c r="CHG34" s="300"/>
      <c r="CHH34" s="300"/>
      <c r="CHI34" s="273"/>
      <c r="CHJ34" s="273"/>
      <c r="CHK34" s="273"/>
      <c r="CHL34" s="273"/>
      <c r="CHM34" s="273"/>
      <c r="CHN34" s="273"/>
      <c r="CHO34" s="285"/>
      <c r="CHP34" s="353"/>
      <c r="CHQ34" s="355"/>
      <c r="CHR34" s="23"/>
      <c r="CHS34" s="277"/>
      <c r="CHT34" s="300"/>
      <c r="CHU34" s="300"/>
      <c r="CHV34" s="269"/>
      <c r="CHW34" s="300"/>
      <c r="CHX34" s="300"/>
      <c r="CHY34" s="273"/>
      <c r="CHZ34" s="273"/>
      <c r="CIA34" s="273"/>
      <c r="CIB34" s="273"/>
      <c r="CIC34" s="273"/>
      <c r="CID34" s="273"/>
      <c r="CIE34" s="285"/>
      <c r="CIF34" s="353"/>
      <c r="CIG34" s="355"/>
      <c r="CIH34" s="23"/>
      <c r="CII34" s="277"/>
      <c r="CIJ34" s="300"/>
      <c r="CIK34" s="300"/>
      <c r="CIL34" s="269"/>
      <c r="CIM34" s="300"/>
      <c r="CIN34" s="300"/>
      <c r="CIO34" s="273"/>
      <c r="CIP34" s="273"/>
      <c r="CIQ34" s="273"/>
      <c r="CIR34" s="273"/>
      <c r="CIS34" s="273"/>
      <c r="CIT34" s="273"/>
      <c r="CIU34" s="285"/>
      <c r="CIV34" s="353"/>
      <c r="CIW34" s="355"/>
      <c r="CIX34" s="23"/>
      <c r="CIY34" s="277"/>
      <c r="CIZ34" s="300"/>
      <c r="CJA34" s="300"/>
      <c r="CJB34" s="269"/>
      <c r="CJC34" s="300"/>
      <c r="CJD34" s="300"/>
      <c r="CJE34" s="273"/>
      <c r="CJF34" s="273"/>
      <c r="CJG34" s="273"/>
      <c r="CJH34" s="273"/>
      <c r="CJI34" s="273"/>
      <c r="CJJ34" s="273"/>
      <c r="CJK34" s="285"/>
      <c r="CJL34" s="353"/>
      <c r="CJM34" s="355"/>
      <c r="CJN34" s="23"/>
      <c r="CJO34" s="277"/>
      <c r="CJP34" s="300"/>
      <c r="CJQ34" s="300"/>
      <c r="CJR34" s="269"/>
      <c r="CJS34" s="300"/>
      <c r="CJT34" s="300"/>
      <c r="CJU34" s="273"/>
      <c r="CJV34" s="273"/>
      <c r="CJW34" s="273"/>
      <c r="CJX34" s="273"/>
      <c r="CJY34" s="273"/>
      <c r="CJZ34" s="273"/>
      <c r="CKA34" s="285"/>
      <c r="CKB34" s="353"/>
      <c r="CKC34" s="355"/>
      <c r="CKD34" s="23"/>
      <c r="CKE34" s="277"/>
      <c r="CKF34" s="300"/>
      <c r="CKG34" s="300"/>
      <c r="CKH34" s="269"/>
      <c r="CKI34" s="300"/>
      <c r="CKJ34" s="300"/>
      <c r="CKK34" s="273"/>
      <c r="CKL34" s="273"/>
      <c r="CKM34" s="273"/>
      <c r="CKN34" s="273"/>
      <c r="CKO34" s="273"/>
      <c r="CKP34" s="273"/>
      <c r="CKQ34" s="285"/>
      <c r="CKR34" s="353"/>
      <c r="CKS34" s="355"/>
      <c r="CKT34" s="23"/>
      <c r="CKU34" s="277"/>
      <c r="CKV34" s="300"/>
      <c r="CKW34" s="300"/>
      <c r="CKX34" s="269"/>
      <c r="CKY34" s="300"/>
      <c r="CKZ34" s="300"/>
      <c r="CLA34" s="273"/>
      <c r="CLB34" s="273"/>
      <c r="CLC34" s="273"/>
      <c r="CLD34" s="273"/>
      <c r="CLE34" s="273"/>
      <c r="CLF34" s="273"/>
      <c r="CLG34" s="285"/>
      <c r="CLH34" s="353"/>
      <c r="CLI34" s="355"/>
      <c r="CLJ34" s="23"/>
      <c r="CLK34" s="277"/>
      <c r="CLL34" s="300"/>
      <c r="CLM34" s="300"/>
      <c r="CLN34" s="269"/>
      <c r="CLO34" s="300"/>
      <c r="CLP34" s="300"/>
      <c r="CLQ34" s="273"/>
      <c r="CLR34" s="273"/>
      <c r="CLS34" s="273"/>
      <c r="CLT34" s="273"/>
      <c r="CLU34" s="273"/>
      <c r="CLV34" s="273"/>
      <c r="CLW34" s="285"/>
      <c r="CLX34" s="353"/>
      <c r="CLY34" s="355"/>
      <c r="CLZ34" s="23"/>
      <c r="CMA34" s="277"/>
      <c r="CMB34" s="300"/>
      <c r="CMC34" s="300"/>
      <c r="CMD34" s="269"/>
      <c r="CME34" s="300"/>
      <c r="CMF34" s="300"/>
      <c r="CMG34" s="273"/>
      <c r="CMH34" s="273"/>
      <c r="CMI34" s="273"/>
      <c r="CMJ34" s="273"/>
      <c r="CMK34" s="273"/>
      <c r="CML34" s="273"/>
      <c r="CMM34" s="285"/>
      <c r="CMN34" s="353"/>
      <c r="CMO34" s="355"/>
      <c r="CMP34" s="23"/>
      <c r="CMQ34" s="277"/>
      <c r="CMR34" s="300"/>
      <c r="CMS34" s="300"/>
      <c r="CMT34" s="269"/>
      <c r="CMU34" s="300"/>
      <c r="CMV34" s="300"/>
      <c r="CMW34" s="273"/>
      <c r="CMX34" s="273"/>
      <c r="CMY34" s="273"/>
      <c r="CMZ34" s="273"/>
      <c r="CNA34" s="273"/>
      <c r="CNB34" s="273"/>
      <c r="CNC34" s="285"/>
      <c r="CND34" s="353"/>
      <c r="CNE34" s="355"/>
      <c r="CNF34" s="23"/>
      <c r="CNG34" s="277"/>
      <c r="CNH34" s="300"/>
      <c r="CNI34" s="300"/>
      <c r="CNJ34" s="269"/>
      <c r="CNK34" s="300"/>
      <c r="CNL34" s="300"/>
      <c r="CNM34" s="273"/>
      <c r="CNN34" s="273"/>
      <c r="CNO34" s="273"/>
      <c r="CNP34" s="273"/>
      <c r="CNQ34" s="273"/>
      <c r="CNR34" s="273"/>
      <c r="CNS34" s="285"/>
      <c r="CNT34" s="353"/>
      <c r="CNU34" s="355"/>
      <c r="CNV34" s="23"/>
      <c r="CNW34" s="277"/>
      <c r="CNX34" s="300"/>
      <c r="CNY34" s="300"/>
      <c r="CNZ34" s="269"/>
      <c r="COA34" s="300"/>
      <c r="COB34" s="300"/>
      <c r="COC34" s="273"/>
      <c r="COD34" s="273"/>
      <c r="COE34" s="273"/>
      <c r="COF34" s="273"/>
      <c r="COG34" s="273"/>
      <c r="COH34" s="273"/>
      <c r="COI34" s="285"/>
      <c r="COJ34" s="353"/>
      <c r="COK34" s="355"/>
      <c r="COL34" s="23"/>
      <c r="COM34" s="277"/>
      <c r="CON34" s="300"/>
      <c r="COO34" s="300"/>
      <c r="COP34" s="269"/>
      <c r="COQ34" s="300"/>
      <c r="COR34" s="300"/>
      <c r="COS34" s="273"/>
      <c r="COT34" s="273"/>
      <c r="COU34" s="273"/>
      <c r="COV34" s="273"/>
      <c r="COW34" s="273"/>
      <c r="COX34" s="273"/>
      <c r="COY34" s="285"/>
      <c r="COZ34" s="353"/>
      <c r="CPA34" s="355"/>
      <c r="CPB34" s="23"/>
      <c r="CPC34" s="277"/>
      <c r="CPD34" s="300"/>
      <c r="CPE34" s="300"/>
      <c r="CPF34" s="269"/>
      <c r="CPG34" s="300"/>
      <c r="CPH34" s="300"/>
      <c r="CPI34" s="273"/>
      <c r="CPJ34" s="273"/>
      <c r="CPK34" s="273"/>
      <c r="CPL34" s="273"/>
      <c r="CPM34" s="273"/>
      <c r="CPN34" s="273"/>
      <c r="CPO34" s="285"/>
      <c r="CPP34" s="353"/>
      <c r="CPQ34" s="355"/>
      <c r="CPR34" s="23"/>
      <c r="CPS34" s="277"/>
      <c r="CPT34" s="300"/>
      <c r="CPU34" s="300"/>
      <c r="CPV34" s="269"/>
      <c r="CPW34" s="300"/>
      <c r="CPX34" s="300"/>
      <c r="CPY34" s="273"/>
      <c r="CPZ34" s="273"/>
      <c r="CQA34" s="273"/>
      <c r="CQB34" s="273"/>
      <c r="CQC34" s="273"/>
      <c r="CQD34" s="273"/>
      <c r="CQE34" s="285"/>
      <c r="CQF34" s="353"/>
      <c r="CQG34" s="355"/>
      <c r="CQH34" s="23"/>
      <c r="CQI34" s="277"/>
      <c r="CQJ34" s="300"/>
      <c r="CQK34" s="300"/>
      <c r="CQL34" s="269"/>
      <c r="CQM34" s="300"/>
      <c r="CQN34" s="300"/>
      <c r="CQO34" s="273"/>
      <c r="CQP34" s="273"/>
      <c r="CQQ34" s="273"/>
      <c r="CQR34" s="273"/>
      <c r="CQS34" s="273"/>
      <c r="CQT34" s="273"/>
      <c r="CQU34" s="285"/>
      <c r="CQV34" s="353"/>
      <c r="CQW34" s="355"/>
      <c r="CQX34" s="23"/>
      <c r="CQY34" s="277"/>
      <c r="CQZ34" s="300"/>
      <c r="CRA34" s="300"/>
      <c r="CRB34" s="269"/>
      <c r="CRC34" s="300"/>
      <c r="CRD34" s="300"/>
      <c r="CRE34" s="273"/>
      <c r="CRF34" s="273"/>
      <c r="CRG34" s="273"/>
      <c r="CRH34" s="273"/>
      <c r="CRI34" s="273"/>
      <c r="CRJ34" s="273"/>
      <c r="CRK34" s="285"/>
      <c r="CRL34" s="353"/>
      <c r="CRM34" s="355"/>
      <c r="CRN34" s="23"/>
      <c r="CRO34" s="277"/>
      <c r="CRP34" s="300"/>
      <c r="CRQ34" s="300"/>
      <c r="CRR34" s="269"/>
      <c r="CRS34" s="300"/>
      <c r="CRT34" s="300"/>
      <c r="CRU34" s="273"/>
      <c r="CRV34" s="273"/>
      <c r="CRW34" s="273"/>
      <c r="CRX34" s="273"/>
      <c r="CRY34" s="273"/>
      <c r="CRZ34" s="273"/>
      <c r="CSA34" s="285"/>
      <c r="CSB34" s="353"/>
      <c r="CSC34" s="355"/>
      <c r="CSD34" s="23"/>
      <c r="CSE34" s="277"/>
      <c r="CSF34" s="300"/>
      <c r="CSG34" s="300"/>
      <c r="CSH34" s="269"/>
      <c r="CSI34" s="300"/>
      <c r="CSJ34" s="300"/>
      <c r="CSK34" s="273"/>
      <c r="CSL34" s="273"/>
      <c r="CSM34" s="273"/>
      <c r="CSN34" s="273"/>
      <c r="CSO34" s="273"/>
      <c r="CSP34" s="273"/>
      <c r="CSQ34" s="285"/>
      <c r="CSR34" s="353"/>
      <c r="CSS34" s="355"/>
      <c r="CST34" s="23"/>
      <c r="CSU34" s="277"/>
      <c r="CSV34" s="300"/>
      <c r="CSW34" s="300"/>
      <c r="CSX34" s="269"/>
      <c r="CSY34" s="300"/>
      <c r="CSZ34" s="300"/>
      <c r="CTA34" s="273"/>
      <c r="CTB34" s="273"/>
      <c r="CTC34" s="273"/>
      <c r="CTD34" s="273"/>
      <c r="CTE34" s="273"/>
      <c r="CTF34" s="273"/>
      <c r="CTG34" s="285"/>
      <c r="CTH34" s="353"/>
      <c r="CTI34" s="355"/>
      <c r="CTJ34" s="23"/>
      <c r="CTK34" s="277"/>
      <c r="CTL34" s="300"/>
      <c r="CTM34" s="300"/>
      <c r="CTN34" s="269"/>
      <c r="CTO34" s="300"/>
      <c r="CTP34" s="300"/>
      <c r="CTQ34" s="273"/>
      <c r="CTR34" s="273"/>
      <c r="CTS34" s="273"/>
      <c r="CTT34" s="273"/>
      <c r="CTU34" s="273"/>
      <c r="CTV34" s="273"/>
      <c r="CTW34" s="285"/>
      <c r="CTX34" s="353"/>
      <c r="CTY34" s="355"/>
      <c r="CTZ34" s="23"/>
      <c r="CUA34" s="277"/>
      <c r="CUB34" s="300"/>
      <c r="CUC34" s="300"/>
      <c r="CUD34" s="269"/>
      <c r="CUE34" s="300"/>
      <c r="CUF34" s="300"/>
      <c r="CUG34" s="273"/>
      <c r="CUH34" s="273"/>
      <c r="CUI34" s="273"/>
      <c r="CUJ34" s="273"/>
      <c r="CUK34" s="273"/>
      <c r="CUL34" s="273"/>
      <c r="CUM34" s="285"/>
      <c r="CUN34" s="353"/>
      <c r="CUO34" s="355"/>
      <c r="CUP34" s="23"/>
      <c r="CUQ34" s="277"/>
      <c r="CUR34" s="300"/>
      <c r="CUS34" s="300"/>
      <c r="CUT34" s="269"/>
      <c r="CUU34" s="300"/>
      <c r="CUV34" s="300"/>
      <c r="CUW34" s="273"/>
      <c r="CUX34" s="273"/>
      <c r="CUY34" s="273"/>
      <c r="CUZ34" s="273"/>
      <c r="CVA34" s="273"/>
      <c r="CVB34" s="273"/>
      <c r="CVC34" s="285"/>
      <c r="CVD34" s="353"/>
      <c r="CVE34" s="355"/>
      <c r="CVF34" s="23"/>
      <c r="CVG34" s="277"/>
      <c r="CVH34" s="300"/>
      <c r="CVI34" s="300"/>
      <c r="CVJ34" s="269"/>
      <c r="CVK34" s="300"/>
      <c r="CVL34" s="300"/>
      <c r="CVM34" s="273"/>
      <c r="CVN34" s="273"/>
      <c r="CVO34" s="273"/>
      <c r="CVP34" s="273"/>
      <c r="CVQ34" s="273"/>
      <c r="CVR34" s="273"/>
      <c r="CVS34" s="285"/>
      <c r="CVT34" s="353"/>
      <c r="CVU34" s="355"/>
      <c r="CVV34" s="23"/>
      <c r="CVW34" s="277"/>
      <c r="CVX34" s="300"/>
      <c r="CVY34" s="300"/>
      <c r="CVZ34" s="269"/>
      <c r="CWA34" s="300"/>
      <c r="CWB34" s="300"/>
      <c r="CWC34" s="273"/>
      <c r="CWD34" s="273"/>
      <c r="CWE34" s="273"/>
      <c r="CWF34" s="273"/>
      <c r="CWG34" s="273"/>
      <c r="CWH34" s="273"/>
      <c r="CWI34" s="285"/>
      <c r="CWJ34" s="353"/>
      <c r="CWK34" s="355"/>
      <c r="CWL34" s="23"/>
      <c r="CWM34" s="277"/>
      <c r="CWN34" s="300"/>
      <c r="CWO34" s="300"/>
      <c r="CWP34" s="269"/>
      <c r="CWQ34" s="300"/>
      <c r="CWR34" s="300"/>
      <c r="CWS34" s="273"/>
      <c r="CWT34" s="273"/>
      <c r="CWU34" s="273"/>
      <c r="CWV34" s="273"/>
      <c r="CWW34" s="273"/>
      <c r="CWX34" s="273"/>
      <c r="CWY34" s="285"/>
      <c r="CWZ34" s="353"/>
      <c r="CXA34" s="355"/>
      <c r="CXB34" s="23"/>
      <c r="CXC34" s="277"/>
      <c r="CXD34" s="300"/>
      <c r="CXE34" s="300"/>
      <c r="CXF34" s="269"/>
      <c r="CXG34" s="300"/>
      <c r="CXH34" s="300"/>
      <c r="CXI34" s="273"/>
      <c r="CXJ34" s="273"/>
      <c r="CXK34" s="273"/>
      <c r="CXL34" s="273"/>
      <c r="CXM34" s="273"/>
      <c r="CXN34" s="273"/>
      <c r="CXO34" s="285"/>
      <c r="CXP34" s="353"/>
      <c r="CXQ34" s="355"/>
      <c r="CXR34" s="23"/>
      <c r="CXS34" s="277"/>
      <c r="CXT34" s="300"/>
      <c r="CXU34" s="300"/>
      <c r="CXV34" s="269"/>
      <c r="CXW34" s="300"/>
      <c r="CXX34" s="300"/>
      <c r="CXY34" s="273"/>
      <c r="CXZ34" s="273"/>
      <c r="CYA34" s="273"/>
      <c r="CYB34" s="273"/>
      <c r="CYC34" s="273"/>
      <c r="CYD34" s="273"/>
      <c r="CYE34" s="285"/>
      <c r="CYF34" s="353"/>
      <c r="CYG34" s="355"/>
      <c r="CYH34" s="23"/>
      <c r="CYI34" s="277"/>
      <c r="CYJ34" s="300"/>
      <c r="CYK34" s="300"/>
      <c r="CYL34" s="269"/>
      <c r="CYM34" s="300"/>
      <c r="CYN34" s="300"/>
      <c r="CYO34" s="273"/>
      <c r="CYP34" s="273"/>
      <c r="CYQ34" s="273"/>
      <c r="CYR34" s="273"/>
      <c r="CYS34" s="273"/>
      <c r="CYT34" s="273"/>
      <c r="CYU34" s="285"/>
      <c r="CYV34" s="353"/>
      <c r="CYW34" s="355"/>
      <c r="CYX34" s="23"/>
      <c r="CYY34" s="277"/>
      <c r="CYZ34" s="300"/>
      <c r="CZA34" s="300"/>
      <c r="CZB34" s="269"/>
      <c r="CZC34" s="300"/>
      <c r="CZD34" s="300"/>
      <c r="CZE34" s="273"/>
      <c r="CZF34" s="273"/>
      <c r="CZG34" s="273"/>
      <c r="CZH34" s="273"/>
      <c r="CZI34" s="273"/>
      <c r="CZJ34" s="273"/>
      <c r="CZK34" s="285"/>
      <c r="CZL34" s="353"/>
      <c r="CZM34" s="355"/>
      <c r="CZN34" s="23"/>
      <c r="CZO34" s="277"/>
      <c r="CZP34" s="300"/>
      <c r="CZQ34" s="300"/>
      <c r="CZR34" s="269"/>
      <c r="CZS34" s="300"/>
      <c r="CZT34" s="300"/>
      <c r="CZU34" s="273"/>
      <c r="CZV34" s="273"/>
      <c r="CZW34" s="273"/>
      <c r="CZX34" s="273"/>
      <c r="CZY34" s="273"/>
      <c r="CZZ34" s="273"/>
      <c r="DAA34" s="285"/>
      <c r="DAB34" s="353"/>
      <c r="DAC34" s="355"/>
      <c r="DAD34" s="23"/>
      <c r="DAE34" s="277"/>
      <c r="DAF34" s="300"/>
      <c r="DAG34" s="300"/>
      <c r="DAH34" s="269"/>
      <c r="DAI34" s="300"/>
      <c r="DAJ34" s="300"/>
      <c r="DAK34" s="273"/>
      <c r="DAL34" s="273"/>
      <c r="DAM34" s="273"/>
      <c r="DAN34" s="273"/>
      <c r="DAO34" s="273"/>
      <c r="DAP34" s="273"/>
      <c r="DAQ34" s="285"/>
      <c r="DAR34" s="353"/>
      <c r="DAS34" s="355"/>
      <c r="DAT34" s="23"/>
      <c r="DAU34" s="277"/>
      <c r="DAV34" s="300"/>
      <c r="DAW34" s="300"/>
      <c r="DAX34" s="269"/>
      <c r="DAY34" s="300"/>
      <c r="DAZ34" s="300"/>
      <c r="DBA34" s="273"/>
      <c r="DBB34" s="273"/>
      <c r="DBC34" s="273"/>
      <c r="DBD34" s="273"/>
      <c r="DBE34" s="273"/>
      <c r="DBF34" s="273"/>
      <c r="DBG34" s="285"/>
      <c r="DBH34" s="353"/>
      <c r="DBI34" s="355"/>
      <c r="DBJ34" s="23"/>
      <c r="DBK34" s="277"/>
      <c r="DBL34" s="300"/>
      <c r="DBM34" s="300"/>
      <c r="DBN34" s="269"/>
      <c r="DBO34" s="300"/>
      <c r="DBP34" s="300"/>
      <c r="DBQ34" s="273"/>
      <c r="DBR34" s="273"/>
      <c r="DBS34" s="273"/>
      <c r="DBT34" s="273"/>
      <c r="DBU34" s="273"/>
      <c r="DBV34" s="273"/>
      <c r="DBW34" s="285"/>
      <c r="DBX34" s="353"/>
      <c r="DBY34" s="355"/>
      <c r="DBZ34" s="23"/>
      <c r="DCA34" s="277"/>
      <c r="DCB34" s="300"/>
      <c r="DCC34" s="300"/>
      <c r="DCD34" s="269"/>
      <c r="DCE34" s="300"/>
      <c r="DCF34" s="300"/>
      <c r="DCG34" s="273"/>
      <c r="DCH34" s="273"/>
      <c r="DCI34" s="273"/>
      <c r="DCJ34" s="273"/>
      <c r="DCK34" s="273"/>
      <c r="DCL34" s="273"/>
      <c r="DCM34" s="285"/>
      <c r="DCN34" s="353"/>
      <c r="DCO34" s="355"/>
      <c r="DCP34" s="23"/>
      <c r="DCQ34" s="277"/>
      <c r="DCR34" s="300"/>
      <c r="DCS34" s="300"/>
      <c r="DCT34" s="269"/>
      <c r="DCU34" s="300"/>
      <c r="DCV34" s="300"/>
      <c r="DCW34" s="273"/>
      <c r="DCX34" s="273"/>
      <c r="DCY34" s="273"/>
      <c r="DCZ34" s="273"/>
      <c r="DDA34" s="273"/>
      <c r="DDB34" s="273"/>
      <c r="DDC34" s="285"/>
      <c r="DDD34" s="353"/>
      <c r="DDE34" s="355"/>
      <c r="DDF34" s="23"/>
      <c r="DDG34" s="277"/>
      <c r="DDH34" s="300"/>
      <c r="DDI34" s="300"/>
      <c r="DDJ34" s="269"/>
      <c r="DDK34" s="300"/>
      <c r="DDL34" s="300"/>
      <c r="DDM34" s="273"/>
      <c r="DDN34" s="273"/>
      <c r="DDO34" s="273"/>
      <c r="DDP34" s="273"/>
      <c r="DDQ34" s="273"/>
      <c r="DDR34" s="273"/>
      <c r="DDS34" s="285"/>
      <c r="DDT34" s="353"/>
      <c r="DDU34" s="355"/>
      <c r="DDV34" s="23"/>
      <c r="DDW34" s="277"/>
      <c r="DDX34" s="300"/>
      <c r="DDY34" s="300"/>
      <c r="DDZ34" s="269"/>
      <c r="DEA34" s="300"/>
      <c r="DEB34" s="300"/>
      <c r="DEC34" s="273"/>
      <c r="DED34" s="273"/>
      <c r="DEE34" s="273"/>
      <c r="DEF34" s="273"/>
      <c r="DEG34" s="273"/>
      <c r="DEH34" s="273"/>
      <c r="DEI34" s="285"/>
      <c r="DEJ34" s="353"/>
      <c r="DEK34" s="355"/>
      <c r="DEL34" s="23"/>
      <c r="DEM34" s="277"/>
      <c r="DEN34" s="300"/>
      <c r="DEO34" s="300"/>
      <c r="DEP34" s="269"/>
      <c r="DEQ34" s="300"/>
      <c r="DER34" s="300"/>
      <c r="DES34" s="273"/>
      <c r="DET34" s="273"/>
      <c r="DEU34" s="273"/>
      <c r="DEV34" s="273"/>
      <c r="DEW34" s="273"/>
      <c r="DEX34" s="273"/>
      <c r="DEY34" s="285"/>
      <c r="DEZ34" s="353"/>
      <c r="DFA34" s="355"/>
      <c r="DFB34" s="23"/>
      <c r="DFC34" s="277"/>
      <c r="DFD34" s="300"/>
      <c r="DFE34" s="300"/>
      <c r="DFF34" s="269"/>
      <c r="DFG34" s="300"/>
      <c r="DFH34" s="300"/>
      <c r="DFI34" s="273"/>
      <c r="DFJ34" s="273"/>
      <c r="DFK34" s="273"/>
      <c r="DFL34" s="273"/>
      <c r="DFM34" s="273"/>
      <c r="DFN34" s="273"/>
      <c r="DFO34" s="285"/>
      <c r="DFP34" s="353"/>
      <c r="DFQ34" s="355"/>
      <c r="DFR34" s="23"/>
      <c r="DFS34" s="277"/>
      <c r="DFT34" s="300"/>
      <c r="DFU34" s="300"/>
      <c r="DFV34" s="269"/>
      <c r="DFW34" s="300"/>
      <c r="DFX34" s="300"/>
      <c r="DFY34" s="273"/>
      <c r="DFZ34" s="273"/>
      <c r="DGA34" s="273"/>
      <c r="DGB34" s="273"/>
      <c r="DGC34" s="273"/>
      <c r="DGD34" s="273"/>
      <c r="DGE34" s="285"/>
      <c r="DGF34" s="353"/>
      <c r="DGG34" s="355"/>
      <c r="DGH34" s="23"/>
      <c r="DGI34" s="277"/>
      <c r="DGJ34" s="300"/>
      <c r="DGK34" s="300"/>
      <c r="DGL34" s="269"/>
      <c r="DGM34" s="300"/>
      <c r="DGN34" s="300"/>
      <c r="DGO34" s="273"/>
      <c r="DGP34" s="273"/>
      <c r="DGQ34" s="273"/>
      <c r="DGR34" s="273"/>
      <c r="DGS34" s="273"/>
      <c r="DGT34" s="273"/>
      <c r="DGU34" s="285"/>
      <c r="DGV34" s="353"/>
      <c r="DGW34" s="355"/>
      <c r="DGX34" s="23"/>
      <c r="DGY34" s="277"/>
      <c r="DGZ34" s="300"/>
      <c r="DHA34" s="300"/>
      <c r="DHB34" s="269"/>
      <c r="DHC34" s="300"/>
      <c r="DHD34" s="300"/>
      <c r="DHE34" s="273"/>
      <c r="DHF34" s="273"/>
      <c r="DHG34" s="273"/>
      <c r="DHH34" s="273"/>
      <c r="DHI34" s="273"/>
      <c r="DHJ34" s="273"/>
      <c r="DHK34" s="285"/>
      <c r="DHL34" s="353"/>
      <c r="DHM34" s="355"/>
      <c r="DHN34" s="23"/>
      <c r="DHO34" s="277"/>
      <c r="DHP34" s="300"/>
      <c r="DHQ34" s="300"/>
      <c r="DHR34" s="269"/>
      <c r="DHS34" s="300"/>
      <c r="DHT34" s="300"/>
      <c r="DHU34" s="273"/>
      <c r="DHV34" s="273"/>
      <c r="DHW34" s="273"/>
      <c r="DHX34" s="273"/>
      <c r="DHY34" s="273"/>
      <c r="DHZ34" s="273"/>
      <c r="DIA34" s="285"/>
      <c r="DIB34" s="353"/>
      <c r="DIC34" s="355"/>
      <c r="DID34" s="23"/>
      <c r="DIE34" s="277"/>
      <c r="DIF34" s="300"/>
      <c r="DIG34" s="300"/>
      <c r="DIH34" s="269"/>
      <c r="DII34" s="300"/>
      <c r="DIJ34" s="300"/>
      <c r="DIK34" s="273"/>
      <c r="DIL34" s="273"/>
      <c r="DIM34" s="273"/>
      <c r="DIN34" s="273"/>
      <c r="DIO34" s="273"/>
      <c r="DIP34" s="273"/>
      <c r="DIQ34" s="285"/>
      <c r="DIR34" s="353"/>
      <c r="DIS34" s="355"/>
      <c r="DIT34" s="23"/>
      <c r="DIU34" s="277"/>
      <c r="DIV34" s="300"/>
      <c r="DIW34" s="300"/>
      <c r="DIX34" s="269"/>
      <c r="DIY34" s="300"/>
      <c r="DIZ34" s="300"/>
      <c r="DJA34" s="273"/>
      <c r="DJB34" s="273"/>
      <c r="DJC34" s="273"/>
      <c r="DJD34" s="273"/>
      <c r="DJE34" s="273"/>
      <c r="DJF34" s="273"/>
      <c r="DJG34" s="285"/>
      <c r="DJH34" s="353"/>
      <c r="DJI34" s="355"/>
      <c r="DJJ34" s="23"/>
      <c r="DJK34" s="277"/>
      <c r="DJL34" s="300"/>
      <c r="DJM34" s="300"/>
      <c r="DJN34" s="269"/>
      <c r="DJO34" s="300"/>
      <c r="DJP34" s="300"/>
      <c r="DJQ34" s="273"/>
      <c r="DJR34" s="273"/>
      <c r="DJS34" s="273"/>
      <c r="DJT34" s="273"/>
      <c r="DJU34" s="273"/>
      <c r="DJV34" s="273"/>
      <c r="DJW34" s="285"/>
      <c r="DJX34" s="353"/>
      <c r="DJY34" s="355"/>
      <c r="DJZ34" s="23"/>
      <c r="DKA34" s="277"/>
      <c r="DKB34" s="300"/>
      <c r="DKC34" s="300"/>
      <c r="DKD34" s="269"/>
      <c r="DKE34" s="300"/>
      <c r="DKF34" s="300"/>
      <c r="DKG34" s="273"/>
      <c r="DKH34" s="273"/>
      <c r="DKI34" s="273"/>
      <c r="DKJ34" s="273"/>
      <c r="DKK34" s="273"/>
      <c r="DKL34" s="273"/>
      <c r="DKM34" s="285"/>
      <c r="DKN34" s="353"/>
      <c r="DKO34" s="355"/>
      <c r="DKP34" s="23"/>
      <c r="DKQ34" s="277"/>
      <c r="DKR34" s="300"/>
      <c r="DKS34" s="300"/>
      <c r="DKT34" s="269"/>
      <c r="DKU34" s="300"/>
      <c r="DKV34" s="300"/>
      <c r="DKW34" s="273"/>
      <c r="DKX34" s="273"/>
      <c r="DKY34" s="273"/>
      <c r="DKZ34" s="273"/>
      <c r="DLA34" s="273"/>
      <c r="DLB34" s="273"/>
      <c r="DLC34" s="285"/>
      <c r="DLD34" s="353"/>
      <c r="DLE34" s="355"/>
      <c r="DLF34" s="23"/>
      <c r="DLG34" s="277"/>
      <c r="DLH34" s="300"/>
      <c r="DLI34" s="300"/>
      <c r="DLJ34" s="269"/>
      <c r="DLK34" s="300"/>
      <c r="DLL34" s="300"/>
      <c r="DLM34" s="273"/>
      <c r="DLN34" s="273"/>
      <c r="DLO34" s="273"/>
      <c r="DLP34" s="273"/>
      <c r="DLQ34" s="273"/>
      <c r="DLR34" s="273"/>
      <c r="DLS34" s="285"/>
      <c r="DLT34" s="353"/>
      <c r="DLU34" s="355"/>
      <c r="DLV34" s="23"/>
      <c r="DLW34" s="277"/>
      <c r="DLX34" s="300"/>
      <c r="DLY34" s="300"/>
      <c r="DLZ34" s="269"/>
      <c r="DMA34" s="300"/>
      <c r="DMB34" s="300"/>
      <c r="DMC34" s="273"/>
      <c r="DMD34" s="273"/>
      <c r="DME34" s="273"/>
      <c r="DMF34" s="273"/>
      <c r="DMG34" s="273"/>
      <c r="DMH34" s="273"/>
      <c r="DMI34" s="285"/>
      <c r="DMJ34" s="353"/>
      <c r="DMK34" s="355"/>
      <c r="DML34" s="23"/>
      <c r="DMM34" s="277"/>
      <c r="DMN34" s="300"/>
      <c r="DMO34" s="300"/>
      <c r="DMP34" s="269"/>
      <c r="DMQ34" s="300"/>
      <c r="DMR34" s="300"/>
      <c r="DMS34" s="273"/>
      <c r="DMT34" s="273"/>
      <c r="DMU34" s="273"/>
      <c r="DMV34" s="273"/>
      <c r="DMW34" s="273"/>
      <c r="DMX34" s="273"/>
      <c r="DMY34" s="285"/>
      <c r="DMZ34" s="353"/>
      <c r="DNA34" s="355"/>
      <c r="DNB34" s="23"/>
      <c r="DNC34" s="277"/>
      <c r="DND34" s="300"/>
      <c r="DNE34" s="300"/>
      <c r="DNF34" s="269"/>
      <c r="DNG34" s="300"/>
      <c r="DNH34" s="300"/>
      <c r="DNI34" s="273"/>
      <c r="DNJ34" s="273"/>
      <c r="DNK34" s="273"/>
      <c r="DNL34" s="273"/>
      <c r="DNM34" s="273"/>
      <c r="DNN34" s="273"/>
      <c r="DNO34" s="285"/>
      <c r="DNP34" s="353"/>
      <c r="DNQ34" s="355"/>
      <c r="DNR34" s="23"/>
      <c r="DNS34" s="277"/>
      <c r="DNT34" s="300"/>
      <c r="DNU34" s="300"/>
      <c r="DNV34" s="269"/>
      <c r="DNW34" s="300"/>
      <c r="DNX34" s="300"/>
      <c r="DNY34" s="273"/>
      <c r="DNZ34" s="273"/>
      <c r="DOA34" s="273"/>
      <c r="DOB34" s="273"/>
      <c r="DOC34" s="273"/>
      <c r="DOD34" s="273"/>
      <c r="DOE34" s="285"/>
      <c r="DOF34" s="353"/>
      <c r="DOG34" s="355"/>
      <c r="DOH34" s="23"/>
      <c r="DOI34" s="277"/>
      <c r="DOJ34" s="300"/>
      <c r="DOK34" s="300"/>
      <c r="DOL34" s="269"/>
      <c r="DOM34" s="300"/>
      <c r="DON34" s="300"/>
      <c r="DOO34" s="273"/>
      <c r="DOP34" s="273"/>
      <c r="DOQ34" s="273"/>
      <c r="DOR34" s="273"/>
      <c r="DOS34" s="273"/>
      <c r="DOT34" s="273"/>
      <c r="DOU34" s="285"/>
      <c r="DOV34" s="353"/>
      <c r="DOW34" s="355"/>
      <c r="DOX34" s="23"/>
      <c r="DOY34" s="277"/>
      <c r="DOZ34" s="300"/>
      <c r="DPA34" s="300"/>
      <c r="DPB34" s="269"/>
      <c r="DPC34" s="300"/>
      <c r="DPD34" s="300"/>
      <c r="DPE34" s="273"/>
      <c r="DPF34" s="273"/>
      <c r="DPG34" s="273"/>
      <c r="DPH34" s="273"/>
      <c r="DPI34" s="273"/>
      <c r="DPJ34" s="273"/>
      <c r="DPK34" s="285"/>
      <c r="DPL34" s="353"/>
      <c r="DPM34" s="355"/>
      <c r="DPN34" s="23"/>
      <c r="DPO34" s="277"/>
      <c r="DPP34" s="300"/>
      <c r="DPQ34" s="300"/>
      <c r="DPR34" s="269"/>
      <c r="DPS34" s="300"/>
      <c r="DPT34" s="300"/>
      <c r="DPU34" s="273"/>
      <c r="DPV34" s="273"/>
      <c r="DPW34" s="273"/>
      <c r="DPX34" s="273"/>
      <c r="DPY34" s="273"/>
      <c r="DPZ34" s="273"/>
      <c r="DQA34" s="285"/>
      <c r="DQB34" s="353"/>
      <c r="DQC34" s="355"/>
      <c r="DQD34" s="23"/>
      <c r="DQE34" s="277"/>
      <c r="DQF34" s="300"/>
      <c r="DQG34" s="300"/>
      <c r="DQH34" s="269"/>
      <c r="DQI34" s="300"/>
      <c r="DQJ34" s="300"/>
      <c r="DQK34" s="273"/>
      <c r="DQL34" s="273"/>
      <c r="DQM34" s="273"/>
      <c r="DQN34" s="273"/>
      <c r="DQO34" s="273"/>
      <c r="DQP34" s="273"/>
      <c r="DQQ34" s="285"/>
      <c r="DQR34" s="353"/>
      <c r="DQS34" s="355"/>
      <c r="DQT34" s="23"/>
      <c r="DQU34" s="277"/>
      <c r="DQV34" s="300"/>
      <c r="DQW34" s="300"/>
      <c r="DQX34" s="269"/>
      <c r="DQY34" s="300"/>
      <c r="DQZ34" s="300"/>
      <c r="DRA34" s="273"/>
      <c r="DRB34" s="273"/>
      <c r="DRC34" s="273"/>
      <c r="DRD34" s="273"/>
      <c r="DRE34" s="273"/>
      <c r="DRF34" s="273"/>
      <c r="DRG34" s="285"/>
      <c r="DRH34" s="353"/>
      <c r="DRI34" s="355"/>
      <c r="DRJ34" s="23"/>
      <c r="DRK34" s="277"/>
      <c r="DRL34" s="300"/>
      <c r="DRM34" s="300"/>
      <c r="DRN34" s="269"/>
      <c r="DRO34" s="300"/>
      <c r="DRP34" s="300"/>
      <c r="DRQ34" s="273"/>
      <c r="DRR34" s="273"/>
      <c r="DRS34" s="273"/>
      <c r="DRT34" s="273"/>
      <c r="DRU34" s="273"/>
      <c r="DRV34" s="273"/>
      <c r="DRW34" s="285"/>
      <c r="DRX34" s="353"/>
      <c r="DRY34" s="355"/>
      <c r="DRZ34" s="23"/>
      <c r="DSA34" s="277"/>
      <c r="DSB34" s="300"/>
      <c r="DSC34" s="300"/>
      <c r="DSD34" s="269"/>
      <c r="DSE34" s="300"/>
      <c r="DSF34" s="300"/>
      <c r="DSG34" s="273"/>
      <c r="DSH34" s="273"/>
      <c r="DSI34" s="273"/>
      <c r="DSJ34" s="273"/>
      <c r="DSK34" s="273"/>
      <c r="DSL34" s="273"/>
      <c r="DSM34" s="285"/>
      <c r="DSN34" s="353"/>
      <c r="DSO34" s="355"/>
      <c r="DSP34" s="23"/>
      <c r="DSQ34" s="277"/>
      <c r="DSR34" s="300"/>
      <c r="DSS34" s="300"/>
      <c r="DST34" s="269"/>
      <c r="DSU34" s="300"/>
      <c r="DSV34" s="300"/>
      <c r="DSW34" s="273"/>
      <c r="DSX34" s="273"/>
      <c r="DSY34" s="273"/>
      <c r="DSZ34" s="273"/>
      <c r="DTA34" s="273"/>
      <c r="DTB34" s="273"/>
      <c r="DTC34" s="285"/>
      <c r="DTD34" s="353"/>
      <c r="DTE34" s="355"/>
      <c r="DTF34" s="23"/>
      <c r="DTG34" s="277"/>
      <c r="DTH34" s="300"/>
      <c r="DTI34" s="300"/>
      <c r="DTJ34" s="269"/>
      <c r="DTK34" s="300"/>
      <c r="DTL34" s="300"/>
      <c r="DTM34" s="273"/>
      <c r="DTN34" s="273"/>
      <c r="DTO34" s="273"/>
      <c r="DTP34" s="273"/>
      <c r="DTQ34" s="273"/>
      <c r="DTR34" s="273"/>
      <c r="DTS34" s="285"/>
      <c r="DTT34" s="353"/>
      <c r="DTU34" s="355"/>
      <c r="DTV34" s="23"/>
      <c r="DTW34" s="277"/>
      <c r="DTX34" s="300"/>
      <c r="DTY34" s="300"/>
      <c r="DTZ34" s="269"/>
      <c r="DUA34" s="300"/>
      <c r="DUB34" s="300"/>
      <c r="DUC34" s="273"/>
      <c r="DUD34" s="273"/>
      <c r="DUE34" s="273"/>
      <c r="DUF34" s="273"/>
      <c r="DUG34" s="273"/>
      <c r="DUH34" s="273"/>
      <c r="DUI34" s="285"/>
      <c r="DUJ34" s="353"/>
      <c r="DUK34" s="355"/>
      <c r="DUL34" s="23"/>
      <c r="DUM34" s="277"/>
      <c r="DUN34" s="300"/>
      <c r="DUO34" s="300"/>
      <c r="DUP34" s="269"/>
      <c r="DUQ34" s="300"/>
      <c r="DUR34" s="300"/>
      <c r="DUS34" s="273"/>
      <c r="DUT34" s="273"/>
      <c r="DUU34" s="273"/>
      <c r="DUV34" s="273"/>
      <c r="DUW34" s="273"/>
      <c r="DUX34" s="273"/>
      <c r="DUY34" s="285"/>
      <c r="DUZ34" s="353"/>
      <c r="DVA34" s="355"/>
      <c r="DVB34" s="23"/>
      <c r="DVC34" s="277"/>
      <c r="DVD34" s="300"/>
      <c r="DVE34" s="300"/>
      <c r="DVF34" s="269"/>
      <c r="DVG34" s="300"/>
      <c r="DVH34" s="300"/>
      <c r="DVI34" s="273"/>
      <c r="DVJ34" s="273"/>
      <c r="DVK34" s="273"/>
      <c r="DVL34" s="273"/>
      <c r="DVM34" s="273"/>
      <c r="DVN34" s="273"/>
      <c r="DVO34" s="285"/>
      <c r="DVP34" s="353"/>
      <c r="DVQ34" s="355"/>
      <c r="DVR34" s="23"/>
      <c r="DVS34" s="277"/>
      <c r="DVT34" s="300"/>
      <c r="DVU34" s="300"/>
      <c r="DVV34" s="269"/>
      <c r="DVW34" s="300"/>
      <c r="DVX34" s="300"/>
      <c r="DVY34" s="273"/>
      <c r="DVZ34" s="273"/>
      <c r="DWA34" s="273"/>
      <c r="DWB34" s="273"/>
      <c r="DWC34" s="273"/>
      <c r="DWD34" s="273"/>
      <c r="DWE34" s="285"/>
      <c r="DWF34" s="353"/>
      <c r="DWG34" s="355"/>
      <c r="DWH34" s="23"/>
      <c r="DWI34" s="277"/>
      <c r="DWJ34" s="300"/>
      <c r="DWK34" s="300"/>
      <c r="DWL34" s="269"/>
      <c r="DWM34" s="300"/>
      <c r="DWN34" s="300"/>
      <c r="DWO34" s="273"/>
      <c r="DWP34" s="273"/>
      <c r="DWQ34" s="273"/>
      <c r="DWR34" s="273"/>
      <c r="DWS34" s="273"/>
      <c r="DWT34" s="273"/>
      <c r="DWU34" s="285"/>
      <c r="DWV34" s="353"/>
      <c r="DWW34" s="355"/>
      <c r="DWX34" s="23"/>
      <c r="DWY34" s="277"/>
      <c r="DWZ34" s="300"/>
      <c r="DXA34" s="300"/>
      <c r="DXB34" s="269"/>
      <c r="DXC34" s="300"/>
      <c r="DXD34" s="300"/>
      <c r="DXE34" s="273"/>
      <c r="DXF34" s="273"/>
      <c r="DXG34" s="273"/>
      <c r="DXH34" s="273"/>
      <c r="DXI34" s="273"/>
      <c r="DXJ34" s="273"/>
      <c r="DXK34" s="285"/>
      <c r="DXL34" s="353"/>
      <c r="DXM34" s="355"/>
      <c r="DXN34" s="23"/>
      <c r="DXO34" s="277"/>
      <c r="DXP34" s="300"/>
      <c r="DXQ34" s="300"/>
      <c r="DXR34" s="269"/>
      <c r="DXS34" s="300"/>
      <c r="DXT34" s="300"/>
      <c r="DXU34" s="273"/>
      <c r="DXV34" s="273"/>
      <c r="DXW34" s="273"/>
      <c r="DXX34" s="273"/>
      <c r="DXY34" s="273"/>
      <c r="DXZ34" s="273"/>
      <c r="DYA34" s="285"/>
      <c r="DYB34" s="353"/>
      <c r="DYC34" s="355"/>
      <c r="DYD34" s="23"/>
      <c r="DYE34" s="277"/>
      <c r="DYF34" s="300"/>
      <c r="DYG34" s="300"/>
      <c r="DYH34" s="269"/>
      <c r="DYI34" s="300"/>
      <c r="DYJ34" s="300"/>
      <c r="DYK34" s="273"/>
      <c r="DYL34" s="273"/>
      <c r="DYM34" s="273"/>
      <c r="DYN34" s="273"/>
      <c r="DYO34" s="273"/>
      <c r="DYP34" s="273"/>
      <c r="DYQ34" s="285"/>
      <c r="DYR34" s="353"/>
      <c r="DYS34" s="355"/>
      <c r="DYT34" s="23"/>
      <c r="DYU34" s="277"/>
      <c r="DYV34" s="300"/>
      <c r="DYW34" s="300"/>
      <c r="DYX34" s="269"/>
      <c r="DYY34" s="300"/>
      <c r="DYZ34" s="300"/>
      <c r="DZA34" s="273"/>
      <c r="DZB34" s="273"/>
      <c r="DZC34" s="273"/>
      <c r="DZD34" s="273"/>
      <c r="DZE34" s="273"/>
      <c r="DZF34" s="273"/>
      <c r="DZG34" s="285"/>
      <c r="DZH34" s="353"/>
      <c r="DZI34" s="355"/>
      <c r="DZJ34" s="23"/>
      <c r="DZK34" s="277"/>
      <c r="DZL34" s="300"/>
      <c r="DZM34" s="300"/>
      <c r="DZN34" s="269"/>
      <c r="DZO34" s="300"/>
      <c r="DZP34" s="300"/>
      <c r="DZQ34" s="273"/>
      <c r="DZR34" s="273"/>
      <c r="DZS34" s="273"/>
      <c r="DZT34" s="273"/>
      <c r="DZU34" s="273"/>
      <c r="DZV34" s="273"/>
      <c r="DZW34" s="285"/>
      <c r="DZX34" s="353"/>
      <c r="DZY34" s="355"/>
      <c r="DZZ34" s="23"/>
      <c r="EAA34" s="277"/>
      <c r="EAB34" s="300"/>
      <c r="EAC34" s="300"/>
      <c r="EAD34" s="269"/>
      <c r="EAE34" s="300"/>
      <c r="EAF34" s="300"/>
      <c r="EAG34" s="273"/>
      <c r="EAH34" s="273"/>
      <c r="EAI34" s="273"/>
      <c r="EAJ34" s="273"/>
      <c r="EAK34" s="273"/>
      <c r="EAL34" s="273"/>
      <c r="EAM34" s="285"/>
      <c r="EAN34" s="353"/>
      <c r="EAO34" s="355"/>
      <c r="EAP34" s="23"/>
      <c r="EAQ34" s="277"/>
      <c r="EAR34" s="300"/>
      <c r="EAS34" s="300"/>
      <c r="EAT34" s="269"/>
      <c r="EAU34" s="300"/>
      <c r="EAV34" s="300"/>
      <c r="EAW34" s="273"/>
      <c r="EAX34" s="273"/>
      <c r="EAY34" s="273"/>
      <c r="EAZ34" s="273"/>
      <c r="EBA34" s="273"/>
      <c r="EBB34" s="273"/>
      <c r="EBC34" s="285"/>
      <c r="EBD34" s="353"/>
      <c r="EBE34" s="355"/>
      <c r="EBF34" s="23"/>
      <c r="EBG34" s="277"/>
      <c r="EBH34" s="300"/>
      <c r="EBI34" s="300"/>
      <c r="EBJ34" s="269"/>
      <c r="EBK34" s="300"/>
      <c r="EBL34" s="300"/>
      <c r="EBM34" s="273"/>
      <c r="EBN34" s="273"/>
      <c r="EBO34" s="273"/>
      <c r="EBP34" s="273"/>
      <c r="EBQ34" s="273"/>
      <c r="EBR34" s="273"/>
      <c r="EBS34" s="285"/>
      <c r="EBT34" s="353"/>
      <c r="EBU34" s="355"/>
      <c r="EBV34" s="23"/>
      <c r="EBW34" s="277"/>
      <c r="EBX34" s="300"/>
      <c r="EBY34" s="300"/>
      <c r="EBZ34" s="269"/>
      <c r="ECA34" s="300"/>
      <c r="ECB34" s="300"/>
      <c r="ECC34" s="273"/>
      <c r="ECD34" s="273"/>
      <c r="ECE34" s="273"/>
      <c r="ECF34" s="273"/>
      <c r="ECG34" s="273"/>
      <c r="ECH34" s="273"/>
      <c r="ECI34" s="285"/>
      <c r="ECJ34" s="353"/>
      <c r="ECK34" s="355"/>
      <c r="ECL34" s="23"/>
      <c r="ECM34" s="277"/>
      <c r="ECN34" s="300"/>
      <c r="ECO34" s="300"/>
      <c r="ECP34" s="269"/>
      <c r="ECQ34" s="300"/>
      <c r="ECR34" s="300"/>
      <c r="ECS34" s="273"/>
      <c r="ECT34" s="273"/>
      <c r="ECU34" s="273"/>
      <c r="ECV34" s="273"/>
      <c r="ECW34" s="273"/>
      <c r="ECX34" s="273"/>
      <c r="ECY34" s="285"/>
      <c r="ECZ34" s="353"/>
      <c r="EDA34" s="355"/>
      <c r="EDB34" s="23"/>
      <c r="EDC34" s="277"/>
      <c r="EDD34" s="300"/>
      <c r="EDE34" s="300"/>
      <c r="EDF34" s="269"/>
      <c r="EDG34" s="300"/>
      <c r="EDH34" s="300"/>
      <c r="EDI34" s="273"/>
      <c r="EDJ34" s="273"/>
      <c r="EDK34" s="273"/>
      <c r="EDL34" s="273"/>
      <c r="EDM34" s="273"/>
      <c r="EDN34" s="273"/>
      <c r="EDO34" s="285"/>
      <c r="EDP34" s="353"/>
      <c r="EDQ34" s="355"/>
      <c r="EDR34" s="23"/>
      <c r="EDS34" s="277"/>
      <c r="EDT34" s="300"/>
      <c r="EDU34" s="300"/>
      <c r="EDV34" s="269"/>
      <c r="EDW34" s="300"/>
      <c r="EDX34" s="300"/>
      <c r="EDY34" s="273"/>
      <c r="EDZ34" s="273"/>
      <c r="EEA34" s="273"/>
      <c r="EEB34" s="273"/>
      <c r="EEC34" s="273"/>
      <c r="EED34" s="273"/>
      <c r="EEE34" s="285"/>
      <c r="EEF34" s="353"/>
      <c r="EEG34" s="355"/>
      <c r="EEH34" s="23"/>
      <c r="EEI34" s="277"/>
      <c r="EEJ34" s="300"/>
      <c r="EEK34" s="300"/>
      <c r="EEL34" s="269"/>
      <c r="EEM34" s="300"/>
      <c r="EEN34" s="300"/>
      <c r="EEO34" s="273"/>
      <c r="EEP34" s="273"/>
      <c r="EEQ34" s="273"/>
      <c r="EER34" s="273"/>
      <c r="EES34" s="273"/>
      <c r="EET34" s="273"/>
      <c r="EEU34" s="285"/>
      <c r="EEV34" s="353"/>
      <c r="EEW34" s="355"/>
      <c r="EEX34" s="23"/>
      <c r="EEY34" s="277"/>
      <c r="EEZ34" s="300"/>
      <c r="EFA34" s="300"/>
      <c r="EFB34" s="269"/>
      <c r="EFC34" s="300"/>
      <c r="EFD34" s="300"/>
      <c r="EFE34" s="273"/>
      <c r="EFF34" s="273"/>
      <c r="EFG34" s="273"/>
      <c r="EFH34" s="273"/>
      <c r="EFI34" s="273"/>
      <c r="EFJ34" s="273"/>
      <c r="EFK34" s="285"/>
      <c r="EFL34" s="353"/>
      <c r="EFM34" s="355"/>
      <c r="EFN34" s="23"/>
      <c r="EFO34" s="277"/>
      <c r="EFP34" s="300"/>
      <c r="EFQ34" s="300"/>
      <c r="EFR34" s="269"/>
      <c r="EFS34" s="300"/>
      <c r="EFT34" s="300"/>
      <c r="EFU34" s="273"/>
      <c r="EFV34" s="273"/>
      <c r="EFW34" s="273"/>
      <c r="EFX34" s="273"/>
      <c r="EFY34" s="273"/>
      <c r="EFZ34" s="273"/>
      <c r="EGA34" s="285"/>
      <c r="EGB34" s="353"/>
      <c r="EGC34" s="355"/>
      <c r="EGD34" s="23"/>
      <c r="EGE34" s="277"/>
      <c r="EGF34" s="300"/>
      <c r="EGG34" s="300"/>
      <c r="EGH34" s="269"/>
      <c r="EGI34" s="300"/>
      <c r="EGJ34" s="300"/>
      <c r="EGK34" s="273"/>
      <c r="EGL34" s="273"/>
      <c r="EGM34" s="273"/>
      <c r="EGN34" s="273"/>
      <c r="EGO34" s="273"/>
      <c r="EGP34" s="273"/>
      <c r="EGQ34" s="285"/>
      <c r="EGR34" s="353"/>
      <c r="EGS34" s="355"/>
      <c r="EGT34" s="23"/>
      <c r="EGU34" s="277"/>
      <c r="EGV34" s="300"/>
      <c r="EGW34" s="300"/>
      <c r="EGX34" s="269"/>
      <c r="EGY34" s="300"/>
      <c r="EGZ34" s="300"/>
      <c r="EHA34" s="273"/>
      <c r="EHB34" s="273"/>
      <c r="EHC34" s="273"/>
      <c r="EHD34" s="273"/>
      <c r="EHE34" s="273"/>
      <c r="EHF34" s="273"/>
      <c r="EHG34" s="285"/>
      <c r="EHH34" s="353"/>
      <c r="EHI34" s="355"/>
      <c r="EHJ34" s="23"/>
      <c r="EHK34" s="277"/>
      <c r="EHL34" s="300"/>
      <c r="EHM34" s="300"/>
      <c r="EHN34" s="269"/>
      <c r="EHO34" s="300"/>
      <c r="EHP34" s="300"/>
      <c r="EHQ34" s="273"/>
      <c r="EHR34" s="273"/>
      <c r="EHS34" s="273"/>
      <c r="EHT34" s="273"/>
      <c r="EHU34" s="273"/>
      <c r="EHV34" s="273"/>
      <c r="EHW34" s="285"/>
      <c r="EHX34" s="353"/>
      <c r="EHY34" s="355"/>
      <c r="EHZ34" s="23"/>
      <c r="EIA34" s="277"/>
      <c r="EIB34" s="300"/>
      <c r="EIC34" s="300"/>
      <c r="EID34" s="269"/>
      <c r="EIE34" s="300"/>
      <c r="EIF34" s="300"/>
      <c r="EIG34" s="273"/>
      <c r="EIH34" s="273"/>
      <c r="EII34" s="273"/>
      <c r="EIJ34" s="273"/>
      <c r="EIK34" s="273"/>
      <c r="EIL34" s="273"/>
      <c r="EIM34" s="285"/>
      <c r="EIN34" s="353"/>
      <c r="EIO34" s="355"/>
      <c r="EIP34" s="23"/>
      <c r="EIQ34" s="277"/>
      <c r="EIR34" s="300"/>
      <c r="EIS34" s="300"/>
      <c r="EIT34" s="269"/>
      <c r="EIU34" s="300"/>
      <c r="EIV34" s="300"/>
      <c r="EIW34" s="273"/>
      <c r="EIX34" s="273"/>
      <c r="EIY34" s="273"/>
      <c r="EIZ34" s="273"/>
      <c r="EJA34" s="273"/>
      <c r="EJB34" s="273"/>
      <c r="EJC34" s="285"/>
      <c r="EJD34" s="353"/>
      <c r="EJE34" s="355"/>
      <c r="EJF34" s="23"/>
      <c r="EJG34" s="277"/>
      <c r="EJH34" s="300"/>
      <c r="EJI34" s="300"/>
      <c r="EJJ34" s="269"/>
      <c r="EJK34" s="300"/>
      <c r="EJL34" s="300"/>
      <c r="EJM34" s="273"/>
      <c r="EJN34" s="273"/>
      <c r="EJO34" s="273"/>
      <c r="EJP34" s="273"/>
      <c r="EJQ34" s="273"/>
      <c r="EJR34" s="273"/>
      <c r="EJS34" s="285"/>
      <c r="EJT34" s="353"/>
      <c r="EJU34" s="355"/>
      <c r="EJV34" s="23"/>
      <c r="EJW34" s="277"/>
      <c r="EJX34" s="300"/>
      <c r="EJY34" s="300"/>
      <c r="EJZ34" s="269"/>
      <c r="EKA34" s="300"/>
      <c r="EKB34" s="300"/>
      <c r="EKC34" s="273"/>
      <c r="EKD34" s="273"/>
      <c r="EKE34" s="273"/>
      <c r="EKF34" s="273"/>
      <c r="EKG34" s="273"/>
      <c r="EKH34" s="273"/>
      <c r="EKI34" s="285"/>
      <c r="EKJ34" s="353"/>
      <c r="EKK34" s="355"/>
      <c r="EKL34" s="23"/>
      <c r="EKM34" s="277"/>
      <c r="EKN34" s="300"/>
      <c r="EKO34" s="300"/>
      <c r="EKP34" s="269"/>
      <c r="EKQ34" s="300"/>
      <c r="EKR34" s="300"/>
      <c r="EKS34" s="273"/>
      <c r="EKT34" s="273"/>
      <c r="EKU34" s="273"/>
      <c r="EKV34" s="273"/>
      <c r="EKW34" s="273"/>
      <c r="EKX34" s="273"/>
      <c r="EKY34" s="285"/>
      <c r="EKZ34" s="353"/>
      <c r="ELA34" s="355"/>
      <c r="ELB34" s="23"/>
      <c r="ELC34" s="277"/>
      <c r="ELD34" s="300"/>
      <c r="ELE34" s="300"/>
      <c r="ELF34" s="269"/>
      <c r="ELG34" s="300"/>
      <c r="ELH34" s="300"/>
      <c r="ELI34" s="273"/>
      <c r="ELJ34" s="273"/>
      <c r="ELK34" s="273"/>
      <c r="ELL34" s="273"/>
      <c r="ELM34" s="273"/>
      <c r="ELN34" s="273"/>
      <c r="ELO34" s="285"/>
      <c r="ELP34" s="353"/>
      <c r="ELQ34" s="355"/>
      <c r="ELR34" s="23"/>
      <c r="ELS34" s="277"/>
      <c r="ELT34" s="300"/>
      <c r="ELU34" s="300"/>
      <c r="ELV34" s="269"/>
      <c r="ELW34" s="300"/>
      <c r="ELX34" s="300"/>
      <c r="ELY34" s="273"/>
      <c r="ELZ34" s="273"/>
      <c r="EMA34" s="273"/>
      <c r="EMB34" s="273"/>
      <c r="EMC34" s="273"/>
      <c r="EMD34" s="273"/>
      <c r="EME34" s="285"/>
      <c r="EMF34" s="353"/>
      <c r="EMG34" s="355"/>
      <c r="EMH34" s="23"/>
      <c r="EMI34" s="277"/>
      <c r="EMJ34" s="300"/>
      <c r="EMK34" s="300"/>
      <c r="EML34" s="269"/>
      <c r="EMM34" s="300"/>
      <c r="EMN34" s="300"/>
      <c r="EMO34" s="273"/>
      <c r="EMP34" s="273"/>
      <c r="EMQ34" s="273"/>
      <c r="EMR34" s="273"/>
      <c r="EMS34" s="273"/>
      <c r="EMT34" s="273"/>
      <c r="EMU34" s="285"/>
      <c r="EMV34" s="353"/>
      <c r="EMW34" s="355"/>
      <c r="EMX34" s="23"/>
      <c r="EMY34" s="277"/>
      <c r="EMZ34" s="300"/>
      <c r="ENA34" s="300"/>
      <c r="ENB34" s="269"/>
      <c r="ENC34" s="300"/>
      <c r="END34" s="300"/>
      <c r="ENE34" s="273"/>
      <c r="ENF34" s="273"/>
      <c r="ENG34" s="273"/>
      <c r="ENH34" s="273"/>
      <c r="ENI34" s="273"/>
      <c r="ENJ34" s="273"/>
      <c r="ENK34" s="285"/>
      <c r="ENL34" s="353"/>
      <c r="ENM34" s="355"/>
      <c r="ENN34" s="23"/>
      <c r="ENO34" s="277"/>
      <c r="ENP34" s="300"/>
      <c r="ENQ34" s="300"/>
      <c r="ENR34" s="269"/>
      <c r="ENS34" s="300"/>
      <c r="ENT34" s="300"/>
      <c r="ENU34" s="273"/>
      <c r="ENV34" s="273"/>
      <c r="ENW34" s="273"/>
      <c r="ENX34" s="273"/>
      <c r="ENY34" s="273"/>
      <c r="ENZ34" s="273"/>
      <c r="EOA34" s="285"/>
      <c r="EOB34" s="353"/>
      <c r="EOC34" s="355"/>
      <c r="EOD34" s="23"/>
      <c r="EOE34" s="277"/>
      <c r="EOF34" s="300"/>
      <c r="EOG34" s="300"/>
      <c r="EOH34" s="269"/>
      <c r="EOI34" s="300"/>
      <c r="EOJ34" s="300"/>
      <c r="EOK34" s="273"/>
      <c r="EOL34" s="273"/>
      <c r="EOM34" s="273"/>
      <c r="EON34" s="273"/>
      <c r="EOO34" s="273"/>
      <c r="EOP34" s="273"/>
      <c r="EOQ34" s="285"/>
      <c r="EOR34" s="353"/>
      <c r="EOS34" s="355"/>
      <c r="EOT34" s="23"/>
      <c r="EOU34" s="277"/>
      <c r="EOV34" s="300"/>
      <c r="EOW34" s="300"/>
      <c r="EOX34" s="269"/>
      <c r="EOY34" s="300"/>
      <c r="EOZ34" s="300"/>
      <c r="EPA34" s="273"/>
      <c r="EPB34" s="273"/>
      <c r="EPC34" s="273"/>
      <c r="EPD34" s="273"/>
      <c r="EPE34" s="273"/>
      <c r="EPF34" s="273"/>
      <c r="EPG34" s="285"/>
      <c r="EPH34" s="353"/>
      <c r="EPI34" s="355"/>
      <c r="EPJ34" s="23"/>
      <c r="EPK34" s="277"/>
      <c r="EPL34" s="300"/>
      <c r="EPM34" s="300"/>
      <c r="EPN34" s="269"/>
      <c r="EPO34" s="300"/>
      <c r="EPP34" s="300"/>
      <c r="EPQ34" s="273"/>
      <c r="EPR34" s="273"/>
      <c r="EPS34" s="273"/>
      <c r="EPT34" s="273"/>
      <c r="EPU34" s="273"/>
      <c r="EPV34" s="273"/>
      <c r="EPW34" s="285"/>
      <c r="EPX34" s="353"/>
      <c r="EPY34" s="355"/>
      <c r="EPZ34" s="23"/>
      <c r="EQA34" s="277"/>
      <c r="EQB34" s="300"/>
      <c r="EQC34" s="300"/>
      <c r="EQD34" s="269"/>
      <c r="EQE34" s="300"/>
      <c r="EQF34" s="300"/>
      <c r="EQG34" s="273"/>
      <c r="EQH34" s="273"/>
      <c r="EQI34" s="273"/>
      <c r="EQJ34" s="273"/>
      <c r="EQK34" s="273"/>
      <c r="EQL34" s="273"/>
      <c r="EQM34" s="285"/>
      <c r="EQN34" s="353"/>
      <c r="EQO34" s="355"/>
      <c r="EQP34" s="23"/>
      <c r="EQQ34" s="277"/>
      <c r="EQR34" s="300"/>
      <c r="EQS34" s="300"/>
      <c r="EQT34" s="269"/>
      <c r="EQU34" s="300"/>
      <c r="EQV34" s="300"/>
      <c r="EQW34" s="273"/>
      <c r="EQX34" s="273"/>
      <c r="EQY34" s="273"/>
      <c r="EQZ34" s="273"/>
      <c r="ERA34" s="273"/>
      <c r="ERB34" s="273"/>
      <c r="ERC34" s="285"/>
      <c r="ERD34" s="353"/>
      <c r="ERE34" s="355"/>
      <c r="ERF34" s="23"/>
      <c r="ERG34" s="277"/>
      <c r="ERH34" s="300"/>
      <c r="ERI34" s="300"/>
      <c r="ERJ34" s="269"/>
      <c r="ERK34" s="300"/>
      <c r="ERL34" s="300"/>
      <c r="ERM34" s="273"/>
      <c r="ERN34" s="273"/>
      <c r="ERO34" s="273"/>
      <c r="ERP34" s="273"/>
      <c r="ERQ34" s="273"/>
      <c r="ERR34" s="273"/>
      <c r="ERS34" s="285"/>
      <c r="ERT34" s="353"/>
      <c r="ERU34" s="355"/>
      <c r="ERV34" s="23"/>
      <c r="ERW34" s="277"/>
      <c r="ERX34" s="300"/>
      <c r="ERY34" s="300"/>
      <c r="ERZ34" s="269"/>
      <c r="ESA34" s="300"/>
      <c r="ESB34" s="300"/>
      <c r="ESC34" s="273"/>
      <c r="ESD34" s="273"/>
      <c r="ESE34" s="273"/>
      <c r="ESF34" s="273"/>
      <c r="ESG34" s="273"/>
      <c r="ESH34" s="273"/>
      <c r="ESI34" s="285"/>
      <c r="ESJ34" s="353"/>
      <c r="ESK34" s="355"/>
      <c r="ESL34" s="23"/>
      <c r="ESM34" s="277"/>
      <c r="ESN34" s="300"/>
      <c r="ESO34" s="300"/>
      <c r="ESP34" s="269"/>
      <c r="ESQ34" s="300"/>
      <c r="ESR34" s="300"/>
      <c r="ESS34" s="273"/>
      <c r="EST34" s="273"/>
      <c r="ESU34" s="273"/>
      <c r="ESV34" s="273"/>
      <c r="ESW34" s="273"/>
      <c r="ESX34" s="273"/>
      <c r="ESY34" s="285"/>
      <c r="ESZ34" s="353"/>
      <c r="ETA34" s="355"/>
      <c r="ETB34" s="23"/>
      <c r="ETC34" s="277"/>
      <c r="ETD34" s="300"/>
      <c r="ETE34" s="300"/>
      <c r="ETF34" s="269"/>
      <c r="ETG34" s="300"/>
      <c r="ETH34" s="300"/>
      <c r="ETI34" s="273"/>
      <c r="ETJ34" s="273"/>
      <c r="ETK34" s="273"/>
      <c r="ETL34" s="273"/>
      <c r="ETM34" s="273"/>
      <c r="ETN34" s="273"/>
      <c r="ETO34" s="285"/>
      <c r="ETP34" s="353"/>
      <c r="ETQ34" s="355"/>
      <c r="ETR34" s="23"/>
      <c r="ETS34" s="277"/>
      <c r="ETT34" s="300"/>
      <c r="ETU34" s="300"/>
      <c r="ETV34" s="269"/>
      <c r="ETW34" s="300"/>
      <c r="ETX34" s="300"/>
      <c r="ETY34" s="273"/>
      <c r="ETZ34" s="273"/>
      <c r="EUA34" s="273"/>
      <c r="EUB34" s="273"/>
      <c r="EUC34" s="273"/>
      <c r="EUD34" s="273"/>
      <c r="EUE34" s="285"/>
      <c r="EUF34" s="353"/>
      <c r="EUG34" s="355"/>
      <c r="EUH34" s="23"/>
      <c r="EUI34" s="277"/>
      <c r="EUJ34" s="300"/>
      <c r="EUK34" s="300"/>
      <c r="EUL34" s="269"/>
      <c r="EUM34" s="300"/>
      <c r="EUN34" s="300"/>
      <c r="EUO34" s="273"/>
      <c r="EUP34" s="273"/>
      <c r="EUQ34" s="273"/>
      <c r="EUR34" s="273"/>
      <c r="EUS34" s="273"/>
      <c r="EUT34" s="273"/>
      <c r="EUU34" s="285"/>
      <c r="EUV34" s="353"/>
      <c r="EUW34" s="355"/>
      <c r="EUX34" s="23"/>
      <c r="EUY34" s="277"/>
      <c r="EUZ34" s="300"/>
      <c r="EVA34" s="300"/>
      <c r="EVB34" s="269"/>
      <c r="EVC34" s="300"/>
      <c r="EVD34" s="300"/>
      <c r="EVE34" s="273"/>
      <c r="EVF34" s="273"/>
      <c r="EVG34" s="273"/>
      <c r="EVH34" s="273"/>
      <c r="EVI34" s="273"/>
      <c r="EVJ34" s="273"/>
      <c r="EVK34" s="285"/>
      <c r="EVL34" s="353"/>
      <c r="EVM34" s="355"/>
      <c r="EVN34" s="23"/>
      <c r="EVO34" s="277"/>
      <c r="EVP34" s="300"/>
      <c r="EVQ34" s="300"/>
      <c r="EVR34" s="269"/>
      <c r="EVS34" s="300"/>
      <c r="EVT34" s="300"/>
      <c r="EVU34" s="273"/>
      <c r="EVV34" s="273"/>
      <c r="EVW34" s="273"/>
      <c r="EVX34" s="273"/>
      <c r="EVY34" s="273"/>
      <c r="EVZ34" s="273"/>
      <c r="EWA34" s="285"/>
      <c r="EWB34" s="353"/>
      <c r="EWC34" s="355"/>
      <c r="EWD34" s="23"/>
      <c r="EWE34" s="277"/>
      <c r="EWF34" s="300"/>
      <c r="EWG34" s="300"/>
      <c r="EWH34" s="269"/>
      <c r="EWI34" s="300"/>
      <c r="EWJ34" s="300"/>
      <c r="EWK34" s="273"/>
      <c r="EWL34" s="273"/>
      <c r="EWM34" s="273"/>
      <c r="EWN34" s="273"/>
      <c r="EWO34" s="273"/>
      <c r="EWP34" s="273"/>
      <c r="EWQ34" s="285"/>
      <c r="EWR34" s="353"/>
      <c r="EWS34" s="355"/>
      <c r="EWT34" s="23"/>
      <c r="EWU34" s="277"/>
      <c r="EWV34" s="300"/>
      <c r="EWW34" s="300"/>
      <c r="EWX34" s="269"/>
      <c r="EWY34" s="300"/>
      <c r="EWZ34" s="300"/>
      <c r="EXA34" s="273"/>
      <c r="EXB34" s="273"/>
      <c r="EXC34" s="273"/>
      <c r="EXD34" s="273"/>
      <c r="EXE34" s="273"/>
      <c r="EXF34" s="273"/>
      <c r="EXG34" s="285"/>
      <c r="EXH34" s="353"/>
      <c r="EXI34" s="355"/>
      <c r="EXJ34" s="23"/>
      <c r="EXK34" s="277"/>
      <c r="EXL34" s="300"/>
      <c r="EXM34" s="300"/>
      <c r="EXN34" s="269"/>
      <c r="EXO34" s="300"/>
      <c r="EXP34" s="300"/>
      <c r="EXQ34" s="273"/>
      <c r="EXR34" s="273"/>
      <c r="EXS34" s="273"/>
      <c r="EXT34" s="273"/>
      <c r="EXU34" s="273"/>
      <c r="EXV34" s="273"/>
      <c r="EXW34" s="285"/>
      <c r="EXX34" s="353"/>
      <c r="EXY34" s="355"/>
      <c r="EXZ34" s="23"/>
      <c r="EYA34" s="277"/>
      <c r="EYB34" s="300"/>
      <c r="EYC34" s="300"/>
      <c r="EYD34" s="269"/>
      <c r="EYE34" s="300"/>
      <c r="EYF34" s="300"/>
      <c r="EYG34" s="273"/>
      <c r="EYH34" s="273"/>
      <c r="EYI34" s="273"/>
      <c r="EYJ34" s="273"/>
      <c r="EYK34" s="273"/>
      <c r="EYL34" s="273"/>
      <c r="EYM34" s="285"/>
      <c r="EYN34" s="353"/>
      <c r="EYO34" s="355"/>
      <c r="EYP34" s="23"/>
      <c r="EYQ34" s="277"/>
      <c r="EYR34" s="300"/>
      <c r="EYS34" s="300"/>
      <c r="EYT34" s="269"/>
      <c r="EYU34" s="300"/>
      <c r="EYV34" s="300"/>
      <c r="EYW34" s="273"/>
      <c r="EYX34" s="273"/>
      <c r="EYY34" s="273"/>
      <c r="EYZ34" s="273"/>
      <c r="EZA34" s="273"/>
      <c r="EZB34" s="273"/>
      <c r="EZC34" s="285"/>
      <c r="EZD34" s="353"/>
      <c r="EZE34" s="355"/>
      <c r="EZF34" s="23"/>
      <c r="EZG34" s="277"/>
      <c r="EZH34" s="300"/>
      <c r="EZI34" s="300"/>
      <c r="EZJ34" s="269"/>
      <c r="EZK34" s="300"/>
      <c r="EZL34" s="300"/>
      <c r="EZM34" s="273"/>
      <c r="EZN34" s="273"/>
      <c r="EZO34" s="273"/>
      <c r="EZP34" s="273"/>
      <c r="EZQ34" s="273"/>
      <c r="EZR34" s="273"/>
      <c r="EZS34" s="285"/>
      <c r="EZT34" s="353"/>
      <c r="EZU34" s="355"/>
      <c r="EZV34" s="23"/>
      <c r="EZW34" s="277"/>
      <c r="EZX34" s="300"/>
      <c r="EZY34" s="300"/>
      <c r="EZZ34" s="269"/>
      <c r="FAA34" s="300"/>
      <c r="FAB34" s="300"/>
      <c r="FAC34" s="273"/>
      <c r="FAD34" s="273"/>
      <c r="FAE34" s="273"/>
      <c r="FAF34" s="273"/>
      <c r="FAG34" s="273"/>
      <c r="FAH34" s="273"/>
      <c r="FAI34" s="285"/>
      <c r="FAJ34" s="353"/>
      <c r="FAK34" s="355"/>
      <c r="FAL34" s="23"/>
      <c r="FAM34" s="277"/>
      <c r="FAN34" s="300"/>
      <c r="FAO34" s="300"/>
      <c r="FAP34" s="269"/>
      <c r="FAQ34" s="300"/>
      <c r="FAR34" s="300"/>
      <c r="FAS34" s="273"/>
      <c r="FAT34" s="273"/>
      <c r="FAU34" s="273"/>
      <c r="FAV34" s="273"/>
      <c r="FAW34" s="273"/>
      <c r="FAX34" s="273"/>
      <c r="FAY34" s="285"/>
      <c r="FAZ34" s="353"/>
      <c r="FBA34" s="355"/>
      <c r="FBB34" s="23"/>
      <c r="FBC34" s="277"/>
      <c r="FBD34" s="300"/>
      <c r="FBE34" s="300"/>
      <c r="FBF34" s="269"/>
      <c r="FBG34" s="300"/>
      <c r="FBH34" s="300"/>
      <c r="FBI34" s="273"/>
      <c r="FBJ34" s="273"/>
      <c r="FBK34" s="273"/>
      <c r="FBL34" s="273"/>
      <c r="FBM34" s="273"/>
      <c r="FBN34" s="273"/>
      <c r="FBO34" s="285"/>
      <c r="FBP34" s="353"/>
      <c r="FBQ34" s="355"/>
      <c r="FBR34" s="23"/>
      <c r="FBS34" s="277"/>
      <c r="FBT34" s="300"/>
      <c r="FBU34" s="300"/>
      <c r="FBV34" s="269"/>
      <c r="FBW34" s="300"/>
      <c r="FBX34" s="300"/>
      <c r="FBY34" s="273"/>
      <c r="FBZ34" s="273"/>
      <c r="FCA34" s="273"/>
      <c r="FCB34" s="273"/>
      <c r="FCC34" s="273"/>
      <c r="FCD34" s="273"/>
      <c r="FCE34" s="285"/>
      <c r="FCF34" s="353"/>
      <c r="FCG34" s="355"/>
      <c r="FCH34" s="23"/>
      <c r="FCI34" s="277"/>
      <c r="FCJ34" s="300"/>
      <c r="FCK34" s="300"/>
      <c r="FCL34" s="269"/>
      <c r="FCM34" s="300"/>
      <c r="FCN34" s="300"/>
      <c r="FCO34" s="273"/>
      <c r="FCP34" s="273"/>
      <c r="FCQ34" s="273"/>
      <c r="FCR34" s="273"/>
      <c r="FCS34" s="273"/>
      <c r="FCT34" s="273"/>
      <c r="FCU34" s="285"/>
      <c r="FCV34" s="353"/>
      <c r="FCW34" s="355"/>
      <c r="FCX34" s="23"/>
      <c r="FCY34" s="277"/>
      <c r="FCZ34" s="300"/>
      <c r="FDA34" s="300"/>
      <c r="FDB34" s="269"/>
      <c r="FDC34" s="300"/>
      <c r="FDD34" s="300"/>
      <c r="FDE34" s="273"/>
      <c r="FDF34" s="273"/>
      <c r="FDG34" s="273"/>
      <c r="FDH34" s="273"/>
      <c r="FDI34" s="273"/>
      <c r="FDJ34" s="273"/>
      <c r="FDK34" s="285"/>
      <c r="FDL34" s="353"/>
      <c r="FDM34" s="355"/>
      <c r="FDN34" s="23"/>
      <c r="FDO34" s="277"/>
      <c r="FDP34" s="300"/>
      <c r="FDQ34" s="300"/>
      <c r="FDR34" s="269"/>
      <c r="FDS34" s="300"/>
      <c r="FDT34" s="300"/>
      <c r="FDU34" s="273"/>
      <c r="FDV34" s="273"/>
      <c r="FDW34" s="273"/>
      <c r="FDX34" s="273"/>
      <c r="FDY34" s="273"/>
      <c r="FDZ34" s="273"/>
      <c r="FEA34" s="285"/>
      <c r="FEB34" s="353"/>
      <c r="FEC34" s="355"/>
      <c r="FED34" s="23"/>
      <c r="FEE34" s="277"/>
      <c r="FEF34" s="300"/>
      <c r="FEG34" s="300"/>
      <c r="FEH34" s="269"/>
      <c r="FEI34" s="300"/>
      <c r="FEJ34" s="300"/>
      <c r="FEK34" s="273"/>
      <c r="FEL34" s="273"/>
      <c r="FEM34" s="273"/>
      <c r="FEN34" s="273"/>
      <c r="FEO34" s="273"/>
      <c r="FEP34" s="273"/>
      <c r="FEQ34" s="285"/>
      <c r="FER34" s="353"/>
      <c r="FES34" s="355"/>
      <c r="FET34" s="23"/>
      <c r="FEU34" s="277"/>
      <c r="FEV34" s="300"/>
      <c r="FEW34" s="300"/>
      <c r="FEX34" s="269"/>
      <c r="FEY34" s="300"/>
      <c r="FEZ34" s="300"/>
      <c r="FFA34" s="273"/>
      <c r="FFB34" s="273"/>
      <c r="FFC34" s="273"/>
      <c r="FFD34" s="273"/>
      <c r="FFE34" s="273"/>
      <c r="FFF34" s="273"/>
      <c r="FFG34" s="285"/>
      <c r="FFH34" s="353"/>
      <c r="FFI34" s="355"/>
      <c r="FFJ34" s="23"/>
      <c r="FFK34" s="277"/>
      <c r="FFL34" s="300"/>
      <c r="FFM34" s="300"/>
      <c r="FFN34" s="269"/>
      <c r="FFO34" s="300"/>
      <c r="FFP34" s="300"/>
      <c r="FFQ34" s="273"/>
      <c r="FFR34" s="273"/>
      <c r="FFS34" s="273"/>
      <c r="FFT34" s="273"/>
      <c r="FFU34" s="273"/>
      <c r="FFV34" s="273"/>
      <c r="FFW34" s="285"/>
      <c r="FFX34" s="353"/>
      <c r="FFY34" s="355"/>
      <c r="FFZ34" s="23"/>
      <c r="FGA34" s="277"/>
      <c r="FGB34" s="300"/>
      <c r="FGC34" s="300"/>
      <c r="FGD34" s="269"/>
      <c r="FGE34" s="300"/>
      <c r="FGF34" s="300"/>
      <c r="FGG34" s="273"/>
      <c r="FGH34" s="273"/>
      <c r="FGI34" s="273"/>
      <c r="FGJ34" s="273"/>
      <c r="FGK34" s="273"/>
      <c r="FGL34" s="273"/>
      <c r="FGM34" s="285"/>
      <c r="FGN34" s="353"/>
      <c r="FGO34" s="355"/>
      <c r="FGP34" s="23"/>
      <c r="FGQ34" s="277"/>
      <c r="FGR34" s="300"/>
      <c r="FGS34" s="300"/>
      <c r="FGT34" s="269"/>
      <c r="FGU34" s="300"/>
      <c r="FGV34" s="300"/>
      <c r="FGW34" s="273"/>
      <c r="FGX34" s="273"/>
      <c r="FGY34" s="273"/>
      <c r="FGZ34" s="273"/>
      <c r="FHA34" s="273"/>
      <c r="FHB34" s="273"/>
      <c r="FHC34" s="285"/>
      <c r="FHD34" s="353"/>
      <c r="FHE34" s="355"/>
      <c r="FHF34" s="23"/>
      <c r="FHG34" s="277"/>
      <c r="FHH34" s="300"/>
      <c r="FHI34" s="300"/>
      <c r="FHJ34" s="269"/>
      <c r="FHK34" s="300"/>
      <c r="FHL34" s="300"/>
      <c r="FHM34" s="273"/>
      <c r="FHN34" s="273"/>
      <c r="FHO34" s="273"/>
      <c r="FHP34" s="273"/>
      <c r="FHQ34" s="273"/>
      <c r="FHR34" s="273"/>
      <c r="FHS34" s="285"/>
      <c r="FHT34" s="353"/>
      <c r="FHU34" s="355"/>
      <c r="FHV34" s="23"/>
      <c r="FHW34" s="277"/>
      <c r="FHX34" s="300"/>
      <c r="FHY34" s="300"/>
      <c r="FHZ34" s="269"/>
      <c r="FIA34" s="300"/>
      <c r="FIB34" s="300"/>
      <c r="FIC34" s="273"/>
      <c r="FID34" s="273"/>
      <c r="FIE34" s="273"/>
      <c r="FIF34" s="273"/>
      <c r="FIG34" s="273"/>
      <c r="FIH34" s="273"/>
      <c r="FII34" s="285"/>
      <c r="FIJ34" s="353"/>
      <c r="FIK34" s="355"/>
      <c r="FIL34" s="23"/>
      <c r="FIM34" s="277"/>
      <c r="FIN34" s="300"/>
      <c r="FIO34" s="300"/>
      <c r="FIP34" s="269"/>
      <c r="FIQ34" s="300"/>
      <c r="FIR34" s="300"/>
      <c r="FIS34" s="273"/>
      <c r="FIT34" s="273"/>
      <c r="FIU34" s="273"/>
      <c r="FIV34" s="273"/>
      <c r="FIW34" s="273"/>
      <c r="FIX34" s="273"/>
      <c r="FIY34" s="285"/>
      <c r="FIZ34" s="353"/>
      <c r="FJA34" s="355"/>
      <c r="FJB34" s="23"/>
      <c r="FJC34" s="277"/>
      <c r="FJD34" s="300"/>
      <c r="FJE34" s="300"/>
      <c r="FJF34" s="269"/>
      <c r="FJG34" s="300"/>
      <c r="FJH34" s="300"/>
      <c r="FJI34" s="273"/>
      <c r="FJJ34" s="273"/>
      <c r="FJK34" s="273"/>
      <c r="FJL34" s="273"/>
      <c r="FJM34" s="273"/>
      <c r="FJN34" s="273"/>
      <c r="FJO34" s="285"/>
      <c r="FJP34" s="353"/>
      <c r="FJQ34" s="355"/>
      <c r="FJR34" s="23"/>
      <c r="FJS34" s="277"/>
      <c r="FJT34" s="300"/>
      <c r="FJU34" s="300"/>
      <c r="FJV34" s="269"/>
      <c r="FJW34" s="300"/>
      <c r="FJX34" s="300"/>
      <c r="FJY34" s="273"/>
      <c r="FJZ34" s="273"/>
      <c r="FKA34" s="273"/>
      <c r="FKB34" s="273"/>
      <c r="FKC34" s="273"/>
      <c r="FKD34" s="273"/>
      <c r="FKE34" s="285"/>
      <c r="FKF34" s="353"/>
      <c r="FKG34" s="355"/>
      <c r="FKH34" s="23"/>
      <c r="FKI34" s="277"/>
      <c r="FKJ34" s="300"/>
      <c r="FKK34" s="300"/>
      <c r="FKL34" s="269"/>
      <c r="FKM34" s="300"/>
      <c r="FKN34" s="300"/>
      <c r="FKO34" s="273"/>
      <c r="FKP34" s="273"/>
      <c r="FKQ34" s="273"/>
      <c r="FKR34" s="273"/>
      <c r="FKS34" s="273"/>
      <c r="FKT34" s="273"/>
      <c r="FKU34" s="285"/>
      <c r="FKV34" s="353"/>
      <c r="FKW34" s="355"/>
      <c r="FKX34" s="23"/>
      <c r="FKY34" s="277"/>
      <c r="FKZ34" s="300"/>
      <c r="FLA34" s="300"/>
      <c r="FLB34" s="269"/>
      <c r="FLC34" s="300"/>
      <c r="FLD34" s="300"/>
      <c r="FLE34" s="273"/>
      <c r="FLF34" s="273"/>
      <c r="FLG34" s="273"/>
      <c r="FLH34" s="273"/>
      <c r="FLI34" s="273"/>
      <c r="FLJ34" s="273"/>
      <c r="FLK34" s="285"/>
      <c r="FLL34" s="353"/>
      <c r="FLM34" s="355"/>
      <c r="FLN34" s="23"/>
      <c r="FLO34" s="277"/>
      <c r="FLP34" s="300"/>
      <c r="FLQ34" s="300"/>
      <c r="FLR34" s="269"/>
      <c r="FLS34" s="300"/>
      <c r="FLT34" s="300"/>
      <c r="FLU34" s="273"/>
      <c r="FLV34" s="273"/>
      <c r="FLW34" s="273"/>
      <c r="FLX34" s="273"/>
      <c r="FLY34" s="273"/>
      <c r="FLZ34" s="273"/>
      <c r="FMA34" s="285"/>
      <c r="FMB34" s="353"/>
      <c r="FMC34" s="355"/>
      <c r="FMD34" s="23"/>
      <c r="FME34" s="277"/>
      <c r="FMF34" s="300"/>
      <c r="FMG34" s="300"/>
      <c r="FMH34" s="269"/>
      <c r="FMI34" s="300"/>
      <c r="FMJ34" s="300"/>
      <c r="FMK34" s="273"/>
      <c r="FML34" s="273"/>
      <c r="FMM34" s="273"/>
      <c r="FMN34" s="273"/>
      <c r="FMO34" s="273"/>
      <c r="FMP34" s="273"/>
      <c r="FMQ34" s="285"/>
      <c r="FMR34" s="353"/>
      <c r="FMS34" s="355"/>
      <c r="FMT34" s="23"/>
      <c r="FMU34" s="277"/>
      <c r="FMV34" s="300"/>
      <c r="FMW34" s="300"/>
      <c r="FMX34" s="269"/>
      <c r="FMY34" s="300"/>
      <c r="FMZ34" s="300"/>
      <c r="FNA34" s="273"/>
      <c r="FNB34" s="273"/>
      <c r="FNC34" s="273"/>
      <c r="FND34" s="273"/>
      <c r="FNE34" s="273"/>
      <c r="FNF34" s="273"/>
      <c r="FNG34" s="285"/>
      <c r="FNH34" s="353"/>
      <c r="FNI34" s="355"/>
      <c r="FNJ34" s="23"/>
      <c r="FNK34" s="277"/>
      <c r="FNL34" s="300"/>
      <c r="FNM34" s="300"/>
      <c r="FNN34" s="269"/>
      <c r="FNO34" s="300"/>
      <c r="FNP34" s="300"/>
      <c r="FNQ34" s="273"/>
      <c r="FNR34" s="273"/>
      <c r="FNS34" s="273"/>
      <c r="FNT34" s="273"/>
      <c r="FNU34" s="273"/>
      <c r="FNV34" s="273"/>
      <c r="FNW34" s="285"/>
      <c r="FNX34" s="353"/>
      <c r="FNY34" s="355"/>
      <c r="FNZ34" s="23"/>
      <c r="FOA34" s="277"/>
      <c r="FOB34" s="300"/>
      <c r="FOC34" s="300"/>
      <c r="FOD34" s="269"/>
      <c r="FOE34" s="300"/>
      <c r="FOF34" s="300"/>
      <c r="FOG34" s="273"/>
      <c r="FOH34" s="273"/>
      <c r="FOI34" s="273"/>
      <c r="FOJ34" s="273"/>
      <c r="FOK34" s="273"/>
      <c r="FOL34" s="273"/>
      <c r="FOM34" s="285"/>
      <c r="FON34" s="353"/>
      <c r="FOO34" s="355"/>
      <c r="FOP34" s="23"/>
      <c r="FOQ34" s="277"/>
      <c r="FOR34" s="300"/>
      <c r="FOS34" s="300"/>
      <c r="FOT34" s="269"/>
      <c r="FOU34" s="300"/>
      <c r="FOV34" s="300"/>
      <c r="FOW34" s="273"/>
      <c r="FOX34" s="273"/>
      <c r="FOY34" s="273"/>
      <c r="FOZ34" s="273"/>
      <c r="FPA34" s="273"/>
      <c r="FPB34" s="273"/>
      <c r="FPC34" s="285"/>
      <c r="FPD34" s="353"/>
      <c r="FPE34" s="355"/>
      <c r="FPF34" s="23"/>
      <c r="FPG34" s="277"/>
      <c r="FPH34" s="300"/>
      <c r="FPI34" s="300"/>
      <c r="FPJ34" s="269"/>
      <c r="FPK34" s="300"/>
      <c r="FPL34" s="300"/>
      <c r="FPM34" s="273"/>
      <c r="FPN34" s="273"/>
      <c r="FPO34" s="273"/>
      <c r="FPP34" s="273"/>
      <c r="FPQ34" s="273"/>
      <c r="FPR34" s="273"/>
      <c r="FPS34" s="285"/>
      <c r="FPT34" s="353"/>
      <c r="FPU34" s="355"/>
      <c r="FPV34" s="23"/>
      <c r="FPW34" s="277"/>
      <c r="FPX34" s="300"/>
      <c r="FPY34" s="300"/>
      <c r="FPZ34" s="269"/>
      <c r="FQA34" s="300"/>
      <c r="FQB34" s="300"/>
      <c r="FQC34" s="273"/>
      <c r="FQD34" s="273"/>
      <c r="FQE34" s="273"/>
      <c r="FQF34" s="273"/>
      <c r="FQG34" s="273"/>
      <c r="FQH34" s="273"/>
      <c r="FQI34" s="285"/>
      <c r="FQJ34" s="353"/>
      <c r="FQK34" s="355"/>
      <c r="FQL34" s="23"/>
      <c r="FQM34" s="277"/>
      <c r="FQN34" s="300"/>
      <c r="FQO34" s="300"/>
      <c r="FQP34" s="269"/>
      <c r="FQQ34" s="300"/>
      <c r="FQR34" s="300"/>
      <c r="FQS34" s="273"/>
      <c r="FQT34" s="273"/>
      <c r="FQU34" s="273"/>
      <c r="FQV34" s="273"/>
      <c r="FQW34" s="273"/>
      <c r="FQX34" s="273"/>
      <c r="FQY34" s="285"/>
      <c r="FQZ34" s="353"/>
      <c r="FRA34" s="355"/>
      <c r="FRB34" s="23"/>
      <c r="FRC34" s="277"/>
      <c r="FRD34" s="300"/>
      <c r="FRE34" s="300"/>
      <c r="FRF34" s="269"/>
      <c r="FRG34" s="300"/>
      <c r="FRH34" s="300"/>
      <c r="FRI34" s="273"/>
      <c r="FRJ34" s="273"/>
      <c r="FRK34" s="273"/>
      <c r="FRL34" s="273"/>
      <c r="FRM34" s="273"/>
      <c r="FRN34" s="273"/>
      <c r="FRO34" s="285"/>
      <c r="FRP34" s="353"/>
      <c r="FRQ34" s="355"/>
      <c r="FRR34" s="23"/>
      <c r="FRS34" s="277"/>
      <c r="FRT34" s="300"/>
      <c r="FRU34" s="300"/>
      <c r="FRV34" s="269"/>
      <c r="FRW34" s="300"/>
      <c r="FRX34" s="300"/>
      <c r="FRY34" s="273"/>
      <c r="FRZ34" s="273"/>
      <c r="FSA34" s="273"/>
      <c r="FSB34" s="273"/>
      <c r="FSC34" s="273"/>
      <c r="FSD34" s="273"/>
      <c r="FSE34" s="285"/>
      <c r="FSF34" s="353"/>
      <c r="FSG34" s="355"/>
      <c r="FSH34" s="23"/>
      <c r="FSI34" s="277"/>
      <c r="FSJ34" s="300"/>
      <c r="FSK34" s="300"/>
      <c r="FSL34" s="269"/>
      <c r="FSM34" s="300"/>
      <c r="FSN34" s="300"/>
      <c r="FSO34" s="273"/>
      <c r="FSP34" s="273"/>
      <c r="FSQ34" s="273"/>
      <c r="FSR34" s="273"/>
      <c r="FSS34" s="273"/>
      <c r="FST34" s="273"/>
      <c r="FSU34" s="285"/>
      <c r="FSV34" s="353"/>
      <c r="FSW34" s="355"/>
      <c r="FSX34" s="23"/>
      <c r="FSY34" s="277"/>
      <c r="FSZ34" s="300"/>
      <c r="FTA34" s="300"/>
      <c r="FTB34" s="269"/>
      <c r="FTC34" s="300"/>
      <c r="FTD34" s="300"/>
      <c r="FTE34" s="273"/>
      <c r="FTF34" s="273"/>
      <c r="FTG34" s="273"/>
      <c r="FTH34" s="273"/>
      <c r="FTI34" s="273"/>
      <c r="FTJ34" s="273"/>
      <c r="FTK34" s="285"/>
      <c r="FTL34" s="353"/>
      <c r="FTM34" s="355"/>
      <c r="FTN34" s="23"/>
      <c r="FTO34" s="277"/>
      <c r="FTP34" s="300"/>
      <c r="FTQ34" s="300"/>
      <c r="FTR34" s="269"/>
      <c r="FTS34" s="300"/>
      <c r="FTT34" s="300"/>
      <c r="FTU34" s="273"/>
      <c r="FTV34" s="273"/>
      <c r="FTW34" s="273"/>
      <c r="FTX34" s="273"/>
      <c r="FTY34" s="273"/>
      <c r="FTZ34" s="273"/>
      <c r="FUA34" s="285"/>
      <c r="FUB34" s="353"/>
      <c r="FUC34" s="355"/>
      <c r="FUD34" s="23"/>
      <c r="FUE34" s="277"/>
      <c r="FUF34" s="300"/>
      <c r="FUG34" s="300"/>
      <c r="FUH34" s="269"/>
      <c r="FUI34" s="300"/>
      <c r="FUJ34" s="300"/>
      <c r="FUK34" s="273"/>
      <c r="FUL34" s="273"/>
      <c r="FUM34" s="273"/>
      <c r="FUN34" s="273"/>
      <c r="FUO34" s="273"/>
      <c r="FUP34" s="273"/>
      <c r="FUQ34" s="285"/>
      <c r="FUR34" s="353"/>
      <c r="FUS34" s="355"/>
      <c r="FUT34" s="23"/>
      <c r="FUU34" s="277"/>
      <c r="FUV34" s="300"/>
      <c r="FUW34" s="300"/>
      <c r="FUX34" s="269"/>
      <c r="FUY34" s="300"/>
      <c r="FUZ34" s="300"/>
      <c r="FVA34" s="273"/>
      <c r="FVB34" s="273"/>
      <c r="FVC34" s="273"/>
      <c r="FVD34" s="273"/>
      <c r="FVE34" s="273"/>
      <c r="FVF34" s="273"/>
      <c r="FVG34" s="285"/>
      <c r="FVH34" s="353"/>
      <c r="FVI34" s="355"/>
      <c r="FVJ34" s="23"/>
      <c r="FVK34" s="277"/>
      <c r="FVL34" s="300"/>
      <c r="FVM34" s="300"/>
      <c r="FVN34" s="269"/>
      <c r="FVO34" s="300"/>
      <c r="FVP34" s="300"/>
      <c r="FVQ34" s="273"/>
      <c r="FVR34" s="273"/>
      <c r="FVS34" s="273"/>
      <c r="FVT34" s="273"/>
      <c r="FVU34" s="273"/>
      <c r="FVV34" s="273"/>
      <c r="FVW34" s="285"/>
      <c r="FVX34" s="353"/>
      <c r="FVY34" s="355"/>
      <c r="FVZ34" s="23"/>
      <c r="FWA34" s="277"/>
      <c r="FWB34" s="300"/>
      <c r="FWC34" s="300"/>
      <c r="FWD34" s="269"/>
      <c r="FWE34" s="300"/>
      <c r="FWF34" s="300"/>
      <c r="FWG34" s="273"/>
      <c r="FWH34" s="273"/>
      <c r="FWI34" s="273"/>
      <c r="FWJ34" s="273"/>
      <c r="FWK34" s="273"/>
      <c r="FWL34" s="273"/>
      <c r="FWM34" s="285"/>
      <c r="FWN34" s="353"/>
      <c r="FWO34" s="355"/>
      <c r="FWP34" s="23"/>
      <c r="FWQ34" s="277"/>
      <c r="FWR34" s="300"/>
      <c r="FWS34" s="300"/>
      <c r="FWT34" s="269"/>
      <c r="FWU34" s="300"/>
      <c r="FWV34" s="300"/>
      <c r="FWW34" s="273"/>
      <c r="FWX34" s="273"/>
      <c r="FWY34" s="273"/>
      <c r="FWZ34" s="273"/>
      <c r="FXA34" s="273"/>
      <c r="FXB34" s="273"/>
      <c r="FXC34" s="285"/>
      <c r="FXD34" s="353"/>
      <c r="FXE34" s="355"/>
      <c r="FXF34" s="23"/>
      <c r="FXG34" s="277"/>
      <c r="FXH34" s="300"/>
      <c r="FXI34" s="300"/>
      <c r="FXJ34" s="269"/>
      <c r="FXK34" s="300"/>
      <c r="FXL34" s="300"/>
      <c r="FXM34" s="273"/>
      <c r="FXN34" s="273"/>
      <c r="FXO34" s="273"/>
      <c r="FXP34" s="273"/>
      <c r="FXQ34" s="273"/>
      <c r="FXR34" s="273"/>
      <c r="FXS34" s="285"/>
      <c r="FXT34" s="353"/>
      <c r="FXU34" s="355"/>
      <c r="FXV34" s="23"/>
      <c r="FXW34" s="277"/>
      <c r="FXX34" s="300"/>
      <c r="FXY34" s="300"/>
      <c r="FXZ34" s="269"/>
      <c r="FYA34" s="300"/>
      <c r="FYB34" s="300"/>
      <c r="FYC34" s="273"/>
      <c r="FYD34" s="273"/>
      <c r="FYE34" s="273"/>
      <c r="FYF34" s="273"/>
      <c r="FYG34" s="273"/>
      <c r="FYH34" s="273"/>
      <c r="FYI34" s="285"/>
      <c r="FYJ34" s="353"/>
      <c r="FYK34" s="355"/>
      <c r="FYL34" s="23"/>
      <c r="FYM34" s="277"/>
      <c r="FYN34" s="300"/>
      <c r="FYO34" s="300"/>
      <c r="FYP34" s="269"/>
      <c r="FYQ34" s="300"/>
      <c r="FYR34" s="300"/>
      <c r="FYS34" s="273"/>
      <c r="FYT34" s="273"/>
      <c r="FYU34" s="273"/>
      <c r="FYV34" s="273"/>
      <c r="FYW34" s="273"/>
      <c r="FYX34" s="273"/>
      <c r="FYY34" s="285"/>
      <c r="FYZ34" s="353"/>
      <c r="FZA34" s="355"/>
      <c r="FZB34" s="23"/>
      <c r="FZC34" s="277"/>
      <c r="FZD34" s="300"/>
      <c r="FZE34" s="300"/>
      <c r="FZF34" s="269"/>
      <c r="FZG34" s="300"/>
      <c r="FZH34" s="300"/>
      <c r="FZI34" s="273"/>
      <c r="FZJ34" s="273"/>
      <c r="FZK34" s="273"/>
      <c r="FZL34" s="273"/>
      <c r="FZM34" s="273"/>
      <c r="FZN34" s="273"/>
      <c r="FZO34" s="285"/>
      <c r="FZP34" s="353"/>
      <c r="FZQ34" s="355"/>
      <c r="FZR34" s="23"/>
      <c r="FZS34" s="277"/>
      <c r="FZT34" s="300"/>
      <c r="FZU34" s="300"/>
      <c r="FZV34" s="269"/>
      <c r="FZW34" s="300"/>
      <c r="FZX34" s="300"/>
      <c r="FZY34" s="273"/>
      <c r="FZZ34" s="273"/>
      <c r="GAA34" s="273"/>
      <c r="GAB34" s="273"/>
      <c r="GAC34" s="273"/>
      <c r="GAD34" s="273"/>
      <c r="GAE34" s="285"/>
      <c r="GAF34" s="353"/>
      <c r="GAG34" s="355"/>
      <c r="GAH34" s="23"/>
      <c r="GAI34" s="277"/>
      <c r="GAJ34" s="300"/>
      <c r="GAK34" s="300"/>
      <c r="GAL34" s="269"/>
      <c r="GAM34" s="300"/>
      <c r="GAN34" s="300"/>
      <c r="GAO34" s="273"/>
      <c r="GAP34" s="273"/>
      <c r="GAQ34" s="273"/>
      <c r="GAR34" s="273"/>
      <c r="GAS34" s="273"/>
      <c r="GAT34" s="273"/>
      <c r="GAU34" s="285"/>
      <c r="GAV34" s="353"/>
      <c r="GAW34" s="355"/>
      <c r="GAX34" s="23"/>
      <c r="GAY34" s="277"/>
      <c r="GAZ34" s="300"/>
      <c r="GBA34" s="300"/>
      <c r="GBB34" s="269"/>
      <c r="GBC34" s="300"/>
      <c r="GBD34" s="300"/>
      <c r="GBE34" s="273"/>
      <c r="GBF34" s="273"/>
      <c r="GBG34" s="273"/>
      <c r="GBH34" s="273"/>
      <c r="GBI34" s="273"/>
      <c r="GBJ34" s="273"/>
      <c r="GBK34" s="285"/>
      <c r="GBL34" s="353"/>
      <c r="GBM34" s="355"/>
      <c r="GBN34" s="23"/>
      <c r="GBO34" s="277"/>
      <c r="GBP34" s="300"/>
      <c r="GBQ34" s="300"/>
      <c r="GBR34" s="269"/>
      <c r="GBS34" s="300"/>
      <c r="GBT34" s="300"/>
      <c r="GBU34" s="273"/>
      <c r="GBV34" s="273"/>
      <c r="GBW34" s="273"/>
      <c r="GBX34" s="273"/>
      <c r="GBY34" s="273"/>
      <c r="GBZ34" s="273"/>
      <c r="GCA34" s="285"/>
      <c r="GCB34" s="353"/>
      <c r="GCC34" s="355"/>
      <c r="GCD34" s="23"/>
      <c r="GCE34" s="277"/>
      <c r="GCF34" s="300"/>
      <c r="GCG34" s="300"/>
      <c r="GCH34" s="269"/>
      <c r="GCI34" s="300"/>
      <c r="GCJ34" s="300"/>
      <c r="GCK34" s="273"/>
      <c r="GCL34" s="273"/>
      <c r="GCM34" s="273"/>
      <c r="GCN34" s="273"/>
      <c r="GCO34" s="273"/>
      <c r="GCP34" s="273"/>
      <c r="GCQ34" s="285"/>
      <c r="GCR34" s="353"/>
      <c r="GCS34" s="355"/>
      <c r="GCT34" s="23"/>
      <c r="GCU34" s="277"/>
      <c r="GCV34" s="300"/>
      <c r="GCW34" s="300"/>
      <c r="GCX34" s="269"/>
      <c r="GCY34" s="300"/>
      <c r="GCZ34" s="300"/>
      <c r="GDA34" s="273"/>
      <c r="GDB34" s="273"/>
      <c r="GDC34" s="273"/>
      <c r="GDD34" s="273"/>
      <c r="GDE34" s="273"/>
      <c r="GDF34" s="273"/>
      <c r="GDG34" s="285"/>
      <c r="GDH34" s="353"/>
      <c r="GDI34" s="355"/>
      <c r="GDJ34" s="23"/>
      <c r="GDK34" s="277"/>
      <c r="GDL34" s="300"/>
      <c r="GDM34" s="300"/>
      <c r="GDN34" s="269"/>
      <c r="GDO34" s="300"/>
      <c r="GDP34" s="300"/>
      <c r="GDQ34" s="273"/>
      <c r="GDR34" s="273"/>
      <c r="GDS34" s="273"/>
      <c r="GDT34" s="273"/>
      <c r="GDU34" s="273"/>
      <c r="GDV34" s="273"/>
      <c r="GDW34" s="285"/>
      <c r="GDX34" s="353"/>
      <c r="GDY34" s="355"/>
      <c r="GDZ34" s="23"/>
      <c r="GEA34" s="277"/>
      <c r="GEB34" s="300"/>
      <c r="GEC34" s="300"/>
      <c r="GED34" s="269"/>
      <c r="GEE34" s="300"/>
      <c r="GEF34" s="300"/>
      <c r="GEG34" s="273"/>
      <c r="GEH34" s="273"/>
      <c r="GEI34" s="273"/>
      <c r="GEJ34" s="273"/>
      <c r="GEK34" s="273"/>
      <c r="GEL34" s="273"/>
      <c r="GEM34" s="285"/>
      <c r="GEN34" s="353"/>
      <c r="GEO34" s="355"/>
      <c r="GEP34" s="23"/>
      <c r="GEQ34" s="277"/>
      <c r="GER34" s="300"/>
      <c r="GES34" s="300"/>
      <c r="GET34" s="269"/>
      <c r="GEU34" s="300"/>
      <c r="GEV34" s="300"/>
      <c r="GEW34" s="273"/>
      <c r="GEX34" s="273"/>
      <c r="GEY34" s="273"/>
      <c r="GEZ34" s="273"/>
      <c r="GFA34" s="273"/>
      <c r="GFB34" s="273"/>
      <c r="GFC34" s="285"/>
      <c r="GFD34" s="353"/>
      <c r="GFE34" s="355"/>
      <c r="GFF34" s="23"/>
      <c r="GFG34" s="277"/>
      <c r="GFH34" s="300"/>
      <c r="GFI34" s="300"/>
      <c r="GFJ34" s="269"/>
      <c r="GFK34" s="300"/>
      <c r="GFL34" s="300"/>
      <c r="GFM34" s="273"/>
      <c r="GFN34" s="273"/>
      <c r="GFO34" s="273"/>
      <c r="GFP34" s="273"/>
      <c r="GFQ34" s="273"/>
      <c r="GFR34" s="273"/>
      <c r="GFS34" s="285"/>
      <c r="GFT34" s="353"/>
      <c r="GFU34" s="355"/>
      <c r="GFV34" s="23"/>
      <c r="GFW34" s="277"/>
      <c r="GFX34" s="300"/>
      <c r="GFY34" s="300"/>
      <c r="GFZ34" s="269"/>
      <c r="GGA34" s="300"/>
      <c r="GGB34" s="300"/>
      <c r="GGC34" s="273"/>
      <c r="GGD34" s="273"/>
      <c r="GGE34" s="273"/>
      <c r="GGF34" s="273"/>
      <c r="GGG34" s="273"/>
      <c r="GGH34" s="273"/>
      <c r="GGI34" s="285"/>
      <c r="GGJ34" s="353"/>
      <c r="GGK34" s="355"/>
      <c r="GGL34" s="23"/>
      <c r="GGM34" s="277"/>
      <c r="GGN34" s="300"/>
      <c r="GGO34" s="300"/>
      <c r="GGP34" s="269"/>
      <c r="GGQ34" s="300"/>
      <c r="GGR34" s="300"/>
      <c r="GGS34" s="273"/>
      <c r="GGT34" s="273"/>
      <c r="GGU34" s="273"/>
      <c r="GGV34" s="273"/>
      <c r="GGW34" s="273"/>
      <c r="GGX34" s="273"/>
      <c r="GGY34" s="285"/>
      <c r="GGZ34" s="353"/>
      <c r="GHA34" s="355"/>
      <c r="GHB34" s="23"/>
      <c r="GHC34" s="277"/>
      <c r="GHD34" s="300"/>
      <c r="GHE34" s="300"/>
      <c r="GHF34" s="269"/>
      <c r="GHG34" s="300"/>
      <c r="GHH34" s="300"/>
      <c r="GHI34" s="273"/>
      <c r="GHJ34" s="273"/>
      <c r="GHK34" s="273"/>
      <c r="GHL34" s="273"/>
      <c r="GHM34" s="273"/>
      <c r="GHN34" s="273"/>
      <c r="GHO34" s="285"/>
      <c r="GHP34" s="353"/>
      <c r="GHQ34" s="355"/>
      <c r="GHR34" s="23"/>
      <c r="GHS34" s="277"/>
      <c r="GHT34" s="300"/>
      <c r="GHU34" s="300"/>
      <c r="GHV34" s="269"/>
      <c r="GHW34" s="300"/>
      <c r="GHX34" s="300"/>
      <c r="GHY34" s="273"/>
      <c r="GHZ34" s="273"/>
      <c r="GIA34" s="273"/>
      <c r="GIB34" s="273"/>
      <c r="GIC34" s="273"/>
      <c r="GID34" s="273"/>
      <c r="GIE34" s="285"/>
      <c r="GIF34" s="353"/>
      <c r="GIG34" s="355"/>
      <c r="GIH34" s="23"/>
      <c r="GII34" s="277"/>
      <c r="GIJ34" s="300"/>
      <c r="GIK34" s="300"/>
      <c r="GIL34" s="269"/>
      <c r="GIM34" s="300"/>
      <c r="GIN34" s="300"/>
      <c r="GIO34" s="273"/>
      <c r="GIP34" s="273"/>
      <c r="GIQ34" s="273"/>
      <c r="GIR34" s="273"/>
      <c r="GIS34" s="273"/>
      <c r="GIT34" s="273"/>
      <c r="GIU34" s="285"/>
      <c r="GIV34" s="353"/>
      <c r="GIW34" s="355"/>
      <c r="GIX34" s="23"/>
      <c r="GIY34" s="277"/>
      <c r="GIZ34" s="300"/>
      <c r="GJA34" s="300"/>
      <c r="GJB34" s="269"/>
      <c r="GJC34" s="300"/>
      <c r="GJD34" s="300"/>
      <c r="GJE34" s="273"/>
      <c r="GJF34" s="273"/>
      <c r="GJG34" s="273"/>
      <c r="GJH34" s="273"/>
      <c r="GJI34" s="273"/>
      <c r="GJJ34" s="273"/>
      <c r="GJK34" s="285"/>
      <c r="GJL34" s="353"/>
      <c r="GJM34" s="355"/>
      <c r="GJN34" s="23"/>
      <c r="GJO34" s="277"/>
      <c r="GJP34" s="300"/>
      <c r="GJQ34" s="300"/>
      <c r="GJR34" s="269"/>
      <c r="GJS34" s="300"/>
      <c r="GJT34" s="300"/>
      <c r="GJU34" s="273"/>
      <c r="GJV34" s="273"/>
      <c r="GJW34" s="273"/>
      <c r="GJX34" s="273"/>
      <c r="GJY34" s="273"/>
      <c r="GJZ34" s="273"/>
      <c r="GKA34" s="285"/>
      <c r="GKB34" s="353"/>
      <c r="GKC34" s="355"/>
      <c r="GKD34" s="23"/>
      <c r="GKE34" s="277"/>
      <c r="GKF34" s="300"/>
      <c r="GKG34" s="300"/>
      <c r="GKH34" s="269"/>
      <c r="GKI34" s="300"/>
      <c r="GKJ34" s="300"/>
      <c r="GKK34" s="273"/>
      <c r="GKL34" s="273"/>
      <c r="GKM34" s="273"/>
      <c r="GKN34" s="273"/>
      <c r="GKO34" s="273"/>
      <c r="GKP34" s="273"/>
      <c r="GKQ34" s="285"/>
      <c r="GKR34" s="353"/>
      <c r="GKS34" s="355"/>
      <c r="GKT34" s="23"/>
      <c r="GKU34" s="277"/>
      <c r="GKV34" s="300"/>
      <c r="GKW34" s="300"/>
      <c r="GKX34" s="269"/>
      <c r="GKY34" s="300"/>
      <c r="GKZ34" s="300"/>
      <c r="GLA34" s="273"/>
      <c r="GLB34" s="273"/>
      <c r="GLC34" s="273"/>
      <c r="GLD34" s="273"/>
      <c r="GLE34" s="273"/>
      <c r="GLF34" s="273"/>
      <c r="GLG34" s="285"/>
      <c r="GLH34" s="353"/>
      <c r="GLI34" s="355"/>
      <c r="GLJ34" s="23"/>
      <c r="GLK34" s="277"/>
      <c r="GLL34" s="300"/>
      <c r="GLM34" s="300"/>
      <c r="GLN34" s="269"/>
      <c r="GLO34" s="300"/>
      <c r="GLP34" s="300"/>
      <c r="GLQ34" s="273"/>
      <c r="GLR34" s="273"/>
      <c r="GLS34" s="273"/>
      <c r="GLT34" s="273"/>
      <c r="GLU34" s="273"/>
      <c r="GLV34" s="273"/>
      <c r="GLW34" s="285"/>
      <c r="GLX34" s="353"/>
      <c r="GLY34" s="355"/>
      <c r="GLZ34" s="23"/>
      <c r="GMA34" s="277"/>
      <c r="GMB34" s="300"/>
      <c r="GMC34" s="300"/>
      <c r="GMD34" s="269"/>
      <c r="GME34" s="300"/>
      <c r="GMF34" s="300"/>
      <c r="GMG34" s="273"/>
      <c r="GMH34" s="273"/>
      <c r="GMI34" s="273"/>
      <c r="GMJ34" s="273"/>
      <c r="GMK34" s="273"/>
      <c r="GML34" s="273"/>
      <c r="GMM34" s="285"/>
      <c r="GMN34" s="353"/>
      <c r="GMO34" s="355"/>
      <c r="GMP34" s="23"/>
      <c r="GMQ34" s="277"/>
      <c r="GMR34" s="300"/>
      <c r="GMS34" s="300"/>
      <c r="GMT34" s="269"/>
      <c r="GMU34" s="300"/>
      <c r="GMV34" s="300"/>
      <c r="GMW34" s="273"/>
      <c r="GMX34" s="273"/>
      <c r="GMY34" s="273"/>
      <c r="GMZ34" s="273"/>
      <c r="GNA34" s="273"/>
      <c r="GNB34" s="273"/>
      <c r="GNC34" s="285"/>
      <c r="GND34" s="353"/>
      <c r="GNE34" s="355"/>
      <c r="GNF34" s="23"/>
      <c r="GNG34" s="277"/>
      <c r="GNH34" s="300"/>
      <c r="GNI34" s="300"/>
      <c r="GNJ34" s="269"/>
      <c r="GNK34" s="300"/>
      <c r="GNL34" s="300"/>
      <c r="GNM34" s="273"/>
      <c r="GNN34" s="273"/>
      <c r="GNO34" s="273"/>
      <c r="GNP34" s="273"/>
      <c r="GNQ34" s="273"/>
      <c r="GNR34" s="273"/>
      <c r="GNS34" s="285"/>
      <c r="GNT34" s="353"/>
      <c r="GNU34" s="355"/>
      <c r="GNV34" s="23"/>
      <c r="GNW34" s="277"/>
      <c r="GNX34" s="300"/>
      <c r="GNY34" s="300"/>
      <c r="GNZ34" s="269"/>
      <c r="GOA34" s="300"/>
      <c r="GOB34" s="300"/>
      <c r="GOC34" s="273"/>
      <c r="GOD34" s="273"/>
      <c r="GOE34" s="273"/>
      <c r="GOF34" s="273"/>
      <c r="GOG34" s="273"/>
      <c r="GOH34" s="273"/>
      <c r="GOI34" s="285"/>
      <c r="GOJ34" s="353"/>
      <c r="GOK34" s="355"/>
      <c r="GOL34" s="23"/>
      <c r="GOM34" s="277"/>
      <c r="GON34" s="300"/>
      <c r="GOO34" s="300"/>
      <c r="GOP34" s="269"/>
      <c r="GOQ34" s="300"/>
      <c r="GOR34" s="300"/>
      <c r="GOS34" s="273"/>
      <c r="GOT34" s="273"/>
      <c r="GOU34" s="273"/>
      <c r="GOV34" s="273"/>
      <c r="GOW34" s="273"/>
      <c r="GOX34" s="273"/>
      <c r="GOY34" s="285"/>
      <c r="GOZ34" s="353"/>
      <c r="GPA34" s="355"/>
      <c r="GPB34" s="23"/>
      <c r="GPC34" s="277"/>
      <c r="GPD34" s="300"/>
      <c r="GPE34" s="300"/>
      <c r="GPF34" s="269"/>
      <c r="GPG34" s="300"/>
      <c r="GPH34" s="300"/>
      <c r="GPI34" s="273"/>
      <c r="GPJ34" s="273"/>
      <c r="GPK34" s="273"/>
      <c r="GPL34" s="273"/>
      <c r="GPM34" s="273"/>
      <c r="GPN34" s="273"/>
      <c r="GPO34" s="285"/>
      <c r="GPP34" s="353"/>
      <c r="GPQ34" s="355"/>
      <c r="GPR34" s="23"/>
      <c r="GPS34" s="277"/>
      <c r="GPT34" s="300"/>
      <c r="GPU34" s="300"/>
      <c r="GPV34" s="269"/>
      <c r="GPW34" s="300"/>
      <c r="GPX34" s="300"/>
      <c r="GPY34" s="273"/>
      <c r="GPZ34" s="273"/>
      <c r="GQA34" s="273"/>
      <c r="GQB34" s="273"/>
      <c r="GQC34" s="273"/>
      <c r="GQD34" s="273"/>
      <c r="GQE34" s="285"/>
      <c r="GQF34" s="353"/>
      <c r="GQG34" s="355"/>
      <c r="GQH34" s="23"/>
      <c r="GQI34" s="277"/>
      <c r="GQJ34" s="300"/>
      <c r="GQK34" s="300"/>
      <c r="GQL34" s="269"/>
      <c r="GQM34" s="300"/>
      <c r="GQN34" s="300"/>
      <c r="GQO34" s="273"/>
      <c r="GQP34" s="273"/>
      <c r="GQQ34" s="273"/>
      <c r="GQR34" s="273"/>
      <c r="GQS34" s="273"/>
      <c r="GQT34" s="273"/>
      <c r="GQU34" s="285"/>
      <c r="GQV34" s="353"/>
      <c r="GQW34" s="355"/>
      <c r="GQX34" s="23"/>
      <c r="GQY34" s="277"/>
      <c r="GQZ34" s="300"/>
      <c r="GRA34" s="300"/>
      <c r="GRB34" s="269"/>
      <c r="GRC34" s="300"/>
      <c r="GRD34" s="300"/>
      <c r="GRE34" s="273"/>
      <c r="GRF34" s="273"/>
      <c r="GRG34" s="273"/>
      <c r="GRH34" s="273"/>
      <c r="GRI34" s="273"/>
      <c r="GRJ34" s="273"/>
      <c r="GRK34" s="285"/>
      <c r="GRL34" s="353"/>
      <c r="GRM34" s="355"/>
      <c r="GRN34" s="23"/>
      <c r="GRO34" s="277"/>
      <c r="GRP34" s="300"/>
      <c r="GRQ34" s="300"/>
      <c r="GRR34" s="269"/>
      <c r="GRS34" s="300"/>
      <c r="GRT34" s="300"/>
      <c r="GRU34" s="273"/>
      <c r="GRV34" s="273"/>
      <c r="GRW34" s="273"/>
      <c r="GRX34" s="273"/>
      <c r="GRY34" s="273"/>
      <c r="GRZ34" s="273"/>
      <c r="GSA34" s="285"/>
      <c r="GSB34" s="353"/>
      <c r="GSC34" s="355"/>
      <c r="GSD34" s="23"/>
      <c r="GSE34" s="277"/>
      <c r="GSF34" s="300"/>
      <c r="GSG34" s="300"/>
      <c r="GSH34" s="269"/>
      <c r="GSI34" s="300"/>
      <c r="GSJ34" s="300"/>
      <c r="GSK34" s="273"/>
      <c r="GSL34" s="273"/>
      <c r="GSM34" s="273"/>
      <c r="GSN34" s="273"/>
      <c r="GSO34" s="273"/>
      <c r="GSP34" s="273"/>
      <c r="GSQ34" s="285"/>
      <c r="GSR34" s="353"/>
      <c r="GSS34" s="355"/>
      <c r="GST34" s="23"/>
      <c r="GSU34" s="277"/>
      <c r="GSV34" s="300"/>
      <c r="GSW34" s="300"/>
      <c r="GSX34" s="269"/>
      <c r="GSY34" s="300"/>
      <c r="GSZ34" s="300"/>
      <c r="GTA34" s="273"/>
      <c r="GTB34" s="273"/>
      <c r="GTC34" s="273"/>
      <c r="GTD34" s="273"/>
      <c r="GTE34" s="273"/>
      <c r="GTF34" s="273"/>
      <c r="GTG34" s="285"/>
      <c r="GTH34" s="353"/>
      <c r="GTI34" s="355"/>
      <c r="GTJ34" s="23"/>
      <c r="GTK34" s="277"/>
      <c r="GTL34" s="300"/>
      <c r="GTM34" s="300"/>
      <c r="GTN34" s="269"/>
      <c r="GTO34" s="300"/>
      <c r="GTP34" s="300"/>
      <c r="GTQ34" s="273"/>
      <c r="GTR34" s="273"/>
      <c r="GTS34" s="273"/>
      <c r="GTT34" s="273"/>
      <c r="GTU34" s="273"/>
      <c r="GTV34" s="273"/>
      <c r="GTW34" s="285"/>
      <c r="GTX34" s="353"/>
      <c r="GTY34" s="355"/>
      <c r="GTZ34" s="23"/>
      <c r="GUA34" s="277"/>
      <c r="GUB34" s="300"/>
      <c r="GUC34" s="300"/>
      <c r="GUD34" s="269"/>
      <c r="GUE34" s="300"/>
      <c r="GUF34" s="300"/>
      <c r="GUG34" s="273"/>
      <c r="GUH34" s="273"/>
      <c r="GUI34" s="273"/>
      <c r="GUJ34" s="273"/>
      <c r="GUK34" s="273"/>
      <c r="GUL34" s="273"/>
      <c r="GUM34" s="285"/>
      <c r="GUN34" s="353"/>
      <c r="GUO34" s="355"/>
      <c r="GUP34" s="23"/>
      <c r="GUQ34" s="277"/>
      <c r="GUR34" s="300"/>
      <c r="GUS34" s="300"/>
      <c r="GUT34" s="269"/>
      <c r="GUU34" s="300"/>
      <c r="GUV34" s="300"/>
      <c r="GUW34" s="273"/>
      <c r="GUX34" s="273"/>
      <c r="GUY34" s="273"/>
      <c r="GUZ34" s="273"/>
      <c r="GVA34" s="273"/>
      <c r="GVB34" s="273"/>
      <c r="GVC34" s="285"/>
      <c r="GVD34" s="353"/>
      <c r="GVE34" s="355"/>
      <c r="GVF34" s="23"/>
      <c r="GVG34" s="277"/>
      <c r="GVH34" s="300"/>
      <c r="GVI34" s="300"/>
      <c r="GVJ34" s="269"/>
      <c r="GVK34" s="300"/>
      <c r="GVL34" s="300"/>
      <c r="GVM34" s="273"/>
      <c r="GVN34" s="273"/>
      <c r="GVO34" s="273"/>
      <c r="GVP34" s="273"/>
      <c r="GVQ34" s="273"/>
      <c r="GVR34" s="273"/>
      <c r="GVS34" s="285"/>
      <c r="GVT34" s="353"/>
      <c r="GVU34" s="355"/>
      <c r="GVV34" s="23"/>
      <c r="GVW34" s="277"/>
      <c r="GVX34" s="300"/>
      <c r="GVY34" s="300"/>
      <c r="GVZ34" s="269"/>
      <c r="GWA34" s="300"/>
      <c r="GWB34" s="300"/>
      <c r="GWC34" s="273"/>
      <c r="GWD34" s="273"/>
      <c r="GWE34" s="273"/>
      <c r="GWF34" s="273"/>
      <c r="GWG34" s="273"/>
      <c r="GWH34" s="273"/>
      <c r="GWI34" s="285"/>
      <c r="GWJ34" s="353"/>
      <c r="GWK34" s="355"/>
      <c r="GWL34" s="23"/>
      <c r="GWM34" s="277"/>
      <c r="GWN34" s="300"/>
      <c r="GWO34" s="300"/>
      <c r="GWP34" s="269"/>
      <c r="GWQ34" s="300"/>
      <c r="GWR34" s="300"/>
      <c r="GWS34" s="273"/>
      <c r="GWT34" s="273"/>
      <c r="GWU34" s="273"/>
      <c r="GWV34" s="273"/>
      <c r="GWW34" s="273"/>
      <c r="GWX34" s="273"/>
      <c r="GWY34" s="285"/>
      <c r="GWZ34" s="353"/>
      <c r="GXA34" s="355"/>
      <c r="GXB34" s="23"/>
      <c r="GXC34" s="277"/>
      <c r="GXD34" s="300"/>
      <c r="GXE34" s="300"/>
      <c r="GXF34" s="269"/>
      <c r="GXG34" s="300"/>
      <c r="GXH34" s="300"/>
      <c r="GXI34" s="273"/>
      <c r="GXJ34" s="273"/>
      <c r="GXK34" s="273"/>
      <c r="GXL34" s="273"/>
      <c r="GXM34" s="273"/>
      <c r="GXN34" s="273"/>
      <c r="GXO34" s="285"/>
      <c r="GXP34" s="353"/>
      <c r="GXQ34" s="355"/>
      <c r="GXR34" s="23"/>
      <c r="GXS34" s="277"/>
      <c r="GXT34" s="300"/>
      <c r="GXU34" s="300"/>
      <c r="GXV34" s="269"/>
      <c r="GXW34" s="300"/>
      <c r="GXX34" s="300"/>
      <c r="GXY34" s="273"/>
      <c r="GXZ34" s="273"/>
      <c r="GYA34" s="273"/>
      <c r="GYB34" s="273"/>
      <c r="GYC34" s="273"/>
      <c r="GYD34" s="273"/>
      <c r="GYE34" s="285"/>
      <c r="GYF34" s="353"/>
      <c r="GYG34" s="355"/>
      <c r="GYH34" s="23"/>
      <c r="GYI34" s="277"/>
      <c r="GYJ34" s="300"/>
      <c r="GYK34" s="300"/>
      <c r="GYL34" s="269"/>
      <c r="GYM34" s="300"/>
      <c r="GYN34" s="300"/>
      <c r="GYO34" s="273"/>
      <c r="GYP34" s="273"/>
      <c r="GYQ34" s="273"/>
      <c r="GYR34" s="273"/>
      <c r="GYS34" s="273"/>
      <c r="GYT34" s="273"/>
      <c r="GYU34" s="285"/>
      <c r="GYV34" s="353"/>
      <c r="GYW34" s="355"/>
      <c r="GYX34" s="23"/>
      <c r="GYY34" s="277"/>
      <c r="GYZ34" s="300"/>
      <c r="GZA34" s="300"/>
      <c r="GZB34" s="269"/>
      <c r="GZC34" s="300"/>
      <c r="GZD34" s="300"/>
      <c r="GZE34" s="273"/>
      <c r="GZF34" s="273"/>
      <c r="GZG34" s="273"/>
      <c r="GZH34" s="273"/>
      <c r="GZI34" s="273"/>
      <c r="GZJ34" s="273"/>
      <c r="GZK34" s="285"/>
      <c r="GZL34" s="353"/>
      <c r="GZM34" s="355"/>
      <c r="GZN34" s="23"/>
      <c r="GZO34" s="277"/>
      <c r="GZP34" s="300"/>
      <c r="GZQ34" s="300"/>
      <c r="GZR34" s="269"/>
      <c r="GZS34" s="300"/>
      <c r="GZT34" s="300"/>
      <c r="GZU34" s="273"/>
      <c r="GZV34" s="273"/>
      <c r="GZW34" s="273"/>
      <c r="GZX34" s="273"/>
      <c r="GZY34" s="273"/>
      <c r="GZZ34" s="273"/>
      <c r="HAA34" s="285"/>
      <c r="HAB34" s="353"/>
      <c r="HAC34" s="355"/>
      <c r="HAD34" s="23"/>
      <c r="HAE34" s="277"/>
      <c r="HAF34" s="300"/>
      <c r="HAG34" s="300"/>
      <c r="HAH34" s="269"/>
      <c r="HAI34" s="300"/>
      <c r="HAJ34" s="300"/>
      <c r="HAK34" s="273"/>
      <c r="HAL34" s="273"/>
      <c r="HAM34" s="273"/>
      <c r="HAN34" s="273"/>
      <c r="HAO34" s="273"/>
      <c r="HAP34" s="273"/>
      <c r="HAQ34" s="285"/>
      <c r="HAR34" s="353"/>
      <c r="HAS34" s="355"/>
      <c r="HAT34" s="23"/>
      <c r="HAU34" s="277"/>
      <c r="HAV34" s="300"/>
      <c r="HAW34" s="300"/>
      <c r="HAX34" s="269"/>
      <c r="HAY34" s="300"/>
      <c r="HAZ34" s="300"/>
      <c r="HBA34" s="273"/>
      <c r="HBB34" s="273"/>
      <c r="HBC34" s="273"/>
      <c r="HBD34" s="273"/>
      <c r="HBE34" s="273"/>
      <c r="HBF34" s="273"/>
      <c r="HBG34" s="285"/>
      <c r="HBH34" s="353"/>
      <c r="HBI34" s="355"/>
      <c r="HBJ34" s="23"/>
      <c r="HBK34" s="277"/>
      <c r="HBL34" s="300"/>
      <c r="HBM34" s="300"/>
      <c r="HBN34" s="269"/>
      <c r="HBO34" s="300"/>
      <c r="HBP34" s="300"/>
      <c r="HBQ34" s="273"/>
      <c r="HBR34" s="273"/>
      <c r="HBS34" s="273"/>
      <c r="HBT34" s="273"/>
      <c r="HBU34" s="273"/>
      <c r="HBV34" s="273"/>
      <c r="HBW34" s="285"/>
      <c r="HBX34" s="353"/>
      <c r="HBY34" s="355"/>
      <c r="HBZ34" s="23"/>
      <c r="HCA34" s="277"/>
      <c r="HCB34" s="300"/>
      <c r="HCC34" s="300"/>
      <c r="HCD34" s="269"/>
      <c r="HCE34" s="300"/>
      <c r="HCF34" s="300"/>
      <c r="HCG34" s="273"/>
      <c r="HCH34" s="273"/>
      <c r="HCI34" s="273"/>
      <c r="HCJ34" s="273"/>
      <c r="HCK34" s="273"/>
      <c r="HCL34" s="273"/>
      <c r="HCM34" s="285"/>
      <c r="HCN34" s="353"/>
      <c r="HCO34" s="355"/>
      <c r="HCP34" s="23"/>
      <c r="HCQ34" s="277"/>
      <c r="HCR34" s="300"/>
      <c r="HCS34" s="300"/>
      <c r="HCT34" s="269"/>
      <c r="HCU34" s="300"/>
      <c r="HCV34" s="300"/>
      <c r="HCW34" s="273"/>
      <c r="HCX34" s="273"/>
      <c r="HCY34" s="273"/>
      <c r="HCZ34" s="273"/>
      <c r="HDA34" s="273"/>
      <c r="HDB34" s="273"/>
      <c r="HDC34" s="285"/>
      <c r="HDD34" s="353"/>
      <c r="HDE34" s="355"/>
      <c r="HDF34" s="23"/>
      <c r="HDG34" s="277"/>
      <c r="HDH34" s="300"/>
      <c r="HDI34" s="300"/>
      <c r="HDJ34" s="269"/>
      <c r="HDK34" s="300"/>
      <c r="HDL34" s="300"/>
      <c r="HDM34" s="273"/>
      <c r="HDN34" s="273"/>
      <c r="HDO34" s="273"/>
      <c r="HDP34" s="273"/>
      <c r="HDQ34" s="273"/>
      <c r="HDR34" s="273"/>
      <c r="HDS34" s="285"/>
      <c r="HDT34" s="353"/>
      <c r="HDU34" s="355"/>
      <c r="HDV34" s="23"/>
      <c r="HDW34" s="277"/>
      <c r="HDX34" s="300"/>
      <c r="HDY34" s="300"/>
      <c r="HDZ34" s="269"/>
      <c r="HEA34" s="300"/>
      <c r="HEB34" s="300"/>
      <c r="HEC34" s="273"/>
      <c r="HED34" s="273"/>
      <c r="HEE34" s="273"/>
      <c r="HEF34" s="273"/>
      <c r="HEG34" s="273"/>
      <c r="HEH34" s="273"/>
      <c r="HEI34" s="285"/>
      <c r="HEJ34" s="353"/>
      <c r="HEK34" s="355"/>
      <c r="HEL34" s="23"/>
      <c r="HEM34" s="277"/>
      <c r="HEN34" s="300"/>
      <c r="HEO34" s="300"/>
      <c r="HEP34" s="269"/>
      <c r="HEQ34" s="300"/>
      <c r="HER34" s="300"/>
      <c r="HES34" s="273"/>
      <c r="HET34" s="273"/>
      <c r="HEU34" s="273"/>
      <c r="HEV34" s="273"/>
      <c r="HEW34" s="273"/>
      <c r="HEX34" s="273"/>
      <c r="HEY34" s="285"/>
      <c r="HEZ34" s="353"/>
      <c r="HFA34" s="355"/>
      <c r="HFB34" s="23"/>
      <c r="HFC34" s="277"/>
      <c r="HFD34" s="300"/>
      <c r="HFE34" s="300"/>
      <c r="HFF34" s="269"/>
      <c r="HFG34" s="300"/>
      <c r="HFH34" s="300"/>
      <c r="HFI34" s="273"/>
      <c r="HFJ34" s="273"/>
      <c r="HFK34" s="273"/>
      <c r="HFL34" s="273"/>
      <c r="HFM34" s="273"/>
      <c r="HFN34" s="273"/>
      <c r="HFO34" s="285"/>
      <c r="HFP34" s="353"/>
      <c r="HFQ34" s="355"/>
      <c r="HFR34" s="23"/>
      <c r="HFS34" s="277"/>
      <c r="HFT34" s="300"/>
      <c r="HFU34" s="300"/>
      <c r="HFV34" s="269"/>
      <c r="HFW34" s="300"/>
      <c r="HFX34" s="300"/>
      <c r="HFY34" s="273"/>
      <c r="HFZ34" s="273"/>
      <c r="HGA34" s="273"/>
      <c r="HGB34" s="273"/>
      <c r="HGC34" s="273"/>
      <c r="HGD34" s="273"/>
      <c r="HGE34" s="285"/>
      <c r="HGF34" s="353"/>
      <c r="HGG34" s="355"/>
      <c r="HGH34" s="23"/>
      <c r="HGI34" s="277"/>
      <c r="HGJ34" s="300"/>
      <c r="HGK34" s="300"/>
      <c r="HGL34" s="269"/>
      <c r="HGM34" s="300"/>
      <c r="HGN34" s="300"/>
      <c r="HGO34" s="273"/>
      <c r="HGP34" s="273"/>
      <c r="HGQ34" s="273"/>
      <c r="HGR34" s="273"/>
      <c r="HGS34" s="273"/>
      <c r="HGT34" s="273"/>
      <c r="HGU34" s="285"/>
      <c r="HGV34" s="353"/>
      <c r="HGW34" s="355"/>
      <c r="HGX34" s="23"/>
      <c r="HGY34" s="277"/>
      <c r="HGZ34" s="300"/>
      <c r="HHA34" s="300"/>
      <c r="HHB34" s="269"/>
      <c r="HHC34" s="300"/>
      <c r="HHD34" s="300"/>
      <c r="HHE34" s="273"/>
      <c r="HHF34" s="273"/>
      <c r="HHG34" s="273"/>
      <c r="HHH34" s="273"/>
      <c r="HHI34" s="273"/>
      <c r="HHJ34" s="273"/>
      <c r="HHK34" s="285"/>
      <c r="HHL34" s="353"/>
      <c r="HHM34" s="355"/>
      <c r="HHN34" s="23"/>
      <c r="HHO34" s="277"/>
      <c r="HHP34" s="300"/>
      <c r="HHQ34" s="300"/>
      <c r="HHR34" s="269"/>
      <c r="HHS34" s="300"/>
      <c r="HHT34" s="300"/>
      <c r="HHU34" s="273"/>
      <c r="HHV34" s="273"/>
      <c r="HHW34" s="273"/>
      <c r="HHX34" s="273"/>
      <c r="HHY34" s="273"/>
      <c r="HHZ34" s="273"/>
      <c r="HIA34" s="285"/>
      <c r="HIB34" s="353"/>
      <c r="HIC34" s="355"/>
      <c r="HID34" s="23"/>
      <c r="HIE34" s="277"/>
      <c r="HIF34" s="300"/>
      <c r="HIG34" s="300"/>
      <c r="HIH34" s="269"/>
      <c r="HII34" s="300"/>
      <c r="HIJ34" s="300"/>
      <c r="HIK34" s="273"/>
      <c r="HIL34" s="273"/>
      <c r="HIM34" s="273"/>
      <c r="HIN34" s="273"/>
      <c r="HIO34" s="273"/>
      <c r="HIP34" s="273"/>
      <c r="HIQ34" s="285"/>
      <c r="HIR34" s="353"/>
      <c r="HIS34" s="355"/>
      <c r="HIT34" s="23"/>
      <c r="HIU34" s="277"/>
      <c r="HIV34" s="300"/>
      <c r="HIW34" s="300"/>
      <c r="HIX34" s="269"/>
      <c r="HIY34" s="300"/>
      <c r="HIZ34" s="300"/>
      <c r="HJA34" s="273"/>
      <c r="HJB34" s="273"/>
      <c r="HJC34" s="273"/>
      <c r="HJD34" s="273"/>
      <c r="HJE34" s="273"/>
      <c r="HJF34" s="273"/>
      <c r="HJG34" s="285"/>
      <c r="HJH34" s="353"/>
      <c r="HJI34" s="355"/>
      <c r="HJJ34" s="23"/>
      <c r="HJK34" s="277"/>
      <c r="HJL34" s="300"/>
      <c r="HJM34" s="300"/>
      <c r="HJN34" s="269"/>
      <c r="HJO34" s="300"/>
      <c r="HJP34" s="300"/>
      <c r="HJQ34" s="273"/>
      <c r="HJR34" s="273"/>
      <c r="HJS34" s="273"/>
      <c r="HJT34" s="273"/>
      <c r="HJU34" s="273"/>
      <c r="HJV34" s="273"/>
      <c r="HJW34" s="285"/>
      <c r="HJX34" s="353"/>
      <c r="HJY34" s="355"/>
      <c r="HJZ34" s="23"/>
      <c r="HKA34" s="277"/>
      <c r="HKB34" s="300"/>
      <c r="HKC34" s="300"/>
      <c r="HKD34" s="269"/>
      <c r="HKE34" s="300"/>
      <c r="HKF34" s="300"/>
      <c r="HKG34" s="273"/>
      <c r="HKH34" s="273"/>
      <c r="HKI34" s="273"/>
      <c r="HKJ34" s="273"/>
      <c r="HKK34" s="273"/>
      <c r="HKL34" s="273"/>
      <c r="HKM34" s="285"/>
      <c r="HKN34" s="353"/>
      <c r="HKO34" s="355"/>
      <c r="HKP34" s="23"/>
      <c r="HKQ34" s="277"/>
      <c r="HKR34" s="300"/>
      <c r="HKS34" s="300"/>
      <c r="HKT34" s="269"/>
      <c r="HKU34" s="300"/>
      <c r="HKV34" s="300"/>
      <c r="HKW34" s="273"/>
      <c r="HKX34" s="273"/>
      <c r="HKY34" s="273"/>
      <c r="HKZ34" s="273"/>
      <c r="HLA34" s="273"/>
      <c r="HLB34" s="273"/>
      <c r="HLC34" s="285"/>
      <c r="HLD34" s="353"/>
      <c r="HLE34" s="355"/>
      <c r="HLF34" s="23"/>
      <c r="HLG34" s="277"/>
      <c r="HLH34" s="300"/>
      <c r="HLI34" s="300"/>
      <c r="HLJ34" s="269"/>
      <c r="HLK34" s="300"/>
      <c r="HLL34" s="300"/>
      <c r="HLM34" s="273"/>
      <c r="HLN34" s="273"/>
      <c r="HLO34" s="273"/>
      <c r="HLP34" s="273"/>
      <c r="HLQ34" s="273"/>
      <c r="HLR34" s="273"/>
      <c r="HLS34" s="285"/>
      <c r="HLT34" s="353"/>
      <c r="HLU34" s="355"/>
      <c r="HLV34" s="23"/>
      <c r="HLW34" s="277"/>
      <c r="HLX34" s="300"/>
      <c r="HLY34" s="300"/>
      <c r="HLZ34" s="269"/>
      <c r="HMA34" s="300"/>
      <c r="HMB34" s="300"/>
      <c r="HMC34" s="273"/>
      <c r="HMD34" s="273"/>
      <c r="HME34" s="273"/>
      <c r="HMF34" s="273"/>
      <c r="HMG34" s="273"/>
      <c r="HMH34" s="273"/>
      <c r="HMI34" s="285"/>
      <c r="HMJ34" s="353"/>
      <c r="HMK34" s="355"/>
      <c r="HML34" s="23"/>
      <c r="HMM34" s="277"/>
      <c r="HMN34" s="300"/>
      <c r="HMO34" s="300"/>
      <c r="HMP34" s="269"/>
      <c r="HMQ34" s="300"/>
      <c r="HMR34" s="300"/>
      <c r="HMS34" s="273"/>
      <c r="HMT34" s="273"/>
      <c r="HMU34" s="273"/>
      <c r="HMV34" s="273"/>
      <c r="HMW34" s="273"/>
      <c r="HMX34" s="273"/>
      <c r="HMY34" s="285"/>
      <c r="HMZ34" s="353"/>
      <c r="HNA34" s="355"/>
      <c r="HNB34" s="23"/>
      <c r="HNC34" s="277"/>
      <c r="HND34" s="300"/>
      <c r="HNE34" s="300"/>
      <c r="HNF34" s="269"/>
      <c r="HNG34" s="300"/>
      <c r="HNH34" s="300"/>
      <c r="HNI34" s="273"/>
      <c r="HNJ34" s="273"/>
      <c r="HNK34" s="273"/>
      <c r="HNL34" s="273"/>
      <c r="HNM34" s="273"/>
      <c r="HNN34" s="273"/>
      <c r="HNO34" s="285"/>
      <c r="HNP34" s="353"/>
      <c r="HNQ34" s="355"/>
      <c r="HNR34" s="23"/>
      <c r="HNS34" s="277"/>
      <c r="HNT34" s="300"/>
      <c r="HNU34" s="300"/>
      <c r="HNV34" s="269"/>
      <c r="HNW34" s="300"/>
      <c r="HNX34" s="300"/>
      <c r="HNY34" s="273"/>
      <c r="HNZ34" s="273"/>
      <c r="HOA34" s="273"/>
      <c r="HOB34" s="273"/>
      <c r="HOC34" s="273"/>
      <c r="HOD34" s="273"/>
      <c r="HOE34" s="285"/>
      <c r="HOF34" s="353"/>
      <c r="HOG34" s="355"/>
      <c r="HOH34" s="23"/>
      <c r="HOI34" s="277"/>
      <c r="HOJ34" s="300"/>
      <c r="HOK34" s="300"/>
      <c r="HOL34" s="269"/>
      <c r="HOM34" s="300"/>
      <c r="HON34" s="300"/>
      <c r="HOO34" s="273"/>
      <c r="HOP34" s="273"/>
      <c r="HOQ34" s="273"/>
      <c r="HOR34" s="273"/>
      <c r="HOS34" s="273"/>
      <c r="HOT34" s="273"/>
      <c r="HOU34" s="285"/>
      <c r="HOV34" s="353"/>
      <c r="HOW34" s="355"/>
      <c r="HOX34" s="23"/>
      <c r="HOY34" s="277"/>
      <c r="HOZ34" s="300"/>
      <c r="HPA34" s="300"/>
      <c r="HPB34" s="269"/>
      <c r="HPC34" s="300"/>
      <c r="HPD34" s="300"/>
      <c r="HPE34" s="273"/>
      <c r="HPF34" s="273"/>
      <c r="HPG34" s="273"/>
      <c r="HPH34" s="273"/>
      <c r="HPI34" s="273"/>
      <c r="HPJ34" s="273"/>
      <c r="HPK34" s="285"/>
      <c r="HPL34" s="353"/>
      <c r="HPM34" s="355"/>
      <c r="HPN34" s="23"/>
      <c r="HPO34" s="277"/>
      <c r="HPP34" s="300"/>
      <c r="HPQ34" s="300"/>
      <c r="HPR34" s="269"/>
      <c r="HPS34" s="300"/>
      <c r="HPT34" s="300"/>
      <c r="HPU34" s="273"/>
      <c r="HPV34" s="273"/>
      <c r="HPW34" s="273"/>
      <c r="HPX34" s="273"/>
      <c r="HPY34" s="273"/>
      <c r="HPZ34" s="273"/>
      <c r="HQA34" s="285"/>
      <c r="HQB34" s="353"/>
      <c r="HQC34" s="355"/>
      <c r="HQD34" s="23"/>
      <c r="HQE34" s="277"/>
      <c r="HQF34" s="300"/>
      <c r="HQG34" s="300"/>
      <c r="HQH34" s="269"/>
      <c r="HQI34" s="300"/>
      <c r="HQJ34" s="300"/>
      <c r="HQK34" s="273"/>
      <c r="HQL34" s="273"/>
      <c r="HQM34" s="273"/>
      <c r="HQN34" s="273"/>
      <c r="HQO34" s="273"/>
      <c r="HQP34" s="273"/>
      <c r="HQQ34" s="285"/>
      <c r="HQR34" s="353"/>
      <c r="HQS34" s="355"/>
      <c r="HQT34" s="23"/>
      <c r="HQU34" s="277"/>
      <c r="HQV34" s="300"/>
      <c r="HQW34" s="300"/>
      <c r="HQX34" s="269"/>
      <c r="HQY34" s="300"/>
      <c r="HQZ34" s="300"/>
      <c r="HRA34" s="273"/>
      <c r="HRB34" s="273"/>
      <c r="HRC34" s="273"/>
      <c r="HRD34" s="273"/>
      <c r="HRE34" s="273"/>
      <c r="HRF34" s="273"/>
      <c r="HRG34" s="285"/>
      <c r="HRH34" s="353"/>
      <c r="HRI34" s="355"/>
      <c r="HRJ34" s="23"/>
      <c r="HRK34" s="277"/>
      <c r="HRL34" s="300"/>
      <c r="HRM34" s="300"/>
      <c r="HRN34" s="269"/>
      <c r="HRO34" s="300"/>
      <c r="HRP34" s="300"/>
      <c r="HRQ34" s="273"/>
      <c r="HRR34" s="273"/>
      <c r="HRS34" s="273"/>
      <c r="HRT34" s="273"/>
      <c r="HRU34" s="273"/>
      <c r="HRV34" s="273"/>
      <c r="HRW34" s="285"/>
      <c r="HRX34" s="353"/>
      <c r="HRY34" s="355"/>
      <c r="HRZ34" s="23"/>
      <c r="HSA34" s="277"/>
      <c r="HSB34" s="300"/>
      <c r="HSC34" s="300"/>
      <c r="HSD34" s="269"/>
      <c r="HSE34" s="300"/>
      <c r="HSF34" s="300"/>
      <c r="HSG34" s="273"/>
      <c r="HSH34" s="273"/>
      <c r="HSI34" s="273"/>
      <c r="HSJ34" s="273"/>
      <c r="HSK34" s="273"/>
      <c r="HSL34" s="273"/>
      <c r="HSM34" s="285"/>
      <c r="HSN34" s="353"/>
      <c r="HSO34" s="355"/>
      <c r="HSP34" s="23"/>
      <c r="HSQ34" s="277"/>
      <c r="HSR34" s="300"/>
      <c r="HSS34" s="300"/>
      <c r="HST34" s="269"/>
      <c r="HSU34" s="300"/>
      <c r="HSV34" s="300"/>
      <c r="HSW34" s="273"/>
      <c r="HSX34" s="273"/>
      <c r="HSY34" s="273"/>
      <c r="HSZ34" s="273"/>
      <c r="HTA34" s="273"/>
      <c r="HTB34" s="273"/>
      <c r="HTC34" s="285"/>
      <c r="HTD34" s="353"/>
      <c r="HTE34" s="355"/>
      <c r="HTF34" s="23"/>
      <c r="HTG34" s="277"/>
      <c r="HTH34" s="300"/>
      <c r="HTI34" s="300"/>
      <c r="HTJ34" s="269"/>
      <c r="HTK34" s="300"/>
      <c r="HTL34" s="300"/>
      <c r="HTM34" s="273"/>
      <c r="HTN34" s="273"/>
      <c r="HTO34" s="273"/>
      <c r="HTP34" s="273"/>
      <c r="HTQ34" s="273"/>
      <c r="HTR34" s="273"/>
      <c r="HTS34" s="285"/>
      <c r="HTT34" s="353"/>
      <c r="HTU34" s="355"/>
      <c r="HTV34" s="23"/>
      <c r="HTW34" s="277"/>
      <c r="HTX34" s="300"/>
      <c r="HTY34" s="300"/>
      <c r="HTZ34" s="269"/>
      <c r="HUA34" s="300"/>
      <c r="HUB34" s="300"/>
      <c r="HUC34" s="273"/>
      <c r="HUD34" s="273"/>
      <c r="HUE34" s="273"/>
      <c r="HUF34" s="273"/>
      <c r="HUG34" s="273"/>
      <c r="HUH34" s="273"/>
      <c r="HUI34" s="285"/>
      <c r="HUJ34" s="353"/>
      <c r="HUK34" s="355"/>
      <c r="HUL34" s="23"/>
      <c r="HUM34" s="277"/>
      <c r="HUN34" s="300"/>
      <c r="HUO34" s="300"/>
      <c r="HUP34" s="269"/>
      <c r="HUQ34" s="300"/>
      <c r="HUR34" s="300"/>
      <c r="HUS34" s="273"/>
      <c r="HUT34" s="273"/>
      <c r="HUU34" s="273"/>
      <c r="HUV34" s="273"/>
      <c r="HUW34" s="273"/>
      <c r="HUX34" s="273"/>
      <c r="HUY34" s="285"/>
      <c r="HUZ34" s="353"/>
      <c r="HVA34" s="355"/>
      <c r="HVB34" s="23"/>
      <c r="HVC34" s="277"/>
      <c r="HVD34" s="300"/>
      <c r="HVE34" s="300"/>
      <c r="HVF34" s="269"/>
      <c r="HVG34" s="300"/>
      <c r="HVH34" s="300"/>
      <c r="HVI34" s="273"/>
      <c r="HVJ34" s="273"/>
      <c r="HVK34" s="273"/>
      <c r="HVL34" s="273"/>
      <c r="HVM34" s="273"/>
      <c r="HVN34" s="273"/>
      <c r="HVO34" s="285"/>
      <c r="HVP34" s="353"/>
      <c r="HVQ34" s="355"/>
      <c r="HVR34" s="23"/>
      <c r="HVS34" s="277"/>
      <c r="HVT34" s="300"/>
      <c r="HVU34" s="300"/>
      <c r="HVV34" s="269"/>
      <c r="HVW34" s="300"/>
      <c r="HVX34" s="300"/>
      <c r="HVY34" s="273"/>
      <c r="HVZ34" s="273"/>
      <c r="HWA34" s="273"/>
      <c r="HWB34" s="273"/>
      <c r="HWC34" s="273"/>
      <c r="HWD34" s="273"/>
      <c r="HWE34" s="285"/>
      <c r="HWF34" s="353"/>
      <c r="HWG34" s="355"/>
      <c r="HWH34" s="23"/>
      <c r="HWI34" s="277"/>
      <c r="HWJ34" s="300"/>
      <c r="HWK34" s="300"/>
      <c r="HWL34" s="269"/>
      <c r="HWM34" s="300"/>
      <c r="HWN34" s="300"/>
      <c r="HWO34" s="273"/>
      <c r="HWP34" s="273"/>
      <c r="HWQ34" s="273"/>
      <c r="HWR34" s="273"/>
      <c r="HWS34" s="273"/>
      <c r="HWT34" s="273"/>
      <c r="HWU34" s="285"/>
      <c r="HWV34" s="353"/>
      <c r="HWW34" s="355"/>
      <c r="HWX34" s="23"/>
      <c r="HWY34" s="277"/>
      <c r="HWZ34" s="300"/>
      <c r="HXA34" s="300"/>
      <c r="HXB34" s="269"/>
      <c r="HXC34" s="300"/>
      <c r="HXD34" s="300"/>
      <c r="HXE34" s="273"/>
      <c r="HXF34" s="273"/>
      <c r="HXG34" s="273"/>
      <c r="HXH34" s="273"/>
      <c r="HXI34" s="273"/>
      <c r="HXJ34" s="273"/>
      <c r="HXK34" s="285"/>
      <c r="HXL34" s="353"/>
      <c r="HXM34" s="355"/>
      <c r="HXN34" s="23"/>
      <c r="HXO34" s="277"/>
      <c r="HXP34" s="300"/>
      <c r="HXQ34" s="300"/>
      <c r="HXR34" s="269"/>
      <c r="HXS34" s="300"/>
      <c r="HXT34" s="300"/>
      <c r="HXU34" s="273"/>
      <c r="HXV34" s="273"/>
      <c r="HXW34" s="273"/>
      <c r="HXX34" s="273"/>
      <c r="HXY34" s="273"/>
      <c r="HXZ34" s="273"/>
      <c r="HYA34" s="285"/>
      <c r="HYB34" s="353"/>
      <c r="HYC34" s="355"/>
      <c r="HYD34" s="23"/>
      <c r="HYE34" s="277"/>
      <c r="HYF34" s="300"/>
      <c r="HYG34" s="300"/>
      <c r="HYH34" s="269"/>
      <c r="HYI34" s="300"/>
      <c r="HYJ34" s="300"/>
      <c r="HYK34" s="273"/>
      <c r="HYL34" s="273"/>
      <c r="HYM34" s="273"/>
      <c r="HYN34" s="273"/>
      <c r="HYO34" s="273"/>
      <c r="HYP34" s="273"/>
      <c r="HYQ34" s="285"/>
      <c r="HYR34" s="353"/>
      <c r="HYS34" s="355"/>
      <c r="HYT34" s="23"/>
      <c r="HYU34" s="277"/>
      <c r="HYV34" s="300"/>
      <c r="HYW34" s="300"/>
      <c r="HYX34" s="269"/>
      <c r="HYY34" s="300"/>
      <c r="HYZ34" s="300"/>
      <c r="HZA34" s="273"/>
      <c r="HZB34" s="273"/>
      <c r="HZC34" s="273"/>
      <c r="HZD34" s="273"/>
      <c r="HZE34" s="273"/>
      <c r="HZF34" s="273"/>
      <c r="HZG34" s="285"/>
      <c r="HZH34" s="353"/>
      <c r="HZI34" s="355"/>
      <c r="HZJ34" s="23"/>
      <c r="HZK34" s="277"/>
      <c r="HZL34" s="300"/>
      <c r="HZM34" s="300"/>
      <c r="HZN34" s="269"/>
      <c r="HZO34" s="300"/>
      <c r="HZP34" s="300"/>
      <c r="HZQ34" s="273"/>
      <c r="HZR34" s="273"/>
      <c r="HZS34" s="273"/>
      <c r="HZT34" s="273"/>
      <c r="HZU34" s="273"/>
      <c r="HZV34" s="273"/>
      <c r="HZW34" s="285"/>
      <c r="HZX34" s="353"/>
      <c r="HZY34" s="355"/>
      <c r="HZZ34" s="23"/>
      <c r="IAA34" s="277"/>
      <c r="IAB34" s="300"/>
      <c r="IAC34" s="300"/>
      <c r="IAD34" s="269"/>
      <c r="IAE34" s="300"/>
      <c r="IAF34" s="300"/>
      <c r="IAG34" s="273"/>
      <c r="IAH34" s="273"/>
      <c r="IAI34" s="273"/>
      <c r="IAJ34" s="273"/>
      <c r="IAK34" s="273"/>
      <c r="IAL34" s="273"/>
      <c r="IAM34" s="285"/>
      <c r="IAN34" s="353"/>
      <c r="IAO34" s="355"/>
      <c r="IAP34" s="23"/>
      <c r="IAQ34" s="277"/>
      <c r="IAR34" s="300"/>
      <c r="IAS34" s="300"/>
      <c r="IAT34" s="269"/>
      <c r="IAU34" s="300"/>
      <c r="IAV34" s="300"/>
      <c r="IAW34" s="273"/>
      <c r="IAX34" s="273"/>
      <c r="IAY34" s="273"/>
      <c r="IAZ34" s="273"/>
      <c r="IBA34" s="273"/>
      <c r="IBB34" s="273"/>
      <c r="IBC34" s="285"/>
      <c r="IBD34" s="353"/>
      <c r="IBE34" s="355"/>
      <c r="IBF34" s="23"/>
      <c r="IBG34" s="277"/>
      <c r="IBH34" s="300"/>
      <c r="IBI34" s="300"/>
      <c r="IBJ34" s="269"/>
      <c r="IBK34" s="300"/>
      <c r="IBL34" s="300"/>
      <c r="IBM34" s="273"/>
      <c r="IBN34" s="273"/>
      <c r="IBO34" s="273"/>
      <c r="IBP34" s="273"/>
      <c r="IBQ34" s="273"/>
      <c r="IBR34" s="273"/>
      <c r="IBS34" s="285"/>
      <c r="IBT34" s="353"/>
      <c r="IBU34" s="355"/>
      <c r="IBV34" s="23"/>
      <c r="IBW34" s="277"/>
      <c r="IBX34" s="300"/>
      <c r="IBY34" s="300"/>
      <c r="IBZ34" s="269"/>
      <c r="ICA34" s="300"/>
      <c r="ICB34" s="300"/>
      <c r="ICC34" s="273"/>
      <c r="ICD34" s="273"/>
      <c r="ICE34" s="273"/>
      <c r="ICF34" s="273"/>
      <c r="ICG34" s="273"/>
      <c r="ICH34" s="273"/>
      <c r="ICI34" s="285"/>
      <c r="ICJ34" s="353"/>
      <c r="ICK34" s="355"/>
      <c r="ICL34" s="23"/>
      <c r="ICM34" s="277"/>
      <c r="ICN34" s="300"/>
      <c r="ICO34" s="300"/>
      <c r="ICP34" s="269"/>
      <c r="ICQ34" s="300"/>
      <c r="ICR34" s="300"/>
      <c r="ICS34" s="273"/>
      <c r="ICT34" s="273"/>
      <c r="ICU34" s="273"/>
      <c r="ICV34" s="273"/>
      <c r="ICW34" s="273"/>
      <c r="ICX34" s="273"/>
      <c r="ICY34" s="285"/>
      <c r="ICZ34" s="353"/>
      <c r="IDA34" s="355"/>
      <c r="IDB34" s="23"/>
      <c r="IDC34" s="277"/>
      <c r="IDD34" s="300"/>
      <c r="IDE34" s="300"/>
      <c r="IDF34" s="269"/>
      <c r="IDG34" s="300"/>
      <c r="IDH34" s="300"/>
      <c r="IDI34" s="273"/>
      <c r="IDJ34" s="273"/>
      <c r="IDK34" s="273"/>
      <c r="IDL34" s="273"/>
      <c r="IDM34" s="273"/>
      <c r="IDN34" s="273"/>
      <c r="IDO34" s="285"/>
      <c r="IDP34" s="353"/>
      <c r="IDQ34" s="355"/>
      <c r="IDR34" s="23"/>
      <c r="IDS34" s="277"/>
      <c r="IDT34" s="300"/>
      <c r="IDU34" s="300"/>
      <c r="IDV34" s="269"/>
      <c r="IDW34" s="300"/>
      <c r="IDX34" s="300"/>
      <c r="IDY34" s="273"/>
      <c r="IDZ34" s="273"/>
      <c r="IEA34" s="273"/>
      <c r="IEB34" s="273"/>
      <c r="IEC34" s="273"/>
      <c r="IED34" s="273"/>
      <c r="IEE34" s="285"/>
      <c r="IEF34" s="353"/>
      <c r="IEG34" s="355"/>
      <c r="IEH34" s="23"/>
      <c r="IEI34" s="277"/>
      <c r="IEJ34" s="300"/>
      <c r="IEK34" s="300"/>
      <c r="IEL34" s="269"/>
      <c r="IEM34" s="300"/>
      <c r="IEN34" s="300"/>
      <c r="IEO34" s="273"/>
      <c r="IEP34" s="273"/>
      <c r="IEQ34" s="273"/>
      <c r="IER34" s="273"/>
      <c r="IES34" s="273"/>
      <c r="IET34" s="273"/>
      <c r="IEU34" s="285"/>
      <c r="IEV34" s="353"/>
      <c r="IEW34" s="355"/>
      <c r="IEX34" s="23"/>
      <c r="IEY34" s="277"/>
      <c r="IEZ34" s="300"/>
      <c r="IFA34" s="300"/>
      <c r="IFB34" s="269"/>
      <c r="IFC34" s="300"/>
      <c r="IFD34" s="300"/>
      <c r="IFE34" s="273"/>
      <c r="IFF34" s="273"/>
      <c r="IFG34" s="273"/>
      <c r="IFH34" s="273"/>
      <c r="IFI34" s="273"/>
      <c r="IFJ34" s="273"/>
      <c r="IFK34" s="285"/>
      <c r="IFL34" s="353"/>
      <c r="IFM34" s="355"/>
      <c r="IFN34" s="23"/>
      <c r="IFO34" s="277"/>
      <c r="IFP34" s="300"/>
      <c r="IFQ34" s="300"/>
      <c r="IFR34" s="269"/>
      <c r="IFS34" s="300"/>
      <c r="IFT34" s="300"/>
      <c r="IFU34" s="273"/>
      <c r="IFV34" s="273"/>
      <c r="IFW34" s="273"/>
      <c r="IFX34" s="273"/>
      <c r="IFY34" s="273"/>
      <c r="IFZ34" s="273"/>
      <c r="IGA34" s="285"/>
      <c r="IGB34" s="353"/>
      <c r="IGC34" s="355"/>
      <c r="IGD34" s="23"/>
      <c r="IGE34" s="277"/>
      <c r="IGF34" s="300"/>
      <c r="IGG34" s="300"/>
      <c r="IGH34" s="269"/>
      <c r="IGI34" s="300"/>
      <c r="IGJ34" s="300"/>
      <c r="IGK34" s="273"/>
      <c r="IGL34" s="273"/>
      <c r="IGM34" s="273"/>
      <c r="IGN34" s="273"/>
      <c r="IGO34" s="273"/>
      <c r="IGP34" s="273"/>
      <c r="IGQ34" s="285"/>
      <c r="IGR34" s="353"/>
      <c r="IGS34" s="355"/>
      <c r="IGT34" s="23"/>
      <c r="IGU34" s="277"/>
      <c r="IGV34" s="300"/>
      <c r="IGW34" s="300"/>
      <c r="IGX34" s="269"/>
      <c r="IGY34" s="300"/>
      <c r="IGZ34" s="300"/>
      <c r="IHA34" s="273"/>
      <c r="IHB34" s="273"/>
      <c r="IHC34" s="273"/>
      <c r="IHD34" s="273"/>
      <c r="IHE34" s="273"/>
      <c r="IHF34" s="273"/>
      <c r="IHG34" s="285"/>
      <c r="IHH34" s="353"/>
      <c r="IHI34" s="355"/>
      <c r="IHJ34" s="23"/>
      <c r="IHK34" s="277"/>
      <c r="IHL34" s="300"/>
      <c r="IHM34" s="300"/>
      <c r="IHN34" s="269"/>
      <c r="IHO34" s="300"/>
      <c r="IHP34" s="300"/>
      <c r="IHQ34" s="273"/>
      <c r="IHR34" s="273"/>
      <c r="IHS34" s="273"/>
      <c r="IHT34" s="273"/>
      <c r="IHU34" s="273"/>
      <c r="IHV34" s="273"/>
      <c r="IHW34" s="285"/>
      <c r="IHX34" s="353"/>
      <c r="IHY34" s="355"/>
      <c r="IHZ34" s="23"/>
      <c r="IIA34" s="277"/>
      <c r="IIB34" s="300"/>
      <c r="IIC34" s="300"/>
      <c r="IID34" s="269"/>
      <c r="IIE34" s="300"/>
      <c r="IIF34" s="300"/>
      <c r="IIG34" s="273"/>
      <c r="IIH34" s="273"/>
      <c r="III34" s="273"/>
      <c r="IIJ34" s="273"/>
      <c r="IIK34" s="273"/>
      <c r="IIL34" s="273"/>
      <c r="IIM34" s="285"/>
      <c r="IIN34" s="353"/>
      <c r="IIO34" s="355"/>
      <c r="IIP34" s="23"/>
      <c r="IIQ34" s="277"/>
      <c r="IIR34" s="300"/>
      <c r="IIS34" s="300"/>
      <c r="IIT34" s="269"/>
      <c r="IIU34" s="300"/>
      <c r="IIV34" s="300"/>
      <c r="IIW34" s="273"/>
      <c r="IIX34" s="273"/>
      <c r="IIY34" s="273"/>
      <c r="IIZ34" s="273"/>
      <c r="IJA34" s="273"/>
      <c r="IJB34" s="273"/>
      <c r="IJC34" s="285"/>
      <c r="IJD34" s="353"/>
      <c r="IJE34" s="355"/>
      <c r="IJF34" s="23"/>
      <c r="IJG34" s="277"/>
      <c r="IJH34" s="300"/>
      <c r="IJI34" s="300"/>
      <c r="IJJ34" s="269"/>
      <c r="IJK34" s="300"/>
      <c r="IJL34" s="300"/>
      <c r="IJM34" s="273"/>
      <c r="IJN34" s="273"/>
      <c r="IJO34" s="273"/>
      <c r="IJP34" s="273"/>
      <c r="IJQ34" s="273"/>
      <c r="IJR34" s="273"/>
      <c r="IJS34" s="285"/>
      <c r="IJT34" s="353"/>
      <c r="IJU34" s="355"/>
      <c r="IJV34" s="23"/>
      <c r="IJW34" s="277"/>
      <c r="IJX34" s="300"/>
      <c r="IJY34" s="300"/>
      <c r="IJZ34" s="269"/>
      <c r="IKA34" s="300"/>
      <c r="IKB34" s="300"/>
      <c r="IKC34" s="273"/>
      <c r="IKD34" s="273"/>
      <c r="IKE34" s="273"/>
      <c r="IKF34" s="273"/>
      <c r="IKG34" s="273"/>
      <c r="IKH34" s="273"/>
      <c r="IKI34" s="285"/>
      <c r="IKJ34" s="353"/>
      <c r="IKK34" s="355"/>
      <c r="IKL34" s="23"/>
      <c r="IKM34" s="277"/>
      <c r="IKN34" s="300"/>
      <c r="IKO34" s="300"/>
      <c r="IKP34" s="269"/>
      <c r="IKQ34" s="300"/>
      <c r="IKR34" s="300"/>
      <c r="IKS34" s="273"/>
      <c r="IKT34" s="273"/>
      <c r="IKU34" s="273"/>
      <c r="IKV34" s="273"/>
      <c r="IKW34" s="273"/>
      <c r="IKX34" s="273"/>
      <c r="IKY34" s="285"/>
      <c r="IKZ34" s="353"/>
      <c r="ILA34" s="355"/>
      <c r="ILB34" s="23"/>
      <c r="ILC34" s="277"/>
      <c r="ILD34" s="300"/>
      <c r="ILE34" s="300"/>
      <c r="ILF34" s="269"/>
      <c r="ILG34" s="300"/>
      <c r="ILH34" s="300"/>
      <c r="ILI34" s="273"/>
      <c r="ILJ34" s="273"/>
      <c r="ILK34" s="273"/>
      <c r="ILL34" s="273"/>
      <c r="ILM34" s="273"/>
      <c r="ILN34" s="273"/>
      <c r="ILO34" s="285"/>
      <c r="ILP34" s="353"/>
      <c r="ILQ34" s="355"/>
      <c r="ILR34" s="23"/>
      <c r="ILS34" s="277"/>
      <c r="ILT34" s="300"/>
      <c r="ILU34" s="300"/>
      <c r="ILV34" s="269"/>
      <c r="ILW34" s="300"/>
      <c r="ILX34" s="300"/>
      <c r="ILY34" s="273"/>
      <c r="ILZ34" s="273"/>
      <c r="IMA34" s="273"/>
      <c r="IMB34" s="273"/>
      <c r="IMC34" s="273"/>
      <c r="IMD34" s="273"/>
      <c r="IME34" s="285"/>
      <c r="IMF34" s="353"/>
      <c r="IMG34" s="355"/>
      <c r="IMH34" s="23"/>
      <c r="IMI34" s="277"/>
      <c r="IMJ34" s="300"/>
      <c r="IMK34" s="300"/>
      <c r="IML34" s="269"/>
      <c r="IMM34" s="300"/>
      <c r="IMN34" s="300"/>
      <c r="IMO34" s="273"/>
      <c r="IMP34" s="273"/>
      <c r="IMQ34" s="273"/>
      <c r="IMR34" s="273"/>
      <c r="IMS34" s="273"/>
      <c r="IMT34" s="273"/>
      <c r="IMU34" s="285"/>
      <c r="IMV34" s="353"/>
      <c r="IMW34" s="355"/>
      <c r="IMX34" s="23"/>
      <c r="IMY34" s="277"/>
      <c r="IMZ34" s="300"/>
      <c r="INA34" s="300"/>
      <c r="INB34" s="269"/>
      <c r="INC34" s="300"/>
      <c r="IND34" s="300"/>
      <c r="INE34" s="273"/>
      <c r="INF34" s="273"/>
      <c r="ING34" s="273"/>
      <c r="INH34" s="273"/>
      <c r="INI34" s="273"/>
      <c r="INJ34" s="273"/>
      <c r="INK34" s="285"/>
      <c r="INL34" s="353"/>
      <c r="INM34" s="355"/>
      <c r="INN34" s="23"/>
      <c r="INO34" s="277"/>
      <c r="INP34" s="300"/>
      <c r="INQ34" s="300"/>
      <c r="INR34" s="269"/>
      <c r="INS34" s="300"/>
      <c r="INT34" s="300"/>
      <c r="INU34" s="273"/>
      <c r="INV34" s="273"/>
      <c r="INW34" s="273"/>
      <c r="INX34" s="273"/>
      <c r="INY34" s="273"/>
      <c r="INZ34" s="273"/>
      <c r="IOA34" s="285"/>
      <c r="IOB34" s="353"/>
      <c r="IOC34" s="355"/>
      <c r="IOD34" s="23"/>
      <c r="IOE34" s="277"/>
      <c r="IOF34" s="300"/>
      <c r="IOG34" s="300"/>
      <c r="IOH34" s="269"/>
      <c r="IOI34" s="300"/>
      <c r="IOJ34" s="300"/>
      <c r="IOK34" s="273"/>
      <c r="IOL34" s="273"/>
      <c r="IOM34" s="273"/>
      <c r="ION34" s="273"/>
      <c r="IOO34" s="273"/>
      <c r="IOP34" s="273"/>
      <c r="IOQ34" s="285"/>
      <c r="IOR34" s="353"/>
      <c r="IOS34" s="355"/>
      <c r="IOT34" s="23"/>
      <c r="IOU34" s="277"/>
      <c r="IOV34" s="300"/>
      <c r="IOW34" s="300"/>
      <c r="IOX34" s="269"/>
      <c r="IOY34" s="300"/>
      <c r="IOZ34" s="300"/>
      <c r="IPA34" s="273"/>
      <c r="IPB34" s="273"/>
      <c r="IPC34" s="273"/>
      <c r="IPD34" s="273"/>
      <c r="IPE34" s="273"/>
      <c r="IPF34" s="273"/>
      <c r="IPG34" s="285"/>
      <c r="IPH34" s="353"/>
      <c r="IPI34" s="355"/>
      <c r="IPJ34" s="23"/>
      <c r="IPK34" s="277"/>
      <c r="IPL34" s="300"/>
      <c r="IPM34" s="300"/>
      <c r="IPN34" s="269"/>
      <c r="IPO34" s="300"/>
      <c r="IPP34" s="300"/>
      <c r="IPQ34" s="273"/>
      <c r="IPR34" s="273"/>
      <c r="IPS34" s="273"/>
      <c r="IPT34" s="273"/>
      <c r="IPU34" s="273"/>
      <c r="IPV34" s="273"/>
      <c r="IPW34" s="285"/>
      <c r="IPX34" s="353"/>
      <c r="IPY34" s="355"/>
      <c r="IPZ34" s="23"/>
      <c r="IQA34" s="277"/>
      <c r="IQB34" s="300"/>
      <c r="IQC34" s="300"/>
      <c r="IQD34" s="269"/>
      <c r="IQE34" s="300"/>
      <c r="IQF34" s="300"/>
      <c r="IQG34" s="273"/>
      <c r="IQH34" s="273"/>
      <c r="IQI34" s="273"/>
      <c r="IQJ34" s="273"/>
      <c r="IQK34" s="273"/>
      <c r="IQL34" s="273"/>
      <c r="IQM34" s="285"/>
      <c r="IQN34" s="353"/>
      <c r="IQO34" s="355"/>
      <c r="IQP34" s="23"/>
      <c r="IQQ34" s="277"/>
      <c r="IQR34" s="300"/>
      <c r="IQS34" s="300"/>
      <c r="IQT34" s="269"/>
      <c r="IQU34" s="300"/>
      <c r="IQV34" s="300"/>
      <c r="IQW34" s="273"/>
      <c r="IQX34" s="273"/>
      <c r="IQY34" s="273"/>
      <c r="IQZ34" s="273"/>
      <c r="IRA34" s="273"/>
      <c r="IRB34" s="273"/>
      <c r="IRC34" s="285"/>
      <c r="IRD34" s="353"/>
      <c r="IRE34" s="355"/>
      <c r="IRF34" s="23"/>
      <c r="IRG34" s="277"/>
      <c r="IRH34" s="300"/>
      <c r="IRI34" s="300"/>
      <c r="IRJ34" s="269"/>
      <c r="IRK34" s="300"/>
      <c r="IRL34" s="300"/>
      <c r="IRM34" s="273"/>
      <c r="IRN34" s="273"/>
      <c r="IRO34" s="273"/>
      <c r="IRP34" s="273"/>
      <c r="IRQ34" s="273"/>
      <c r="IRR34" s="273"/>
      <c r="IRS34" s="285"/>
      <c r="IRT34" s="353"/>
      <c r="IRU34" s="355"/>
      <c r="IRV34" s="23"/>
      <c r="IRW34" s="277"/>
      <c r="IRX34" s="300"/>
      <c r="IRY34" s="300"/>
      <c r="IRZ34" s="269"/>
      <c r="ISA34" s="300"/>
      <c r="ISB34" s="300"/>
      <c r="ISC34" s="273"/>
      <c r="ISD34" s="273"/>
      <c r="ISE34" s="273"/>
      <c r="ISF34" s="273"/>
      <c r="ISG34" s="273"/>
      <c r="ISH34" s="273"/>
      <c r="ISI34" s="285"/>
      <c r="ISJ34" s="353"/>
      <c r="ISK34" s="355"/>
      <c r="ISL34" s="23"/>
      <c r="ISM34" s="277"/>
      <c r="ISN34" s="300"/>
      <c r="ISO34" s="300"/>
      <c r="ISP34" s="269"/>
      <c r="ISQ34" s="300"/>
      <c r="ISR34" s="300"/>
      <c r="ISS34" s="273"/>
      <c r="IST34" s="273"/>
      <c r="ISU34" s="273"/>
      <c r="ISV34" s="273"/>
      <c r="ISW34" s="273"/>
      <c r="ISX34" s="273"/>
      <c r="ISY34" s="285"/>
      <c r="ISZ34" s="353"/>
      <c r="ITA34" s="355"/>
      <c r="ITB34" s="23"/>
      <c r="ITC34" s="277"/>
      <c r="ITD34" s="300"/>
      <c r="ITE34" s="300"/>
      <c r="ITF34" s="269"/>
      <c r="ITG34" s="300"/>
      <c r="ITH34" s="300"/>
      <c r="ITI34" s="273"/>
      <c r="ITJ34" s="273"/>
      <c r="ITK34" s="273"/>
      <c r="ITL34" s="273"/>
      <c r="ITM34" s="273"/>
      <c r="ITN34" s="273"/>
      <c r="ITO34" s="285"/>
      <c r="ITP34" s="353"/>
      <c r="ITQ34" s="355"/>
      <c r="ITR34" s="23"/>
      <c r="ITS34" s="277"/>
      <c r="ITT34" s="300"/>
      <c r="ITU34" s="300"/>
      <c r="ITV34" s="269"/>
      <c r="ITW34" s="300"/>
      <c r="ITX34" s="300"/>
      <c r="ITY34" s="273"/>
      <c r="ITZ34" s="273"/>
      <c r="IUA34" s="273"/>
      <c r="IUB34" s="273"/>
      <c r="IUC34" s="273"/>
      <c r="IUD34" s="273"/>
      <c r="IUE34" s="285"/>
      <c r="IUF34" s="353"/>
      <c r="IUG34" s="355"/>
      <c r="IUH34" s="23"/>
      <c r="IUI34" s="277"/>
      <c r="IUJ34" s="300"/>
      <c r="IUK34" s="300"/>
      <c r="IUL34" s="269"/>
      <c r="IUM34" s="300"/>
      <c r="IUN34" s="300"/>
      <c r="IUO34" s="273"/>
      <c r="IUP34" s="273"/>
      <c r="IUQ34" s="273"/>
      <c r="IUR34" s="273"/>
      <c r="IUS34" s="273"/>
      <c r="IUT34" s="273"/>
      <c r="IUU34" s="285"/>
      <c r="IUV34" s="353"/>
      <c r="IUW34" s="355"/>
      <c r="IUX34" s="23"/>
      <c r="IUY34" s="277"/>
      <c r="IUZ34" s="300"/>
      <c r="IVA34" s="300"/>
      <c r="IVB34" s="269"/>
      <c r="IVC34" s="300"/>
      <c r="IVD34" s="300"/>
      <c r="IVE34" s="273"/>
      <c r="IVF34" s="273"/>
      <c r="IVG34" s="273"/>
      <c r="IVH34" s="273"/>
      <c r="IVI34" s="273"/>
      <c r="IVJ34" s="273"/>
      <c r="IVK34" s="285"/>
      <c r="IVL34" s="353"/>
      <c r="IVM34" s="355"/>
      <c r="IVN34" s="23"/>
      <c r="IVO34" s="277"/>
      <c r="IVP34" s="300"/>
      <c r="IVQ34" s="300"/>
      <c r="IVR34" s="269"/>
      <c r="IVS34" s="300"/>
      <c r="IVT34" s="300"/>
      <c r="IVU34" s="273"/>
      <c r="IVV34" s="273"/>
      <c r="IVW34" s="273"/>
      <c r="IVX34" s="273"/>
      <c r="IVY34" s="273"/>
      <c r="IVZ34" s="273"/>
      <c r="IWA34" s="285"/>
      <c r="IWB34" s="353"/>
      <c r="IWC34" s="355"/>
      <c r="IWD34" s="23"/>
      <c r="IWE34" s="277"/>
      <c r="IWF34" s="300"/>
      <c r="IWG34" s="300"/>
      <c r="IWH34" s="269"/>
      <c r="IWI34" s="300"/>
      <c r="IWJ34" s="300"/>
      <c r="IWK34" s="273"/>
      <c r="IWL34" s="273"/>
      <c r="IWM34" s="273"/>
      <c r="IWN34" s="273"/>
      <c r="IWO34" s="273"/>
      <c r="IWP34" s="273"/>
      <c r="IWQ34" s="285"/>
      <c r="IWR34" s="353"/>
      <c r="IWS34" s="355"/>
      <c r="IWT34" s="23"/>
      <c r="IWU34" s="277"/>
      <c r="IWV34" s="300"/>
      <c r="IWW34" s="300"/>
      <c r="IWX34" s="269"/>
      <c r="IWY34" s="300"/>
      <c r="IWZ34" s="300"/>
      <c r="IXA34" s="273"/>
      <c r="IXB34" s="273"/>
      <c r="IXC34" s="273"/>
      <c r="IXD34" s="273"/>
      <c r="IXE34" s="273"/>
      <c r="IXF34" s="273"/>
      <c r="IXG34" s="285"/>
      <c r="IXH34" s="353"/>
      <c r="IXI34" s="355"/>
      <c r="IXJ34" s="23"/>
      <c r="IXK34" s="277"/>
      <c r="IXL34" s="300"/>
      <c r="IXM34" s="300"/>
      <c r="IXN34" s="269"/>
      <c r="IXO34" s="300"/>
      <c r="IXP34" s="300"/>
      <c r="IXQ34" s="273"/>
      <c r="IXR34" s="273"/>
      <c r="IXS34" s="273"/>
      <c r="IXT34" s="273"/>
      <c r="IXU34" s="273"/>
      <c r="IXV34" s="273"/>
      <c r="IXW34" s="285"/>
      <c r="IXX34" s="353"/>
      <c r="IXY34" s="355"/>
      <c r="IXZ34" s="23"/>
      <c r="IYA34" s="277"/>
      <c r="IYB34" s="300"/>
      <c r="IYC34" s="300"/>
      <c r="IYD34" s="269"/>
      <c r="IYE34" s="300"/>
      <c r="IYF34" s="300"/>
      <c r="IYG34" s="273"/>
      <c r="IYH34" s="273"/>
      <c r="IYI34" s="273"/>
      <c r="IYJ34" s="273"/>
      <c r="IYK34" s="273"/>
      <c r="IYL34" s="273"/>
      <c r="IYM34" s="285"/>
      <c r="IYN34" s="353"/>
      <c r="IYO34" s="355"/>
      <c r="IYP34" s="23"/>
      <c r="IYQ34" s="277"/>
      <c r="IYR34" s="300"/>
      <c r="IYS34" s="300"/>
      <c r="IYT34" s="269"/>
      <c r="IYU34" s="300"/>
      <c r="IYV34" s="300"/>
      <c r="IYW34" s="273"/>
      <c r="IYX34" s="273"/>
      <c r="IYY34" s="273"/>
      <c r="IYZ34" s="273"/>
      <c r="IZA34" s="273"/>
      <c r="IZB34" s="273"/>
      <c r="IZC34" s="285"/>
      <c r="IZD34" s="353"/>
      <c r="IZE34" s="355"/>
      <c r="IZF34" s="23"/>
      <c r="IZG34" s="277"/>
      <c r="IZH34" s="300"/>
      <c r="IZI34" s="300"/>
      <c r="IZJ34" s="269"/>
      <c r="IZK34" s="300"/>
      <c r="IZL34" s="300"/>
      <c r="IZM34" s="273"/>
      <c r="IZN34" s="273"/>
      <c r="IZO34" s="273"/>
      <c r="IZP34" s="273"/>
      <c r="IZQ34" s="273"/>
      <c r="IZR34" s="273"/>
      <c r="IZS34" s="285"/>
      <c r="IZT34" s="353"/>
      <c r="IZU34" s="355"/>
      <c r="IZV34" s="23"/>
      <c r="IZW34" s="277"/>
      <c r="IZX34" s="300"/>
      <c r="IZY34" s="300"/>
      <c r="IZZ34" s="269"/>
      <c r="JAA34" s="300"/>
      <c r="JAB34" s="300"/>
      <c r="JAC34" s="273"/>
      <c r="JAD34" s="273"/>
      <c r="JAE34" s="273"/>
      <c r="JAF34" s="273"/>
      <c r="JAG34" s="273"/>
      <c r="JAH34" s="273"/>
      <c r="JAI34" s="285"/>
      <c r="JAJ34" s="353"/>
      <c r="JAK34" s="355"/>
      <c r="JAL34" s="23"/>
      <c r="JAM34" s="277"/>
      <c r="JAN34" s="300"/>
      <c r="JAO34" s="300"/>
      <c r="JAP34" s="269"/>
      <c r="JAQ34" s="300"/>
      <c r="JAR34" s="300"/>
      <c r="JAS34" s="273"/>
      <c r="JAT34" s="273"/>
      <c r="JAU34" s="273"/>
      <c r="JAV34" s="273"/>
      <c r="JAW34" s="273"/>
      <c r="JAX34" s="273"/>
      <c r="JAY34" s="285"/>
      <c r="JAZ34" s="353"/>
      <c r="JBA34" s="355"/>
      <c r="JBB34" s="23"/>
      <c r="JBC34" s="277"/>
      <c r="JBD34" s="300"/>
      <c r="JBE34" s="300"/>
      <c r="JBF34" s="269"/>
      <c r="JBG34" s="300"/>
      <c r="JBH34" s="300"/>
      <c r="JBI34" s="273"/>
      <c r="JBJ34" s="273"/>
      <c r="JBK34" s="273"/>
      <c r="JBL34" s="273"/>
      <c r="JBM34" s="273"/>
      <c r="JBN34" s="273"/>
      <c r="JBO34" s="285"/>
      <c r="JBP34" s="353"/>
      <c r="JBQ34" s="355"/>
      <c r="JBR34" s="23"/>
      <c r="JBS34" s="277"/>
      <c r="JBT34" s="300"/>
      <c r="JBU34" s="300"/>
      <c r="JBV34" s="269"/>
      <c r="JBW34" s="300"/>
      <c r="JBX34" s="300"/>
      <c r="JBY34" s="273"/>
      <c r="JBZ34" s="273"/>
      <c r="JCA34" s="273"/>
      <c r="JCB34" s="273"/>
      <c r="JCC34" s="273"/>
      <c r="JCD34" s="273"/>
      <c r="JCE34" s="285"/>
      <c r="JCF34" s="353"/>
      <c r="JCG34" s="355"/>
      <c r="JCH34" s="23"/>
      <c r="JCI34" s="277"/>
      <c r="JCJ34" s="300"/>
      <c r="JCK34" s="300"/>
      <c r="JCL34" s="269"/>
      <c r="JCM34" s="300"/>
      <c r="JCN34" s="300"/>
      <c r="JCO34" s="273"/>
      <c r="JCP34" s="273"/>
      <c r="JCQ34" s="273"/>
      <c r="JCR34" s="273"/>
      <c r="JCS34" s="273"/>
      <c r="JCT34" s="273"/>
      <c r="JCU34" s="285"/>
      <c r="JCV34" s="353"/>
      <c r="JCW34" s="355"/>
      <c r="JCX34" s="23"/>
      <c r="JCY34" s="277"/>
      <c r="JCZ34" s="300"/>
      <c r="JDA34" s="300"/>
      <c r="JDB34" s="269"/>
      <c r="JDC34" s="300"/>
      <c r="JDD34" s="300"/>
      <c r="JDE34" s="273"/>
      <c r="JDF34" s="273"/>
      <c r="JDG34" s="273"/>
      <c r="JDH34" s="273"/>
      <c r="JDI34" s="273"/>
      <c r="JDJ34" s="273"/>
      <c r="JDK34" s="285"/>
      <c r="JDL34" s="353"/>
      <c r="JDM34" s="355"/>
      <c r="JDN34" s="23"/>
      <c r="JDO34" s="277"/>
      <c r="JDP34" s="300"/>
      <c r="JDQ34" s="300"/>
      <c r="JDR34" s="269"/>
      <c r="JDS34" s="300"/>
      <c r="JDT34" s="300"/>
      <c r="JDU34" s="273"/>
      <c r="JDV34" s="273"/>
      <c r="JDW34" s="273"/>
      <c r="JDX34" s="273"/>
      <c r="JDY34" s="273"/>
      <c r="JDZ34" s="273"/>
      <c r="JEA34" s="285"/>
      <c r="JEB34" s="353"/>
      <c r="JEC34" s="355"/>
      <c r="JED34" s="23"/>
      <c r="JEE34" s="277"/>
      <c r="JEF34" s="300"/>
      <c r="JEG34" s="300"/>
      <c r="JEH34" s="269"/>
      <c r="JEI34" s="300"/>
      <c r="JEJ34" s="300"/>
      <c r="JEK34" s="273"/>
      <c r="JEL34" s="273"/>
      <c r="JEM34" s="273"/>
      <c r="JEN34" s="273"/>
      <c r="JEO34" s="273"/>
      <c r="JEP34" s="273"/>
      <c r="JEQ34" s="285"/>
      <c r="JER34" s="353"/>
      <c r="JES34" s="355"/>
      <c r="JET34" s="23"/>
      <c r="JEU34" s="277"/>
      <c r="JEV34" s="300"/>
      <c r="JEW34" s="300"/>
      <c r="JEX34" s="269"/>
      <c r="JEY34" s="300"/>
      <c r="JEZ34" s="300"/>
      <c r="JFA34" s="273"/>
      <c r="JFB34" s="273"/>
      <c r="JFC34" s="273"/>
      <c r="JFD34" s="273"/>
      <c r="JFE34" s="273"/>
      <c r="JFF34" s="273"/>
      <c r="JFG34" s="285"/>
      <c r="JFH34" s="353"/>
      <c r="JFI34" s="355"/>
      <c r="JFJ34" s="23"/>
      <c r="JFK34" s="277"/>
      <c r="JFL34" s="300"/>
      <c r="JFM34" s="300"/>
      <c r="JFN34" s="269"/>
      <c r="JFO34" s="300"/>
      <c r="JFP34" s="300"/>
      <c r="JFQ34" s="273"/>
      <c r="JFR34" s="273"/>
      <c r="JFS34" s="273"/>
      <c r="JFT34" s="273"/>
      <c r="JFU34" s="273"/>
      <c r="JFV34" s="273"/>
      <c r="JFW34" s="285"/>
      <c r="JFX34" s="353"/>
      <c r="JFY34" s="355"/>
      <c r="JFZ34" s="23"/>
      <c r="JGA34" s="277"/>
      <c r="JGB34" s="300"/>
      <c r="JGC34" s="300"/>
      <c r="JGD34" s="269"/>
      <c r="JGE34" s="300"/>
      <c r="JGF34" s="300"/>
      <c r="JGG34" s="273"/>
      <c r="JGH34" s="273"/>
      <c r="JGI34" s="273"/>
      <c r="JGJ34" s="273"/>
      <c r="JGK34" s="273"/>
      <c r="JGL34" s="273"/>
      <c r="JGM34" s="285"/>
      <c r="JGN34" s="353"/>
      <c r="JGO34" s="355"/>
      <c r="JGP34" s="23"/>
      <c r="JGQ34" s="277"/>
      <c r="JGR34" s="300"/>
      <c r="JGS34" s="300"/>
      <c r="JGT34" s="269"/>
      <c r="JGU34" s="300"/>
      <c r="JGV34" s="300"/>
      <c r="JGW34" s="273"/>
      <c r="JGX34" s="273"/>
      <c r="JGY34" s="273"/>
      <c r="JGZ34" s="273"/>
      <c r="JHA34" s="273"/>
      <c r="JHB34" s="273"/>
      <c r="JHC34" s="285"/>
      <c r="JHD34" s="353"/>
      <c r="JHE34" s="355"/>
      <c r="JHF34" s="23"/>
      <c r="JHG34" s="277"/>
      <c r="JHH34" s="300"/>
      <c r="JHI34" s="300"/>
      <c r="JHJ34" s="269"/>
      <c r="JHK34" s="300"/>
      <c r="JHL34" s="300"/>
      <c r="JHM34" s="273"/>
      <c r="JHN34" s="273"/>
      <c r="JHO34" s="273"/>
      <c r="JHP34" s="273"/>
      <c r="JHQ34" s="273"/>
      <c r="JHR34" s="273"/>
      <c r="JHS34" s="285"/>
      <c r="JHT34" s="353"/>
      <c r="JHU34" s="355"/>
      <c r="JHV34" s="23"/>
      <c r="JHW34" s="277"/>
      <c r="JHX34" s="300"/>
      <c r="JHY34" s="300"/>
      <c r="JHZ34" s="269"/>
      <c r="JIA34" s="300"/>
      <c r="JIB34" s="300"/>
      <c r="JIC34" s="273"/>
      <c r="JID34" s="273"/>
      <c r="JIE34" s="273"/>
      <c r="JIF34" s="273"/>
      <c r="JIG34" s="273"/>
      <c r="JIH34" s="273"/>
      <c r="JII34" s="285"/>
      <c r="JIJ34" s="353"/>
      <c r="JIK34" s="355"/>
      <c r="JIL34" s="23"/>
      <c r="JIM34" s="277"/>
      <c r="JIN34" s="300"/>
      <c r="JIO34" s="300"/>
      <c r="JIP34" s="269"/>
      <c r="JIQ34" s="300"/>
      <c r="JIR34" s="300"/>
      <c r="JIS34" s="273"/>
      <c r="JIT34" s="273"/>
      <c r="JIU34" s="273"/>
      <c r="JIV34" s="273"/>
      <c r="JIW34" s="273"/>
      <c r="JIX34" s="273"/>
      <c r="JIY34" s="285"/>
      <c r="JIZ34" s="353"/>
      <c r="JJA34" s="355"/>
      <c r="JJB34" s="23"/>
      <c r="JJC34" s="277"/>
      <c r="JJD34" s="300"/>
      <c r="JJE34" s="300"/>
      <c r="JJF34" s="269"/>
      <c r="JJG34" s="300"/>
      <c r="JJH34" s="300"/>
      <c r="JJI34" s="273"/>
      <c r="JJJ34" s="273"/>
      <c r="JJK34" s="273"/>
      <c r="JJL34" s="273"/>
      <c r="JJM34" s="273"/>
      <c r="JJN34" s="273"/>
      <c r="JJO34" s="285"/>
      <c r="JJP34" s="353"/>
      <c r="JJQ34" s="355"/>
      <c r="JJR34" s="23"/>
      <c r="JJS34" s="277"/>
      <c r="JJT34" s="300"/>
      <c r="JJU34" s="300"/>
      <c r="JJV34" s="269"/>
      <c r="JJW34" s="300"/>
      <c r="JJX34" s="300"/>
      <c r="JJY34" s="273"/>
      <c r="JJZ34" s="273"/>
      <c r="JKA34" s="273"/>
      <c r="JKB34" s="273"/>
      <c r="JKC34" s="273"/>
      <c r="JKD34" s="273"/>
      <c r="JKE34" s="285"/>
      <c r="JKF34" s="353"/>
      <c r="JKG34" s="355"/>
      <c r="JKH34" s="23"/>
      <c r="JKI34" s="277"/>
      <c r="JKJ34" s="300"/>
      <c r="JKK34" s="300"/>
      <c r="JKL34" s="269"/>
      <c r="JKM34" s="300"/>
      <c r="JKN34" s="300"/>
      <c r="JKO34" s="273"/>
      <c r="JKP34" s="273"/>
      <c r="JKQ34" s="273"/>
      <c r="JKR34" s="273"/>
      <c r="JKS34" s="273"/>
      <c r="JKT34" s="273"/>
      <c r="JKU34" s="285"/>
      <c r="JKV34" s="353"/>
      <c r="JKW34" s="355"/>
      <c r="JKX34" s="23"/>
      <c r="JKY34" s="277"/>
      <c r="JKZ34" s="300"/>
      <c r="JLA34" s="300"/>
      <c r="JLB34" s="269"/>
      <c r="JLC34" s="300"/>
      <c r="JLD34" s="300"/>
      <c r="JLE34" s="273"/>
      <c r="JLF34" s="273"/>
      <c r="JLG34" s="273"/>
      <c r="JLH34" s="273"/>
      <c r="JLI34" s="273"/>
      <c r="JLJ34" s="273"/>
      <c r="JLK34" s="285"/>
      <c r="JLL34" s="353"/>
      <c r="JLM34" s="355"/>
      <c r="JLN34" s="23"/>
      <c r="JLO34" s="277"/>
      <c r="JLP34" s="300"/>
      <c r="JLQ34" s="300"/>
      <c r="JLR34" s="269"/>
      <c r="JLS34" s="300"/>
      <c r="JLT34" s="300"/>
      <c r="JLU34" s="273"/>
      <c r="JLV34" s="273"/>
      <c r="JLW34" s="273"/>
      <c r="JLX34" s="273"/>
      <c r="JLY34" s="273"/>
      <c r="JLZ34" s="273"/>
      <c r="JMA34" s="285"/>
      <c r="JMB34" s="353"/>
      <c r="JMC34" s="355"/>
      <c r="JMD34" s="23"/>
      <c r="JME34" s="277"/>
      <c r="JMF34" s="300"/>
      <c r="JMG34" s="300"/>
      <c r="JMH34" s="269"/>
      <c r="JMI34" s="300"/>
      <c r="JMJ34" s="300"/>
      <c r="JMK34" s="273"/>
      <c r="JML34" s="273"/>
      <c r="JMM34" s="273"/>
      <c r="JMN34" s="273"/>
      <c r="JMO34" s="273"/>
      <c r="JMP34" s="273"/>
      <c r="JMQ34" s="285"/>
      <c r="JMR34" s="353"/>
      <c r="JMS34" s="355"/>
      <c r="JMT34" s="23"/>
      <c r="JMU34" s="277"/>
      <c r="JMV34" s="300"/>
      <c r="JMW34" s="300"/>
      <c r="JMX34" s="269"/>
      <c r="JMY34" s="300"/>
      <c r="JMZ34" s="300"/>
      <c r="JNA34" s="273"/>
      <c r="JNB34" s="273"/>
      <c r="JNC34" s="273"/>
      <c r="JND34" s="273"/>
      <c r="JNE34" s="273"/>
      <c r="JNF34" s="273"/>
      <c r="JNG34" s="285"/>
      <c r="JNH34" s="353"/>
      <c r="JNI34" s="355"/>
      <c r="JNJ34" s="23"/>
      <c r="JNK34" s="277"/>
      <c r="JNL34" s="300"/>
      <c r="JNM34" s="300"/>
      <c r="JNN34" s="269"/>
      <c r="JNO34" s="300"/>
      <c r="JNP34" s="300"/>
      <c r="JNQ34" s="273"/>
      <c r="JNR34" s="273"/>
      <c r="JNS34" s="273"/>
      <c r="JNT34" s="273"/>
      <c r="JNU34" s="273"/>
      <c r="JNV34" s="273"/>
      <c r="JNW34" s="285"/>
      <c r="JNX34" s="353"/>
      <c r="JNY34" s="355"/>
      <c r="JNZ34" s="23"/>
      <c r="JOA34" s="277"/>
      <c r="JOB34" s="300"/>
      <c r="JOC34" s="300"/>
      <c r="JOD34" s="269"/>
      <c r="JOE34" s="300"/>
      <c r="JOF34" s="300"/>
      <c r="JOG34" s="273"/>
      <c r="JOH34" s="273"/>
      <c r="JOI34" s="273"/>
      <c r="JOJ34" s="273"/>
      <c r="JOK34" s="273"/>
      <c r="JOL34" s="273"/>
      <c r="JOM34" s="285"/>
      <c r="JON34" s="353"/>
      <c r="JOO34" s="355"/>
      <c r="JOP34" s="23"/>
      <c r="JOQ34" s="277"/>
      <c r="JOR34" s="300"/>
      <c r="JOS34" s="300"/>
      <c r="JOT34" s="269"/>
      <c r="JOU34" s="300"/>
      <c r="JOV34" s="300"/>
      <c r="JOW34" s="273"/>
      <c r="JOX34" s="273"/>
      <c r="JOY34" s="273"/>
      <c r="JOZ34" s="273"/>
      <c r="JPA34" s="273"/>
      <c r="JPB34" s="273"/>
      <c r="JPC34" s="285"/>
      <c r="JPD34" s="353"/>
      <c r="JPE34" s="355"/>
      <c r="JPF34" s="23"/>
      <c r="JPG34" s="277"/>
      <c r="JPH34" s="300"/>
      <c r="JPI34" s="300"/>
      <c r="JPJ34" s="269"/>
      <c r="JPK34" s="300"/>
      <c r="JPL34" s="300"/>
      <c r="JPM34" s="273"/>
      <c r="JPN34" s="273"/>
      <c r="JPO34" s="273"/>
      <c r="JPP34" s="273"/>
      <c r="JPQ34" s="273"/>
      <c r="JPR34" s="273"/>
      <c r="JPS34" s="285"/>
      <c r="JPT34" s="353"/>
      <c r="JPU34" s="355"/>
      <c r="JPV34" s="23"/>
      <c r="JPW34" s="277"/>
      <c r="JPX34" s="300"/>
      <c r="JPY34" s="300"/>
      <c r="JPZ34" s="269"/>
      <c r="JQA34" s="300"/>
      <c r="JQB34" s="300"/>
      <c r="JQC34" s="273"/>
      <c r="JQD34" s="273"/>
      <c r="JQE34" s="273"/>
      <c r="JQF34" s="273"/>
      <c r="JQG34" s="273"/>
      <c r="JQH34" s="273"/>
      <c r="JQI34" s="285"/>
      <c r="JQJ34" s="353"/>
      <c r="JQK34" s="355"/>
      <c r="JQL34" s="23"/>
      <c r="JQM34" s="277"/>
      <c r="JQN34" s="300"/>
      <c r="JQO34" s="300"/>
      <c r="JQP34" s="269"/>
      <c r="JQQ34" s="300"/>
      <c r="JQR34" s="300"/>
      <c r="JQS34" s="273"/>
      <c r="JQT34" s="273"/>
      <c r="JQU34" s="273"/>
      <c r="JQV34" s="273"/>
      <c r="JQW34" s="273"/>
      <c r="JQX34" s="273"/>
      <c r="JQY34" s="285"/>
      <c r="JQZ34" s="353"/>
      <c r="JRA34" s="355"/>
      <c r="JRB34" s="23"/>
      <c r="JRC34" s="277"/>
      <c r="JRD34" s="300"/>
      <c r="JRE34" s="300"/>
      <c r="JRF34" s="269"/>
      <c r="JRG34" s="300"/>
      <c r="JRH34" s="300"/>
      <c r="JRI34" s="273"/>
      <c r="JRJ34" s="273"/>
      <c r="JRK34" s="273"/>
      <c r="JRL34" s="273"/>
      <c r="JRM34" s="273"/>
      <c r="JRN34" s="273"/>
      <c r="JRO34" s="285"/>
      <c r="JRP34" s="353"/>
      <c r="JRQ34" s="355"/>
      <c r="JRR34" s="23"/>
      <c r="JRS34" s="277"/>
      <c r="JRT34" s="300"/>
      <c r="JRU34" s="300"/>
      <c r="JRV34" s="269"/>
      <c r="JRW34" s="300"/>
      <c r="JRX34" s="300"/>
      <c r="JRY34" s="273"/>
      <c r="JRZ34" s="273"/>
      <c r="JSA34" s="273"/>
      <c r="JSB34" s="273"/>
      <c r="JSC34" s="273"/>
      <c r="JSD34" s="273"/>
      <c r="JSE34" s="285"/>
      <c r="JSF34" s="353"/>
      <c r="JSG34" s="355"/>
      <c r="JSH34" s="23"/>
      <c r="JSI34" s="277"/>
      <c r="JSJ34" s="300"/>
      <c r="JSK34" s="300"/>
      <c r="JSL34" s="269"/>
      <c r="JSM34" s="300"/>
      <c r="JSN34" s="300"/>
      <c r="JSO34" s="273"/>
      <c r="JSP34" s="273"/>
      <c r="JSQ34" s="273"/>
      <c r="JSR34" s="273"/>
      <c r="JSS34" s="273"/>
      <c r="JST34" s="273"/>
      <c r="JSU34" s="285"/>
      <c r="JSV34" s="353"/>
      <c r="JSW34" s="355"/>
      <c r="JSX34" s="23"/>
      <c r="JSY34" s="277"/>
      <c r="JSZ34" s="300"/>
      <c r="JTA34" s="300"/>
      <c r="JTB34" s="269"/>
      <c r="JTC34" s="300"/>
      <c r="JTD34" s="300"/>
      <c r="JTE34" s="273"/>
      <c r="JTF34" s="273"/>
      <c r="JTG34" s="273"/>
      <c r="JTH34" s="273"/>
      <c r="JTI34" s="273"/>
      <c r="JTJ34" s="273"/>
      <c r="JTK34" s="285"/>
      <c r="JTL34" s="353"/>
      <c r="JTM34" s="355"/>
      <c r="JTN34" s="23"/>
      <c r="JTO34" s="277"/>
      <c r="JTP34" s="300"/>
      <c r="JTQ34" s="300"/>
      <c r="JTR34" s="269"/>
      <c r="JTS34" s="300"/>
      <c r="JTT34" s="300"/>
      <c r="JTU34" s="273"/>
      <c r="JTV34" s="273"/>
      <c r="JTW34" s="273"/>
      <c r="JTX34" s="273"/>
      <c r="JTY34" s="273"/>
      <c r="JTZ34" s="273"/>
      <c r="JUA34" s="285"/>
      <c r="JUB34" s="353"/>
      <c r="JUC34" s="355"/>
      <c r="JUD34" s="23"/>
      <c r="JUE34" s="277"/>
      <c r="JUF34" s="300"/>
      <c r="JUG34" s="300"/>
      <c r="JUH34" s="269"/>
      <c r="JUI34" s="300"/>
      <c r="JUJ34" s="300"/>
      <c r="JUK34" s="273"/>
      <c r="JUL34" s="273"/>
      <c r="JUM34" s="273"/>
      <c r="JUN34" s="273"/>
      <c r="JUO34" s="273"/>
      <c r="JUP34" s="273"/>
      <c r="JUQ34" s="285"/>
      <c r="JUR34" s="353"/>
      <c r="JUS34" s="355"/>
      <c r="JUT34" s="23"/>
      <c r="JUU34" s="277"/>
      <c r="JUV34" s="300"/>
      <c r="JUW34" s="300"/>
      <c r="JUX34" s="269"/>
      <c r="JUY34" s="300"/>
      <c r="JUZ34" s="300"/>
      <c r="JVA34" s="273"/>
      <c r="JVB34" s="273"/>
      <c r="JVC34" s="273"/>
      <c r="JVD34" s="273"/>
      <c r="JVE34" s="273"/>
      <c r="JVF34" s="273"/>
      <c r="JVG34" s="285"/>
      <c r="JVH34" s="353"/>
      <c r="JVI34" s="355"/>
      <c r="JVJ34" s="23"/>
      <c r="JVK34" s="277"/>
      <c r="JVL34" s="300"/>
      <c r="JVM34" s="300"/>
      <c r="JVN34" s="269"/>
      <c r="JVO34" s="300"/>
      <c r="JVP34" s="300"/>
      <c r="JVQ34" s="273"/>
      <c r="JVR34" s="273"/>
      <c r="JVS34" s="273"/>
      <c r="JVT34" s="273"/>
      <c r="JVU34" s="273"/>
      <c r="JVV34" s="273"/>
      <c r="JVW34" s="285"/>
      <c r="JVX34" s="353"/>
      <c r="JVY34" s="355"/>
      <c r="JVZ34" s="23"/>
      <c r="JWA34" s="277"/>
      <c r="JWB34" s="300"/>
      <c r="JWC34" s="300"/>
      <c r="JWD34" s="269"/>
      <c r="JWE34" s="300"/>
      <c r="JWF34" s="300"/>
      <c r="JWG34" s="273"/>
      <c r="JWH34" s="273"/>
      <c r="JWI34" s="273"/>
      <c r="JWJ34" s="273"/>
      <c r="JWK34" s="273"/>
      <c r="JWL34" s="273"/>
      <c r="JWM34" s="285"/>
      <c r="JWN34" s="353"/>
      <c r="JWO34" s="355"/>
      <c r="JWP34" s="23"/>
      <c r="JWQ34" s="277"/>
      <c r="JWR34" s="300"/>
      <c r="JWS34" s="300"/>
      <c r="JWT34" s="269"/>
      <c r="JWU34" s="300"/>
      <c r="JWV34" s="300"/>
      <c r="JWW34" s="273"/>
      <c r="JWX34" s="273"/>
      <c r="JWY34" s="273"/>
      <c r="JWZ34" s="273"/>
      <c r="JXA34" s="273"/>
      <c r="JXB34" s="273"/>
      <c r="JXC34" s="285"/>
      <c r="JXD34" s="353"/>
      <c r="JXE34" s="355"/>
      <c r="JXF34" s="23"/>
      <c r="JXG34" s="277"/>
      <c r="JXH34" s="300"/>
      <c r="JXI34" s="300"/>
      <c r="JXJ34" s="269"/>
      <c r="JXK34" s="300"/>
      <c r="JXL34" s="300"/>
      <c r="JXM34" s="273"/>
      <c r="JXN34" s="273"/>
      <c r="JXO34" s="273"/>
      <c r="JXP34" s="273"/>
      <c r="JXQ34" s="273"/>
      <c r="JXR34" s="273"/>
      <c r="JXS34" s="285"/>
      <c r="JXT34" s="353"/>
      <c r="JXU34" s="355"/>
      <c r="JXV34" s="23"/>
      <c r="JXW34" s="277"/>
      <c r="JXX34" s="300"/>
      <c r="JXY34" s="300"/>
      <c r="JXZ34" s="269"/>
      <c r="JYA34" s="300"/>
      <c r="JYB34" s="300"/>
      <c r="JYC34" s="273"/>
      <c r="JYD34" s="273"/>
      <c r="JYE34" s="273"/>
      <c r="JYF34" s="273"/>
      <c r="JYG34" s="273"/>
      <c r="JYH34" s="273"/>
      <c r="JYI34" s="285"/>
      <c r="JYJ34" s="353"/>
      <c r="JYK34" s="355"/>
      <c r="JYL34" s="23"/>
      <c r="JYM34" s="277"/>
      <c r="JYN34" s="300"/>
      <c r="JYO34" s="300"/>
      <c r="JYP34" s="269"/>
      <c r="JYQ34" s="300"/>
      <c r="JYR34" s="300"/>
      <c r="JYS34" s="273"/>
      <c r="JYT34" s="273"/>
      <c r="JYU34" s="273"/>
      <c r="JYV34" s="273"/>
      <c r="JYW34" s="273"/>
      <c r="JYX34" s="273"/>
      <c r="JYY34" s="285"/>
      <c r="JYZ34" s="353"/>
      <c r="JZA34" s="355"/>
      <c r="JZB34" s="23"/>
      <c r="JZC34" s="277"/>
      <c r="JZD34" s="300"/>
      <c r="JZE34" s="300"/>
      <c r="JZF34" s="269"/>
      <c r="JZG34" s="300"/>
      <c r="JZH34" s="300"/>
      <c r="JZI34" s="273"/>
      <c r="JZJ34" s="273"/>
      <c r="JZK34" s="273"/>
      <c r="JZL34" s="273"/>
      <c r="JZM34" s="273"/>
      <c r="JZN34" s="273"/>
      <c r="JZO34" s="285"/>
      <c r="JZP34" s="353"/>
      <c r="JZQ34" s="355"/>
      <c r="JZR34" s="23"/>
      <c r="JZS34" s="277"/>
      <c r="JZT34" s="300"/>
      <c r="JZU34" s="300"/>
      <c r="JZV34" s="269"/>
      <c r="JZW34" s="300"/>
      <c r="JZX34" s="300"/>
      <c r="JZY34" s="273"/>
      <c r="JZZ34" s="273"/>
      <c r="KAA34" s="273"/>
      <c r="KAB34" s="273"/>
      <c r="KAC34" s="273"/>
      <c r="KAD34" s="273"/>
      <c r="KAE34" s="285"/>
      <c r="KAF34" s="353"/>
      <c r="KAG34" s="355"/>
      <c r="KAH34" s="23"/>
      <c r="KAI34" s="277"/>
      <c r="KAJ34" s="300"/>
      <c r="KAK34" s="300"/>
      <c r="KAL34" s="269"/>
      <c r="KAM34" s="300"/>
      <c r="KAN34" s="300"/>
      <c r="KAO34" s="273"/>
      <c r="KAP34" s="273"/>
      <c r="KAQ34" s="273"/>
      <c r="KAR34" s="273"/>
      <c r="KAS34" s="273"/>
      <c r="KAT34" s="273"/>
      <c r="KAU34" s="285"/>
      <c r="KAV34" s="353"/>
      <c r="KAW34" s="355"/>
      <c r="KAX34" s="23"/>
      <c r="KAY34" s="277"/>
      <c r="KAZ34" s="300"/>
      <c r="KBA34" s="300"/>
      <c r="KBB34" s="269"/>
      <c r="KBC34" s="300"/>
      <c r="KBD34" s="300"/>
      <c r="KBE34" s="273"/>
      <c r="KBF34" s="273"/>
      <c r="KBG34" s="273"/>
      <c r="KBH34" s="273"/>
      <c r="KBI34" s="273"/>
      <c r="KBJ34" s="273"/>
      <c r="KBK34" s="285"/>
      <c r="KBL34" s="353"/>
      <c r="KBM34" s="355"/>
      <c r="KBN34" s="23"/>
      <c r="KBO34" s="277"/>
      <c r="KBP34" s="300"/>
      <c r="KBQ34" s="300"/>
      <c r="KBR34" s="269"/>
      <c r="KBS34" s="300"/>
      <c r="KBT34" s="300"/>
      <c r="KBU34" s="273"/>
      <c r="KBV34" s="273"/>
      <c r="KBW34" s="273"/>
      <c r="KBX34" s="273"/>
      <c r="KBY34" s="273"/>
      <c r="KBZ34" s="273"/>
      <c r="KCA34" s="285"/>
      <c r="KCB34" s="353"/>
      <c r="KCC34" s="355"/>
      <c r="KCD34" s="23"/>
      <c r="KCE34" s="277"/>
      <c r="KCF34" s="300"/>
      <c r="KCG34" s="300"/>
      <c r="KCH34" s="269"/>
      <c r="KCI34" s="300"/>
      <c r="KCJ34" s="300"/>
      <c r="KCK34" s="273"/>
      <c r="KCL34" s="273"/>
      <c r="KCM34" s="273"/>
      <c r="KCN34" s="273"/>
      <c r="KCO34" s="273"/>
      <c r="KCP34" s="273"/>
      <c r="KCQ34" s="285"/>
      <c r="KCR34" s="353"/>
      <c r="KCS34" s="355"/>
      <c r="KCT34" s="23"/>
      <c r="KCU34" s="277"/>
      <c r="KCV34" s="300"/>
      <c r="KCW34" s="300"/>
      <c r="KCX34" s="269"/>
      <c r="KCY34" s="300"/>
      <c r="KCZ34" s="300"/>
      <c r="KDA34" s="273"/>
      <c r="KDB34" s="273"/>
      <c r="KDC34" s="273"/>
      <c r="KDD34" s="273"/>
      <c r="KDE34" s="273"/>
      <c r="KDF34" s="273"/>
      <c r="KDG34" s="285"/>
      <c r="KDH34" s="353"/>
      <c r="KDI34" s="355"/>
      <c r="KDJ34" s="23"/>
      <c r="KDK34" s="277"/>
      <c r="KDL34" s="300"/>
      <c r="KDM34" s="300"/>
      <c r="KDN34" s="269"/>
      <c r="KDO34" s="300"/>
      <c r="KDP34" s="300"/>
      <c r="KDQ34" s="273"/>
      <c r="KDR34" s="273"/>
      <c r="KDS34" s="273"/>
      <c r="KDT34" s="273"/>
      <c r="KDU34" s="273"/>
      <c r="KDV34" s="273"/>
      <c r="KDW34" s="285"/>
      <c r="KDX34" s="353"/>
      <c r="KDY34" s="355"/>
      <c r="KDZ34" s="23"/>
      <c r="KEA34" s="277"/>
      <c r="KEB34" s="300"/>
      <c r="KEC34" s="300"/>
      <c r="KED34" s="269"/>
      <c r="KEE34" s="300"/>
      <c r="KEF34" s="300"/>
      <c r="KEG34" s="273"/>
      <c r="KEH34" s="273"/>
      <c r="KEI34" s="273"/>
      <c r="KEJ34" s="273"/>
      <c r="KEK34" s="273"/>
      <c r="KEL34" s="273"/>
      <c r="KEM34" s="285"/>
      <c r="KEN34" s="353"/>
      <c r="KEO34" s="355"/>
      <c r="KEP34" s="23"/>
      <c r="KEQ34" s="277"/>
      <c r="KER34" s="300"/>
      <c r="KES34" s="300"/>
      <c r="KET34" s="269"/>
      <c r="KEU34" s="300"/>
      <c r="KEV34" s="300"/>
      <c r="KEW34" s="273"/>
      <c r="KEX34" s="273"/>
      <c r="KEY34" s="273"/>
      <c r="KEZ34" s="273"/>
      <c r="KFA34" s="273"/>
      <c r="KFB34" s="273"/>
      <c r="KFC34" s="285"/>
      <c r="KFD34" s="353"/>
      <c r="KFE34" s="355"/>
      <c r="KFF34" s="23"/>
      <c r="KFG34" s="277"/>
      <c r="KFH34" s="300"/>
      <c r="KFI34" s="300"/>
      <c r="KFJ34" s="269"/>
      <c r="KFK34" s="300"/>
      <c r="KFL34" s="300"/>
      <c r="KFM34" s="273"/>
      <c r="KFN34" s="273"/>
      <c r="KFO34" s="273"/>
      <c r="KFP34" s="273"/>
      <c r="KFQ34" s="273"/>
      <c r="KFR34" s="273"/>
      <c r="KFS34" s="285"/>
      <c r="KFT34" s="353"/>
      <c r="KFU34" s="355"/>
      <c r="KFV34" s="23"/>
      <c r="KFW34" s="277"/>
      <c r="KFX34" s="300"/>
      <c r="KFY34" s="300"/>
      <c r="KFZ34" s="269"/>
      <c r="KGA34" s="300"/>
      <c r="KGB34" s="300"/>
      <c r="KGC34" s="273"/>
      <c r="KGD34" s="273"/>
      <c r="KGE34" s="273"/>
      <c r="KGF34" s="273"/>
      <c r="KGG34" s="273"/>
      <c r="KGH34" s="273"/>
      <c r="KGI34" s="285"/>
      <c r="KGJ34" s="353"/>
      <c r="KGK34" s="355"/>
      <c r="KGL34" s="23"/>
      <c r="KGM34" s="277"/>
      <c r="KGN34" s="300"/>
      <c r="KGO34" s="300"/>
      <c r="KGP34" s="269"/>
      <c r="KGQ34" s="300"/>
      <c r="KGR34" s="300"/>
      <c r="KGS34" s="273"/>
      <c r="KGT34" s="273"/>
      <c r="KGU34" s="273"/>
      <c r="KGV34" s="273"/>
      <c r="KGW34" s="273"/>
      <c r="KGX34" s="273"/>
      <c r="KGY34" s="285"/>
      <c r="KGZ34" s="353"/>
      <c r="KHA34" s="355"/>
      <c r="KHB34" s="23"/>
      <c r="KHC34" s="277"/>
      <c r="KHD34" s="300"/>
      <c r="KHE34" s="300"/>
      <c r="KHF34" s="269"/>
      <c r="KHG34" s="300"/>
      <c r="KHH34" s="300"/>
      <c r="KHI34" s="273"/>
      <c r="KHJ34" s="273"/>
      <c r="KHK34" s="273"/>
      <c r="KHL34" s="273"/>
      <c r="KHM34" s="273"/>
      <c r="KHN34" s="273"/>
      <c r="KHO34" s="285"/>
      <c r="KHP34" s="353"/>
      <c r="KHQ34" s="355"/>
      <c r="KHR34" s="23"/>
      <c r="KHS34" s="277"/>
      <c r="KHT34" s="300"/>
      <c r="KHU34" s="300"/>
      <c r="KHV34" s="269"/>
      <c r="KHW34" s="300"/>
      <c r="KHX34" s="300"/>
      <c r="KHY34" s="273"/>
      <c r="KHZ34" s="273"/>
      <c r="KIA34" s="273"/>
      <c r="KIB34" s="273"/>
      <c r="KIC34" s="273"/>
      <c r="KID34" s="273"/>
      <c r="KIE34" s="285"/>
      <c r="KIF34" s="353"/>
      <c r="KIG34" s="355"/>
      <c r="KIH34" s="23"/>
      <c r="KII34" s="277"/>
      <c r="KIJ34" s="300"/>
      <c r="KIK34" s="300"/>
      <c r="KIL34" s="269"/>
      <c r="KIM34" s="300"/>
      <c r="KIN34" s="300"/>
      <c r="KIO34" s="273"/>
      <c r="KIP34" s="273"/>
      <c r="KIQ34" s="273"/>
      <c r="KIR34" s="273"/>
      <c r="KIS34" s="273"/>
      <c r="KIT34" s="273"/>
      <c r="KIU34" s="285"/>
      <c r="KIV34" s="353"/>
      <c r="KIW34" s="355"/>
      <c r="KIX34" s="23"/>
      <c r="KIY34" s="277"/>
      <c r="KIZ34" s="300"/>
      <c r="KJA34" s="300"/>
      <c r="KJB34" s="269"/>
      <c r="KJC34" s="300"/>
      <c r="KJD34" s="300"/>
      <c r="KJE34" s="273"/>
      <c r="KJF34" s="273"/>
      <c r="KJG34" s="273"/>
      <c r="KJH34" s="273"/>
      <c r="KJI34" s="273"/>
      <c r="KJJ34" s="273"/>
      <c r="KJK34" s="285"/>
      <c r="KJL34" s="353"/>
      <c r="KJM34" s="355"/>
      <c r="KJN34" s="23"/>
      <c r="KJO34" s="277"/>
      <c r="KJP34" s="300"/>
      <c r="KJQ34" s="300"/>
      <c r="KJR34" s="269"/>
      <c r="KJS34" s="300"/>
      <c r="KJT34" s="300"/>
      <c r="KJU34" s="273"/>
      <c r="KJV34" s="273"/>
      <c r="KJW34" s="273"/>
      <c r="KJX34" s="273"/>
      <c r="KJY34" s="273"/>
      <c r="KJZ34" s="273"/>
      <c r="KKA34" s="285"/>
      <c r="KKB34" s="353"/>
      <c r="KKC34" s="355"/>
      <c r="KKD34" s="23"/>
      <c r="KKE34" s="277"/>
      <c r="KKF34" s="300"/>
      <c r="KKG34" s="300"/>
      <c r="KKH34" s="269"/>
      <c r="KKI34" s="300"/>
      <c r="KKJ34" s="300"/>
      <c r="KKK34" s="273"/>
      <c r="KKL34" s="273"/>
      <c r="KKM34" s="273"/>
      <c r="KKN34" s="273"/>
      <c r="KKO34" s="273"/>
      <c r="KKP34" s="273"/>
      <c r="KKQ34" s="285"/>
      <c r="KKR34" s="353"/>
      <c r="KKS34" s="355"/>
      <c r="KKT34" s="23"/>
      <c r="KKU34" s="277"/>
      <c r="KKV34" s="300"/>
      <c r="KKW34" s="300"/>
      <c r="KKX34" s="269"/>
      <c r="KKY34" s="300"/>
      <c r="KKZ34" s="300"/>
      <c r="KLA34" s="273"/>
      <c r="KLB34" s="273"/>
      <c r="KLC34" s="273"/>
      <c r="KLD34" s="273"/>
      <c r="KLE34" s="273"/>
      <c r="KLF34" s="273"/>
      <c r="KLG34" s="285"/>
      <c r="KLH34" s="353"/>
      <c r="KLI34" s="355"/>
      <c r="KLJ34" s="23"/>
      <c r="KLK34" s="277"/>
      <c r="KLL34" s="300"/>
      <c r="KLM34" s="300"/>
      <c r="KLN34" s="269"/>
      <c r="KLO34" s="300"/>
      <c r="KLP34" s="300"/>
      <c r="KLQ34" s="273"/>
      <c r="KLR34" s="273"/>
      <c r="KLS34" s="273"/>
      <c r="KLT34" s="273"/>
      <c r="KLU34" s="273"/>
      <c r="KLV34" s="273"/>
      <c r="KLW34" s="285"/>
      <c r="KLX34" s="353"/>
      <c r="KLY34" s="355"/>
      <c r="KLZ34" s="23"/>
      <c r="KMA34" s="277"/>
      <c r="KMB34" s="300"/>
      <c r="KMC34" s="300"/>
      <c r="KMD34" s="269"/>
      <c r="KME34" s="300"/>
      <c r="KMF34" s="300"/>
      <c r="KMG34" s="273"/>
      <c r="KMH34" s="273"/>
      <c r="KMI34" s="273"/>
      <c r="KMJ34" s="273"/>
      <c r="KMK34" s="273"/>
      <c r="KML34" s="273"/>
      <c r="KMM34" s="285"/>
      <c r="KMN34" s="353"/>
      <c r="KMO34" s="355"/>
      <c r="KMP34" s="23"/>
      <c r="KMQ34" s="277"/>
      <c r="KMR34" s="300"/>
      <c r="KMS34" s="300"/>
      <c r="KMT34" s="269"/>
      <c r="KMU34" s="300"/>
      <c r="KMV34" s="300"/>
      <c r="KMW34" s="273"/>
      <c r="KMX34" s="273"/>
      <c r="KMY34" s="273"/>
      <c r="KMZ34" s="273"/>
      <c r="KNA34" s="273"/>
      <c r="KNB34" s="273"/>
      <c r="KNC34" s="285"/>
      <c r="KND34" s="353"/>
      <c r="KNE34" s="355"/>
      <c r="KNF34" s="23"/>
      <c r="KNG34" s="277"/>
      <c r="KNH34" s="300"/>
      <c r="KNI34" s="300"/>
      <c r="KNJ34" s="269"/>
      <c r="KNK34" s="300"/>
      <c r="KNL34" s="300"/>
      <c r="KNM34" s="273"/>
      <c r="KNN34" s="273"/>
      <c r="KNO34" s="273"/>
      <c r="KNP34" s="273"/>
      <c r="KNQ34" s="273"/>
      <c r="KNR34" s="273"/>
      <c r="KNS34" s="285"/>
      <c r="KNT34" s="353"/>
      <c r="KNU34" s="355"/>
      <c r="KNV34" s="23"/>
      <c r="KNW34" s="277"/>
      <c r="KNX34" s="300"/>
      <c r="KNY34" s="300"/>
      <c r="KNZ34" s="269"/>
      <c r="KOA34" s="300"/>
      <c r="KOB34" s="300"/>
      <c r="KOC34" s="273"/>
      <c r="KOD34" s="273"/>
      <c r="KOE34" s="273"/>
      <c r="KOF34" s="273"/>
      <c r="KOG34" s="273"/>
      <c r="KOH34" s="273"/>
      <c r="KOI34" s="285"/>
      <c r="KOJ34" s="353"/>
      <c r="KOK34" s="355"/>
      <c r="KOL34" s="23"/>
      <c r="KOM34" s="277"/>
      <c r="KON34" s="300"/>
      <c r="KOO34" s="300"/>
      <c r="KOP34" s="269"/>
      <c r="KOQ34" s="300"/>
      <c r="KOR34" s="300"/>
      <c r="KOS34" s="273"/>
      <c r="KOT34" s="273"/>
      <c r="KOU34" s="273"/>
      <c r="KOV34" s="273"/>
      <c r="KOW34" s="273"/>
      <c r="KOX34" s="273"/>
      <c r="KOY34" s="285"/>
      <c r="KOZ34" s="353"/>
      <c r="KPA34" s="355"/>
      <c r="KPB34" s="23"/>
      <c r="KPC34" s="277"/>
      <c r="KPD34" s="300"/>
      <c r="KPE34" s="300"/>
      <c r="KPF34" s="269"/>
      <c r="KPG34" s="300"/>
      <c r="KPH34" s="300"/>
      <c r="KPI34" s="273"/>
      <c r="KPJ34" s="273"/>
      <c r="KPK34" s="273"/>
      <c r="KPL34" s="273"/>
      <c r="KPM34" s="273"/>
      <c r="KPN34" s="273"/>
      <c r="KPO34" s="285"/>
      <c r="KPP34" s="353"/>
      <c r="KPQ34" s="355"/>
      <c r="KPR34" s="23"/>
      <c r="KPS34" s="277"/>
      <c r="KPT34" s="300"/>
      <c r="KPU34" s="300"/>
      <c r="KPV34" s="269"/>
      <c r="KPW34" s="300"/>
      <c r="KPX34" s="300"/>
      <c r="KPY34" s="273"/>
      <c r="KPZ34" s="273"/>
      <c r="KQA34" s="273"/>
      <c r="KQB34" s="273"/>
      <c r="KQC34" s="273"/>
      <c r="KQD34" s="273"/>
      <c r="KQE34" s="285"/>
      <c r="KQF34" s="353"/>
      <c r="KQG34" s="355"/>
      <c r="KQH34" s="23"/>
      <c r="KQI34" s="277"/>
      <c r="KQJ34" s="300"/>
      <c r="KQK34" s="300"/>
      <c r="KQL34" s="269"/>
      <c r="KQM34" s="300"/>
      <c r="KQN34" s="300"/>
      <c r="KQO34" s="273"/>
      <c r="KQP34" s="273"/>
      <c r="KQQ34" s="273"/>
      <c r="KQR34" s="273"/>
      <c r="KQS34" s="273"/>
      <c r="KQT34" s="273"/>
      <c r="KQU34" s="285"/>
      <c r="KQV34" s="353"/>
      <c r="KQW34" s="355"/>
      <c r="KQX34" s="23"/>
      <c r="KQY34" s="277"/>
      <c r="KQZ34" s="300"/>
      <c r="KRA34" s="300"/>
      <c r="KRB34" s="269"/>
      <c r="KRC34" s="300"/>
      <c r="KRD34" s="300"/>
      <c r="KRE34" s="273"/>
      <c r="KRF34" s="273"/>
      <c r="KRG34" s="273"/>
      <c r="KRH34" s="273"/>
      <c r="KRI34" s="273"/>
      <c r="KRJ34" s="273"/>
      <c r="KRK34" s="285"/>
      <c r="KRL34" s="353"/>
      <c r="KRM34" s="355"/>
      <c r="KRN34" s="23"/>
      <c r="KRO34" s="277"/>
      <c r="KRP34" s="300"/>
      <c r="KRQ34" s="300"/>
      <c r="KRR34" s="269"/>
      <c r="KRS34" s="300"/>
      <c r="KRT34" s="300"/>
      <c r="KRU34" s="273"/>
      <c r="KRV34" s="273"/>
      <c r="KRW34" s="273"/>
      <c r="KRX34" s="273"/>
      <c r="KRY34" s="273"/>
      <c r="KRZ34" s="273"/>
      <c r="KSA34" s="285"/>
      <c r="KSB34" s="353"/>
      <c r="KSC34" s="355"/>
      <c r="KSD34" s="23"/>
      <c r="KSE34" s="277"/>
      <c r="KSF34" s="300"/>
      <c r="KSG34" s="300"/>
      <c r="KSH34" s="269"/>
      <c r="KSI34" s="300"/>
      <c r="KSJ34" s="300"/>
      <c r="KSK34" s="273"/>
      <c r="KSL34" s="273"/>
      <c r="KSM34" s="273"/>
      <c r="KSN34" s="273"/>
      <c r="KSO34" s="273"/>
      <c r="KSP34" s="273"/>
      <c r="KSQ34" s="285"/>
      <c r="KSR34" s="353"/>
      <c r="KSS34" s="355"/>
      <c r="KST34" s="23"/>
      <c r="KSU34" s="277"/>
      <c r="KSV34" s="300"/>
      <c r="KSW34" s="300"/>
      <c r="KSX34" s="269"/>
      <c r="KSY34" s="300"/>
      <c r="KSZ34" s="300"/>
      <c r="KTA34" s="273"/>
      <c r="KTB34" s="273"/>
      <c r="KTC34" s="273"/>
      <c r="KTD34" s="273"/>
      <c r="KTE34" s="273"/>
      <c r="KTF34" s="273"/>
      <c r="KTG34" s="285"/>
      <c r="KTH34" s="353"/>
      <c r="KTI34" s="355"/>
      <c r="KTJ34" s="23"/>
      <c r="KTK34" s="277"/>
      <c r="KTL34" s="300"/>
      <c r="KTM34" s="300"/>
      <c r="KTN34" s="269"/>
      <c r="KTO34" s="300"/>
      <c r="KTP34" s="300"/>
      <c r="KTQ34" s="273"/>
      <c r="KTR34" s="273"/>
      <c r="KTS34" s="273"/>
      <c r="KTT34" s="273"/>
      <c r="KTU34" s="273"/>
      <c r="KTV34" s="273"/>
      <c r="KTW34" s="285"/>
      <c r="KTX34" s="353"/>
      <c r="KTY34" s="355"/>
      <c r="KTZ34" s="23"/>
      <c r="KUA34" s="277"/>
      <c r="KUB34" s="300"/>
      <c r="KUC34" s="300"/>
      <c r="KUD34" s="269"/>
      <c r="KUE34" s="300"/>
      <c r="KUF34" s="300"/>
      <c r="KUG34" s="273"/>
      <c r="KUH34" s="273"/>
      <c r="KUI34" s="273"/>
      <c r="KUJ34" s="273"/>
      <c r="KUK34" s="273"/>
      <c r="KUL34" s="273"/>
      <c r="KUM34" s="285"/>
      <c r="KUN34" s="353"/>
      <c r="KUO34" s="355"/>
      <c r="KUP34" s="23"/>
      <c r="KUQ34" s="277"/>
      <c r="KUR34" s="300"/>
      <c r="KUS34" s="300"/>
      <c r="KUT34" s="269"/>
      <c r="KUU34" s="300"/>
      <c r="KUV34" s="300"/>
      <c r="KUW34" s="273"/>
      <c r="KUX34" s="273"/>
      <c r="KUY34" s="273"/>
      <c r="KUZ34" s="273"/>
      <c r="KVA34" s="273"/>
      <c r="KVB34" s="273"/>
      <c r="KVC34" s="285"/>
      <c r="KVD34" s="353"/>
      <c r="KVE34" s="355"/>
      <c r="KVF34" s="23"/>
      <c r="KVG34" s="277"/>
      <c r="KVH34" s="300"/>
      <c r="KVI34" s="300"/>
      <c r="KVJ34" s="269"/>
      <c r="KVK34" s="300"/>
      <c r="KVL34" s="300"/>
      <c r="KVM34" s="273"/>
      <c r="KVN34" s="273"/>
      <c r="KVO34" s="273"/>
      <c r="KVP34" s="273"/>
      <c r="KVQ34" s="273"/>
      <c r="KVR34" s="273"/>
      <c r="KVS34" s="285"/>
      <c r="KVT34" s="353"/>
      <c r="KVU34" s="355"/>
      <c r="KVV34" s="23"/>
      <c r="KVW34" s="277"/>
      <c r="KVX34" s="300"/>
      <c r="KVY34" s="300"/>
      <c r="KVZ34" s="269"/>
      <c r="KWA34" s="300"/>
      <c r="KWB34" s="300"/>
      <c r="KWC34" s="273"/>
      <c r="KWD34" s="273"/>
      <c r="KWE34" s="273"/>
      <c r="KWF34" s="273"/>
      <c r="KWG34" s="273"/>
      <c r="KWH34" s="273"/>
      <c r="KWI34" s="285"/>
      <c r="KWJ34" s="353"/>
      <c r="KWK34" s="355"/>
      <c r="KWL34" s="23"/>
      <c r="KWM34" s="277"/>
      <c r="KWN34" s="300"/>
      <c r="KWO34" s="300"/>
      <c r="KWP34" s="269"/>
      <c r="KWQ34" s="300"/>
      <c r="KWR34" s="300"/>
      <c r="KWS34" s="273"/>
      <c r="KWT34" s="273"/>
      <c r="KWU34" s="273"/>
      <c r="KWV34" s="273"/>
      <c r="KWW34" s="273"/>
      <c r="KWX34" s="273"/>
      <c r="KWY34" s="285"/>
      <c r="KWZ34" s="353"/>
      <c r="KXA34" s="355"/>
      <c r="KXB34" s="23"/>
      <c r="KXC34" s="277"/>
      <c r="KXD34" s="300"/>
      <c r="KXE34" s="300"/>
      <c r="KXF34" s="269"/>
      <c r="KXG34" s="300"/>
      <c r="KXH34" s="300"/>
      <c r="KXI34" s="273"/>
      <c r="KXJ34" s="273"/>
      <c r="KXK34" s="273"/>
      <c r="KXL34" s="273"/>
      <c r="KXM34" s="273"/>
      <c r="KXN34" s="273"/>
      <c r="KXO34" s="285"/>
      <c r="KXP34" s="353"/>
      <c r="KXQ34" s="355"/>
      <c r="KXR34" s="23"/>
      <c r="KXS34" s="277"/>
      <c r="KXT34" s="300"/>
      <c r="KXU34" s="300"/>
      <c r="KXV34" s="269"/>
      <c r="KXW34" s="300"/>
      <c r="KXX34" s="300"/>
      <c r="KXY34" s="273"/>
      <c r="KXZ34" s="273"/>
      <c r="KYA34" s="273"/>
      <c r="KYB34" s="273"/>
      <c r="KYC34" s="273"/>
      <c r="KYD34" s="273"/>
      <c r="KYE34" s="285"/>
      <c r="KYF34" s="353"/>
      <c r="KYG34" s="355"/>
      <c r="KYH34" s="23"/>
      <c r="KYI34" s="277"/>
      <c r="KYJ34" s="300"/>
      <c r="KYK34" s="300"/>
      <c r="KYL34" s="269"/>
      <c r="KYM34" s="300"/>
      <c r="KYN34" s="300"/>
      <c r="KYO34" s="273"/>
      <c r="KYP34" s="273"/>
      <c r="KYQ34" s="273"/>
      <c r="KYR34" s="273"/>
      <c r="KYS34" s="273"/>
      <c r="KYT34" s="273"/>
      <c r="KYU34" s="285"/>
      <c r="KYV34" s="353"/>
      <c r="KYW34" s="355"/>
      <c r="KYX34" s="23"/>
      <c r="KYY34" s="277"/>
      <c r="KYZ34" s="300"/>
      <c r="KZA34" s="300"/>
      <c r="KZB34" s="269"/>
      <c r="KZC34" s="300"/>
      <c r="KZD34" s="300"/>
      <c r="KZE34" s="273"/>
      <c r="KZF34" s="273"/>
      <c r="KZG34" s="273"/>
      <c r="KZH34" s="273"/>
      <c r="KZI34" s="273"/>
      <c r="KZJ34" s="273"/>
      <c r="KZK34" s="285"/>
      <c r="KZL34" s="353"/>
      <c r="KZM34" s="355"/>
      <c r="KZN34" s="23"/>
      <c r="KZO34" s="277"/>
      <c r="KZP34" s="300"/>
      <c r="KZQ34" s="300"/>
      <c r="KZR34" s="269"/>
      <c r="KZS34" s="300"/>
      <c r="KZT34" s="300"/>
      <c r="KZU34" s="273"/>
      <c r="KZV34" s="273"/>
      <c r="KZW34" s="273"/>
      <c r="KZX34" s="273"/>
      <c r="KZY34" s="273"/>
      <c r="KZZ34" s="273"/>
      <c r="LAA34" s="285"/>
      <c r="LAB34" s="353"/>
      <c r="LAC34" s="355"/>
      <c r="LAD34" s="23"/>
      <c r="LAE34" s="277"/>
      <c r="LAF34" s="300"/>
      <c r="LAG34" s="300"/>
      <c r="LAH34" s="269"/>
      <c r="LAI34" s="300"/>
      <c r="LAJ34" s="300"/>
      <c r="LAK34" s="273"/>
      <c r="LAL34" s="273"/>
      <c r="LAM34" s="273"/>
      <c r="LAN34" s="273"/>
      <c r="LAO34" s="273"/>
      <c r="LAP34" s="273"/>
      <c r="LAQ34" s="285"/>
      <c r="LAR34" s="353"/>
      <c r="LAS34" s="355"/>
      <c r="LAT34" s="23"/>
      <c r="LAU34" s="277"/>
      <c r="LAV34" s="300"/>
      <c r="LAW34" s="300"/>
      <c r="LAX34" s="269"/>
      <c r="LAY34" s="300"/>
      <c r="LAZ34" s="300"/>
      <c r="LBA34" s="273"/>
      <c r="LBB34" s="273"/>
      <c r="LBC34" s="273"/>
      <c r="LBD34" s="273"/>
      <c r="LBE34" s="273"/>
      <c r="LBF34" s="273"/>
      <c r="LBG34" s="285"/>
      <c r="LBH34" s="353"/>
      <c r="LBI34" s="355"/>
      <c r="LBJ34" s="23"/>
      <c r="LBK34" s="277"/>
      <c r="LBL34" s="300"/>
      <c r="LBM34" s="300"/>
      <c r="LBN34" s="269"/>
      <c r="LBO34" s="300"/>
      <c r="LBP34" s="300"/>
      <c r="LBQ34" s="273"/>
      <c r="LBR34" s="273"/>
      <c r="LBS34" s="273"/>
      <c r="LBT34" s="273"/>
      <c r="LBU34" s="273"/>
      <c r="LBV34" s="273"/>
      <c r="LBW34" s="285"/>
      <c r="LBX34" s="353"/>
      <c r="LBY34" s="355"/>
      <c r="LBZ34" s="23"/>
      <c r="LCA34" s="277"/>
      <c r="LCB34" s="300"/>
      <c r="LCC34" s="300"/>
      <c r="LCD34" s="269"/>
      <c r="LCE34" s="300"/>
      <c r="LCF34" s="300"/>
      <c r="LCG34" s="273"/>
      <c r="LCH34" s="273"/>
      <c r="LCI34" s="273"/>
      <c r="LCJ34" s="273"/>
      <c r="LCK34" s="273"/>
      <c r="LCL34" s="273"/>
      <c r="LCM34" s="285"/>
      <c r="LCN34" s="353"/>
      <c r="LCO34" s="355"/>
      <c r="LCP34" s="23"/>
      <c r="LCQ34" s="277"/>
      <c r="LCR34" s="300"/>
      <c r="LCS34" s="300"/>
      <c r="LCT34" s="269"/>
      <c r="LCU34" s="300"/>
      <c r="LCV34" s="300"/>
      <c r="LCW34" s="273"/>
      <c r="LCX34" s="273"/>
      <c r="LCY34" s="273"/>
      <c r="LCZ34" s="273"/>
      <c r="LDA34" s="273"/>
      <c r="LDB34" s="273"/>
      <c r="LDC34" s="285"/>
      <c r="LDD34" s="353"/>
      <c r="LDE34" s="355"/>
      <c r="LDF34" s="23"/>
      <c r="LDG34" s="277"/>
      <c r="LDH34" s="300"/>
      <c r="LDI34" s="300"/>
      <c r="LDJ34" s="269"/>
      <c r="LDK34" s="300"/>
      <c r="LDL34" s="300"/>
      <c r="LDM34" s="273"/>
      <c r="LDN34" s="273"/>
      <c r="LDO34" s="273"/>
      <c r="LDP34" s="273"/>
      <c r="LDQ34" s="273"/>
      <c r="LDR34" s="273"/>
      <c r="LDS34" s="285"/>
      <c r="LDT34" s="353"/>
      <c r="LDU34" s="355"/>
      <c r="LDV34" s="23"/>
      <c r="LDW34" s="277"/>
      <c r="LDX34" s="300"/>
      <c r="LDY34" s="300"/>
      <c r="LDZ34" s="269"/>
      <c r="LEA34" s="300"/>
      <c r="LEB34" s="300"/>
      <c r="LEC34" s="273"/>
      <c r="LED34" s="273"/>
      <c r="LEE34" s="273"/>
      <c r="LEF34" s="273"/>
      <c r="LEG34" s="273"/>
      <c r="LEH34" s="273"/>
      <c r="LEI34" s="285"/>
      <c r="LEJ34" s="353"/>
      <c r="LEK34" s="355"/>
      <c r="LEL34" s="23"/>
      <c r="LEM34" s="277"/>
      <c r="LEN34" s="300"/>
      <c r="LEO34" s="300"/>
      <c r="LEP34" s="269"/>
      <c r="LEQ34" s="300"/>
      <c r="LER34" s="300"/>
      <c r="LES34" s="273"/>
      <c r="LET34" s="273"/>
      <c r="LEU34" s="273"/>
      <c r="LEV34" s="273"/>
      <c r="LEW34" s="273"/>
      <c r="LEX34" s="273"/>
      <c r="LEY34" s="285"/>
      <c r="LEZ34" s="353"/>
      <c r="LFA34" s="355"/>
      <c r="LFB34" s="23"/>
      <c r="LFC34" s="277"/>
      <c r="LFD34" s="300"/>
      <c r="LFE34" s="300"/>
      <c r="LFF34" s="269"/>
      <c r="LFG34" s="300"/>
      <c r="LFH34" s="300"/>
      <c r="LFI34" s="273"/>
      <c r="LFJ34" s="273"/>
      <c r="LFK34" s="273"/>
      <c r="LFL34" s="273"/>
      <c r="LFM34" s="273"/>
      <c r="LFN34" s="273"/>
      <c r="LFO34" s="285"/>
      <c r="LFP34" s="353"/>
      <c r="LFQ34" s="355"/>
      <c r="LFR34" s="23"/>
      <c r="LFS34" s="277"/>
      <c r="LFT34" s="300"/>
      <c r="LFU34" s="300"/>
      <c r="LFV34" s="269"/>
      <c r="LFW34" s="300"/>
      <c r="LFX34" s="300"/>
      <c r="LFY34" s="273"/>
      <c r="LFZ34" s="273"/>
      <c r="LGA34" s="273"/>
      <c r="LGB34" s="273"/>
      <c r="LGC34" s="273"/>
      <c r="LGD34" s="273"/>
      <c r="LGE34" s="285"/>
      <c r="LGF34" s="353"/>
      <c r="LGG34" s="355"/>
      <c r="LGH34" s="23"/>
      <c r="LGI34" s="277"/>
      <c r="LGJ34" s="300"/>
      <c r="LGK34" s="300"/>
      <c r="LGL34" s="269"/>
      <c r="LGM34" s="300"/>
      <c r="LGN34" s="300"/>
      <c r="LGO34" s="273"/>
      <c r="LGP34" s="273"/>
      <c r="LGQ34" s="273"/>
      <c r="LGR34" s="273"/>
      <c r="LGS34" s="273"/>
      <c r="LGT34" s="273"/>
      <c r="LGU34" s="285"/>
      <c r="LGV34" s="353"/>
      <c r="LGW34" s="355"/>
      <c r="LGX34" s="23"/>
      <c r="LGY34" s="277"/>
      <c r="LGZ34" s="300"/>
      <c r="LHA34" s="300"/>
      <c r="LHB34" s="269"/>
      <c r="LHC34" s="300"/>
      <c r="LHD34" s="300"/>
      <c r="LHE34" s="273"/>
      <c r="LHF34" s="273"/>
      <c r="LHG34" s="273"/>
      <c r="LHH34" s="273"/>
      <c r="LHI34" s="273"/>
      <c r="LHJ34" s="273"/>
      <c r="LHK34" s="285"/>
      <c r="LHL34" s="353"/>
      <c r="LHM34" s="355"/>
      <c r="LHN34" s="23"/>
      <c r="LHO34" s="277"/>
      <c r="LHP34" s="300"/>
      <c r="LHQ34" s="300"/>
      <c r="LHR34" s="269"/>
      <c r="LHS34" s="300"/>
      <c r="LHT34" s="300"/>
      <c r="LHU34" s="273"/>
      <c r="LHV34" s="273"/>
      <c r="LHW34" s="273"/>
      <c r="LHX34" s="273"/>
      <c r="LHY34" s="273"/>
      <c r="LHZ34" s="273"/>
      <c r="LIA34" s="285"/>
      <c r="LIB34" s="353"/>
      <c r="LIC34" s="355"/>
      <c r="LID34" s="23"/>
      <c r="LIE34" s="277"/>
      <c r="LIF34" s="300"/>
      <c r="LIG34" s="300"/>
      <c r="LIH34" s="269"/>
      <c r="LII34" s="300"/>
      <c r="LIJ34" s="300"/>
      <c r="LIK34" s="273"/>
      <c r="LIL34" s="273"/>
      <c r="LIM34" s="273"/>
      <c r="LIN34" s="273"/>
      <c r="LIO34" s="273"/>
      <c r="LIP34" s="273"/>
      <c r="LIQ34" s="285"/>
      <c r="LIR34" s="353"/>
      <c r="LIS34" s="355"/>
      <c r="LIT34" s="23"/>
      <c r="LIU34" s="277"/>
      <c r="LIV34" s="300"/>
      <c r="LIW34" s="300"/>
      <c r="LIX34" s="269"/>
      <c r="LIY34" s="300"/>
      <c r="LIZ34" s="300"/>
      <c r="LJA34" s="273"/>
      <c r="LJB34" s="273"/>
      <c r="LJC34" s="273"/>
      <c r="LJD34" s="273"/>
      <c r="LJE34" s="273"/>
      <c r="LJF34" s="273"/>
      <c r="LJG34" s="285"/>
      <c r="LJH34" s="353"/>
      <c r="LJI34" s="355"/>
      <c r="LJJ34" s="23"/>
      <c r="LJK34" s="277"/>
      <c r="LJL34" s="300"/>
      <c r="LJM34" s="300"/>
      <c r="LJN34" s="269"/>
      <c r="LJO34" s="300"/>
      <c r="LJP34" s="300"/>
      <c r="LJQ34" s="273"/>
      <c r="LJR34" s="273"/>
      <c r="LJS34" s="273"/>
      <c r="LJT34" s="273"/>
      <c r="LJU34" s="273"/>
      <c r="LJV34" s="273"/>
      <c r="LJW34" s="285"/>
      <c r="LJX34" s="353"/>
      <c r="LJY34" s="355"/>
      <c r="LJZ34" s="23"/>
      <c r="LKA34" s="277"/>
      <c r="LKB34" s="300"/>
      <c r="LKC34" s="300"/>
      <c r="LKD34" s="269"/>
      <c r="LKE34" s="300"/>
      <c r="LKF34" s="300"/>
      <c r="LKG34" s="273"/>
      <c r="LKH34" s="273"/>
      <c r="LKI34" s="273"/>
      <c r="LKJ34" s="273"/>
      <c r="LKK34" s="273"/>
      <c r="LKL34" s="273"/>
      <c r="LKM34" s="285"/>
      <c r="LKN34" s="353"/>
      <c r="LKO34" s="355"/>
      <c r="LKP34" s="23"/>
      <c r="LKQ34" s="277"/>
      <c r="LKR34" s="300"/>
      <c r="LKS34" s="300"/>
      <c r="LKT34" s="269"/>
      <c r="LKU34" s="300"/>
      <c r="LKV34" s="300"/>
      <c r="LKW34" s="273"/>
      <c r="LKX34" s="273"/>
      <c r="LKY34" s="273"/>
      <c r="LKZ34" s="273"/>
      <c r="LLA34" s="273"/>
      <c r="LLB34" s="273"/>
      <c r="LLC34" s="285"/>
      <c r="LLD34" s="353"/>
      <c r="LLE34" s="355"/>
      <c r="LLF34" s="23"/>
      <c r="LLG34" s="277"/>
      <c r="LLH34" s="300"/>
      <c r="LLI34" s="300"/>
      <c r="LLJ34" s="269"/>
      <c r="LLK34" s="300"/>
      <c r="LLL34" s="300"/>
      <c r="LLM34" s="273"/>
      <c r="LLN34" s="273"/>
      <c r="LLO34" s="273"/>
      <c r="LLP34" s="273"/>
      <c r="LLQ34" s="273"/>
      <c r="LLR34" s="273"/>
      <c r="LLS34" s="285"/>
      <c r="LLT34" s="353"/>
      <c r="LLU34" s="355"/>
      <c r="LLV34" s="23"/>
      <c r="LLW34" s="277"/>
      <c r="LLX34" s="300"/>
      <c r="LLY34" s="300"/>
      <c r="LLZ34" s="269"/>
      <c r="LMA34" s="300"/>
      <c r="LMB34" s="300"/>
      <c r="LMC34" s="273"/>
      <c r="LMD34" s="273"/>
      <c r="LME34" s="273"/>
      <c r="LMF34" s="273"/>
      <c r="LMG34" s="273"/>
      <c r="LMH34" s="273"/>
      <c r="LMI34" s="285"/>
      <c r="LMJ34" s="353"/>
      <c r="LMK34" s="355"/>
      <c r="LML34" s="23"/>
      <c r="LMM34" s="277"/>
      <c r="LMN34" s="300"/>
      <c r="LMO34" s="300"/>
      <c r="LMP34" s="269"/>
      <c r="LMQ34" s="300"/>
      <c r="LMR34" s="300"/>
      <c r="LMS34" s="273"/>
      <c r="LMT34" s="273"/>
      <c r="LMU34" s="273"/>
      <c r="LMV34" s="273"/>
      <c r="LMW34" s="273"/>
      <c r="LMX34" s="273"/>
      <c r="LMY34" s="285"/>
      <c r="LMZ34" s="353"/>
      <c r="LNA34" s="355"/>
      <c r="LNB34" s="23"/>
      <c r="LNC34" s="277"/>
      <c r="LND34" s="300"/>
      <c r="LNE34" s="300"/>
      <c r="LNF34" s="269"/>
      <c r="LNG34" s="300"/>
      <c r="LNH34" s="300"/>
      <c r="LNI34" s="273"/>
      <c r="LNJ34" s="273"/>
      <c r="LNK34" s="273"/>
      <c r="LNL34" s="273"/>
      <c r="LNM34" s="273"/>
      <c r="LNN34" s="273"/>
      <c r="LNO34" s="285"/>
      <c r="LNP34" s="353"/>
      <c r="LNQ34" s="355"/>
      <c r="LNR34" s="23"/>
      <c r="LNS34" s="277"/>
      <c r="LNT34" s="300"/>
      <c r="LNU34" s="300"/>
      <c r="LNV34" s="269"/>
      <c r="LNW34" s="300"/>
      <c r="LNX34" s="300"/>
      <c r="LNY34" s="273"/>
      <c r="LNZ34" s="273"/>
      <c r="LOA34" s="273"/>
      <c r="LOB34" s="273"/>
      <c r="LOC34" s="273"/>
      <c r="LOD34" s="273"/>
      <c r="LOE34" s="285"/>
      <c r="LOF34" s="353"/>
      <c r="LOG34" s="355"/>
      <c r="LOH34" s="23"/>
      <c r="LOI34" s="277"/>
      <c r="LOJ34" s="300"/>
      <c r="LOK34" s="300"/>
      <c r="LOL34" s="269"/>
      <c r="LOM34" s="300"/>
      <c r="LON34" s="300"/>
      <c r="LOO34" s="273"/>
      <c r="LOP34" s="273"/>
      <c r="LOQ34" s="273"/>
      <c r="LOR34" s="273"/>
      <c r="LOS34" s="273"/>
      <c r="LOT34" s="273"/>
      <c r="LOU34" s="285"/>
      <c r="LOV34" s="353"/>
      <c r="LOW34" s="355"/>
      <c r="LOX34" s="23"/>
      <c r="LOY34" s="277"/>
      <c r="LOZ34" s="300"/>
      <c r="LPA34" s="300"/>
      <c r="LPB34" s="269"/>
      <c r="LPC34" s="300"/>
      <c r="LPD34" s="300"/>
      <c r="LPE34" s="273"/>
      <c r="LPF34" s="273"/>
      <c r="LPG34" s="273"/>
      <c r="LPH34" s="273"/>
      <c r="LPI34" s="273"/>
      <c r="LPJ34" s="273"/>
      <c r="LPK34" s="285"/>
      <c r="LPL34" s="353"/>
      <c r="LPM34" s="355"/>
      <c r="LPN34" s="23"/>
      <c r="LPO34" s="277"/>
      <c r="LPP34" s="300"/>
      <c r="LPQ34" s="300"/>
      <c r="LPR34" s="269"/>
      <c r="LPS34" s="300"/>
      <c r="LPT34" s="300"/>
      <c r="LPU34" s="273"/>
      <c r="LPV34" s="273"/>
      <c r="LPW34" s="273"/>
      <c r="LPX34" s="273"/>
      <c r="LPY34" s="273"/>
      <c r="LPZ34" s="273"/>
      <c r="LQA34" s="285"/>
      <c r="LQB34" s="353"/>
      <c r="LQC34" s="355"/>
      <c r="LQD34" s="23"/>
      <c r="LQE34" s="277"/>
      <c r="LQF34" s="300"/>
      <c r="LQG34" s="300"/>
      <c r="LQH34" s="269"/>
      <c r="LQI34" s="300"/>
      <c r="LQJ34" s="300"/>
      <c r="LQK34" s="273"/>
      <c r="LQL34" s="273"/>
      <c r="LQM34" s="273"/>
      <c r="LQN34" s="273"/>
      <c r="LQO34" s="273"/>
      <c r="LQP34" s="273"/>
      <c r="LQQ34" s="285"/>
      <c r="LQR34" s="353"/>
      <c r="LQS34" s="355"/>
      <c r="LQT34" s="23"/>
      <c r="LQU34" s="277"/>
      <c r="LQV34" s="300"/>
      <c r="LQW34" s="300"/>
      <c r="LQX34" s="269"/>
      <c r="LQY34" s="300"/>
      <c r="LQZ34" s="300"/>
      <c r="LRA34" s="273"/>
      <c r="LRB34" s="273"/>
      <c r="LRC34" s="273"/>
      <c r="LRD34" s="273"/>
      <c r="LRE34" s="273"/>
      <c r="LRF34" s="273"/>
      <c r="LRG34" s="285"/>
      <c r="LRH34" s="353"/>
      <c r="LRI34" s="355"/>
      <c r="LRJ34" s="23"/>
      <c r="LRK34" s="277"/>
      <c r="LRL34" s="300"/>
      <c r="LRM34" s="300"/>
      <c r="LRN34" s="269"/>
      <c r="LRO34" s="300"/>
      <c r="LRP34" s="300"/>
      <c r="LRQ34" s="273"/>
      <c r="LRR34" s="273"/>
      <c r="LRS34" s="273"/>
      <c r="LRT34" s="273"/>
      <c r="LRU34" s="273"/>
      <c r="LRV34" s="273"/>
      <c r="LRW34" s="285"/>
      <c r="LRX34" s="353"/>
      <c r="LRY34" s="355"/>
      <c r="LRZ34" s="23"/>
      <c r="LSA34" s="277"/>
      <c r="LSB34" s="300"/>
      <c r="LSC34" s="300"/>
      <c r="LSD34" s="269"/>
      <c r="LSE34" s="300"/>
      <c r="LSF34" s="300"/>
      <c r="LSG34" s="273"/>
      <c r="LSH34" s="273"/>
      <c r="LSI34" s="273"/>
      <c r="LSJ34" s="273"/>
      <c r="LSK34" s="273"/>
      <c r="LSL34" s="273"/>
      <c r="LSM34" s="285"/>
      <c r="LSN34" s="353"/>
      <c r="LSO34" s="355"/>
      <c r="LSP34" s="23"/>
      <c r="LSQ34" s="277"/>
      <c r="LSR34" s="300"/>
      <c r="LSS34" s="300"/>
      <c r="LST34" s="269"/>
      <c r="LSU34" s="300"/>
      <c r="LSV34" s="300"/>
      <c r="LSW34" s="273"/>
      <c r="LSX34" s="273"/>
      <c r="LSY34" s="273"/>
      <c r="LSZ34" s="273"/>
      <c r="LTA34" s="273"/>
      <c r="LTB34" s="273"/>
      <c r="LTC34" s="285"/>
      <c r="LTD34" s="353"/>
      <c r="LTE34" s="355"/>
      <c r="LTF34" s="23"/>
      <c r="LTG34" s="277"/>
      <c r="LTH34" s="300"/>
      <c r="LTI34" s="300"/>
      <c r="LTJ34" s="269"/>
      <c r="LTK34" s="300"/>
      <c r="LTL34" s="300"/>
      <c r="LTM34" s="273"/>
      <c r="LTN34" s="273"/>
      <c r="LTO34" s="273"/>
      <c r="LTP34" s="273"/>
      <c r="LTQ34" s="273"/>
      <c r="LTR34" s="273"/>
      <c r="LTS34" s="285"/>
      <c r="LTT34" s="353"/>
      <c r="LTU34" s="355"/>
      <c r="LTV34" s="23"/>
      <c r="LTW34" s="277"/>
      <c r="LTX34" s="300"/>
      <c r="LTY34" s="300"/>
      <c r="LTZ34" s="269"/>
      <c r="LUA34" s="300"/>
      <c r="LUB34" s="300"/>
      <c r="LUC34" s="273"/>
      <c r="LUD34" s="273"/>
      <c r="LUE34" s="273"/>
      <c r="LUF34" s="273"/>
      <c r="LUG34" s="273"/>
      <c r="LUH34" s="273"/>
      <c r="LUI34" s="285"/>
      <c r="LUJ34" s="353"/>
      <c r="LUK34" s="355"/>
      <c r="LUL34" s="23"/>
      <c r="LUM34" s="277"/>
      <c r="LUN34" s="300"/>
      <c r="LUO34" s="300"/>
      <c r="LUP34" s="269"/>
      <c r="LUQ34" s="300"/>
      <c r="LUR34" s="300"/>
      <c r="LUS34" s="273"/>
      <c r="LUT34" s="273"/>
      <c r="LUU34" s="273"/>
      <c r="LUV34" s="273"/>
      <c r="LUW34" s="273"/>
      <c r="LUX34" s="273"/>
      <c r="LUY34" s="285"/>
      <c r="LUZ34" s="353"/>
      <c r="LVA34" s="355"/>
      <c r="LVB34" s="23"/>
      <c r="LVC34" s="277"/>
      <c r="LVD34" s="300"/>
      <c r="LVE34" s="300"/>
      <c r="LVF34" s="269"/>
      <c r="LVG34" s="300"/>
      <c r="LVH34" s="300"/>
      <c r="LVI34" s="273"/>
      <c r="LVJ34" s="273"/>
      <c r="LVK34" s="273"/>
      <c r="LVL34" s="273"/>
      <c r="LVM34" s="273"/>
      <c r="LVN34" s="273"/>
      <c r="LVO34" s="285"/>
      <c r="LVP34" s="353"/>
      <c r="LVQ34" s="355"/>
      <c r="LVR34" s="23"/>
      <c r="LVS34" s="277"/>
      <c r="LVT34" s="300"/>
      <c r="LVU34" s="300"/>
      <c r="LVV34" s="269"/>
      <c r="LVW34" s="300"/>
      <c r="LVX34" s="300"/>
      <c r="LVY34" s="273"/>
      <c r="LVZ34" s="273"/>
      <c r="LWA34" s="273"/>
      <c r="LWB34" s="273"/>
      <c r="LWC34" s="273"/>
      <c r="LWD34" s="273"/>
      <c r="LWE34" s="285"/>
      <c r="LWF34" s="353"/>
      <c r="LWG34" s="355"/>
      <c r="LWH34" s="23"/>
      <c r="LWI34" s="277"/>
      <c r="LWJ34" s="300"/>
      <c r="LWK34" s="300"/>
      <c r="LWL34" s="269"/>
      <c r="LWM34" s="300"/>
      <c r="LWN34" s="300"/>
      <c r="LWO34" s="273"/>
      <c r="LWP34" s="273"/>
      <c r="LWQ34" s="273"/>
      <c r="LWR34" s="273"/>
      <c r="LWS34" s="273"/>
      <c r="LWT34" s="273"/>
      <c r="LWU34" s="285"/>
      <c r="LWV34" s="353"/>
      <c r="LWW34" s="355"/>
      <c r="LWX34" s="23"/>
      <c r="LWY34" s="277"/>
      <c r="LWZ34" s="300"/>
      <c r="LXA34" s="300"/>
      <c r="LXB34" s="269"/>
      <c r="LXC34" s="300"/>
      <c r="LXD34" s="300"/>
      <c r="LXE34" s="273"/>
      <c r="LXF34" s="273"/>
      <c r="LXG34" s="273"/>
      <c r="LXH34" s="273"/>
      <c r="LXI34" s="273"/>
      <c r="LXJ34" s="273"/>
      <c r="LXK34" s="285"/>
      <c r="LXL34" s="353"/>
      <c r="LXM34" s="355"/>
      <c r="LXN34" s="23"/>
      <c r="LXO34" s="277"/>
      <c r="LXP34" s="300"/>
      <c r="LXQ34" s="300"/>
      <c r="LXR34" s="269"/>
      <c r="LXS34" s="300"/>
      <c r="LXT34" s="300"/>
      <c r="LXU34" s="273"/>
      <c r="LXV34" s="273"/>
      <c r="LXW34" s="273"/>
      <c r="LXX34" s="273"/>
      <c r="LXY34" s="273"/>
      <c r="LXZ34" s="273"/>
      <c r="LYA34" s="285"/>
      <c r="LYB34" s="353"/>
      <c r="LYC34" s="355"/>
      <c r="LYD34" s="23"/>
      <c r="LYE34" s="277"/>
      <c r="LYF34" s="300"/>
      <c r="LYG34" s="300"/>
      <c r="LYH34" s="269"/>
      <c r="LYI34" s="300"/>
      <c r="LYJ34" s="300"/>
      <c r="LYK34" s="273"/>
      <c r="LYL34" s="273"/>
      <c r="LYM34" s="273"/>
      <c r="LYN34" s="273"/>
      <c r="LYO34" s="273"/>
      <c r="LYP34" s="273"/>
      <c r="LYQ34" s="285"/>
      <c r="LYR34" s="353"/>
      <c r="LYS34" s="355"/>
      <c r="LYT34" s="23"/>
      <c r="LYU34" s="277"/>
      <c r="LYV34" s="300"/>
      <c r="LYW34" s="300"/>
      <c r="LYX34" s="269"/>
      <c r="LYY34" s="300"/>
      <c r="LYZ34" s="300"/>
      <c r="LZA34" s="273"/>
      <c r="LZB34" s="273"/>
      <c r="LZC34" s="273"/>
      <c r="LZD34" s="273"/>
      <c r="LZE34" s="273"/>
      <c r="LZF34" s="273"/>
      <c r="LZG34" s="285"/>
      <c r="LZH34" s="353"/>
      <c r="LZI34" s="355"/>
      <c r="LZJ34" s="23"/>
      <c r="LZK34" s="277"/>
      <c r="LZL34" s="300"/>
      <c r="LZM34" s="300"/>
      <c r="LZN34" s="269"/>
      <c r="LZO34" s="300"/>
      <c r="LZP34" s="300"/>
      <c r="LZQ34" s="273"/>
      <c r="LZR34" s="273"/>
      <c r="LZS34" s="273"/>
      <c r="LZT34" s="273"/>
      <c r="LZU34" s="273"/>
      <c r="LZV34" s="273"/>
      <c r="LZW34" s="285"/>
      <c r="LZX34" s="353"/>
      <c r="LZY34" s="355"/>
      <c r="LZZ34" s="23"/>
      <c r="MAA34" s="277"/>
      <c r="MAB34" s="300"/>
      <c r="MAC34" s="300"/>
      <c r="MAD34" s="269"/>
      <c r="MAE34" s="300"/>
      <c r="MAF34" s="300"/>
      <c r="MAG34" s="273"/>
      <c r="MAH34" s="273"/>
      <c r="MAI34" s="273"/>
      <c r="MAJ34" s="273"/>
      <c r="MAK34" s="273"/>
      <c r="MAL34" s="273"/>
      <c r="MAM34" s="285"/>
      <c r="MAN34" s="353"/>
      <c r="MAO34" s="355"/>
      <c r="MAP34" s="23"/>
      <c r="MAQ34" s="277"/>
      <c r="MAR34" s="300"/>
      <c r="MAS34" s="300"/>
      <c r="MAT34" s="269"/>
      <c r="MAU34" s="300"/>
      <c r="MAV34" s="300"/>
      <c r="MAW34" s="273"/>
      <c r="MAX34" s="273"/>
      <c r="MAY34" s="273"/>
      <c r="MAZ34" s="273"/>
      <c r="MBA34" s="273"/>
      <c r="MBB34" s="273"/>
      <c r="MBC34" s="285"/>
      <c r="MBD34" s="353"/>
      <c r="MBE34" s="355"/>
      <c r="MBF34" s="23"/>
      <c r="MBG34" s="277"/>
      <c r="MBH34" s="300"/>
      <c r="MBI34" s="300"/>
      <c r="MBJ34" s="269"/>
      <c r="MBK34" s="300"/>
      <c r="MBL34" s="300"/>
      <c r="MBM34" s="273"/>
      <c r="MBN34" s="273"/>
      <c r="MBO34" s="273"/>
      <c r="MBP34" s="273"/>
      <c r="MBQ34" s="273"/>
      <c r="MBR34" s="273"/>
      <c r="MBS34" s="285"/>
      <c r="MBT34" s="353"/>
      <c r="MBU34" s="355"/>
      <c r="MBV34" s="23"/>
      <c r="MBW34" s="277"/>
      <c r="MBX34" s="300"/>
      <c r="MBY34" s="300"/>
      <c r="MBZ34" s="269"/>
      <c r="MCA34" s="300"/>
      <c r="MCB34" s="300"/>
      <c r="MCC34" s="273"/>
      <c r="MCD34" s="273"/>
      <c r="MCE34" s="273"/>
      <c r="MCF34" s="273"/>
      <c r="MCG34" s="273"/>
      <c r="MCH34" s="273"/>
      <c r="MCI34" s="285"/>
      <c r="MCJ34" s="353"/>
      <c r="MCK34" s="355"/>
      <c r="MCL34" s="23"/>
      <c r="MCM34" s="277"/>
      <c r="MCN34" s="300"/>
      <c r="MCO34" s="300"/>
      <c r="MCP34" s="269"/>
      <c r="MCQ34" s="300"/>
      <c r="MCR34" s="300"/>
      <c r="MCS34" s="273"/>
      <c r="MCT34" s="273"/>
      <c r="MCU34" s="273"/>
      <c r="MCV34" s="273"/>
      <c r="MCW34" s="273"/>
      <c r="MCX34" s="273"/>
      <c r="MCY34" s="285"/>
      <c r="MCZ34" s="353"/>
      <c r="MDA34" s="355"/>
      <c r="MDB34" s="23"/>
      <c r="MDC34" s="277"/>
      <c r="MDD34" s="300"/>
      <c r="MDE34" s="300"/>
      <c r="MDF34" s="269"/>
      <c r="MDG34" s="300"/>
      <c r="MDH34" s="300"/>
      <c r="MDI34" s="273"/>
      <c r="MDJ34" s="273"/>
      <c r="MDK34" s="273"/>
      <c r="MDL34" s="273"/>
      <c r="MDM34" s="273"/>
      <c r="MDN34" s="273"/>
      <c r="MDO34" s="285"/>
      <c r="MDP34" s="353"/>
      <c r="MDQ34" s="355"/>
      <c r="MDR34" s="23"/>
      <c r="MDS34" s="277"/>
      <c r="MDT34" s="300"/>
      <c r="MDU34" s="300"/>
      <c r="MDV34" s="269"/>
      <c r="MDW34" s="300"/>
      <c r="MDX34" s="300"/>
      <c r="MDY34" s="273"/>
      <c r="MDZ34" s="273"/>
      <c r="MEA34" s="273"/>
      <c r="MEB34" s="273"/>
      <c r="MEC34" s="273"/>
      <c r="MED34" s="273"/>
      <c r="MEE34" s="285"/>
      <c r="MEF34" s="353"/>
      <c r="MEG34" s="355"/>
      <c r="MEH34" s="23"/>
      <c r="MEI34" s="277"/>
      <c r="MEJ34" s="300"/>
      <c r="MEK34" s="300"/>
      <c r="MEL34" s="269"/>
      <c r="MEM34" s="300"/>
      <c r="MEN34" s="300"/>
      <c r="MEO34" s="273"/>
      <c r="MEP34" s="273"/>
      <c r="MEQ34" s="273"/>
      <c r="MER34" s="273"/>
      <c r="MES34" s="273"/>
      <c r="MET34" s="273"/>
      <c r="MEU34" s="285"/>
      <c r="MEV34" s="353"/>
      <c r="MEW34" s="355"/>
      <c r="MEX34" s="23"/>
      <c r="MEY34" s="277"/>
      <c r="MEZ34" s="300"/>
      <c r="MFA34" s="300"/>
      <c r="MFB34" s="269"/>
      <c r="MFC34" s="300"/>
      <c r="MFD34" s="300"/>
      <c r="MFE34" s="273"/>
      <c r="MFF34" s="273"/>
      <c r="MFG34" s="273"/>
      <c r="MFH34" s="273"/>
      <c r="MFI34" s="273"/>
      <c r="MFJ34" s="273"/>
      <c r="MFK34" s="285"/>
      <c r="MFL34" s="353"/>
      <c r="MFM34" s="355"/>
      <c r="MFN34" s="23"/>
      <c r="MFO34" s="277"/>
      <c r="MFP34" s="300"/>
      <c r="MFQ34" s="300"/>
      <c r="MFR34" s="269"/>
      <c r="MFS34" s="300"/>
      <c r="MFT34" s="300"/>
      <c r="MFU34" s="273"/>
      <c r="MFV34" s="273"/>
      <c r="MFW34" s="273"/>
      <c r="MFX34" s="273"/>
      <c r="MFY34" s="273"/>
      <c r="MFZ34" s="273"/>
      <c r="MGA34" s="285"/>
      <c r="MGB34" s="353"/>
      <c r="MGC34" s="355"/>
      <c r="MGD34" s="23"/>
      <c r="MGE34" s="277"/>
      <c r="MGF34" s="300"/>
      <c r="MGG34" s="300"/>
      <c r="MGH34" s="269"/>
      <c r="MGI34" s="300"/>
      <c r="MGJ34" s="300"/>
      <c r="MGK34" s="273"/>
      <c r="MGL34" s="273"/>
      <c r="MGM34" s="273"/>
      <c r="MGN34" s="273"/>
      <c r="MGO34" s="273"/>
      <c r="MGP34" s="273"/>
      <c r="MGQ34" s="285"/>
      <c r="MGR34" s="353"/>
      <c r="MGS34" s="355"/>
      <c r="MGT34" s="23"/>
      <c r="MGU34" s="277"/>
      <c r="MGV34" s="300"/>
      <c r="MGW34" s="300"/>
      <c r="MGX34" s="269"/>
      <c r="MGY34" s="300"/>
      <c r="MGZ34" s="300"/>
      <c r="MHA34" s="273"/>
      <c r="MHB34" s="273"/>
      <c r="MHC34" s="273"/>
      <c r="MHD34" s="273"/>
      <c r="MHE34" s="273"/>
      <c r="MHF34" s="273"/>
      <c r="MHG34" s="285"/>
      <c r="MHH34" s="353"/>
      <c r="MHI34" s="355"/>
      <c r="MHJ34" s="23"/>
      <c r="MHK34" s="277"/>
      <c r="MHL34" s="300"/>
      <c r="MHM34" s="300"/>
      <c r="MHN34" s="269"/>
      <c r="MHO34" s="300"/>
      <c r="MHP34" s="300"/>
      <c r="MHQ34" s="273"/>
      <c r="MHR34" s="273"/>
      <c r="MHS34" s="273"/>
      <c r="MHT34" s="273"/>
      <c r="MHU34" s="273"/>
      <c r="MHV34" s="273"/>
      <c r="MHW34" s="285"/>
      <c r="MHX34" s="353"/>
      <c r="MHY34" s="355"/>
      <c r="MHZ34" s="23"/>
      <c r="MIA34" s="277"/>
      <c r="MIB34" s="300"/>
      <c r="MIC34" s="300"/>
      <c r="MID34" s="269"/>
      <c r="MIE34" s="300"/>
      <c r="MIF34" s="300"/>
      <c r="MIG34" s="273"/>
      <c r="MIH34" s="273"/>
      <c r="MII34" s="273"/>
      <c r="MIJ34" s="273"/>
      <c r="MIK34" s="273"/>
      <c r="MIL34" s="273"/>
      <c r="MIM34" s="285"/>
      <c r="MIN34" s="353"/>
      <c r="MIO34" s="355"/>
      <c r="MIP34" s="23"/>
      <c r="MIQ34" s="277"/>
      <c r="MIR34" s="300"/>
      <c r="MIS34" s="300"/>
      <c r="MIT34" s="269"/>
      <c r="MIU34" s="300"/>
      <c r="MIV34" s="300"/>
      <c r="MIW34" s="273"/>
      <c r="MIX34" s="273"/>
      <c r="MIY34" s="273"/>
      <c r="MIZ34" s="273"/>
      <c r="MJA34" s="273"/>
      <c r="MJB34" s="273"/>
      <c r="MJC34" s="285"/>
      <c r="MJD34" s="353"/>
      <c r="MJE34" s="355"/>
      <c r="MJF34" s="23"/>
      <c r="MJG34" s="277"/>
      <c r="MJH34" s="300"/>
      <c r="MJI34" s="300"/>
      <c r="MJJ34" s="269"/>
      <c r="MJK34" s="300"/>
      <c r="MJL34" s="300"/>
      <c r="MJM34" s="273"/>
      <c r="MJN34" s="273"/>
      <c r="MJO34" s="273"/>
      <c r="MJP34" s="273"/>
      <c r="MJQ34" s="273"/>
      <c r="MJR34" s="273"/>
      <c r="MJS34" s="285"/>
      <c r="MJT34" s="353"/>
      <c r="MJU34" s="355"/>
      <c r="MJV34" s="23"/>
      <c r="MJW34" s="277"/>
      <c r="MJX34" s="300"/>
      <c r="MJY34" s="300"/>
      <c r="MJZ34" s="269"/>
      <c r="MKA34" s="300"/>
      <c r="MKB34" s="300"/>
      <c r="MKC34" s="273"/>
      <c r="MKD34" s="273"/>
      <c r="MKE34" s="273"/>
      <c r="MKF34" s="273"/>
      <c r="MKG34" s="273"/>
      <c r="MKH34" s="273"/>
      <c r="MKI34" s="285"/>
      <c r="MKJ34" s="353"/>
      <c r="MKK34" s="355"/>
      <c r="MKL34" s="23"/>
      <c r="MKM34" s="277"/>
      <c r="MKN34" s="300"/>
      <c r="MKO34" s="300"/>
      <c r="MKP34" s="269"/>
      <c r="MKQ34" s="300"/>
      <c r="MKR34" s="300"/>
      <c r="MKS34" s="273"/>
      <c r="MKT34" s="273"/>
      <c r="MKU34" s="273"/>
      <c r="MKV34" s="273"/>
      <c r="MKW34" s="273"/>
      <c r="MKX34" s="273"/>
      <c r="MKY34" s="285"/>
      <c r="MKZ34" s="353"/>
      <c r="MLA34" s="355"/>
      <c r="MLB34" s="23"/>
      <c r="MLC34" s="277"/>
      <c r="MLD34" s="300"/>
      <c r="MLE34" s="300"/>
      <c r="MLF34" s="269"/>
      <c r="MLG34" s="300"/>
      <c r="MLH34" s="300"/>
      <c r="MLI34" s="273"/>
      <c r="MLJ34" s="273"/>
      <c r="MLK34" s="273"/>
      <c r="MLL34" s="273"/>
      <c r="MLM34" s="273"/>
      <c r="MLN34" s="273"/>
      <c r="MLO34" s="285"/>
      <c r="MLP34" s="353"/>
      <c r="MLQ34" s="355"/>
      <c r="MLR34" s="23"/>
      <c r="MLS34" s="277"/>
      <c r="MLT34" s="300"/>
      <c r="MLU34" s="300"/>
      <c r="MLV34" s="269"/>
      <c r="MLW34" s="300"/>
      <c r="MLX34" s="300"/>
      <c r="MLY34" s="273"/>
      <c r="MLZ34" s="273"/>
      <c r="MMA34" s="273"/>
      <c r="MMB34" s="273"/>
      <c r="MMC34" s="273"/>
      <c r="MMD34" s="273"/>
      <c r="MME34" s="285"/>
      <c r="MMF34" s="353"/>
      <c r="MMG34" s="355"/>
      <c r="MMH34" s="23"/>
      <c r="MMI34" s="277"/>
      <c r="MMJ34" s="300"/>
      <c r="MMK34" s="300"/>
      <c r="MML34" s="269"/>
      <c r="MMM34" s="300"/>
      <c r="MMN34" s="300"/>
      <c r="MMO34" s="273"/>
      <c r="MMP34" s="273"/>
      <c r="MMQ34" s="273"/>
      <c r="MMR34" s="273"/>
      <c r="MMS34" s="273"/>
      <c r="MMT34" s="273"/>
      <c r="MMU34" s="285"/>
      <c r="MMV34" s="353"/>
      <c r="MMW34" s="355"/>
      <c r="MMX34" s="23"/>
      <c r="MMY34" s="277"/>
      <c r="MMZ34" s="300"/>
      <c r="MNA34" s="300"/>
      <c r="MNB34" s="269"/>
      <c r="MNC34" s="300"/>
      <c r="MND34" s="300"/>
      <c r="MNE34" s="273"/>
      <c r="MNF34" s="273"/>
      <c r="MNG34" s="273"/>
      <c r="MNH34" s="273"/>
      <c r="MNI34" s="273"/>
      <c r="MNJ34" s="273"/>
      <c r="MNK34" s="285"/>
      <c r="MNL34" s="353"/>
      <c r="MNM34" s="355"/>
      <c r="MNN34" s="23"/>
      <c r="MNO34" s="277"/>
      <c r="MNP34" s="300"/>
      <c r="MNQ34" s="300"/>
      <c r="MNR34" s="269"/>
      <c r="MNS34" s="300"/>
      <c r="MNT34" s="300"/>
      <c r="MNU34" s="273"/>
      <c r="MNV34" s="273"/>
      <c r="MNW34" s="273"/>
      <c r="MNX34" s="273"/>
      <c r="MNY34" s="273"/>
      <c r="MNZ34" s="273"/>
      <c r="MOA34" s="285"/>
      <c r="MOB34" s="353"/>
      <c r="MOC34" s="355"/>
      <c r="MOD34" s="23"/>
      <c r="MOE34" s="277"/>
      <c r="MOF34" s="300"/>
      <c r="MOG34" s="300"/>
      <c r="MOH34" s="269"/>
      <c r="MOI34" s="300"/>
      <c r="MOJ34" s="300"/>
      <c r="MOK34" s="273"/>
      <c r="MOL34" s="273"/>
      <c r="MOM34" s="273"/>
      <c r="MON34" s="273"/>
      <c r="MOO34" s="273"/>
      <c r="MOP34" s="273"/>
      <c r="MOQ34" s="285"/>
      <c r="MOR34" s="353"/>
      <c r="MOS34" s="355"/>
      <c r="MOT34" s="23"/>
      <c r="MOU34" s="277"/>
      <c r="MOV34" s="300"/>
      <c r="MOW34" s="300"/>
      <c r="MOX34" s="269"/>
      <c r="MOY34" s="300"/>
      <c r="MOZ34" s="300"/>
      <c r="MPA34" s="273"/>
      <c r="MPB34" s="273"/>
      <c r="MPC34" s="273"/>
      <c r="MPD34" s="273"/>
      <c r="MPE34" s="273"/>
      <c r="MPF34" s="273"/>
      <c r="MPG34" s="285"/>
      <c r="MPH34" s="353"/>
      <c r="MPI34" s="355"/>
      <c r="MPJ34" s="23"/>
      <c r="MPK34" s="277"/>
      <c r="MPL34" s="300"/>
      <c r="MPM34" s="300"/>
      <c r="MPN34" s="269"/>
      <c r="MPO34" s="300"/>
      <c r="MPP34" s="300"/>
      <c r="MPQ34" s="273"/>
      <c r="MPR34" s="273"/>
      <c r="MPS34" s="273"/>
      <c r="MPT34" s="273"/>
      <c r="MPU34" s="273"/>
      <c r="MPV34" s="273"/>
      <c r="MPW34" s="285"/>
      <c r="MPX34" s="353"/>
      <c r="MPY34" s="355"/>
      <c r="MPZ34" s="23"/>
      <c r="MQA34" s="277"/>
      <c r="MQB34" s="300"/>
      <c r="MQC34" s="300"/>
      <c r="MQD34" s="269"/>
      <c r="MQE34" s="300"/>
      <c r="MQF34" s="300"/>
      <c r="MQG34" s="273"/>
      <c r="MQH34" s="273"/>
      <c r="MQI34" s="273"/>
      <c r="MQJ34" s="273"/>
      <c r="MQK34" s="273"/>
      <c r="MQL34" s="273"/>
      <c r="MQM34" s="285"/>
      <c r="MQN34" s="353"/>
      <c r="MQO34" s="355"/>
      <c r="MQP34" s="23"/>
      <c r="MQQ34" s="277"/>
      <c r="MQR34" s="300"/>
      <c r="MQS34" s="300"/>
      <c r="MQT34" s="269"/>
      <c r="MQU34" s="300"/>
      <c r="MQV34" s="300"/>
      <c r="MQW34" s="273"/>
      <c r="MQX34" s="273"/>
      <c r="MQY34" s="273"/>
      <c r="MQZ34" s="273"/>
      <c r="MRA34" s="273"/>
      <c r="MRB34" s="273"/>
      <c r="MRC34" s="285"/>
      <c r="MRD34" s="353"/>
      <c r="MRE34" s="355"/>
      <c r="MRF34" s="23"/>
      <c r="MRG34" s="277"/>
      <c r="MRH34" s="300"/>
      <c r="MRI34" s="300"/>
      <c r="MRJ34" s="269"/>
      <c r="MRK34" s="300"/>
      <c r="MRL34" s="300"/>
      <c r="MRM34" s="273"/>
      <c r="MRN34" s="273"/>
      <c r="MRO34" s="273"/>
      <c r="MRP34" s="273"/>
      <c r="MRQ34" s="273"/>
      <c r="MRR34" s="273"/>
      <c r="MRS34" s="285"/>
      <c r="MRT34" s="353"/>
      <c r="MRU34" s="355"/>
      <c r="MRV34" s="23"/>
      <c r="MRW34" s="277"/>
      <c r="MRX34" s="300"/>
      <c r="MRY34" s="300"/>
      <c r="MRZ34" s="269"/>
      <c r="MSA34" s="300"/>
      <c r="MSB34" s="300"/>
      <c r="MSC34" s="273"/>
      <c r="MSD34" s="273"/>
      <c r="MSE34" s="273"/>
      <c r="MSF34" s="273"/>
      <c r="MSG34" s="273"/>
      <c r="MSH34" s="273"/>
      <c r="MSI34" s="285"/>
      <c r="MSJ34" s="353"/>
      <c r="MSK34" s="355"/>
      <c r="MSL34" s="23"/>
      <c r="MSM34" s="277"/>
      <c r="MSN34" s="300"/>
      <c r="MSO34" s="300"/>
      <c r="MSP34" s="269"/>
      <c r="MSQ34" s="300"/>
      <c r="MSR34" s="300"/>
      <c r="MSS34" s="273"/>
      <c r="MST34" s="273"/>
      <c r="MSU34" s="273"/>
      <c r="MSV34" s="273"/>
      <c r="MSW34" s="273"/>
      <c r="MSX34" s="273"/>
      <c r="MSY34" s="285"/>
      <c r="MSZ34" s="353"/>
      <c r="MTA34" s="355"/>
      <c r="MTB34" s="23"/>
      <c r="MTC34" s="277"/>
      <c r="MTD34" s="300"/>
      <c r="MTE34" s="300"/>
      <c r="MTF34" s="269"/>
      <c r="MTG34" s="300"/>
      <c r="MTH34" s="300"/>
      <c r="MTI34" s="273"/>
      <c r="MTJ34" s="273"/>
      <c r="MTK34" s="273"/>
      <c r="MTL34" s="273"/>
      <c r="MTM34" s="273"/>
      <c r="MTN34" s="273"/>
      <c r="MTO34" s="285"/>
      <c r="MTP34" s="353"/>
      <c r="MTQ34" s="355"/>
      <c r="MTR34" s="23"/>
      <c r="MTS34" s="277"/>
      <c r="MTT34" s="300"/>
      <c r="MTU34" s="300"/>
      <c r="MTV34" s="269"/>
      <c r="MTW34" s="300"/>
      <c r="MTX34" s="300"/>
      <c r="MTY34" s="273"/>
      <c r="MTZ34" s="273"/>
      <c r="MUA34" s="273"/>
      <c r="MUB34" s="273"/>
      <c r="MUC34" s="273"/>
      <c r="MUD34" s="273"/>
      <c r="MUE34" s="285"/>
      <c r="MUF34" s="353"/>
      <c r="MUG34" s="355"/>
      <c r="MUH34" s="23"/>
      <c r="MUI34" s="277"/>
      <c r="MUJ34" s="300"/>
      <c r="MUK34" s="300"/>
      <c r="MUL34" s="269"/>
      <c r="MUM34" s="300"/>
      <c r="MUN34" s="300"/>
      <c r="MUO34" s="273"/>
      <c r="MUP34" s="273"/>
      <c r="MUQ34" s="273"/>
      <c r="MUR34" s="273"/>
      <c r="MUS34" s="273"/>
      <c r="MUT34" s="273"/>
      <c r="MUU34" s="285"/>
      <c r="MUV34" s="353"/>
      <c r="MUW34" s="355"/>
      <c r="MUX34" s="23"/>
      <c r="MUY34" s="277"/>
      <c r="MUZ34" s="300"/>
      <c r="MVA34" s="300"/>
      <c r="MVB34" s="269"/>
      <c r="MVC34" s="300"/>
      <c r="MVD34" s="300"/>
      <c r="MVE34" s="273"/>
      <c r="MVF34" s="273"/>
      <c r="MVG34" s="273"/>
      <c r="MVH34" s="273"/>
      <c r="MVI34" s="273"/>
      <c r="MVJ34" s="273"/>
      <c r="MVK34" s="285"/>
      <c r="MVL34" s="353"/>
      <c r="MVM34" s="355"/>
      <c r="MVN34" s="23"/>
      <c r="MVO34" s="277"/>
      <c r="MVP34" s="300"/>
      <c r="MVQ34" s="300"/>
      <c r="MVR34" s="269"/>
      <c r="MVS34" s="300"/>
      <c r="MVT34" s="300"/>
      <c r="MVU34" s="273"/>
      <c r="MVV34" s="273"/>
      <c r="MVW34" s="273"/>
      <c r="MVX34" s="273"/>
      <c r="MVY34" s="273"/>
      <c r="MVZ34" s="273"/>
      <c r="MWA34" s="285"/>
      <c r="MWB34" s="353"/>
      <c r="MWC34" s="355"/>
      <c r="MWD34" s="23"/>
      <c r="MWE34" s="277"/>
      <c r="MWF34" s="300"/>
      <c r="MWG34" s="300"/>
      <c r="MWH34" s="269"/>
      <c r="MWI34" s="300"/>
      <c r="MWJ34" s="300"/>
      <c r="MWK34" s="273"/>
      <c r="MWL34" s="273"/>
      <c r="MWM34" s="273"/>
      <c r="MWN34" s="273"/>
      <c r="MWO34" s="273"/>
      <c r="MWP34" s="273"/>
      <c r="MWQ34" s="285"/>
      <c r="MWR34" s="353"/>
      <c r="MWS34" s="355"/>
      <c r="MWT34" s="23"/>
      <c r="MWU34" s="277"/>
      <c r="MWV34" s="300"/>
      <c r="MWW34" s="300"/>
      <c r="MWX34" s="269"/>
      <c r="MWY34" s="300"/>
      <c r="MWZ34" s="300"/>
      <c r="MXA34" s="273"/>
      <c r="MXB34" s="273"/>
      <c r="MXC34" s="273"/>
      <c r="MXD34" s="273"/>
      <c r="MXE34" s="273"/>
      <c r="MXF34" s="273"/>
      <c r="MXG34" s="285"/>
      <c r="MXH34" s="353"/>
      <c r="MXI34" s="355"/>
      <c r="MXJ34" s="23"/>
      <c r="MXK34" s="277"/>
      <c r="MXL34" s="300"/>
      <c r="MXM34" s="300"/>
      <c r="MXN34" s="269"/>
      <c r="MXO34" s="300"/>
      <c r="MXP34" s="300"/>
      <c r="MXQ34" s="273"/>
      <c r="MXR34" s="273"/>
      <c r="MXS34" s="273"/>
      <c r="MXT34" s="273"/>
      <c r="MXU34" s="273"/>
      <c r="MXV34" s="273"/>
      <c r="MXW34" s="285"/>
      <c r="MXX34" s="353"/>
      <c r="MXY34" s="355"/>
      <c r="MXZ34" s="23"/>
      <c r="MYA34" s="277"/>
      <c r="MYB34" s="300"/>
      <c r="MYC34" s="300"/>
      <c r="MYD34" s="269"/>
      <c r="MYE34" s="300"/>
      <c r="MYF34" s="300"/>
      <c r="MYG34" s="273"/>
      <c r="MYH34" s="273"/>
      <c r="MYI34" s="273"/>
      <c r="MYJ34" s="273"/>
      <c r="MYK34" s="273"/>
      <c r="MYL34" s="273"/>
      <c r="MYM34" s="285"/>
      <c r="MYN34" s="353"/>
      <c r="MYO34" s="355"/>
      <c r="MYP34" s="23"/>
      <c r="MYQ34" s="277"/>
      <c r="MYR34" s="300"/>
      <c r="MYS34" s="300"/>
      <c r="MYT34" s="269"/>
      <c r="MYU34" s="300"/>
      <c r="MYV34" s="300"/>
      <c r="MYW34" s="273"/>
      <c r="MYX34" s="273"/>
      <c r="MYY34" s="273"/>
      <c r="MYZ34" s="273"/>
      <c r="MZA34" s="273"/>
      <c r="MZB34" s="273"/>
      <c r="MZC34" s="285"/>
      <c r="MZD34" s="353"/>
      <c r="MZE34" s="355"/>
      <c r="MZF34" s="23"/>
      <c r="MZG34" s="277"/>
      <c r="MZH34" s="300"/>
      <c r="MZI34" s="300"/>
      <c r="MZJ34" s="269"/>
      <c r="MZK34" s="300"/>
      <c r="MZL34" s="300"/>
      <c r="MZM34" s="273"/>
      <c r="MZN34" s="273"/>
      <c r="MZO34" s="273"/>
      <c r="MZP34" s="273"/>
      <c r="MZQ34" s="273"/>
      <c r="MZR34" s="273"/>
      <c r="MZS34" s="285"/>
      <c r="MZT34" s="353"/>
      <c r="MZU34" s="355"/>
      <c r="MZV34" s="23"/>
      <c r="MZW34" s="277"/>
      <c r="MZX34" s="300"/>
      <c r="MZY34" s="300"/>
      <c r="MZZ34" s="269"/>
      <c r="NAA34" s="300"/>
      <c r="NAB34" s="300"/>
      <c r="NAC34" s="273"/>
      <c r="NAD34" s="273"/>
      <c r="NAE34" s="273"/>
      <c r="NAF34" s="273"/>
      <c r="NAG34" s="273"/>
      <c r="NAH34" s="273"/>
      <c r="NAI34" s="285"/>
      <c r="NAJ34" s="353"/>
      <c r="NAK34" s="355"/>
      <c r="NAL34" s="23"/>
      <c r="NAM34" s="277"/>
      <c r="NAN34" s="300"/>
      <c r="NAO34" s="300"/>
      <c r="NAP34" s="269"/>
      <c r="NAQ34" s="300"/>
      <c r="NAR34" s="300"/>
      <c r="NAS34" s="273"/>
      <c r="NAT34" s="273"/>
      <c r="NAU34" s="273"/>
      <c r="NAV34" s="273"/>
      <c r="NAW34" s="273"/>
      <c r="NAX34" s="273"/>
      <c r="NAY34" s="285"/>
      <c r="NAZ34" s="353"/>
      <c r="NBA34" s="355"/>
      <c r="NBB34" s="23"/>
      <c r="NBC34" s="277"/>
      <c r="NBD34" s="300"/>
      <c r="NBE34" s="300"/>
      <c r="NBF34" s="269"/>
      <c r="NBG34" s="300"/>
      <c r="NBH34" s="300"/>
      <c r="NBI34" s="273"/>
      <c r="NBJ34" s="273"/>
      <c r="NBK34" s="273"/>
      <c r="NBL34" s="273"/>
      <c r="NBM34" s="273"/>
      <c r="NBN34" s="273"/>
      <c r="NBO34" s="285"/>
      <c r="NBP34" s="353"/>
      <c r="NBQ34" s="355"/>
      <c r="NBR34" s="23"/>
      <c r="NBS34" s="277"/>
      <c r="NBT34" s="300"/>
      <c r="NBU34" s="300"/>
      <c r="NBV34" s="269"/>
      <c r="NBW34" s="300"/>
      <c r="NBX34" s="300"/>
      <c r="NBY34" s="273"/>
      <c r="NBZ34" s="273"/>
      <c r="NCA34" s="273"/>
      <c r="NCB34" s="273"/>
      <c r="NCC34" s="273"/>
      <c r="NCD34" s="273"/>
      <c r="NCE34" s="285"/>
      <c r="NCF34" s="353"/>
      <c r="NCG34" s="355"/>
      <c r="NCH34" s="23"/>
      <c r="NCI34" s="277"/>
      <c r="NCJ34" s="300"/>
      <c r="NCK34" s="300"/>
      <c r="NCL34" s="269"/>
      <c r="NCM34" s="300"/>
      <c r="NCN34" s="300"/>
      <c r="NCO34" s="273"/>
      <c r="NCP34" s="273"/>
      <c r="NCQ34" s="273"/>
      <c r="NCR34" s="273"/>
      <c r="NCS34" s="273"/>
      <c r="NCT34" s="273"/>
      <c r="NCU34" s="285"/>
      <c r="NCV34" s="353"/>
      <c r="NCW34" s="355"/>
      <c r="NCX34" s="23"/>
      <c r="NCY34" s="277"/>
      <c r="NCZ34" s="300"/>
      <c r="NDA34" s="300"/>
      <c r="NDB34" s="269"/>
      <c r="NDC34" s="300"/>
      <c r="NDD34" s="300"/>
      <c r="NDE34" s="273"/>
      <c r="NDF34" s="273"/>
      <c r="NDG34" s="273"/>
      <c r="NDH34" s="273"/>
      <c r="NDI34" s="273"/>
      <c r="NDJ34" s="273"/>
      <c r="NDK34" s="285"/>
      <c r="NDL34" s="353"/>
      <c r="NDM34" s="355"/>
      <c r="NDN34" s="23"/>
      <c r="NDO34" s="277"/>
      <c r="NDP34" s="300"/>
      <c r="NDQ34" s="300"/>
      <c r="NDR34" s="269"/>
      <c r="NDS34" s="300"/>
      <c r="NDT34" s="300"/>
      <c r="NDU34" s="273"/>
      <c r="NDV34" s="273"/>
      <c r="NDW34" s="273"/>
      <c r="NDX34" s="273"/>
      <c r="NDY34" s="273"/>
      <c r="NDZ34" s="273"/>
      <c r="NEA34" s="285"/>
      <c r="NEB34" s="353"/>
      <c r="NEC34" s="355"/>
      <c r="NED34" s="23"/>
      <c r="NEE34" s="277"/>
      <c r="NEF34" s="300"/>
      <c r="NEG34" s="300"/>
      <c r="NEH34" s="269"/>
      <c r="NEI34" s="300"/>
      <c r="NEJ34" s="300"/>
      <c r="NEK34" s="273"/>
      <c r="NEL34" s="273"/>
      <c r="NEM34" s="273"/>
      <c r="NEN34" s="273"/>
      <c r="NEO34" s="273"/>
      <c r="NEP34" s="273"/>
      <c r="NEQ34" s="285"/>
      <c r="NER34" s="353"/>
      <c r="NES34" s="355"/>
      <c r="NET34" s="23"/>
      <c r="NEU34" s="277"/>
      <c r="NEV34" s="300"/>
      <c r="NEW34" s="300"/>
      <c r="NEX34" s="269"/>
      <c r="NEY34" s="300"/>
      <c r="NEZ34" s="300"/>
      <c r="NFA34" s="273"/>
      <c r="NFB34" s="273"/>
      <c r="NFC34" s="273"/>
      <c r="NFD34" s="273"/>
      <c r="NFE34" s="273"/>
      <c r="NFF34" s="273"/>
      <c r="NFG34" s="285"/>
      <c r="NFH34" s="353"/>
      <c r="NFI34" s="355"/>
      <c r="NFJ34" s="23"/>
      <c r="NFK34" s="277"/>
      <c r="NFL34" s="300"/>
      <c r="NFM34" s="300"/>
      <c r="NFN34" s="269"/>
      <c r="NFO34" s="300"/>
      <c r="NFP34" s="300"/>
      <c r="NFQ34" s="273"/>
      <c r="NFR34" s="273"/>
      <c r="NFS34" s="273"/>
      <c r="NFT34" s="273"/>
      <c r="NFU34" s="273"/>
      <c r="NFV34" s="273"/>
      <c r="NFW34" s="285"/>
      <c r="NFX34" s="353"/>
      <c r="NFY34" s="355"/>
      <c r="NFZ34" s="23"/>
      <c r="NGA34" s="277"/>
      <c r="NGB34" s="300"/>
      <c r="NGC34" s="300"/>
      <c r="NGD34" s="269"/>
      <c r="NGE34" s="300"/>
      <c r="NGF34" s="300"/>
      <c r="NGG34" s="273"/>
      <c r="NGH34" s="273"/>
      <c r="NGI34" s="273"/>
      <c r="NGJ34" s="273"/>
      <c r="NGK34" s="273"/>
      <c r="NGL34" s="273"/>
      <c r="NGM34" s="285"/>
      <c r="NGN34" s="353"/>
      <c r="NGO34" s="355"/>
      <c r="NGP34" s="23"/>
      <c r="NGQ34" s="277"/>
      <c r="NGR34" s="300"/>
      <c r="NGS34" s="300"/>
      <c r="NGT34" s="269"/>
      <c r="NGU34" s="300"/>
      <c r="NGV34" s="300"/>
      <c r="NGW34" s="273"/>
      <c r="NGX34" s="273"/>
      <c r="NGY34" s="273"/>
      <c r="NGZ34" s="273"/>
      <c r="NHA34" s="273"/>
      <c r="NHB34" s="273"/>
      <c r="NHC34" s="285"/>
      <c r="NHD34" s="353"/>
      <c r="NHE34" s="355"/>
      <c r="NHF34" s="23"/>
      <c r="NHG34" s="277"/>
      <c r="NHH34" s="300"/>
      <c r="NHI34" s="300"/>
      <c r="NHJ34" s="269"/>
      <c r="NHK34" s="300"/>
      <c r="NHL34" s="300"/>
      <c r="NHM34" s="273"/>
      <c r="NHN34" s="273"/>
      <c r="NHO34" s="273"/>
      <c r="NHP34" s="273"/>
      <c r="NHQ34" s="273"/>
      <c r="NHR34" s="273"/>
      <c r="NHS34" s="285"/>
      <c r="NHT34" s="353"/>
      <c r="NHU34" s="355"/>
      <c r="NHV34" s="23"/>
      <c r="NHW34" s="277"/>
      <c r="NHX34" s="300"/>
      <c r="NHY34" s="300"/>
      <c r="NHZ34" s="269"/>
      <c r="NIA34" s="300"/>
      <c r="NIB34" s="300"/>
      <c r="NIC34" s="273"/>
      <c r="NID34" s="273"/>
      <c r="NIE34" s="273"/>
      <c r="NIF34" s="273"/>
      <c r="NIG34" s="273"/>
      <c r="NIH34" s="273"/>
      <c r="NII34" s="285"/>
      <c r="NIJ34" s="353"/>
      <c r="NIK34" s="355"/>
      <c r="NIL34" s="23"/>
      <c r="NIM34" s="277"/>
      <c r="NIN34" s="300"/>
      <c r="NIO34" s="300"/>
      <c r="NIP34" s="269"/>
      <c r="NIQ34" s="300"/>
      <c r="NIR34" s="300"/>
      <c r="NIS34" s="273"/>
      <c r="NIT34" s="273"/>
      <c r="NIU34" s="273"/>
      <c r="NIV34" s="273"/>
      <c r="NIW34" s="273"/>
      <c r="NIX34" s="273"/>
      <c r="NIY34" s="285"/>
      <c r="NIZ34" s="353"/>
      <c r="NJA34" s="355"/>
      <c r="NJB34" s="23"/>
      <c r="NJC34" s="277"/>
      <c r="NJD34" s="300"/>
      <c r="NJE34" s="300"/>
      <c r="NJF34" s="269"/>
      <c r="NJG34" s="300"/>
      <c r="NJH34" s="300"/>
      <c r="NJI34" s="273"/>
      <c r="NJJ34" s="273"/>
      <c r="NJK34" s="273"/>
      <c r="NJL34" s="273"/>
      <c r="NJM34" s="273"/>
      <c r="NJN34" s="273"/>
      <c r="NJO34" s="285"/>
      <c r="NJP34" s="353"/>
      <c r="NJQ34" s="355"/>
      <c r="NJR34" s="23"/>
      <c r="NJS34" s="277"/>
      <c r="NJT34" s="300"/>
      <c r="NJU34" s="300"/>
      <c r="NJV34" s="269"/>
      <c r="NJW34" s="300"/>
      <c r="NJX34" s="300"/>
      <c r="NJY34" s="273"/>
      <c r="NJZ34" s="273"/>
      <c r="NKA34" s="273"/>
      <c r="NKB34" s="273"/>
      <c r="NKC34" s="273"/>
      <c r="NKD34" s="273"/>
      <c r="NKE34" s="285"/>
      <c r="NKF34" s="353"/>
      <c r="NKG34" s="355"/>
      <c r="NKH34" s="23"/>
      <c r="NKI34" s="277"/>
      <c r="NKJ34" s="300"/>
      <c r="NKK34" s="300"/>
      <c r="NKL34" s="269"/>
      <c r="NKM34" s="300"/>
      <c r="NKN34" s="300"/>
      <c r="NKO34" s="273"/>
      <c r="NKP34" s="273"/>
      <c r="NKQ34" s="273"/>
      <c r="NKR34" s="273"/>
      <c r="NKS34" s="273"/>
      <c r="NKT34" s="273"/>
      <c r="NKU34" s="285"/>
      <c r="NKV34" s="353"/>
      <c r="NKW34" s="355"/>
      <c r="NKX34" s="23"/>
      <c r="NKY34" s="277"/>
      <c r="NKZ34" s="300"/>
      <c r="NLA34" s="300"/>
      <c r="NLB34" s="269"/>
      <c r="NLC34" s="300"/>
      <c r="NLD34" s="300"/>
      <c r="NLE34" s="273"/>
      <c r="NLF34" s="273"/>
      <c r="NLG34" s="273"/>
      <c r="NLH34" s="273"/>
      <c r="NLI34" s="273"/>
      <c r="NLJ34" s="273"/>
      <c r="NLK34" s="285"/>
      <c r="NLL34" s="353"/>
      <c r="NLM34" s="355"/>
      <c r="NLN34" s="23"/>
      <c r="NLO34" s="277"/>
      <c r="NLP34" s="300"/>
      <c r="NLQ34" s="300"/>
      <c r="NLR34" s="269"/>
      <c r="NLS34" s="300"/>
      <c r="NLT34" s="300"/>
      <c r="NLU34" s="273"/>
      <c r="NLV34" s="273"/>
      <c r="NLW34" s="273"/>
      <c r="NLX34" s="273"/>
      <c r="NLY34" s="273"/>
      <c r="NLZ34" s="273"/>
      <c r="NMA34" s="285"/>
      <c r="NMB34" s="353"/>
      <c r="NMC34" s="355"/>
      <c r="NMD34" s="23"/>
      <c r="NME34" s="277"/>
      <c r="NMF34" s="300"/>
      <c r="NMG34" s="300"/>
      <c r="NMH34" s="269"/>
      <c r="NMI34" s="300"/>
      <c r="NMJ34" s="300"/>
      <c r="NMK34" s="273"/>
      <c r="NML34" s="273"/>
      <c r="NMM34" s="273"/>
      <c r="NMN34" s="273"/>
      <c r="NMO34" s="273"/>
      <c r="NMP34" s="273"/>
      <c r="NMQ34" s="285"/>
      <c r="NMR34" s="353"/>
      <c r="NMS34" s="355"/>
      <c r="NMT34" s="23"/>
      <c r="NMU34" s="277"/>
      <c r="NMV34" s="300"/>
      <c r="NMW34" s="300"/>
      <c r="NMX34" s="269"/>
      <c r="NMY34" s="300"/>
      <c r="NMZ34" s="300"/>
      <c r="NNA34" s="273"/>
      <c r="NNB34" s="273"/>
      <c r="NNC34" s="273"/>
      <c r="NND34" s="273"/>
      <c r="NNE34" s="273"/>
      <c r="NNF34" s="273"/>
      <c r="NNG34" s="285"/>
      <c r="NNH34" s="353"/>
      <c r="NNI34" s="355"/>
      <c r="NNJ34" s="23"/>
      <c r="NNK34" s="277"/>
      <c r="NNL34" s="300"/>
      <c r="NNM34" s="300"/>
      <c r="NNN34" s="269"/>
      <c r="NNO34" s="300"/>
      <c r="NNP34" s="300"/>
      <c r="NNQ34" s="273"/>
      <c r="NNR34" s="273"/>
      <c r="NNS34" s="273"/>
      <c r="NNT34" s="273"/>
      <c r="NNU34" s="273"/>
      <c r="NNV34" s="273"/>
      <c r="NNW34" s="285"/>
      <c r="NNX34" s="353"/>
      <c r="NNY34" s="355"/>
      <c r="NNZ34" s="23"/>
      <c r="NOA34" s="277"/>
      <c r="NOB34" s="300"/>
      <c r="NOC34" s="300"/>
      <c r="NOD34" s="269"/>
      <c r="NOE34" s="300"/>
      <c r="NOF34" s="300"/>
      <c r="NOG34" s="273"/>
      <c r="NOH34" s="273"/>
      <c r="NOI34" s="273"/>
      <c r="NOJ34" s="273"/>
      <c r="NOK34" s="273"/>
      <c r="NOL34" s="273"/>
      <c r="NOM34" s="285"/>
      <c r="NON34" s="353"/>
      <c r="NOO34" s="355"/>
      <c r="NOP34" s="23"/>
      <c r="NOQ34" s="277"/>
      <c r="NOR34" s="300"/>
      <c r="NOS34" s="300"/>
      <c r="NOT34" s="269"/>
      <c r="NOU34" s="300"/>
      <c r="NOV34" s="300"/>
      <c r="NOW34" s="273"/>
      <c r="NOX34" s="273"/>
      <c r="NOY34" s="273"/>
      <c r="NOZ34" s="273"/>
      <c r="NPA34" s="273"/>
      <c r="NPB34" s="273"/>
      <c r="NPC34" s="285"/>
      <c r="NPD34" s="353"/>
      <c r="NPE34" s="355"/>
      <c r="NPF34" s="23"/>
      <c r="NPG34" s="277"/>
      <c r="NPH34" s="300"/>
      <c r="NPI34" s="300"/>
      <c r="NPJ34" s="269"/>
      <c r="NPK34" s="300"/>
      <c r="NPL34" s="300"/>
      <c r="NPM34" s="273"/>
      <c r="NPN34" s="273"/>
      <c r="NPO34" s="273"/>
      <c r="NPP34" s="273"/>
      <c r="NPQ34" s="273"/>
      <c r="NPR34" s="273"/>
      <c r="NPS34" s="285"/>
      <c r="NPT34" s="353"/>
      <c r="NPU34" s="355"/>
      <c r="NPV34" s="23"/>
      <c r="NPW34" s="277"/>
      <c r="NPX34" s="300"/>
      <c r="NPY34" s="300"/>
      <c r="NPZ34" s="269"/>
      <c r="NQA34" s="300"/>
      <c r="NQB34" s="300"/>
      <c r="NQC34" s="273"/>
      <c r="NQD34" s="273"/>
      <c r="NQE34" s="273"/>
      <c r="NQF34" s="273"/>
      <c r="NQG34" s="273"/>
      <c r="NQH34" s="273"/>
      <c r="NQI34" s="285"/>
      <c r="NQJ34" s="353"/>
      <c r="NQK34" s="355"/>
      <c r="NQL34" s="23"/>
      <c r="NQM34" s="277"/>
      <c r="NQN34" s="300"/>
      <c r="NQO34" s="300"/>
      <c r="NQP34" s="269"/>
      <c r="NQQ34" s="300"/>
      <c r="NQR34" s="300"/>
      <c r="NQS34" s="273"/>
      <c r="NQT34" s="273"/>
      <c r="NQU34" s="273"/>
      <c r="NQV34" s="273"/>
      <c r="NQW34" s="273"/>
      <c r="NQX34" s="273"/>
      <c r="NQY34" s="285"/>
      <c r="NQZ34" s="353"/>
      <c r="NRA34" s="355"/>
      <c r="NRB34" s="23"/>
      <c r="NRC34" s="277"/>
      <c r="NRD34" s="300"/>
      <c r="NRE34" s="300"/>
      <c r="NRF34" s="269"/>
      <c r="NRG34" s="300"/>
      <c r="NRH34" s="300"/>
      <c r="NRI34" s="273"/>
      <c r="NRJ34" s="273"/>
      <c r="NRK34" s="273"/>
      <c r="NRL34" s="273"/>
      <c r="NRM34" s="273"/>
      <c r="NRN34" s="273"/>
      <c r="NRO34" s="285"/>
      <c r="NRP34" s="353"/>
      <c r="NRQ34" s="355"/>
      <c r="NRR34" s="23"/>
      <c r="NRS34" s="277"/>
      <c r="NRT34" s="300"/>
      <c r="NRU34" s="300"/>
      <c r="NRV34" s="269"/>
      <c r="NRW34" s="300"/>
      <c r="NRX34" s="300"/>
      <c r="NRY34" s="273"/>
      <c r="NRZ34" s="273"/>
      <c r="NSA34" s="273"/>
      <c r="NSB34" s="273"/>
      <c r="NSC34" s="273"/>
      <c r="NSD34" s="273"/>
      <c r="NSE34" s="285"/>
      <c r="NSF34" s="353"/>
      <c r="NSG34" s="355"/>
      <c r="NSH34" s="23"/>
      <c r="NSI34" s="277"/>
      <c r="NSJ34" s="300"/>
      <c r="NSK34" s="300"/>
      <c r="NSL34" s="269"/>
      <c r="NSM34" s="300"/>
      <c r="NSN34" s="300"/>
      <c r="NSO34" s="273"/>
      <c r="NSP34" s="273"/>
      <c r="NSQ34" s="273"/>
      <c r="NSR34" s="273"/>
      <c r="NSS34" s="273"/>
      <c r="NST34" s="273"/>
      <c r="NSU34" s="285"/>
      <c r="NSV34" s="353"/>
      <c r="NSW34" s="355"/>
      <c r="NSX34" s="23"/>
      <c r="NSY34" s="277"/>
      <c r="NSZ34" s="300"/>
      <c r="NTA34" s="300"/>
      <c r="NTB34" s="269"/>
      <c r="NTC34" s="300"/>
      <c r="NTD34" s="300"/>
      <c r="NTE34" s="273"/>
      <c r="NTF34" s="273"/>
      <c r="NTG34" s="273"/>
      <c r="NTH34" s="273"/>
      <c r="NTI34" s="273"/>
      <c r="NTJ34" s="273"/>
      <c r="NTK34" s="285"/>
      <c r="NTL34" s="353"/>
      <c r="NTM34" s="355"/>
      <c r="NTN34" s="23"/>
      <c r="NTO34" s="277"/>
      <c r="NTP34" s="300"/>
      <c r="NTQ34" s="300"/>
      <c r="NTR34" s="269"/>
      <c r="NTS34" s="300"/>
      <c r="NTT34" s="300"/>
      <c r="NTU34" s="273"/>
      <c r="NTV34" s="273"/>
      <c r="NTW34" s="273"/>
      <c r="NTX34" s="273"/>
      <c r="NTY34" s="273"/>
      <c r="NTZ34" s="273"/>
      <c r="NUA34" s="285"/>
      <c r="NUB34" s="353"/>
      <c r="NUC34" s="355"/>
      <c r="NUD34" s="23"/>
      <c r="NUE34" s="277"/>
      <c r="NUF34" s="300"/>
      <c r="NUG34" s="300"/>
      <c r="NUH34" s="269"/>
      <c r="NUI34" s="300"/>
      <c r="NUJ34" s="300"/>
      <c r="NUK34" s="273"/>
      <c r="NUL34" s="273"/>
      <c r="NUM34" s="273"/>
      <c r="NUN34" s="273"/>
      <c r="NUO34" s="273"/>
      <c r="NUP34" s="273"/>
      <c r="NUQ34" s="285"/>
      <c r="NUR34" s="353"/>
      <c r="NUS34" s="355"/>
      <c r="NUT34" s="23"/>
      <c r="NUU34" s="277"/>
      <c r="NUV34" s="300"/>
      <c r="NUW34" s="300"/>
      <c r="NUX34" s="269"/>
      <c r="NUY34" s="300"/>
      <c r="NUZ34" s="300"/>
      <c r="NVA34" s="273"/>
      <c r="NVB34" s="273"/>
      <c r="NVC34" s="273"/>
      <c r="NVD34" s="273"/>
      <c r="NVE34" s="273"/>
      <c r="NVF34" s="273"/>
      <c r="NVG34" s="285"/>
      <c r="NVH34" s="353"/>
      <c r="NVI34" s="355"/>
      <c r="NVJ34" s="23"/>
      <c r="NVK34" s="277"/>
      <c r="NVL34" s="300"/>
      <c r="NVM34" s="300"/>
      <c r="NVN34" s="269"/>
      <c r="NVO34" s="300"/>
      <c r="NVP34" s="300"/>
      <c r="NVQ34" s="273"/>
      <c r="NVR34" s="273"/>
      <c r="NVS34" s="273"/>
      <c r="NVT34" s="273"/>
      <c r="NVU34" s="273"/>
      <c r="NVV34" s="273"/>
      <c r="NVW34" s="285"/>
      <c r="NVX34" s="353"/>
      <c r="NVY34" s="355"/>
      <c r="NVZ34" s="23"/>
      <c r="NWA34" s="277"/>
      <c r="NWB34" s="300"/>
      <c r="NWC34" s="300"/>
      <c r="NWD34" s="269"/>
      <c r="NWE34" s="300"/>
      <c r="NWF34" s="300"/>
      <c r="NWG34" s="273"/>
      <c r="NWH34" s="273"/>
      <c r="NWI34" s="273"/>
      <c r="NWJ34" s="273"/>
      <c r="NWK34" s="273"/>
      <c r="NWL34" s="273"/>
      <c r="NWM34" s="285"/>
      <c r="NWN34" s="353"/>
      <c r="NWO34" s="355"/>
      <c r="NWP34" s="23"/>
      <c r="NWQ34" s="277"/>
      <c r="NWR34" s="300"/>
      <c r="NWS34" s="300"/>
      <c r="NWT34" s="269"/>
      <c r="NWU34" s="300"/>
      <c r="NWV34" s="300"/>
      <c r="NWW34" s="273"/>
      <c r="NWX34" s="273"/>
      <c r="NWY34" s="273"/>
      <c r="NWZ34" s="273"/>
      <c r="NXA34" s="273"/>
      <c r="NXB34" s="273"/>
      <c r="NXC34" s="285"/>
      <c r="NXD34" s="353"/>
      <c r="NXE34" s="355"/>
      <c r="NXF34" s="23"/>
      <c r="NXG34" s="277"/>
      <c r="NXH34" s="300"/>
      <c r="NXI34" s="300"/>
      <c r="NXJ34" s="269"/>
      <c r="NXK34" s="300"/>
      <c r="NXL34" s="300"/>
      <c r="NXM34" s="273"/>
      <c r="NXN34" s="273"/>
      <c r="NXO34" s="273"/>
      <c r="NXP34" s="273"/>
      <c r="NXQ34" s="273"/>
      <c r="NXR34" s="273"/>
      <c r="NXS34" s="285"/>
      <c r="NXT34" s="353"/>
      <c r="NXU34" s="355"/>
      <c r="NXV34" s="23"/>
      <c r="NXW34" s="277"/>
      <c r="NXX34" s="300"/>
      <c r="NXY34" s="300"/>
      <c r="NXZ34" s="269"/>
      <c r="NYA34" s="300"/>
      <c r="NYB34" s="300"/>
      <c r="NYC34" s="273"/>
      <c r="NYD34" s="273"/>
      <c r="NYE34" s="273"/>
      <c r="NYF34" s="273"/>
      <c r="NYG34" s="273"/>
      <c r="NYH34" s="273"/>
      <c r="NYI34" s="285"/>
      <c r="NYJ34" s="353"/>
      <c r="NYK34" s="355"/>
      <c r="NYL34" s="23"/>
      <c r="NYM34" s="277"/>
      <c r="NYN34" s="300"/>
      <c r="NYO34" s="300"/>
      <c r="NYP34" s="269"/>
      <c r="NYQ34" s="300"/>
      <c r="NYR34" s="300"/>
      <c r="NYS34" s="273"/>
      <c r="NYT34" s="273"/>
      <c r="NYU34" s="273"/>
      <c r="NYV34" s="273"/>
      <c r="NYW34" s="273"/>
      <c r="NYX34" s="273"/>
      <c r="NYY34" s="285"/>
      <c r="NYZ34" s="353"/>
      <c r="NZA34" s="355"/>
      <c r="NZB34" s="23"/>
      <c r="NZC34" s="277"/>
      <c r="NZD34" s="300"/>
      <c r="NZE34" s="300"/>
      <c r="NZF34" s="269"/>
      <c r="NZG34" s="300"/>
      <c r="NZH34" s="300"/>
      <c r="NZI34" s="273"/>
      <c r="NZJ34" s="273"/>
      <c r="NZK34" s="273"/>
      <c r="NZL34" s="273"/>
      <c r="NZM34" s="273"/>
      <c r="NZN34" s="273"/>
      <c r="NZO34" s="285"/>
      <c r="NZP34" s="353"/>
      <c r="NZQ34" s="355"/>
      <c r="NZR34" s="23"/>
      <c r="NZS34" s="277"/>
      <c r="NZT34" s="300"/>
      <c r="NZU34" s="300"/>
      <c r="NZV34" s="269"/>
      <c r="NZW34" s="300"/>
      <c r="NZX34" s="300"/>
      <c r="NZY34" s="273"/>
      <c r="NZZ34" s="273"/>
      <c r="OAA34" s="273"/>
      <c r="OAB34" s="273"/>
      <c r="OAC34" s="273"/>
      <c r="OAD34" s="273"/>
      <c r="OAE34" s="285"/>
      <c r="OAF34" s="353"/>
      <c r="OAG34" s="355"/>
      <c r="OAH34" s="23"/>
      <c r="OAI34" s="277"/>
      <c r="OAJ34" s="300"/>
      <c r="OAK34" s="300"/>
      <c r="OAL34" s="269"/>
      <c r="OAM34" s="300"/>
      <c r="OAN34" s="300"/>
      <c r="OAO34" s="273"/>
      <c r="OAP34" s="273"/>
      <c r="OAQ34" s="273"/>
      <c r="OAR34" s="273"/>
      <c r="OAS34" s="273"/>
      <c r="OAT34" s="273"/>
      <c r="OAU34" s="285"/>
      <c r="OAV34" s="353"/>
      <c r="OAW34" s="355"/>
      <c r="OAX34" s="23"/>
      <c r="OAY34" s="277"/>
      <c r="OAZ34" s="300"/>
      <c r="OBA34" s="300"/>
      <c r="OBB34" s="269"/>
      <c r="OBC34" s="300"/>
      <c r="OBD34" s="300"/>
      <c r="OBE34" s="273"/>
      <c r="OBF34" s="273"/>
      <c r="OBG34" s="273"/>
      <c r="OBH34" s="273"/>
      <c r="OBI34" s="273"/>
      <c r="OBJ34" s="273"/>
      <c r="OBK34" s="285"/>
      <c r="OBL34" s="353"/>
      <c r="OBM34" s="355"/>
      <c r="OBN34" s="23"/>
      <c r="OBO34" s="277"/>
      <c r="OBP34" s="300"/>
      <c r="OBQ34" s="300"/>
      <c r="OBR34" s="269"/>
      <c r="OBS34" s="300"/>
      <c r="OBT34" s="300"/>
      <c r="OBU34" s="273"/>
      <c r="OBV34" s="273"/>
      <c r="OBW34" s="273"/>
      <c r="OBX34" s="273"/>
      <c r="OBY34" s="273"/>
      <c r="OBZ34" s="273"/>
      <c r="OCA34" s="285"/>
      <c r="OCB34" s="353"/>
      <c r="OCC34" s="355"/>
      <c r="OCD34" s="23"/>
      <c r="OCE34" s="277"/>
      <c r="OCF34" s="300"/>
      <c r="OCG34" s="300"/>
      <c r="OCH34" s="269"/>
      <c r="OCI34" s="300"/>
      <c r="OCJ34" s="300"/>
      <c r="OCK34" s="273"/>
      <c r="OCL34" s="273"/>
      <c r="OCM34" s="273"/>
      <c r="OCN34" s="273"/>
      <c r="OCO34" s="273"/>
      <c r="OCP34" s="273"/>
      <c r="OCQ34" s="285"/>
      <c r="OCR34" s="353"/>
      <c r="OCS34" s="355"/>
      <c r="OCT34" s="23"/>
      <c r="OCU34" s="277"/>
      <c r="OCV34" s="300"/>
      <c r="OCW34" s="300"/>
      <c r="OCX34" s="269"/>
      <c r="OCY34" s="300"/>
      <c r="OCZ34" s="300"/>
      <c r="ODA34" s="273"/>
      <c r="ODB34" s="273"/>
      <c r="ODC34" s="273"/>
      <c r="ODD34" s="273"/>
      <c r="ODE34" s="273"/>
      <c r="ODF34" s="273"/>
      <c r="ODG34" s="285"/>
      <c r="ODH34" s="353"/>
      <c r="ODI34" s="355"/>
      <c r="ODJ34" s="23"/>
      <c r="ODK34" s="277"/>
      <c r="ODL34" s="300"/>
      <c r="ODM34" s="300"/>
      <c r="ODN34" s="269"/>
      <c r="ODO34" s="300"/>
      <c r="ODP34" s="300"/>
      <c r="ODQ34" s="273"/>
      <c r="ODR34" s="273"/>
      <c r="ODS34" s="273"/>
      <c r="ODT34" s="273"/>
      <c r="ODU34" s="273"/>
      <c r="ODV34" s="273"/>
      <c r="ODW34" s="285"/>
      <c r="ODX34" s="353"/>
      <c r="ODY34" s="355"/>
      <c r="ODZ34" s="23"/>
      <c r="OEA34" s="277"/>
      <c r="OEB34" s="300"/>
      <c r="OEC34" s="300"/>
      <c r="OED34" s="269"/>
      <c r="OEE34" s="300"/>
      <c r="OEF34" s="300"/>
      <c r="OEG34" s="273"/>
      <c r="OEH34" s="273"/>
      <c r="OEI34" s="273"/>
      <c r="OEJ34" s="273"/>
      <c r="OEK34" s="273"/>
      <c r="OEL34" s="273"/>
      <c r="OEM34" s="285"/>
      <c r="OEN34" s="353"/>
      <c r="OEO34" s="355"/>
      <c r="OEP34" s="23"/>
      <c r="OEQ34" s="277"/>
      <c r="OER34" s="300"/>
      <c r="OES34" s="300"/>
      <c r="OET34" s="269"/>
      <c r="OEU34" s="300"/>
      <c r="OEV34" s="300"/>
      <c r="OEW34" s="273"/>
      <c r="OEX34" s="273"/>
      <c r="OEY34" s="273"/>
      <c r="OEZ34" s="273"/>
      <c r="OFA34" s="273"/>
      <c r="OFB34" s="273"/>
      <c r="OFC34" s="285"/>
      <c r="OFD34" s="353"/>
      <c r="OFE34" s="355"/>
      <c r="OFF34" s="23"/>
      <c r="OFG34" s="277"/>
      <c r="OFH34" s="300"/>
      <c r="OFI34" s="300"/>
      <c r="OFJ34" s="269"/>
      <c r="OFK34" s="300"/>
      <c r="OFL34" s="300"/>
      <c r="OFM34" s="273"/>
      <c r="OFN34" s="273"/>
      <c r="OFO34" s="273"/>
      <c r="OFP34" s="273"/>
      <c r="OFQ34" s="273"/>
      <c r="OFR34" s="273"/>
      <c r="OFS34" s="285"/>
      <c r="OFT34" s="353"/>
      <c r="OFU34" s="355"/>
      <c r="OFV34" s="23"/>
      <c r="OFW34" s="277"/>
      <c r="OFX34" s="300"/>
      <c r="OFY34" s="300"/>
      <c r="OFZ34" s="269"/>
      <c r="OGA34" s="300"/>
      <c r="OGB34" s="300"/>
      <c r="OGC34" s="273"/>
      <c r="OGD34" s="273"/>
      <c r="OGE34" s="273"/>
      <c r="OGF34" s="273"/>
      <c r="OGG34" s="273"/>
      <c r="OGH34" s="273"/>
      <c r="OGI34" s="285"/>
      <c r="OGJ34" s="353"/>
      <c r="OGK34" s="355"/>
      <c r="OGL34" s="23"/>
      <c r="OGM34" s="277"/>
      <c r="OGN34" s="300"/>
      <c r="OGO34" s="300"/>
      <c r="OGP34" s="269"/>
      <c r="OGQ34" s="300"/>
      <c r="OGR34" s="300"/>
      <c r="OGS34" s="273"/>
      <c r="OGT34" s="273"/>
      <c r="OGU34" s="273"/>
      <c r="OGV34" s="273"/>
      <c r="OGW34" s="273"/>
      <c r="OGX34" s="273"/>
      <c r="OGY34" s="285"/>
      <c r="OGZ34" s="353"/>
      <c r="OHA34" s="355"/>
      <c r="OHB34" s="23"/>
      <c r="OHC34" s="277"/>
      <c r="OHD34" s="300"/>
      <c r="OHE34" s="300"/>
      <c r="OHF34" s="269"/>
      <c r="OHG34" s="300"/>
      <c r="OHH34" s="300"/>
      <c r="OHI34" s="273"/>
      <c r="OHJ34" s="273"/>
      <c r="OHK34" s="273"/>
      <c r="OHL34" s="273"/>
      <c r="OHM34" s="273"/>
      <c r="OHN34" s="273"/>
      <c r="OHO34" s="285"/>
      <c r="OHP34" s="353"/>
      <c r="OHQ34" s="355"/>
      <c r="OHR34" s="23"/>
      <c r="OHS34" s="277"/>
      <c r="OHT34" s="300"/>
      <c r="OHU34" s="300"/>
      <c r="OHV34" s="269"/>
      <c r="OHW34" s="300"/>
      <c r="OHX34" s="300"/>
      <c r="OHY34" s="273"/>
      <c r="OHZ34" s="273"/>
      <c r="OIA34" s="273"/>
      <c r="OIB34" s="273"/>
      <c r="OIC34" s="273"/>
      <c r="OID34" s="273"/>
      <c r="OIE34" s="285"/>
      <c r="OIF34" s="353"/>
      <c r="OIG34" s="355"/>
      <c r="OIH34" s="23"/>
      <c r="OII34" s="277"/>
      <c r="OIJ34" s="300"/>
      <c r="OIK34" s="300"/>
      <c r="OIL34" s="269"/>
      <c r="OIM34" s="300"/>
      <c r="OIN34" s="300"/>
      <c r="OIO34" s="273"/>
      <c r="OIP34" s="273"/>
      <c r="OIQ34" s="273"/>
      <c r="OIR34" s="273"/>
      <c r="OIS34" s="273"/>
      <c r="OIT34" s="273"/>
      <c r="OIU34" s="285"/>
      <c r="OIV34" s="353"/>
      <c r="OIW34" s="355"/>
      <c r="OIX34" s="23"/>
      <c r="OIY34" s="277"/>
      <c r="OIZ34" s="300"/>
      <c r="OJA34" s="300"/>
      <c r="OJB34" s="269"/>
      <c r="OJC34" s="300"/>
      <c r="OJD34" s="300"/>
      <c r="OJE34" s="273"/>
      <c r="OJF34" s="273"/>
      <c r="OJG34" s="273"/>
      <c r="OJH34" s="273"/>
      <c r="OJI34" s="273"/>
      <c r="OJJ34" s="273"/>
      <c r="OJK34" s="285"/>
      <c r="OJL34" s="353"/>
      <c r="OJM34" s="355"/>
      <c r="OJN34" s="23"/>
      <c r="OJO34" s="277"/>
      <c r="OJP34" s="300"/>
      <c r="OJQ34" s="300"/>
      <c r="OJR34" s="269"/>
      <c r="OJS34" s="300"/>
      <c r="OJT34" s="300"/>
      <c r="OJU34" s="273"/>
      <c r="OJV34" s="273"/>
      <c r="OJW34" s="273"/>
      <c r="OJX34" s="273"/>
      <c r="OJY34" s="273"/>
      <c r="OJZ34" s="273"/>
      <c r="OKA34" s="285"/>
      <c r="OKB34" s="353"/>
      <c r="OKC34" s="355"/>
      <c r="OKD34" s="23"/>
      <c r="OKE34" s="277"/>
      <c r="OKF34" s="300"/>
      <c r="OKG34" s="300"/>
      <c r="OKH34" s="269"/>
      <c r="OKI34" s="300"/>
      <c r="OKJ34" s="300"/>
      <c r="OKK34" s="273"/>
      <c r="OKL34" s="273"/>
      <c r="OKM34" s="273"/>
      <c r="OKN34" s="273"/>
      <c r="OKO34" s="273"/>
      <c r="OKP34" s="273"/>
      <c r="OKQ34" s="285"/>
      <c r="OKR34" s="353"/>
      <c r="OKS34" s="355"/>
      <c r="OKT34" s="23"/>
      <c r="OKU34" s="277"/>
      <c r="OKV34" s="300"/>
      <c r="OKW34" s="300"/>
      <c r="OKX34" s="269"/>
      <c r="OKY34" s="300"/>
      <c r="OKZ34" s="300"/>
      <c r="OLA34" s="273"/>
      <c r="OLB34" s="273"/>
      <c r="OLC34" s="273"/>
      <c r="OLD34" s="273"/>
      <c r="OLE34" s="273"/>
      <c r="OLF34" s="273"/>
      <c r="OLG34" s="285"/>
      <c r="OLH34" s="353"/>
      <c r="OLI34" s="355"/>
      <c r="OLJ34" s="23"/>
      <c r="OLK34" s="277"/>
      <c r="OLL34" s="300"/>
      <c r="OLM34" s="300"/>
      <c r="OLN34" s="269"/>
      <c r="OLO34" s="300"/>
      <c r="OLP34" s="300"/>
      <c r="OLQ34" s="273"/>
      <c r="OLR34" s="273"/>
      <c r="OLS34" s="273"/>
      <c r="OLT34" s="273"/>
      <c r="OLU34" s="273"/>
      <c r="OLV34" s="273"/>
      <c r="OLW34" s="285"/>
      <c r="OLX34" s="353"/>
      <c r="OLY34" s="355"/>
      <c r="OLZ34" s="23"/>
      <c r="OMA34" s="277"/>
      <c r="OMB34" s="300"/>
      <c r="OMC34" s="300"/>
      <c r="OMD34" s="269"/>
      <c r="OME34" s="300"/>
      <c r="OMF34" s="300"/>
      <c r="OMG34" s="273"/>
      <c r="OMH34" s="273"/>
      <c r="OMI34" s="273"/>
      <c r="OMJ34" s="273"/>
      <c r="OMK34" s="273"/>
      <c r="OML34" s="273"/>
      <c r="OMM34" s="285"/>
      <c r="OMN34" s="353"/>
      <c r="OMO34" s="355"/>
      <c r="OMP34" s="23"/>
      <c r="OMQ34" s="277"/>
      <c r="OMR34" s="300"/>
      <c r="OMS34" s="300"/>
      <c r="OMT34" s="269"/>
      <c r="OMU34" s="300"/>
      <c r="OMV34" s="300"/>
      <c r="OMW34" s="273"/>
      <c r="OMX34" s="273"/>
      <c r="OMY34" s="273"/>
      <c r="OMZ34" s="273"/>
      <c r="ONA34" s="273"/>
      <c r="ONB34" s="273"/>
      <c r="ONC34" s="285"/>
      <c r="OND34" s="353"/>
      <c r="ONE34" s="355"/>
      <c r="ONF34" s="23"/>
      <c r="ONG34" s="277"/>
      <c r="ONH34" s="300"/>
      <c r="ONI34" s="300"/>
      <c r="ONJ34" s="269"/>
      <c r="ONK34" s="300"/>
      <c r="ONL34" s="300"/>
      <c r="ONM34" s="273"/>
      <c r="ONN34" s="273"/>
      <c r="ONO34" s="273"/>
      <c r="ONP34" s="273"/>
      <c r="ONQ34" s="273"/>
      <c r="ONR34" s="273"/>
      <c r="ONS34" s="285"/>
      <c r="ONT34" s="353"/>
      <c r="ONU34" s="355"/>
      <c r="ONV34" s="23"/>
      <c r="ONW34" s="277"/>
      <c r="ONX34" s="300"/>
      <c r="ONY34" s="300"/>
      <c r="ONZ34" s="269"/>
      <c r="OOA34" s="300"/>
      <c r="OOB34" s="300"/>
      <c r="OOC34" s="273"/>
      <c r="OOD34" s="273"/>
      <c r="OOE34" s="273"/>
      <c r="OOF34" s="273"/>
      <c r="OOG34" s="273"/>
      <c r="OOH34" s="273"/>
      <c r="OOI34" s="285"/>
      <c r="OOJ34" s="353"/>
      <c r="OOK34" s="355"/>
      <c r="OOL34" s="23"/>
      <c r="OOM34" s="277"/>
      <c r="OON34" s="300"/>
      <c r="OOO34" s="300"/>
      <c r="OOP34" s="269"/>
      <c r="OOQ34" s="300"/>
      <c r="OOR34" s="300"/>
      <c r="OOS34" s="273"/>
      <c r="OOT34" s="273"/>
      <c r="OOU34" s="273"/>
      <c r="OOV34" s="273"/>
      <c r="OOW34" s="273"/>
      <c r="OOX34" s="273"/>
      <c r="OOY34" s="285"/>
      <c r="OOZ34" s="353"/>
      <c r="OPA34" s="355"/>
      <c r="OPB34" s="23"/>
      <c r="OPC34" s="277"/>
      <c r="OPD34" s="300"/>
      <c r="OPE34" s="300"/>
      <c r="OPF34" s="269"/>
      <c r="OPG34" s="300"/>
      <c r="OPH34" s="300"/>
      <c r="OPI34" s="273"/>
      <c r="OPJ34" s="273"/>
      <c r="OPK34" s="273"/>
      <c r="OPL34" s="273"/>
      <c r="OPM34" s="273"/>
      <c r="OPN34" s="273"/>
      <c r="OPO34" s="285"/>
      <c r="OPP34" s="353"/>
      <c r="OPQ34" s="355"/>
      <c r="OPR34" s="23"/>
      <c r="OPS34" s="277"/>
      <c r="OPT34" s="300"/>
      <c r="OPU34" s="300"/>
      <c r="OPV34" s="269"/>
      <c r="OPW34" s="300"/>
      <c r="OPX34" s="300"/>
      <c r="OPY34" s="273"/>
      <c r="OPZ34" s="273"/>
      <c r="OQA34" s="273"/>
      <c r="OQB34" s="273"/>
      <c r="OQC34" s="273"/>
      <c r="OQD34" s="273"/>
      <c r="OQE34" s="285"/>
      <c r="OQF34" s="353"/>
      <c r="OQG34" s="355"/>
      <c r="OQH34" s="23"/>
      <c r="OQI34" s="277"/>
      <c r="OQJ34" s="300"/>
      <c r="OQK34" s="300"/>
      <c r="OQL34" s="269"/>
      <c r="OQM34" s="300"/>
      <c r="OQN34" s="300"/>
      <c r="OQO34" s="273"/>
      <c r="OQP34" s="273"/>
      <c r="OQQ34" s="273"/>
      <c r="OQR34" s="273"/>
      <c r="OQS34" s="273"/>
      <c r="OQT34" s="273"/>
      <c r="OQU34" s="285"/>
      <c r="OQV34" s="353"/>
      <c r="OQW34" s="355"/>
      <c r="OQX34" s="23"/>
      <c r="OQY34" s="277"/>
      <c r="OQZ34" s="300"/>
      <c r="ORA34" s="300"/>
      <c r="ORB34" s="269"/>
      <c r="ORC34" s="300"/>
      <c r="ORD34" s="300"/>
      <c r="ORE34" s="273"/>
      <c r="ORF34" s="273"/>
      <c r="ORG34" s="273"/>
      <c r="ORH34" s="273"/>
      <c r="ORI34" s="273"/>
      <c r="ORJ34" s="273"/>
      <c r="ORK34" s="285"/>
      <c r="ORL34" s="353"/>
      <c r="ORM34" s="355"/>
      <c r="ORN34" s="23"/>
      <c r="ORO34" s="277"/>
      <c r="ORP34" s="300"/>
      <c r="ORQ34" s="300"/>
      <c r="ORR34" s="269"/>
      <c r="ORS34" s="300"/>
      <c r="ORT34" s="300"/>
      <c r="ORU34" s="273"/>
      <c r="ORV34" s="273"/>
      <c r="ORW34" s="273"/>
      <c r="ORX34" s="273"/>
      <c r="ORY34" s="273"/>
      <c r="ORZ34" s="273"/>
      <c r="OSA34" s="285"/>
      <c r="OSB34" s="353"/>
      <c r="OSC34" s="355"/>
      <c r="OSD34" s="23"/>
      <c r="OSE34" s="277"/>
      <c r="OSF34" s="300"/>
      <c r="OSG34" s="300"/>
      <c r="OSH34" s="269"/>
      <c r="OSI34" s="300"/>
      <c r="OSJ34" s="300"/>
      <c r="OSK34" s="273"/>
      <c r="OSL34" s="273"/>
      <c r="OSM34" s="273"/>
      <c r="OSN34" s="273"/>
      <c r="OSO34" s="273"/>
      <c r="OSP34" s="273"/>
      <c r="OSQ34" s="285"/>
      <c r="OSR34" s="353"/>
      <c r="OSS34" s="355"/>
      <c r="OST34" s="23"/>
      <c r="OSU34" s="277"/>
      <c r="OSV34" s="300"/>
      <c r="OSW34" s="300"/>
      <c r="OSX34" s="269"/>
      <c r="OSY34" s="300"/>
      <c r="OSZ34" s="300"/>
      <c r="OTA34" s="273"/>
      <c r="OTB34" s="273"/>
      <c r="OTC34" s="273"/>
      <c r="OTD34" s="273"/>
      <c r="OTE34" s="273"/>
      <c r="OTF34" s="273"/>
      <c r="OTG34" s="285"/>
      <c r="OTH34" s="353"/>
      <c r="OTI34" s="355"/>
      <c r="OTJ34" s="23"/>
      <c r="OTK34" s="277"/>
      <c r="OTL34" s="300"/>
      <c r="OTM34" s="300"/>
      <c r="OTN34" s="269"/>
      <c r="OTO34" s="300"/>
      <c r="OTP34" s="300"/>
      <c r="OTQ34" s="273"/>
      <c r="OTR34" s="273"/>
      <c r="OTS34" s="273"/>
      <c r="OTT34" s="273"/>
      <c r="OTU34" s="273"/>
      <c r="OTV34" s="273"/>
      <c r="OTW34" s="285"/>
      <c r="OTX34" s="353"/>
      <c r="OTY34" s="355"/>
      <c r="OTZ34" s="23"/>
      <c r="OUA34" s="277"/>
      <c r="OUB34" s="300"/>
      <c r="OUC34" s="300"/>
      <c r="OUD34" s="269"/>
      <c r="OUE34" s="300"/>
      <c r="OUF34" s="300"/>
      <c r="OUG34" s="273"/>
      <c r="OUH34" s="273"/>
      <c r="OUI34" s="273"/>
      <c r="OUJ34" s="273"/>
      <c r="OUK34" s="273"/>
      <c r="OUL34" s="273"/>
      <c r="OUM34" s="285"/>
      <c r="OUN34" s="353"/>
      <c r="OUO34" s="355"/>
      <c r="OUP34" s="23"/>
      <c r="OUQ34" s="277"/>
      <c r="OUR34" s="300"/>
      <c r="OUS34" s="300"/>
      <c r="OUT34" s="269"/>
      <c r="OUU34" s="300"/>
      <c r="OUV34" s="300"/>
      <c r="OUW34" s="273"/>
      <c r="OUX34" s="273"/>
      <c r="OUY34" s="273"/>
      <c r="OUZ34" s="273"/>
      <c r="OVA34" s="273"/>
      <c r="OVB34" s="273"/>
      <c r="OVC34" s="285"/>
      <c r="OVD34" s="353"/>
      <c r="OVE34" s="355"/>
      <c r="OVF34" s="23"/>
      <c r="OVG34" s="277"/>
      <c r="OVH34" s="300"/>
      <c r="OVI34" s="300"/>
      <c r="OVJ34" s="269"/>
      <c r="OVK34" s="300"/>
      <c r="OVL34" s="300"/>
      <c r="OVM34" s="273"/>
      <c r="OVN34" s="273"/>
      <c r="OVO34" s="273"/>
      <c r="OVP34" s="273"/>
      <c r="OVQ34" s="273"/>
      <c r="OVR34" s="273"/>
      <c r="OVS34" s="285"/>
      <c r="OVT34" s="353"/>
      <c r="OVU34" s="355"/>
      <c r="OVV34" s="23"/>
      <c r="OVW34" s="277"/>
      <c r="OVX34" s="300"/>
      <c r="OVY34" s="300"/>
      <c r="OVZ34" s="269"/>
      <c r="OWA34" s="300"/>
      <c r="OWB34" s="300"/>
      <c r="OWC34" s="273"/>
      <c r="OWD34" s="273"/>
      <c r="OWE34" s="273"/>
      <c r="OWF34" s="273"/>
      <c r="OWG34" s="273"/>
      <c r="OWH34" s="273"/>
      <c r="OWI34" s="285"/>
      <c r="OWJ34" s="353"/>
      <c r="OWK34" s="355"/>
      <c r="OWL34" s="23"/>
      <c r="OWM34" s="277"/>
      <c r="OWN34" s="300"/>
      <c r="OWO34" s="300"/>
      <c r="OWP34" s="269"/>
      <c r="OWQ34" s="300"/>
      <c r="OWR34" s="300"/>
      <c r="OWS34" s="273"/>
      <c r="OWT34" s="273"/>
      <c r="OWU34" s="273"/>
      <c r="OWV34" s="273"/>
      <c r="OWW34" s="273"/>
      <c r="OWX34" s="273"/>
      <c r="OWY34" s="285"/>
      <c r="OWZ34" s="353"/>
      <c r="OXA34" s="355"/>
      <c r="OXB34" s="23"/>
      <c r="OXC34" s="277"/>
      <c r="OXD34" s="300"/>
      <c r="OXE34" s="300"/>
      <c r="OXF34" s="269"/>
      <c r="OXG34" s="300"/>
      <c r="OXH34" s="300"/>
      <c r="OXI34" s="273"/>
      <c r="OXJ34" s="273"/>
      <c r="OXK34" s="273"/>
      <c r="OXL34" s="273"/>
      <c r="OXM34" s="273"/>
      <c r="OXN34" s="273"/>
      <c r="OXO34" s="285"/>
      <c r="OXP34" s="353"/>
      <c r="OXQ34" s="355"/>
      <c r="OXR34" s="23"/>
      <c r="OXS34" s="277"/>
      <c r="OXT34" s="300"/>
      <c r="OXU34" s="300"/>
      <c r="OXV34" s="269"/>
      <c r="OXW34" s="300"/>
      <c r="OXX34" s="300"/>
      <c r="OXY34" s="273"/>
      <c r="OXZ34" s="273"/>
      <c r="OYA34" s="273"/>
      <c r="OYB34" s="273"/>
      <c r="OYC34" s="273"/>
      <c r="OYD34" s="273"/>
      <c r="OYE34" s="285"/>
      <c r="OYF34" s="353"/>
      <c r="OYG34" s="355"/>
      <c r="OYH34" s="23"/>
      <c r="OYI34" s="277"/>
      <c r="OYJ34" s="300"/>
      <c r="OYK34" s="300"/>
      <c r="OYL34" s="269"/>
      <c r="OYM34" s="300"/>
      <c r="OYN34" s="300"/>
      <c r="OYO34" s="273"/>
      <c r="OYP34" s="273"/>
      <c r="OYQ34" s="273"/>
      <c r="OYR34" s="273"/>
      <c r="OYS34" s="273"/>
      <c r="OYT34" s="273"/>
      <c r="OYU34" s="285"/>
      <c r="OYV34" s="353"/>
      <c r="OYW34" s="355"/>
      <c r="OYX34" s="23"/>
      <c r="OYY34" s="277"/>
      <c r="OYZ34" s="300"/>
      <c r="OZA34" s="300"/>
      <c r="OZB34" s="269"/>
      <c r="OZC34" s="300"/>
      <c r="OZD34" s="300"/>
      <c r="OZE34" s="273"/>
      <c r="OZF34" s="273"/>
      <c r="OZG34" s="273"/>
      <c r="OZH34" s="273"/>
      <c r="OZI34" s="273"/>
      <c r="OZJ34" s="273"/>
      <c r="OZK34" s="285"/>
      <c r="OZL34" s="353"/>
      <c r="OZM34" s="355"/>
      <c r="OZN34" s="23"/>
      <c r="OZO34" s="277"/>
      <c r="OZP34" s="300"/>
      <c r="OZQ34" s="300"/>
      <c r="OZR34" s="269"/>
      <c r="OZS34" s="300"/>
      <c r="OZT34" s="300"/>
      <c r="OZU34" s="273"/>
      <c r="OZV34" s="273"/>
      <c r="OZW34" s="273"/>
      <c r="OZX34" s="273"/>
      <c r="OZY34" s="273"/>
      <c r="OZZ34" s="273"/>
      <c r="PAA34" s="285"/>
      <c r="PAB34" s="353"/>
      <c r="PAC34" s="355"/>
      <c r="PAD34" s="23"/>
      <c r="PAE34" s="277"/>
      <c r="PAF34" s="300"/>
      <c r="PAG34" s="300"/>
      <c r="PAH34" s="269"/>
      <c r="PAI34" s="300"/>
      <c r="PAJ34" s="300"/>
      <c r="PAK34" s="273"/>
      <c r="PAL34" s="273"/>
      <c r="PAM34" s="273"/>
      <c r="PAN34" s="273"/>
      <c r="PAO34" s="273"/>
      <c r="PAP34" s="273"/>
      <c r="PAQ34" s="285"/>
      <c r="PAR34" s="353"/>
      <c r="PAS34" s="355"/>
      <c r="PAT34" s="23"/>
      <c r="PAU34" s="277"/>
      <c r="PAV34" s="300"/>
      <c r="PAW34" s="300"/>
      <c r="PAX34" s="269"/>
      <c r="PAY34" s="300"/>
      <c r="PAZ34" s="300"/>
      <c r="PBA34" s="273"/>
      <c r="PBB34" s="273"/>
      <c r="PBC34" s="273"/>
      <c r="PBD34" s="273"/>
      <c r="PBE34" s="273"/>
      <c r="PBF34" s="273"/>
      <c r="PBG34" s="285"/>
      <c r="PBH34" s="353"/>
      <c r="PBI34" s="355"/>
      <c r="PBJ34" s="23"/>
      <c r="PBK34" s="277"/>
      <c r="PBL34" s="300"/>
      <c r="PBM34" s="300"/>
      <c r="PBN34" s="269"/>
      <c r="PBO34" s="300"/>
      <c r="PBP34" s="300"/>
      <c r="PBQ34" s="273"/>
      <c r="PBR34" s="273"/>
      <c r="PBS34" s="273"/>
      <c r="PBT34" s="273"/>
      <c r="PBU34" s="273"/>
      <c r="PBV34" s="273"/>
      <c r="PBW34" s="285"/>
      <c r="PBX34" s="353"/>
      <c r="PBY34" s="355"/>
      <c r="PBZ34" s="23"/>
      <c r="PCA34" s="277"/>
      <c r="PCB34" s="300"/>
      <c r="PCC34" s="300"/>
      <c r="PCD34" s="269"/>
      <c r="PCE34" s="300"/>
      <c r="PCF34" s="300"/>
      <c r="PCG34" s="273"/>
      <c r="PCH34" s="273"/>
      <c r="PCI34" s="273"/>
      <c r="PCJ34" s="273"/>
      <c r="PCK34" s="273"/>
      <c r="PCL34" s="273"/>
      <c r="PCM34" s="285"/>
      <c r="PCN34" s="353"/>
      <c r="PCO34" s="355"/>
      <c r="PCP34" s="23"/>
      <c r="PCQ34" s="277"/>
      <c r="PCR34" s="300"/>
      <c r="PCS34" s="300"/>
      <c r="PCT34" s="269"/>
      <c r="PCU34" s="300"/>
      <c r="PCV34" s="300"/>
      <c r="PCW34" s="273"/>
      <c r="PCX34" s="273"/>
      <c r="PCY34" s="273"/>
      <c r="PCZ34" s="273"/>
      <c r="PDA34" s="273"/>
      <c r="PDB34" s="273"/>
      <c r="PDC34" s="285"/>
      <c r="PDD34" s="353"/>
      <c r="PDE34" s="355"/>
      <c r="PDF34" s="23"/>
      <c r="PDG34" s="277"/>
      <c r="PDH34" s="300"/>
      <c r="PDI34" s="300"/>
      <c r="PDJ34" s="269"/>
      <c r="PDK34" s="300"/>
      <c r="PDL34" s="300"/>
      <c r="PDM34" s="273"/>
      <c r="PDN34" s="273"/>
      <c r="PDO34" s="273"/>
      <c r="PDP34" s="273"/>
      <c r="PDQ34" s="273"/>
      <c r="PDR34" s="273"/>
      <c r="PDS34" s="285"/>
      <c r="PDT34" s="353"/>
      <c r="PDU34" s="355"/>
      <c r="PDV34" s="23"/>
      <c r="PDW34" s="277"/>
      <c r="PDX34" s="300"/>
      <c r="PDY34" s="300"/>
      <c r="PDZ34" s="269"/>
      <c r="PEA34" s="300"/>
      <c r="PEB34" s="300"/>
      <c r="PEC34" s="273"/>
      <c r="PED34" s="273"/>
      <c r="PEE34" s="273"/>
      <c r="PEF34" s="273"/>
      <c r="PEG34" s="273"/>
      <c r="PEH34" s="273"/>
      <c r="PEI34" s="285"/>
      <c r="PEJ34" s="353"/>
      <c r="PEK34" s="355"/>
      <c r="PEL34" s="23"/>
      <c r="PEM34" s="277"/>
      <c r="PEN34" s="300"/>
      <c r="PEO34" s="300"/>
      <c r="PEP34" s="269"/>
      <c r="PEQ34" s="300"/>
      <c r="PER34" s="300"/>
      <c r="PES34" s="273"/>
      <c r="PET34" s="273"/>
      <c r="PEU34" s="273"/>
      <c r="PEV34" s="273"/>
      <c r="PEW34" s="273"/>
      <c r="PEX34" s="273"/>
      <c r="PEY34" s="285"/>
      <c r="PEZ34" s="353"/>
      <c r="PFA34" s="355"/>
      <c r="PFB34" s="23"/>
      <c r="PFC34" s="277"/>
      <c r="PFD34" s="300"/>
      <c r="PFE34" s="300"/>
      <c r="PFF34" s="269"/>
      <c r="PFG34" s="300"/>
      <c r="PFH34" s="300"/>
      <c r="PFI34" s="273"/>
      <c r="PFJ34" s="273"/>
      <c r="PFK34" s="273"/>
      <c r="PFL34" s="273"/>
      <c r="PFM34" s="273"/>
      <c r="PFN34" s="273"/>
      <c r="PFO34" s="285"/>
      <c r="PFP34" s="353"/>
      <c r="PFQ34" s="355"/>
      <c r="PFR34" s="23"/>
      <c r="PFS34" s="277"/>
      <c r="PFT34" s="300"/>
      <c r="PFU34" s="300"/>
      <c r="PFV34" s="269"/>
      <c r="PFW34" s="300"/>
      <c r="PFX34" s="300"/>
      <c r="PFY34" s="273"/>
      <c r="PFZ34" s="273"/>
      <c r="PGA34" s="273"/>
      <c r="PGB34" s="273"/>
      <c r="PGC34" s="273"/>
      <c r="PGD34" s="273"/>
      <c r="PGE34" s="285"/>
      <c r="PGF34" s="353"/>
      <c r="PGG34" s="355"/>
      <c r="PGH34" s="23"/>
      <c r="PGI34" s="277"/>
      <c r="PGJ34" s="300"/>
      <c r="PGK34" s="300"/>
      <c r="PGL34" s="269"/>
      <c r="PGM34" s="300"/>
      <c r="PGN34" s="300"/>
      <c r="PGO34" s="273"/>
      <c r="PGP34" s="273"/>
      <c r="PGQ34" s="273"/>
      <c r="PGR34" s="273"/>
      <c r="PGS34" s="273"/>
      <c r="PGT34" s="273"/>
      <c r="PGU34" s="285"/>
      <c r="PGV34" s="353"/>
      <c r="PGW34" s="355"/>
      <c r="PGX34" s="23"/>
      <c r="PGY34" s="277"/>
      <c r="PGZ34" s="300"/>
      <c r="PHA34" s="300"/>
      <c r="PHB34" s="269"/>
      <c r="PHC34" s="300"/>
      <c r="PHD34" s="300"/>
      <c r="PHE34" s="273"/>
      <c r="PHF34" s="273"/>
      <c r="PHG34" s="273"/>
      <c r="PHH34" s="273"/>
      <c r="PHI34" s="273"/>
      <c r="PHJ34" s="273"/>
      <c r="PHK34" s="285"/>
      <c r="PHL34" s="353"/>
      <c r="PHM34" s="355"/>
      <c r="PHN34" s="23"/>
      <c r="PHO34" s="277"/>
      <c r="PHP34" s="300"/>
      <c r="PHQ34" s="300"/>
      <c r="PHR34" s="269"/>
      <c r="PHS34" s="300"/>
      <c r="PHT34" s="300"/>
      <c r="PHU34" s="273"/>
      <c r="PHV34" s="273"/>
      <c r="PHW34" s="273"/>
      <c r="PHX34" s="273"/>
      <c r="PHY34" s="273"/>
      <c r="PHZ34" s="273"/>
      <c r="PIA34" s="285"/>
      <c r="PIB34" s="353"/>
      <c r="PIC34" s="355"/>
      <c r="PID34" s="23"/>
      <c r="PIE34" s="277"/>
      <c r="PIF34" s="300"/>
      <c r="PIG34" s="300"/>
      <c r="PIH34" s="269"/>
      <c r="PII34" s="300"/>
      <c r="PIJ34" s="300"/>
      <c r="PIK34" s="273"/>
      <c r="PIL34" s="273"/>
      <c r="PIM34" s="273"/>
      <c r="PIN34" s="273"/>
      <c r="PIO34" s="273"/>
      <c r="PIP34" s="273"/>
      <c r="PIQ34" s="285"/>
      <c r="PIR34" s="353"/>
      <c r="PIS34" s="355"/>
      <c r="PIT34" s="23"/>
      <c r="PIU34" s="277"/>
      <c r="PIV34" s="300"/>
      <c r="PIW34" s="300"/>
      <c r="PIX34" s="269"/>
      <c r="PIY34" s="300"/>
      <c r="PIZ34" s="300"/>
      <c r="PJA34" s="273"/>
      <c r="PJB34" s="273"/>
      <c r="PJC34" s="273"/>
      <c r="PJD34" s="273"/>
      <c r="PJE34" s="273"/>
      <c r="PJF34" s="273"/>
      <c r="PJG34" s="285"/>
      <c r="PJH34" s="353"/>
      <c r="PJI34" s="355"/>
      <c r="PJJ34" s="23"/>
      <c r="PJK34" s="277"/>
      <c r="PJL34" s="300"/>
      <c r="PJM34" s="300"/>
      <c r="PJN34" s="269"/>
      <c r="PJO34" s="300"/>
      <c r="PJP34" s="300"/>
      <c r="PJQ34" s="273"/>
      <c r="PJR34" s="273"/>
      <c r="PJS34" s="273"/>
      <c r="PJT34" s="273"/>
      <c r="PJU34" s="273"/>
      <c r="PJV34" s="273"/>
      <c r="PJW34" s="285"/>
      <c r="PJX34" s="353"/>
      <c r="PJY34" s="355"/>
      <c r="PJZ34" s="23"/>
      <c r="PKA34" s="277"/>
      <c r="PKB34" s="300"/>
      <c r="PKC34" s="300"/>
      <c r="PKD34" s="269"/>
      <c r="PKE34" s="300"/>
      <c r="PKF34" s="300"/>
      <c r="PKG34" s="273"/>
      <c r="PKH34" s="273"/>
      <c r="PKI34" s="273"/>
      <c r="PKJ34" s="273"/>
      <c r="PKK34" s="273"/>
      <c r="PKL34" s="273"/>
      <c r="PKM34" s="285"/>
      <c r="PKN34" s="353"/>
      <c r="PKO34" s="355"/>
      <c r="PKP34" s="23"/>
      <c r="PKQ34" s="277"/>
      <c r="PKR34" s="300"/>
      <c r="PKS34" s="300"/>
      <c r="PKT34" s="269"/>
      <c r="PKU34" s="300"/>
      <c r="PKV34" s="300"/>
      <c r="PKW34" s="273"/>
      <c r="PKX34" s="273"/>
      <c r="PKY34" s="273"/>
      <c r="PKZ34" s="273"/>
      <c r="PLA34" s="273"/>
      <c r="PLB34" s="273"/>
      <c r="PLC34" s="285"/>
      <c r="PLD34" s="353"/>
      <c r="PLE34" s="355"/>
      <c r="PLF34" s="23"/>
      <c r="PLG34" s="277"/>
      <c r="PLH34" s="300"/>
      <c r="PLI34" s="300"/>
      <c r="PLJ34" s="269"/>
      <c r="PLK34" s="300"/>
      <c r="PLL34" s="300"/>
      <c r="PLM34" s="273"/>
      <c r="PLN34" s="273"/>
      <c r="PLO34" s="273"/>
      <c r="PLP34" s="273"/>
      <c r="PLQ34" s="273"/>
      <c r="PLR34" s="273"/>
      <c r="PLS34" s="285"/>
      <c r="PLT34" s="353"/>
      <c r="PLU34" s="355"/>
      <c r="PLV34" s="23"/>
      <c r="PLW34" s="277"/>
      <c r="PLX34" s="300"/>
      <c r="PLY34" s="300"/>
      <c r="PLZ34" s="269"/>
      <c r="PMA34" s="300"/>
      <c r="PMB34" s="300"/>
      <c r="PMC34" s="273"/>
      <c r="PMD34" s="273"/>
      <c r="PME34" s="273"/>
      <c r="PMF34" s="273"/>
      <c r="PMG34" s="273"/>
      <c r="PMH34" s="273"/>
      <c r="PMI34" s="285"/>
      <c r="PMJ34" s="353"/>
      <c r="PMK34" s="355"/>
      <c r="PML34" s="23"/>
      <c r="PMM34" s="277"/>
      <c r="PMN34" s="300"/>
      <c r="PMO34" s="300"/>
      <c r="PMP34" s="269"/>
      <c r="PMQ34" s="300"/>
      <c r="PMR34" s="300"/>
      <c r="PMS34" s="273"/>
      <c r="PMT34" s="273"/>
      <c r="PMU34" s="273"/>
      <c r="PMV34" s="273"/>
      <c r="PMW34" s="273"/>
      <c r="PMX34" s="273"/>
      <c r="PMY34" s="285"/>
      <c r="PMZ34" s="353"/>
      <c r="PNA34" s="355"/>
      <c r="PNB34" s="23"/>
      <c r="PNC34" s="277"/>
      <c r="PND34" s="300"/>
      <c r="PNE34" s="300"/>
      <c r="PNF34" s="269"/>
      <c r="PNG34" s="300"/>
      <c r="PNH34" s="300"/>
      <c r="PNI34" s="273"/>
      <c r="PNJ34" s="273"/>
      <c r="PNK34" s="273"/>
      <c r="PNL34" s="273"/>
      <c r="PNM34" s="273"/>
      <c r="PNN34" s="273"/>
      <c r="PNO34" s="285"/>
      <c r="PNP34" s="353"/>
      <c r="PNQ34" s="355"/>
      <c r="PNR34" s="23"/>
      <c r="PNS34" s="277"/>
      <c r="PNT34" s="300"/>
      <c r="PNU34" s="300"/>
      <c r="PNV34" s="269"/>
      <c r="PNW34" s="300"/>
      <c r="PNX34" s="300"/>
      <c r="PNY34" s="273"/>
      <c r="PNZ34" s="273"/>
      <c r="POA34" s="273"/>
      <c r="POB34" s="273"/>
      <c r="POC34" s="273"/>
      <c r="POD34" s="273"/>
      <c r="POE34" s="285"/>
      <c r="POF34" s="353"/>
      <c r="POG34" s="355"/>
      <c r="POH34" s="23"/>
      <c r="POI34" s="277"/>
      <c r="POJ34" s="300"/>
      <c r="POK34" s="300"/>
      <c r="POL34" s="269"/>
      <c r="POM34" s="300"/>
      <c r="PON34" s="300"/>
      <c r="POO34" s="273"/>
      <c r="POP34" s="273"/>
      <c r="POQ34" s="273"/>
      <c r="POR34" s="273"/>
      <c r="POS34" s="273"/>
      <c r="POT34" s="273"/>
      <c r="POU34" s="285"/>
      <c r="POV34" s="353"/>
      <c r="POW34" s="355"/>
      <c r="POX34" s="23"/>
      <c r="POY34" s="277"/>
      <c r="POZ34" s="300"/>
      <c r="PPA34" s="300"/>
      <c r="PPB34" s="269"/>
      <c r="PPC34" s="300"/>
      <c r="PPD34" s="300"/>
      <c r="PPE34" s="273"/>
      <c r="PPF34" s="273"/>
      <c r="PPG34" s="273"/>
      <c r="PPH34" s="273"/>
      <c r="PPI34" s="273"/>
      <c r="PPJ34" s="273"/>
      <c r="PPK34" s="285"/>
      <c r="PPL34" s="353"/>
      <c r="PPM34" s="355"/>
      <c r="PPN34" s="23"/>
      <c r="PPO34" s="277"/>
      <c r="PPP34" s="300"/>
      <c r="PPQ34" s="300"/>
      <c r="PPR34" s="269"/>
      <c r="PPS34" s="300"/>
      <c r="PPT34" s="300"/>
      <c r="PPU34" s="273"/>
      <c r="PPV34" s="273"/>
      <c r="PPW34" s="273"/>
      <c r="PPX34" s="273"/>
      <c r="PPY34" s="273"/>
      <c r="PPZ34" s="273"/>
      <c r="PQA34" s="285"/>
      <c r="PQB34" s="353"/>
      <c r="PQC34" s="355"/>
      <c r="PQD34" s="23"/>
      <c r="PQE34" s="277"/>
      <c r="PQF34" s="300"/>
      <c r="PQG34" s="300"/>
      <c r="PQH34" s="269"/>
      <c r="PQI34" s="300"/>
      <c r="PQJ34" s="300"/>
      <c r="PQK34" s="273"/>
      <c r="PQL34" s="273"/>
      <c r="PQM34" s="273"/>
      <c r="PQN34" s="273"/>
      <c r="PQO34" s="273"/>
      <c r="PQP34" s="273"/>
      <c r="PQQ34" s="285"/>
      <c r="PQR34" s="353"/>
      <c r="PQS34" s="355"/>
      <c r="PQT34" s="23"/>
      <c r="PQU34" s="277"/>
      <c r="PQV34" s="300"/>
      <c r="PQW34" s="300"/>
      <c r="PQX34" s="269"/>
      <c r="PQY34" s="300"/>
      <c r="PQZ34" s="300"/>
      <c r="PRA34" s="273"/>
      <c r="PRB34" s="273"/>
      <c r="PRC34" s="273"/>
      <c r="PRD34" s="273"/>
      <c r="PRE34" s="273"/>
      <c r="PRF34" s="273"/>
      <c r="PRG34" s="285"/>
      <c r="PRH34" s="353"/>
      <c r="PRI34" s="355"/>
      <c r="PRJ34" s="23"/>
      <c r="PRK34" s="277"/>
      <c r="PRL34" s="300"/>
      <c r="PRM34" s="300"/>
      <c r="PRN34" s="269"/>
      <c r="PRO34" s="300"/>
      <c r="PRP34" s="300"/>
      <c r="PRQ34" s="273"/>
      <c r="PRR34" s="273"/>
      <c r="PRS34" s="273"/>
      <c r="PRT34" s="273"/>
      <c r="PRU34" s="273"/>
      <c r="PRV34" s="273"/>
      <c r="PRW34" s="285"/>
      <c r="PRX34" s="353"/>
      <c r="PRY34" s="355"/>
      <c r="PRZ34" s="23"/>
      <c r="PSA34" s="277"/>
      <c r="PSB34" s="300"/>
      <c r="PSC34" s="300"/>
      <c r="PSD34" s="269"/>
      <c r="PSE34" s="300"/>
      <c r="PSF34" s="300"/>
      <c r="PSG34" s="273"/>
      <c r="PSH34" s="273"/>
      <c r="PSI34" s="273"/>
      <c r="PSJ34" s="273"/>
      <c r="PSK34" s="273"/>
      <c r="PSL34" s="273"/>
      <c r="PSM34" s="285"/>
      <c r="PSN34" s="353"/>
      <c r="PSO34" s="355"/>
      <c r="PSP34" s="23"/>
      <c r="PSQ34" s="277"/>
      <c r="PSR34" s="300"/>
      <c r="PSS34" s="300"/>
      <c r="PST34" s="269"/>
      <c r="PSU34" s="300"/>
      <c r="PSV34" s="300"/>
      <c r="PSW34" s="273"/>
      <c r="PSX34" s="273"/>
      <c r="PSY34" s="273"/>
      <c r="PSZ34" s="273"/>
      <c r="PTA34" s="273"/>
      <c r="PTB34" s="273"/>
      <c r="PTC34" s="285"/>
      <c r="PTD34" s="353"/>
      <c r="PTE34" s="355"/>
      <c r="PTF34" s="23"/>
      <c r="PTG34" s="277"/>
      <c r="PTH34" s="300"/>
      <c r="PTI34" s="300"/>
      <c r="PTJ34" s="269"/>
      <c r="PTK34" s="300"/>
      <c r="PTL34" s="300"/>
      <c r="PTM34" s="273"/>
      <c r="PTN34" s="273"/>
      <c r="PTO34" s="273"/>
      <c r="PTP34" s="273"/>
      <c r="PTQ34" s="273"/>
      <c r="PTR34" s="273"/>
      <c r="PTS34" s="285"/>
      <c r="PTT34" s="353"/>
      <c r="PTU34" s="355"/>
      <c r="PTV34" s="23"/>
      <c r="PTW34" s="277"/>
      <c r="PTX34" s="300"/>
      <c r="PTY34" s="300"/>
      <c r="PTZ34" s="269"/>
      <c r="PUA34" s="300"/>
      <c r="PUB34" s="300"/>
      <c r="PUC34" s="273"/>
      <c r="PUD34" s="273"/>
      <c r="PUE34" s="273"/>
      <c r="PUF34" s="273"/>
      <c r="PUG34" s="273"/>
      <c r="PUH34" s="273"/>
      <c r="PUI34" s="285"/>
      <c r="PUJ34" s="353"/>
      <c r="PUK34" s="355"/>
      <c r="PUL34" s="23"/>
      <c r="PUM34" s="277"/>
      <c r="PUN34" s="300"/>
      <c r="PUO34" s="300"/>
      <c r="PUP34" s="269"/>
      <c r="PUQ34" s="300"/>
      <c r="PUR34" s="300"/>
      <c r="PUS34" s="273"/>
      <c r="PUT34" s="273"/>
      <c r="PUU34" s="273"/>
      <c r="PUV34" s="273"/>
      <c r="PUW34" s="273"/>
      <c r="PUX34" s="273"/>
      <c r="PUY34" s="285"/>
      <c r="PUZ34" s="353"/>
      <c r="PVA34" s="355"/>
      <c r="PVB34" s="23"/>
      <c r="PVC34" s="277"/>
      <c r="PVD34" s="300"/>
      <c r="PVE34" s="300"/>
      <c r="PVF34" s="269"/>
      <c r="PVG34" s="300"/>
      <c r="PVH34" s="300"/>
      <c r="PVI34" s="273"/>
      <c r="PVJ34" s="273"/>
      <c r="PVK34" s="273"/>
      <c r="PVL34" s="273"/>
      <c r="PVM34" s="273"/>
      <c r="PVN34" s="273"/>
      <c r="PVO34" s="285"/>
      <c r="PVP34" s="353"/>
      <c r="PVQ34" s="355"/>
      <c r="PVR34" s="23"/>
      <c r="PVS34" s="277"/>
      <c r="PVT34" s="300"/>
      <c r="PVU34" s="300"/>
      <c r="PVV34" s="269"/>
      <c r="PVW34" s="300"/>
      <c r="PVX34" s="300"/>
      <c r="PVY34" s="273"/>
      <c r="PVZ34" s="273"/>
      <c r="PWA34" s="273"/>
      <c r="PWB34" s="273"/>
      <c r="PWC34" s="273"/>
      <c r="PWD34" s="273"/>
      <c r="PWE34" s="285"/>
      <c r="PWF34" s="353"/>
      <c r="PWG34" s="355"/>
      <c r="PWH34" s="23"/>
      <c r="PWI34" s="277"/>
      <c r="PWJ34" s="300"/>
      <c r="PWK34" s="300"/>
      <c r="PWL34" s="269"/>
      <c r="PWM34" s="300"/>
      <c r="PWN34" s="300"/>
      <c r="PWO34" s="273"/>
      <c r="PWP34" s="273"/>
      <c r="PWQ34" s="273"/>
      <c r="PWR34" s="273"/>
      <c r="PWS34" s="273"/>
      <c r="PWT34" s="273"/>
      <c r="PWU34" s="285"/>
      <c r="PWV34" s="353"/>
      <c r="PWW34" s="355"/>
      <c r="PWX34" s="23"/>
      <c r="PWY34" s="277"/>
      <c r="PWZ34" s="300"/>
      <c r="PXA34" s="300"/>
      <c r="PXB34" s="269"/>
      <c r="PXC34" s="300"/>
      <c r="PXD34" s="300"/>
      <c r="PXE34" s="273"/>
      <c r="PXF34" s="273"/>
      <c r="PXG34" s="273"/>
      <c r="PXH34" s="273"/>
      <c r="PXI34" s="273"/>
      <c r="PXJ34" s="273"/>
      <c r="PXK34" s="285"/>
      <c r="PXL34" s="353"/>
      <c r="PXM34" s="355"/>
      <c r="PXN34" s="23"/>
      <c r="PXO34" s="277"/>
      <c r="PXP34" s="300"/>
      <c r="PXQ34" s="300"/>
      <c r="PXR34" s="269"/>
      <c r="PXS34" s="300"/>
      <c r="PXT34" s="300"/>
      <c r="PXU34" s="273"/>
      <c r="PXV34" s="273"/>
      <c r="PXW34" s="273"/>
      <c r="PXX34" s="273"/>
      <c r="PXY34" s="273"/>
      <c r="PXZ34" s="273"/>
      <c r="PYA34" s="285"/>
      <c r="PYB34" s="353"/>
      <c r="PYC34" s="355"/>
      <c r="PYD34" s="23"/>
      <c r="PYE34" s="277"/>
      <c r="PYF34" s="300"/>
      <c r="PYG34" s="300"/>
      <c r="PYH34" s="269"/>
      <c r="PYI34" s="300"/>
      <c r="PYJ34" s="300"/>
      <c r="PYK34" s="273"/>
      <c r="PYL34" s="273"/>
      <c r="PYM34" s="273"/>
      <c r="PYN34" s="273"/>
      <c r="PYO34" s="273"/>
      <c r="PYP34" s="273"/>
      <c r="PYQ34" s="285"/>
      <c r="PYR34" s="353"/>
      <c r="PYS34" s="355"/>
      <c r="PYT34" s="23"/>
      <c r="PYU34" s="277"/>
      <c r="PYV34" s="300"/>
      <c r="PYW34" s="300"/>
      <c r="PYX34" s="269"/>
      <c r="PYY34" s="300"/>
      <c r="PYZ34" s="300"/>
      <c r="PZA34" s="273"/>
      <c r="PZB34" s="273"/>
      <c r="PZC34" s="273"/>
      <c r="PZD34" s="273"/>
      <c r="PZE34" s="273"/>
      <c r="PZF34" s="273"/>
      <c r="PZG34" s="285"/>
      <c r="PZH34" s="353"/>
      <c r="PZI34" s="355"/>
      <c r="PZJ34" s="23"/>
      <c r="PZK34" s="277"/>
      <c r="PZL34" s="300"/>
      <c r="PZM34" s="300"/>
      <c r="PZN34" s="269"/>
      <c r="PZO34" s="300"/>
      <c r="PZP34" s="300"/>
      <c r="PZQ34" s="273"/>
      <c r="PZR34" s="273"/>
      <c r="PZS34" s="273"/>
      <c r="PZT34" s="273"/>
      <c r="PZU34" s="273"/>
      <c r="PZV34" s="273"/>
      <c r="PZW34" s="285"/>
      <c r="PZX34" s="353"/>
      <c r="PZY34" s="355"/>
      <c r="PZZ34" s="23"/>
      <c r="QAA34" s="277"/>
      <c r="QAB34" s="300"/>
      <c r="QAC34" s="300"/>
      <c r="QAD34" s="269"/>
      <c r="QAE34" s="300"/>
      <c r="QAF34" s="300"/>
      <c r="QAG34" s="273"/>
      <c r="QAH34" s="273"/>
      <c r="QAI34" s="273"/>
      <c r="QAJ34" s="273"/>
      <c r="QAK34" s="273"/>
      <c r="QAL34" s="273"/>
      <c r="QAM34" s="285"/>
      <c r="QAN34" s="353"/>
      <c r="QAO34" s="355"/>
      <c r="QAP34" s="23"/>
      <c r="QAQ34" s="277"/>
      <c r="QAR34" s="300"/>
      <c r="QAS34" s="300"/>
      <c r="QAT34" s="269"/>
      <c r="QAU34" s="300"/>
      <c r="QAV34" s="300"/>
      <c r="QAW34" s="273"/>
      <c r="QAX34" s="273"/>
      <c r="QAY34" s="273"/>
      <c r="QAZ34" s="273"/>
      <c r="QBA34" s="273"/>
      <c r="QBB34" s="273"/>
      <c r="QBC34" s="285"/>
      <c r="QBD34" s="353"/>
      <c r="QBE34" s="355"/>
      <c r="QBF34" s="23"/>
      <c r="QBG34" s="277"/>
      <c r="QBH34" s="300"/>
      <c r="QBI34" s="300"/>
      <c r="QBJ34" s="269"/>
      <c r="QBK34" s="300"/>
      <c r="QBL34" s="300"/>
      <c r="QBM34" s="273"/>
      <c r="QBN34" s="273"/>
      <c r="QBO34" s="273"/>
      <c r="QBP34" s="273"/>
      <c r="QBQ34" s="273"/>
      <c r="QBR34" s="273"/>
      <c r="QBS34" s="285"/>
      <c r="QBT34" s="353"/>
      <c r="QBU34" s="355"/>
      <c r="QBV34" s="23"/>
      <c r="QBW34" s="277"/>
      <c r="QBX34" s="300"/>
      <c r="QBY34" s="300"/>
      <c r="QBZ34" s="269"/>
      <c r="QCA34" s="300"/>
      <c r="QCB34" s="300"/>
      <c r="QCC34" s="273"/>
      <c r="QCD34" s="273"/>
      <c r="QCE34" s="273"/>
      <c r="QCF34" s="273"/>
      <c r="QCG34" s="273"/>
      <c r="QCH34" s="273"/>
      <c r="QCI34" s="285"/>
      <c r="QCJ34" s="353"/>
      <c r="QCK34" s="355"/>
      <c r="QCL34" s="23"/>
      <c r="QCM34" s="277"/>
      <c r="QCN34" s="300"/>
      <c r="QCO34" s="300"/>
      <c r="QCP34" s="269"/>
      <c r="QCQ34" s="300"/>
      <c r="QCR34" s="300"/>
      <c r="QCS34" s="273"/>
      <c r="QCT34" s="273"/>
      <c r="QCU34" s="273"/>
      <c r="QCV34" s="273"/>
      <c r="QCW34" s="273"/>
      <c r="QCX34" s="273"/>
      <c r="QCY34" s="285"/>
      <c r="QCZ34" s="353"/>
      <c r="QDA34" s="355"/>
      <c r="QDB34" s="23"/>
      <c r="QDC34" s="277"/>
      <c r="QDD34" s="300"/>
      <c r="QDE34" s="300"/>
      <c r="QDF34" s="269"/>
      <c r="QDG34" s="300"/>
      <c r="QDH34" s="300"/>
      <c r="QDI34" s="273"/>
      <c r="QDJ34" s="273"/>
      <c r="QDK34" s="273"/>
      <c r="QDL34" s="273"/>
      <c r="QDM34" s="273"/>
      <c r="QDN34" s="273"/>
      <c r="QDO34" s="285"/>
      <c r="QDP34" s="353"/>
      <c r="QDQ34" s="355"/>
      <c r="QDR34" s="23"/>
      <c r="QDS34" s="277"/>
      <c r="QDT34" s="300"/>
      <c r="QDU34" s="300"/>
      <c r="QDV34" s="269"/>
      <c r="QDW34" s="300"/>
      <c r="QDX34" s="300"/>
      <c r="QDY34" s="273"/>
      <c r="QDZ34" s="273"/>
      <c r="QEA34" s="273"/>
      <c r="QEB34" s="273"/>
      <c r="QEC34" s="273"/>
      <c r="QED34" s="273"/>
      <c r="QEE34" s="285"/>
      <c r="QEF34" s="353"/>
      <c r="QEG34" s="355"/>
      <c r="QEH34" s="23"/>
      <c r="QEI34" s="277"/>
      <c r="QEJ34" s="300"/>
      <c r="QEK34" s="300"/>
      <c r="QEL34" s="269"/>
      <c r="QEM34" s="300"/>
      <c r="QEN34" s="300"/>
      <c r="QEO34" s="273"/>
      <c r="QEP34" s="273"/>
      <c r="QEQ34" s="273"/>
      <c r="QER34" s="273"/>
      <c r="QES34" s="273"/>
      <c r="QET34" s="273"/>
      <c r="QEU34" s="285"/>
      <c r="QEV34" s="353"/>
      <c r="QEW34" s="355"/>
      <c r="QEX34" s="23"/>
      <c r="QEY34" s="277"/>
      <c r="QEZ34" s="300"/>
      <c r="QFA34" s="300"/>
      <c r="QFB34" s="269"/>
      <c r="QFC34" s="300"/>
      <c r="QFD34" s="300"/>
      <c r="QFE34" s="273"/>
      <c r="QFF34" s="273"/>
      <c r="QFG34" s="273"/>
      <c r="QFH34" s="273"/>
      <c r="QFI34" s="273"/>
      <c r="QFJ34" s="273"/>
      <c r="QFK34" s="285"/>
      <c r="QFL34" s="353"/>
      <c r="QFM34" s="355"/>
      <c r="QFN34" s="23"/>
      <c r="QFO34" s="277"/>
      <c r="QFP34" s="300"/>
      <c r="QFQ34" s="300"/>
      <c r="QFR34" s="269"/>
      <c r="QFS34" s="300"/>
      <c r="QFT34" s="300"/>
      <c r="QFU34" s="273"/>
      <c r="QFV34" s="273"/>
      <c r="QFW34" s="273"/>
      <c r="QFX34" s="273"/>
      <c r="QFY34" s="273"/>
      <c r="QFZ34" s="273"/>
      <c r="QGA34" s="285"/>
      <c r="QGB34" s="353"/>
      <c r="QGC34" s="355"/>
      <c r="QGD34" s="23"/>
      <c r="QGE34" s="277"/>
      <c r="QGF34" s="300"/>
      <c r="QGG34" s="300"/>
      <c r="QGH34" s="269"/>
      <c r="QGI34" s="300"/>
      <c r="QGJ34" s="300"/>
      <c r="QGK34" s="273"/>
      <c r="QGL34" s="273"/>
      <c r="QGM34" s="273"/>
      <c r="QGN34" s="273"/>
      <c r="QGO34" s="273"/>
      <c r="QGP34" s="273"/>
      <c r="QGQ34" s="285"/>
      <c r="QGR34" s="353"/>
      <c r="QGS34" s="355"/>
      <c r="QGT34" s="23"/>
      <c r="QGU34" s="277"/>
      <c r="QGV34" s="300"/>
      <c r="QGW34" s="300"/>
      <c r="QGX34" s="269"/>
      <c r="QGY34" s="300"/>
      <c r="QGZ34" s="300"/>
      <c r="QHA34" s="273"/>
      <c r="QHB34" s="273"/>
      <c r="QHC34" s="273"/>
      <c r="QHD34" s="273"/>
      <c r="QHE34" s="273"/>
      <c r="QHF34" s="273"/>
      <c r="QHG34" s="285"/>
      <c r="QHH34" s="353"/>
      <c r="QHI34" s="355"/>
      <c r="QHJ34" s="23"/>
      <c r="QHK34" s="277"/>
      <c r="QHL34" s="300"/>
      <c r="QHM34" s="300"/>
      <c r="QHN34" s="269"/>
      <c r="QHO34" s="300"/>
      <c r="QHP34" s="300"/>
      <c r="QHQ34" s="273"/>
      <c r="QHR34" s="273"/>
      <c r="QHS34" s="273"/>
      <c r="QHT34" s="273"/>
      <c r="QHU34" s="273"/>
      <c r="QHV34" s="273"/>
      <c r="QHW34" s="285"/>
      <c r="QHX34" s="353"/>
      <c r="QHY34" s="355"/>
      <c r="QHZ34" s="23"/>
      <c r="QIA34" s="277"/>
      <c r="QIB34" s="300"/>
      <c r="QIC34" s="300"/>
      <c r="QID34" s="269"/>
      <c r="QIE34" s="300"/>
      <c r="QIF34" s="300"/>
      <c r="QIG34" s="273"/>
      <c r="QIH34" s="273"/>
      <c r="QII34" s="273"/>
      <c r="QIJ34" s="273"/>
      <c r="QIK34" s="273"/>
      <c r="QIL34" s="273"/>
      <c r="QIM34" s="285"/>
      <c r="QIN34" s="353"/>
      <c r="QIO34" s="355"/>
      <c r="QIP34" s="23"/>
      <c r="QIQ34" s="277"/>
      <c r="QIR34" s="300"/>
      <c r="QIS34" s="300"/>
      <c r="QIT34" s="269"/>
      <c r="QIU34" s="300"/>
      <c r="QIV34" s="300"/>
      <c r="QIW34" s="273"/>
      <c r="QIX34" s="273"/>
      <c r="QIY34" s="273"/>
      <c r="QIZ34" s="273"/>
      <c r="QJA34" s="273"/>
      <c r="QJB34" s="273"/>
      <c r="QJC34" s="285"/>
      <c r="QJD34" s="353"/>
      <c r="QJE34" s="355"/>
      <c r="QJF34" s="23"/>
      <c r="QJG34" s="277"/>
      <c r="QJH34" s="300"/>
      <c r="QJI34" s="300"/>
      <c r="QJJ34" s="269"/>
      <c r="QJK34" s="300"/>
      <c r="QJL34" s="300"/>
      <c r="QJM34" s="273"/>
      <c r="QJN34" s="273"/>
      <c r="QJO34" s="273"/>
      <c r="QJP34" s="273"/>
      <c r="QJQ34" s="273"/>
      <c r="QJR34" s="273"/>
      <c r="QJS34" s="285"/>
      <c r="QJT34" s="353"/>
      <c r="QJU34" s="355"/>
      <c r="QJV34" s="23"/>
      <c r="QJW34" s="277"/>
      <c r="QJX34" s="300"/>
      <c r="QJY34" s="300"/>
      <c r="QJZ34" s="269"/>
      <c r="QKA34" s="300"/>
      <c r="QKB34" s="300"/>
      <c r="QKC34" s="273"/>
      <c r="QKD34" s="273"/>
      <c r="QKE34" s="273"/>
      <c r="QKF34" s="273"/>
      <c r="QKG34" s="273"/>
      <c r="QKH34" s="273"/>
      <c r="QKI34" s="285"/>
      <c r="QKJ34" s="353"/>
      <c r="QKK34" s="355"/>
      <c r="QKL34" s="23"/>
      <c r="QKM34" s="277"/>
      <c r="QKN34" s="300"/>
      <c r="QKO34" s="300"/>
      <c r="QKP34" s="269"/>
      <c r="QKQ34" s="300"/>
      <c r="QKR34" s="300"/>
      <c r="QKS34" s="273"/>
      <c r="QKT34" s="273"/>
      <c r="QKU34" s="273"/>
      <c r="QKV34" s="273"/>
      <c r="QKW34" s="273"/>
      <c r="QKX34" s="273"/>
      <c r="QKY34" s="285"/>
      <c r="QKZ34" s="353"/>
      <c r="QLA34" s="355"/>
      <c r="QLB34" s="23"/>
      <c r="QLC34" s="277"/>
      <c r="QLD34" s="300"/>
      <c r="QLE34" s="300"/>
      <c r="QLF34" s="269"/>
      <c r="QLG34" s="300"/>
      <c r="QLH34" s="300"/>
      <c r="QLI34" s="273"/>
      <c r="QLJ34" s="273"/>
      <c r="QLK34" s="273"/>
      <c r="QLL34" s="273"/>
      <c r="QLM34" s="273"/>
      <c r="QLN34" s="273"/>
      <c r="QLO34" s="285"/>
      <c r="QLP34" s="353"/>
      <c r="QLQ34" s="355"/>
      <c r="QLR34" s="23"/>
      <c r="QLS34" s="277"/>
      <c r="QLT34" s="300"/>
      <c r="QLU34" s="300"/>
      <c r="QLV34" s="269"/>
      <c r="QLW34" s="300"/>
      <c r="QLX34" s="300"/>
      <c r="QLY34" s="273"/>
      <c r="QLZ34" s="273"/>
      <c r="QMA34" s="273"/>
      <c r="QMB34" s="273"/>
      <c r="QMC34" s="273"/>
      <c r="QMD34" s="273"/>
      <c r="QME34" s="285"/>
      <c r="QMF34" s="353"/>
      <c r="QMG34" s="355"/>
      <c r="QMH34" s="23"/>
      <c r="QMI34" s="277"/>
      <c r="QMJ34" s="300"/>
      <c r="QMK34" s="300"/>
      <c r="QML34" s="269"/>
      <c r="QMM34" s="300"/>
      <c r="QMN34" s="300"/>
      <c r="QMO34" s="273"/>
      <c r="QMP34" s="273"/>
      <c r="QMQ34" s="273"/>
      <c r="QMR34" s="273"/>
      <c r="QMS34" s="273"/>
      <c r="QMT34" s="273"/>
      <c r="QMU34" s="285"/>
      <c r="QMV34" s="353"/>
      <c r="QMW34" s="355"/>
      <c r="QMX34" s="23"/>
      <c r="QMY34" s="277"/>
      <c r="QMZ34" s="300"/>
      <c r="QNA34" s="300"/>
      <c r="QNB34" s="269"/>
      <c r="QNC34" s="300"/>
      <c r="QND34" s="300"/>
      <c r="QNE34" s="273"/>
      <c r="QNF34" s="273"/>
      <c r="QNG34" s="273"/>
      <c r="QNH34" s="273"/>
      <c r="QNI34" s="273"/>
      <c r="QNJ34" s="273"/>
      <c r="QNK34" s="285"/>
      <c r="QNL34" s="353"/>
      <c r="QNM34" s="355"/>
      <c r="QNN34" s="23"/>
      <c r="QNO34" s="277"/>
      <c r="QNP34" s="300"/>
      <c r="QNQ34" s="300"/>
      <c r="QNR34" s="269"/>
      <c r="QNS34" s="300"/>
      <c r="QNT34" s="300"/>
      <c r="QNU34" s="273"/>
      <c r="QNV34" s="273"/>
      <c r="QNW34" s="273"/>
      <c r="QNX34" s="273"/>
      <c r="QNY34" s="273"/>
      <c r="QNZ34" s="273"/>
      <c r="QOA34" s="285"/>
      <c r="QOB34" s="353"/>
      <c r="QOC34" s="355"/>
      <c r="QOD34" s="23"/>
      <c r="QOE34" s="277"/>
      <c r="QOF34" s="300"/>
      <c r="QOG34" s="300"/>
      <c r="QOH34" s="269"/>
      <c r="QOI34" s="300"/>
      <c r="QOJ34" s="300"/>
      <c r="QOK34" s="273"/>
      <c r="QOL34" s="273"/>
      <c r="QOM34" s="273"/>
      <c r="QON34" s="273"/>
      <c r="QOO34" s="273"/>
      <c r="QOP34" s="273"/>
      <c r="QOQ34" s="285"/>
      <c r="QOR34" s="353"/>
      <c r="QOS34" s="355"/>
      <c r="QOT34" s="23"/>
      <c r="QOU34" s="277"/>
      <c r="QOV34" s="300"/>
      <c r="QOW34" s="300"/>
      <c r="QOX34" s="269"/>
      <c r="QOY34" s="300"/>
      <c r="QOZ34" s="300"/>
      <c r="QPA34" s="273"/>
      <c r="QPB34" s="273"/>
      <c r="QPC34" s="273"/>
      <c r="QPD34" s="273"/>
      <c r="QPE34" s="273"/>
      <c r="QPF34" s="273"/>
      <c r="QPG34" s="285"/>
      <c r="QPH34" s="353"/>
      <c r="QPI34" s="355"/>
      <c r="QPJ34" s="23"/>
      <c r="QPK34" s="277"/>
      <c r="QPL34" s="300"/>
      <c r="QPM34" s="300"/>
      <c r="QPN34" s="269"/>
      <c r="QPO34" s="300"/>
      <c r="QPP34" s="300"/>
      <c r="QPQ34" s="273"/>
      <c r="QPR34" s="273"/>
      <c r="QPS34" s="273"/>
      <c r="QPT34" s="273"/>
      <c r="QPU34" s="273"/>
      <c r="QPV34" s="273"/>
      <c r="QPW34" s="285"/>
      <c r="QPX34" s="353"/>
      <c r="QPY34" s="355"/>
      <c r="QPZ34" s="23"/>
      <c r="QQA34" s="277"/>
      <c r="QQB34" s="300"/>
      <c r="QQC34" s="300"/>
      <c r="QQD34" s="269"/>
      <c r="QQE34" s="300"/>
      <c r="QQF34" s="300"/>
      <c r="QQG34" s="273"/>
      <c r="QQH34" s="273"/>
      <c r="QQI34" s="273"/>
      <c r="QQJ34" s="273"/>
      <c r="QQK34" s="273"/>
      <c r="QQL34" s="273"/>
      <c r="QQM34" s="285"/>
      <c r="QQN34" s="353"/>
      <c r="QQO34" s="355"/>
      <c r="QQP34" s="23"/>
      <c r="QQQ34" s="277"/>
      <c r="QQR34" s="300"/>
      <c r="QQS34" s="300"/>
      <c r="QQT34" s="269"/>
      <c r="QQU34" s="300"/>
      <c r="QQV34" s="300"/>
      <c r="QQW34" s="273"/>
      <c r="QQX34" s="273"/>
      <c r="QQY34" s="273"/>
      <c r="QQZ34" s="273"/>
      <c r="QRA34" s="273"/>
      <c r="QRB34" s="273"/>
      <c r="QRC34" s="285"/>
      <c r="QRD34" s="353"/>
      <c r="QRE34" s="355"/>
      <c r="QRF34" s="23"/>
      <c r="QRG34" s="277"/>
      <c r="QRH34" s="300"/>
      <c r="QRI34" s="300"/>
      <c r="QRJ34" s="269"/>
      <c r="QRK34" s="300"/>
      <c r="QRL34" s="300"/>
      <c r="QRM34" s="273"/>
      <c r="QRN34" s="273"/>
      <c r="QRO34" s="273"/>
      <c r="QRP34" s="273"/>
      <c r="QRQ34" s="273"/>
      <c r="QRR34" s="273"/>
      <c r="QRS34" s="285"/>
      <c r="QRT34" s="353"/>
      <c r="QRU34" s="355"/>
      <c r="QRV34" s="23"/>
      <c r="QRW34" s="277"/>
      <c r="QRX34" s="300"/>
      <c r="QRY34" s="300"/>
      <c r="QRZ34" s="269"/>
      <c r="QSA34" s="300"/>
      <c r="QSB34" s="300"/>
      <c r="QSC34" s="273"/>
      <c r="QSD34" s="273"/>
      <c r="QSE34" s="273"/>
      <c r="QSF34" s="273"/>
      <c r="QSG34" s="273"/>
      <c r="QSH34" s="273"/>
      <c r="QSI34" s="285"/>
      <c r="QSJ34" s="353"/>
      <c r="QSK34" s="355"/>
      <c r="QSL34" s="23"/>
      <c r="QSM34" s="277"/>
      <c r="QSN34" s="300"/>
      <c r="QSO34" s="300"/>
      <c r="QSP34" s="269"/>
      <c r="QSQ34" s="300"/>
      <c r="QSR34" s="300"/>
      <c r="QSS34" s="273"/>
      <c r="QST34" s="273"/>
      <c r="QSU34" s="273"/>
      <c r="QSV34" s="273"/>
      <c r="QSW34" s="273"/>
      <c r="QSX34" s="273"/>
      <c r="QSY34" s="285"/>
      <c r="QSZ34" s="353"/>
      <c r="QTA34" s="355"/>
      <c r="QTB34" s="23"/>
      <c r="QTC34" s="277"/>
      <c r="QTD34" s="300"/>
      <c r="QTE34" s="300"/>
      <c r="QTF34" s="269"/>
      <c r="QTG34" s="300"/>
      <c r="QTH34" s="300"/>
      <c r="QTI34" s="273"/>
      <c r="QTJ34" s="273"/>
      <c r="QTK34" s="273"/>
      <c r="QTL34" s="273"/>
      <c r="QTM34" s="273"/>
      <c r="QTN34" s="273"/>
      <c r="QTO34" s="285"/>
      <c r="QTP34" s="353"/>
      <c r="QTQ34" s="355"/>
      <c r="QTR34" s="23"/>
      <c r="QTS34" s="277"/>
      <c r="QTT34" s="300"/>
      <c r="QTU34" s="300"/>
      <c r="QTV34" s="269"/>
      <c r="QTW34" s="300"/>
      <c r="QTX34" s="300"/>
      <c r="QTY34" s="273"/>
      <c r="QTZ34" s="273"/>
      <c r="QUA34" s="273"/>
      <c r="QUB34" s="273"/>
      <c r="QUC34" s="273"/>
      <c r="QUD34" s="273"/>
      <c r="QUE34" s="285"/>
      <c r="QUF34" s="353"/>
      <c r="QUG34" s="355"/>
      <c r="QUH34" s="23"/>
      <c r="QUI34" s="277"/>
      <c r="QUJ34" s="300"/>
      <c r="QUK34" s="300"/>
      <c r="QUL34" s="269"/>
      <c r="QUM34" s="300"/>
      <c r="QUN34" s="300"/>
      <c r="QUO34" s="273"/>
      <c r="QUP34" s="273"/>
      <c r="QUQ34" s="273"/>
      <c r="QUR34" s="273"/>
      <c r="QUS34" s="273"/>
      <c r="QUT34" s="273"/>
      <c r="QUU34" s="285"/>
      <c r="QUV34" s="353"/>
      <c r="QUW34" s="355"/>
      <c r="QUX34" s="23"/>
      <c r="QUY34" s="277"/>
      <c r="QUZ34" s="300"/>
      <c r="QVA34" s="300"/>
      <c r="QVB34" s="269"/>
      <c r="QVC34" s="300"/>
      <c r="QVD34" s="300"/>
      <c r="QVE34" s="273"/>
      <c r="QVF34" s="273"/>
      <c r="QVG34" s="273"/>
      <c r="QVH34" s="273"/>
      <c r="QVI34" s="273"/>
      <c r="QVJ34" s="273"/>
      <c r="QVK34" s="285"/>
      <c r="QVL34" s="353"/>
      <c r="QVM34" s="355"/>
      <c r="QVN34" s="23"/>
      <c r="QVO34" s="277"/>
      <c r="QVP34" s="300"/>
      <c r="QVQ34" s="300"/>
      <c r="QVR34" s="269"/>
      <c r="QVS34" s="300"/>
      <c r="QVT34" s="300"/>
      <c r="QVU34" s="273"/>
      <c r="QVV34" s="273"/>
      <c r="QVW34" s="273"/>
      <c r="QVX34" s="273"/>
      <c r="QVY34" s="273"/>
      <c r="QVZ34" s="273"/>
      <c r="QWA34" s="285"/>
      <c r="QWB34" s="353"/>
      <c r="QWC34" s="355"/>
      <c r="QWD34" s="23"/>
      <c r="QWE34" s="277"/>
      <c r="QWF34" s="300"/>
      <c r="QWG34" s="300"/>
      <c r="QWH34" s="269"/>
      <c r="QWI34" s="300"/>
      <c r="QWJ34" s="300"/>
      <c r="QWK34" s="273"/>
      <c r="QWL34" s="273"/>
      <c r="QWM34" s="273"/>
      <c r="QWN34" s="273"/>
      <c r="QWO34" s="273"/>
      <c r="QWP34" s="273"/>
      <c r="QWQ34" s="285"/>
      <c r="QWR34" s="353"/>
      <c r="QWS34" s="355"/>
      <c r="QWT34" s="23"/>
      <c r="QWU34" s="277"/>
      <c r="QWV34" s="300"/>
      <c r="QWW34" s="300"/>
      <c r="QWX34" s="269"/>
      <c r="QWY34" s="300"/>
      <c r="QWZ34" s="300"/>
      <c r="QXA34" s="273"/>
      <c r="QXB34" s="273"/>
      <c r="QXC34" s="273"/>
      <c r="QXD34" s="273"/>
      <c r="QXE34" s="273"/>
      <c r="QXF34" s="273"/>
      <c r="QXG34" s="285"/>
      <c r="QXH34" s="353"/>
      <c r="QXI34" s="355"/>
      <c r="QXJ34" s="23"/>
      <c r="QXK34" s="277"/>
      <c r="QXL34" s="300"/>
      <c r="QXM34" s="300"/>
      <c r="QXN34" s="269"/>
      <c r="QXO34" s="300"/>
      <c r="QXP34" s="300"/>
      <c r="QXQ34" s="273"/>
      <c r="QXR34" s="273"/>
      <c r="QXS34" s="273"/>
      <c r="QXT34" s="273"/>
      <c r="QXU34" s="273"/>
      <c r="QXV34" s="273"/>
      <c r="QXW34" s="285"/>
      <c r="QXX34" s="353"/>
      <c r="QXY34" s="355"/>
      <c r="QXZ34" s="23"/>
      <c r="QYA34" s="277"/>
      <c r="QYB34" s="300"/>
      <c r="QYC34" s="300"/>
      <c r="QYD34" s="269"/>
      <c r="QYE34" s="300"/>
      <c r="QYF34" s="300"/>
      <c r="QYG34" s="273"/>
      <c r="QYH34" s="273"/>
      <c r="QYI34" s="273"/>
      <c r="QYJ34" s="273"/>
      <c r="QYK34" s="273"/>
      <c r="QYL34" s="273"/>
      <c r="QYM34" s="285"/>
      <c r="QYN34" s="353"/>
      <c r="QYO34" s="355"/>
      <c r="QYP34" s="23"/>
      <c r="QYQ34" s="277"/>
      <c r="QYR34" s="300"/>
      <c r="QYS34" s="300"/>
      <c r="QYT34" s="269"/>
      <c r="QYU34" s="300"/>
      <c r="QYV34" s="300"/>
      <c r="QYW34" s="273"/>
      <c r="QYX34" s="273"/>
      <c r="QYY34" s="273"/>
      <c r="QYZ34" s="273"/>
      <c r="QZA34" s="273"/>
      <c r="QZB34" s="273"/>
      <c r="QZC34" s="285"/>
      <c r="QZD34" s="353"/>
      <c r="QZE34" s="355"/>
      <c r="QZF34" s="23"/>
      <c r="QZG34" s="277"/>
      <c r="QZH34" s="300"/>
      <c r="QZI34" s="300"/>
      <c r="QZJ34" s="269"/>
      <c r="QZK34" s="300"/>
      <c r="QZL34" s="300"/>
      <c r="QZM34" s="273"/>
      <c r="QZN34" s="273"/>
      <c r="QZO34" s="273"/>
      <c r="QZP34" s="273"/>
      <c r="QZQ34" s="273"/>
      <c r="QZR34" s="273"/>
      <c r="QZS34" s="285"/>
      <c r="QZT34" s="353"/>
      <c r="QZU34" s="355"/>
      <c r="QZV34" s="23"/>
      <c r="QZW34" s="277"/>
      <c r="QZX34" s="300"/>
      <c r="QZY34" s="300"/>
      <c r="QZZ34" s="269"/>
      <c r="RAA34" s="300"/>
      <c r="RAB34" s="300"/>
      <c r="RAC34" s="273"/>
      <c r="RAD34" s="273"/>
      <c r="RAE34" s="273"/>
      <c r="RAF34" s="273"/>
      <c r="RAG34" s="273"/>
      <c r="RAH34" s="273"/>
      <c r="RAI34" s="285"/>
      <c r="RAJ34" s="353"/>
      <c r="RAK34" s="355"/>
      <c r="RAL34" s="23"/>
      <c r="RAM34" s="277"/>
      <c r="RAN34" s="300"/>
      <c r="RAO34" s="300"/>
      <c r="RAP34" s="269"/>
      <c r="RAQ34" s="300"/>
      <c r="RAR34" s="300"/>
      <c r="RAS34" s="273"/>
      <c r="RAT34" s="273"/>
      <c r="RAU34" s="273"/>
      <c r="RAV34" s="273"/>
      <c r="RAW34" s="273"/>
      <c r="RAX34" s="273"/>
      <c r="RAY34" s="285"/>
      <c r="RAZ34" s="353"/>
      <c r="RBA34" s="355"/>
      <c r="RBB34" s="23"/>
      <c r="RBC34" s="277"/>
      <c r="RBD34" s="300"/>
      <c r="RBE34" s="300"/>
      <c r="RBF34" s="269"/>
      <c r="RBG34" s="300"/>
      <c r="RBH34" s="300"/>
      <c r="RBI34" s="273"/>
      <c r="RBJ34" s="273"/>
      <c r="RBK34" s="273"/>
      <c r="RBL34" s="273"/>
      <c r="RBM34" s="273"/>
      <c r="RBN34" s="273"/>
      <c r="RBO34" s="285"/>
      <c r="RBP34" s="353"/>
      <c r="RBQ34" s="355"/>
      <c r="RBR34" s="23"/>
      <c r="RBS34" s="277"/>
      <c r="RBT34" s="300"/>
      <c r="RBU34" s="300"/>
      <c r="RBV34" s="269"/>
      <c r="RBW34" s="300"/>
      <c r="RBX34" s="300"/>
      <c r="RBY34" s="273"/>
      <c r="RBZ34" s="273"/>
      <c r="RCA34" s="273"/>
      <c r="RCB34" s="273"/>
      <c r="RCC34" s="273"/>
      <c r="RCD34" s="273"/>
      <c r="RCE34" s="285"/>
      <c r="RCF34" s="353"/>
      <c r="RCG34" s="355"/>
      <c r="RCH34" s="23"/>
      <c r="RCI34" s="277"/>
      <c r="RCJ34" s="300"/>
      <c r="RCK34" s="300"/>
      <c r="RCL34" s="269"/>
      <c r="RCM34" s="300"/>
      <c r="RCN34" s="300"/>
      <c r="RCO34" s="273"/>
      <c r="RCP34" s="273"/>
      <c r="RCQ34" s="273"/>
      <c r="RCR34" s="273"/>
      <c r="RCS34" s="273"/>
      <c r="RCT34" s="273"/>
      <c r="RCU34" s="285"/>
      <c r="RCV34" s="353"/>
      <c r="RCW34" s="355"/>
      <c r="RCX34" s="23"/>
      <c r="RCY34" s="277"/>
      <c r="RCZ34" s="300"/>
      <c r="RDA34" s="300"/>
      <c r="RDB34" s="269"/>
      <c r="RDC34" s="300"/>
      <c r="RDD34" s="300"/>
      <c r="RDE34" s="273"/>
      <c r="RDF34" s="273"/>
      <c r="RDG34" s="273"/>
      <c r="RDH34" s="273"/>
      <c r="RDI34" s="273"/>
      <c r="RDJ34" s="273"/>
      <c r="RDK34" s="285"/>
      <c r="RDL34" s="353"/>
      <c r="RDM34" s="355"/>
      <c r="RDN34" s="23"/>
      <c r="RDO34" s="277"/>
      <c r="RDP34" s="300"/>
      <c r="RDQ34" s="300"/>
      <c r="RDR34" s="269"/>
      <c r="RDS34" s="300"/>
      <c r="RDT34" s="300"/>
      <c r="RDU34" s="273"/>
      <c r="RDV34" s="273"/>
      <c r="RDW34" s="273"/>
      <c r="RDX34" s="273"/>
      <c r="RDY34" s="273"/>
      <c r="RDZ34" s="273"/>
      <c r="REA34" s="285"/>
      <c r="REB34" s="353"/>
      <c r="REC34" s="355"/>
      <c r="RED34" s="23"/>
      <c r="REE34" s="277"/>
      <c r="REF34" s="300"/>
      <c r="REG34" s="300"/>
      <c r="REH34" s="269"/>
      <c r="REI34" s="300"/>
      <c r="REJ34" s="300"/>
      <c r="REK34" s="273"/>
      <c r="REL34" s="273"/>
      <c r="REM34" s="273"/>
      <c r="REN34" s="273"/>
      <c r="REO34" s="273"/>
      <c r="REP34" s="273"/>
      <c r="REQ34" s="285"/>
      <c r="RER34" s="353"/>
      <c r="RES34" s="355"/>
      <c r="RET34" s="23"/>
      <c r="REU34" s="277"/>
      <c r="REV34" s="300"/>
      <c r="REW34" s="300"/>
      <c r="REX34" s="269"/>
      <c r="REY34" s="300"/>
      <c r="REZ34" s="300"/>
      <c r="RFA34" s="273"/>
      <c r="RFB34" s="273"/>
      <c r="RFC34" s="273"/>
      <c r="RFD34" s="273"/>
      <c r="RFE34" s="273"/>
      <c r="RFF34" s="273"/>
      <c r="RFG34" s="285"/>
      <c r="RFH34" s="353"/>
      <c r="RFI34" s="355"/>
      <c r="RFJ34" s="23"/>
      <c r="RFK34" s="277"/>
      <c r="RFL34" s="300"/>
      <c r="RFM34" s="300"/>
      <c r="RFN34" s="269"/>
      <c r="RFO34" s="300"/>
      <c r="RFP34" s="300"/>
      <c r="RFQ34" s="273"/>
      <c r="RFR34" s="273"/>
      <c r="RFS34" s="273"/>
      <c r="RFT34" s="273"/>
      <c r="RFU34" s="273"/>
      <c r="RFV34" s="273"/>
      <c r="RFW34" s="285"/>
      <c r="RFX34" s="353"/>
      <c r="RFY34" s="355"/>
      <c r="RFZ34" s="23"/>
      <c r="RGA34" s="277"/>
      <c r="RGB34" s="300"/>
      <c r="RGC34" s="300"/>
      <c r="RGD34" s="269"/>
      <c r="RGE34" s="300"/>
      <c r="RGF34" s="300"/>
      <c r="RGG34" s="273"/>
      <c r="RGH34" s="273"/>
      <c r="RGI34" s="273"/>
      <c r="RGJ34" s="273"/>
      <c r="RGK34" s="273"/>
      <c r="RGL34" s="273"/>
      <c r="RGM34" s="285"/>
      <c r="RGN34" s="353"/>
      <c r="RGO34" s="355"/>
      <c r="RGP34" s="23"/>
      <c r="RGQ34" s="277"/>
      <c r="RGR34" s="300"/>
      <c r="RGS34" s="300"/>
      <c r="RGT34" s="269"/>
      <c r="RGU34" s="300"/>
      <c r="RGV34" s="300"/>
      <c r="RGW34" s="273"/>
      <c r="RGX34" s="273"/>
      <c r="RGY34" s="273"/>
      <c r="RGZ34" s="273"/>
      <c r="RHA34" s="273"/>
      <c r="RHB34" s="273"/>
      <c r="RHC34" s="285"/>
      <c r="RHD34" s="353"/>
      <c r="RHE34" s="355"/>
      <c r="RHF34" s="23"/>
      <c r="RHG34" s="277"/>
      <c r="RHH34" s="300"/>
      <c r="RHI34" s="300"/>
      <c r="RHJ34" s="269"/>
      <c r="RHK34" s="300"/>
      <c r="RHL34" s="300"/>
      <c r="RHM34" s="273"/>
      <c r="RHN34" s="273"/>
      <c r="RHO34" s="273"/>
      <c r="RHP34" s="273"/>
      <c r="RHQ34" s="273"/>
      <c r="RHR34" s="273"/>
      <c r="RHS34" s="285"/>
      <c r="RHT34" s="353"/>
      <c r="RHU34" s="355"/>
      <c r="RHV34" s="23"/>
      <c r="RHW34" s="277"/>
      <c r="RHX34" s="300"/>
      <c r="RHY34" s="300"/>
      <c r="RHZ34" s="269"/>
      <c r="RIA34" s="300"/>
      <c r="RIB34" s="300"/>
      <c r="RIC34" s="273"/>
      <c r="RID34" s="273"/>
      <c r="RIE34" s="273"/>
      <c r="RIF34" s="273"/>
      <c r="RIG34" s="273"/>
      <c r="RIH34" s="273"/>
      <c r="RII34" s="285"/>
      <c r="RIJ34" s="353"/>
      <c r="RIK34" s="355"/>
      <c r="RIL34" s="23"/>
      <c r="RIM34" s="277"/>
      <c r="RIN34" s="300"/>
      <c r="RIO34" s="300"/>
      <c r="RIP34" s="269"/>
      <c r="RIQ34" s="300"/>
      <c r="RIR34" s="300"/>
      <c r="RIS34" s="273"/>
      <c r="RIT34" s="273"/>
      <c r="RIU34" s="273"/>
      <c r="RIV34" s="273"/>
      <c r="RIW34" s="273"/>
      <c r="RIX34" s="273"/>
      <c r="RIY34" s="285"/>
      <c r="RIZ34" s="353"/>
      <c r="RJA34" s="355"/>
      <c r="RJB34" s="23"/>
      <c r="RJC34" s="277"/>
      <c r="RJD34" s="300"/>
      <c r="RJE34" s="300"/>
      <c r="RJF34" s="269"/>
      <c r="RJG34" s="300"/>
      <c r="RJH34" s="300"/>
      <c r="RJI34" s="273"/>
      <c r="RJJ34" s="273"/>
      <c r="RJK34" s="273"/>
      <c r="RJL34" s="273"/>
      <c r="RJM34" s="273"/>
      <c r="RJN34" s="273"/>
      <c r="RJO34" s="285"/>
      <c r="RJP34" s="353"/>
      <c r="RJQ34" s="355"/>
      <c r="RJR34" s="23"/>
      <c r="RJS34" s="277"/>
      <c r="RJT34" s="300"/>
      <c r="RJU34" s="300"/>
      <c r="RJV34" s="269"/>
      <c r="RJW34" s="300"/>
      <c r="RJX34" s="300"/>
      <c r="RJY34" s="273"/>
      <c r="RJZ34" s="273"/>
      <c r="RKA34" s="273"/>
      <c r="RKB34" s="273"/>
      <c r="RKC34" s="273"/>
      <c r="RKD34" s="273"/>
      <c r="RKE34" s="285"/>
      <c r="RKF34" s="353"/>
      <c r="RKG34" s="355"/>
      <c r="RKH34" s="23"/>
      <c r="RKI34" s="277"/>
      <c r="RKJ34" s="300"/>
      <c r="RKK34" s="300"/>
      <c r="RKL34" s="269"/>
      <c r="RKM34" s="300"/>
      <c r="RKN34" s="300"/>
      <c r="RKO34" s="273"/>
      <c r="RKP34" s="273"/>
      <c r="RKQ34" s="273"/>
      <c r="RKR34" s="273"/>
      <c r="RKS34" s="273"/>
      <c r="RKT34" s="273"/>
      <c r="RKU34" s="285"/>
      <c r="RKV34" s="353"/>
      <c r="RKW34" s="355"/>
      <c r="RKX34" s="23"/>
      <c r="RKY34" s="277"/>
      <c r="RKZ34" s="300"/>
      <c r="RLA34" s="300"/>
      <c r="RLB34" s="269"/>
      <c r="RLC34" s="300"/>
      <c r="RLD34" s="300"/>
      <c r="RLE34" s="273"/>
      <c r="RLF34" s="273"/>
      <c r="RLG34" s="273"/>
      <c r="RLH34" s="273"/>
      <c r="RLI34" s="273"/>
      <c r="RLJ34" s="273"/>
      <c r="RLK34" s="285"/>
      <c r="RLL34" s="353"/>
      <c r="RLM34" s="355"/>
      <c r="RLN34" s="23"/>
      <c r="RLO34" s="277"/>
      <c r="RLP34" s="300"/>
      <c r="RLQ34" s="300"/>
      <c r="RLR34" s="269"/>
      <c r="RLS34" s="300"/>
      <c r="RLT34" s="300"/>
      <c r="RLU34" s="273"/>
      <c r="RLV34" s="273"/>
      <c r="RLW34" s="273"/>
      <c r="RLX34" s="273"/>
      <c r="RLY34" s="273"/>
      <c r="RLZ34" s="273"/>
      <c r="RMA34" s="285"/>
      <c r="RMB34" s="353"/>
      <c r="RMC34" s="355"/>
      <c r="RMD34" s="23"/>
      <c r="RME34" s="277"/>
      <c r="RMF34" s="300"/>
      <c r="RMG34" s="300"/>
      <c r="RMH34" s="269"/>
      <c r="RMI34" s="300"/>
      <c r="RMJ34" s="300"/>
      <c r="RMK34" s="273"/>
      <c r="RML34" s="273"/>
      <c r="RMM34" s="273"/>
      <c r="RMN34" s="273"/>
      <c r="RMO34" s="273"/>
      <c r="RMP34" s="273"/>
      <c r="RMQ34" s="285"/>
      <c r="RMR34" s="353"/>
      <c r="RMS34" s="355"/>
      <c r="RMT34" s="23"/>
      <c r="RMU34" s="277"/>
      <c r="RMV34" s="300"/>
      <c r="RMW34" s="300"/>
      <c r="RMX34" s="269"/>
      <c r="RMY34" s="300"/>
      <c r="RMZ34" s="300"/>
      <c r="RNA34" s="273"/>
      <c r="RNB34" s="273"/>
      <c r="RNC34" s="273"/>
      <c r="RND34" s="273"/>
      <c r="RNE34" s="273"/>
      <c r="RNF34" s="273"/>
      <c r="RNG34" s="285"/>
      <c r="RNH34" s="353"/>
      <c r="RNI34" s="355"/>
      <c r="RNJ34" s="23"/>
      <c r="RNK34" s="277"/>
      <c r="RNL34" s="300"/>
      <c r="RNM34" s="300"/>
      <c r="RNN34" s="269"/>
      <c r="RNO34" s="300"/>
      <c r="RNP34" s="300"/>
      <c r="RNQ34" s="273"/>
      <c r="RNR34" s="273"/>
      <c r="RNS34" s="273"/>
      <c r="RNT34" s="273"/>
      <c r="RNU34" s="273"/>
      <c r="RNV34" s="273"/>
      <c r="RNW34" s="285"/>
      <c r="RNX34" s="353"/>
      <c r="RNY34" s="355"/>
      <c r="RNZ34" s="23"/>
      <c r="ROA34" s="277"/>
      <c r="ROB34" s="300"/>
      <c r="ROC34" s="300"/>
      <c r="ROD34" s="269"/>
      <c r="ROE34" s="300"/>
      <c r="ROF34" s="300"/>
      <c r="ROG34" s="273"/>
      <c r="ROH34" s="273"/>
      <c r="ROI34" s="273"/>
      <c r="ROJ34" s="273"/>
      <c r="ROK34" s="273"/>
      <c r="ROL34" s="273"/>
      <c r="ROM34" s="285"/>
      <c r="RON34" s="353"/>
      <c r="ROO34" s="355"/>
      <c r="ROP34" s="23"/>
      <c r="ROQ34" s="277"/>
      <c r="ROR34" s="300"/>
      <c r="ROS34" s="300"/>
      <c r="ROT34" s="269"/>
      <c r="ROU34" s="300"/>
      <c r="ROV34" s="300"/>
      <c r="ROW34" s="273"/>
      <c r="ROX34" s="273"/>
      <c r="ROY34" s="273"/>
      <c r="ROZ34" s="273"/>
      <c r="RPA34" s="273"/>
      <c r="RPB34" s="273"/>
      <c r="RPC34" s="285"/>
      <c r="RPD34" s="353"/>
      <c r="RPE34" s="355"/>
      <c r="RPF34" s="23"/>
      <c r="RPG34" s="277"/>
      <c r="RPH34" s="300"/>
      <c r="RPI34" s="300"/>
      <c r="RPJ34" s="269"/>
      <c r="RPK34" s="300"/>
      <c r="RPL34" s="300"/>
      <c r="RPM34" s="273"/>
      <c r="RPN34" s="273"/>
      <c r="RPO34" s="273"/>
      <c r="RPP34" s="273"/>
      <c r="RPQ34" s="273"/>
      <c r="RPR34" s="273"/>
      <c r="RPS34" s="285"/>
      <c r="RPT34" s="353"/>
      <c r="RPU34" s="355"/>
      <c r="RPV34" s="23"/>
      <c r="RPW34" s="277"/>
      <c r="RPX34" s="300"/>
      <c r="RPY34" s="300"/>
      <c r="RPZ34" s="269"/>
      <c r="RQA34" s="300"/>
      <c r="RQB34" s="300"/>
      <c r="RQC34" s="273"/>
      <c r="RQD34" s="273"/>
      <c r="RQE34" s="273"/>
      <c r="RQF34" s="273"/>
      <c r="RQG34" s="273"/>
      <c r="RQH34" s="273"/>
      <c r="RQI34" s="285"/>
      <c r="RQJ34" s="353"/>
      <c r="RQK34" s="355"/>
      <c r="RQL34" s="23"/>
      <c r="RQM34" s="277"/>
      <c r="RQN34" s="300"/>
      <c r="RQO34" s="300"/>
      <c r="RQP34" s="269"/>
      <c r="RQQ34" s="300"/>
      <c r="RQR34" s="300"/>
      <c r="RQS34" s="273"/>
      <c r="RQT34" s="273"/>
      <c r="RQU34" s="273"/>
      <c r="RQV34" s="273"/>
      <c r="RQW34" s="273"/>
      <c r="RQX34" s="273"/>
      <c r="RQY34" s="285"/>
      <c r="RQZ34" s="353"/>
      <c r="RRA34" s="355"/>
      <c r="RRB34" s="23"/>
      <c r="RRC34" s="277"/>
      <c r="RRD34" s="300"/>
      <c r="RRE34" s="300"/>
      <c r="RRF34" s="269"/>
      <c r="RRG34" s="300"/>
      <c r="RRH34" s="300"/>
      <c r="RRI34" s="273"/>
      <c r="RRJ34" s="273"/>
      <c r="RRK34" s="273"/>
      <c r="RRL34" s="273"/>
      <c r="RRM34" s="273"/>
      <c r="RRN34" s="273"/>
      <c r="RRO34" s="285"/>
      <c r="RRP34" s="353"/>
      <c r="RRQ34" s="355"/>
      <c r="RRR34" s="23"/>
      <c r="RRS34" s="277"/>
      <c r="RRT34" s="300"/>
      <c r="RRU34" s="300"/>
      <c r="RRV34" s="269"/>
      <c r="RRW34" s="300"/>
      <c r="RRX34" s="300"/>
      <c r="RRY34" s="273"/>
      <c r="RRZ34" s="273"/>
      <c r="RSA34" s="273"/>
      <c r="RSB34" s="273"/>
      <c r="RSC34" s="273"/>
      <c r="RSD34" s="273"/>
      <c r="RSE34" s="285"/>
      <c r="RSF34" s="353"/>
      <c r="RSG34" s="355"/>
      <c r="RSH34" s="23"/>
      <c r="RSI34" s="277"/>
      <c r="RSJ34" s="300"/>
      <c r="RSK34" s="300"/>
      <c r="RSL34" s="269"/>
      <c r="RSM34" s="300"/>
      <c r="RSN34" s="300"/>
      <c r="RSO34" s="273"/>
      <c r="RSP34" s="273"/>
      <c r="RSQ34" s="273"/>
      <c r="RSR34" s="273"/>
      <c r="RSS34" s="273"/>
      <c r="RST34" s="273"/>
      <c r="RSU34" s="285"/>
      <c r="RSV34" s="353"/>
      <c r="RSW34" s="355"/>
      <c r="RSX34" s="23"/>
      <c r="RSY34" s="277"/>
      <c r="RSZ34" s="300"/>
      <c r="RTA34" s="300"/>
      <c r="RTB34" s="269"/>
      <c r="RTC34" s="300"/>
      <c r="RTD34" s="300"/>
      <c r="RTE34" s="273"/>
      <c r="RTF34" s="273"/>
      <c r="RTG34" s="273"/>
      <c r="RTH34" s="273"/>
      <c r="RTI34" s="273"/>
      <c r="RTJ34" s="273"/>
      <c r="RTK34" s="285"/>
      <c r="RTL34" s="353"/>
      <c r="RTM34" s="355"/>
      <c r="RTN34" s="23"/>
      <c r="RTO34" s="277"/>
      <c r="RTP34" s="300"/>
      <c r="RTQ34" s="300"/>
      <c r="RTR34" s="269"/>
      <c r="RTS34" s="300"/>
      <c r="RTT34" s="300"/>
      <c r="RTU34" s="273"/>
      <c r="RTV34" s="273"/>
      <c r="RTW34" s="273"/>
      <c r="RTX34" s="273"/>
      <c r="RTY34" s="273"/>
      <c r="RTZ34" s="273"/>
      <c r="RUA34" s="285"/>
      <c r="RUB34" s="353"/>
      <c r="RUC34" s="355"/>
      <c r="RUD34" s="23"/>
      <c r="RUE34" s="277"/>
      <c r="RUF34" s="300"/>
      <c r="RUG34" s="300"/>
      <c r="RUH34" s="269"/>
      <c r="RUI34" s="300"/>
      <c r="RUJ34" s="300"/>
      <c r="RUK34" s="273"/>
      <c r="RUL34" s="273"/>
      <c r="RUM34" s="273"/>
      <c r="RUN34" s="273"/>
      <c r="RUO34" s="273"/>
      <c r="RUP34" s="273"/>
      <c r="RUQ34" s="285"/>
      <c r="RUR34" s="353"/>
      <c r="RUS34" s="355"/>
      <c r="RUT34" s="23"/>
      <c r="RUU34" s="277"/>
      <c r="RUV34" s="300"/>
      <c r="RUW34" s="300"/>
      <c r="RUX34" s="269"/>
      <c r="RUY34" s="300"/>
      <c r="RUZ34" s="300"/>
      <c r="RVA34" s="273"/>
      <c r="RVB34" s="273"/>
      <c r="RVC34" s="273"/>
      <c r="RVD34" s="273"/>
      <c r="RVE34" s="273"/>
      <c r="RVF34" s="273"/>
      <c r="RVG34" s="285"/>
      <c r="RVH34" s="353"/>
      <c r="RVI34" s="355"/>
      <c r="RVJ34" s="23"/>
      <c r="RVK34" s="277"/>
      <c r="RVL34" s="300"/>
      <c r="RVM34" s="300"/>
      <c r="RVN34" s="269"/>
      <c r="RVO34" s="300"/>
      <c r="RVP34" s="300"/>
      <c r="RVQ34" s="273"/>
      <c r="RVR34" s="273"/>
      <c r="RVS34" s="273"/>
      <c r="RVT34" s="273"/>
      <c r="RVU34" s="273"/>
      <c r="RVV34" s="273"/>
      <c r="RVW34" s="285"/>
      <c r="RVX34" s="353"/>
      <c r="RVY34" s="355"/>
      <c r="RVZ34" s="23"/>
      <c r="RWA34" s="277"/>
      <c r="RWB34" s="300"/>
      <c r="RWC34" s="300"/>
      <c r="RWD34" s="269"/>
      <c r="RWE34" s="300"/>
      <c r="RWF34" s="300"/>
      <c r="RWG34" s="273"/>
      <c r="RWH34" s="273"/>
      <c r="RWI34" s="273"/>
      <c r="RWJ34" s="273"/>
      <c r="RWK34" s="273"/>
      <c r="RWL34" s="273"/>
      <c r="RWM34" s="285"/>
      <c r="RWN34" s="353"/>
      <c r="RWO34" s="355"/>
      <c r="RWP34" s="23"/>
      <c r="RWQ34" s="277"/>
      <c r="RWR34" s="300"/>
      <c r="RWS34" s="300"/>
      <c r="RWT34" s="269"/>
      <c r="RWU34" s="300"/>
      <c r="RWV34" s="300"/>
      <c r="RWW34" s="273"/>
      <c r="RWX34" s="273"/>
      <c r="RWY34" s="273"/>
      <c r="RWZ34" s="273"/>
      <c r="RXA34" s="273"/>
      <c r="RXB34" s="273"/>
      <c r="RXC34" s="285"/>
      <c r="RXD34" s="353"/>
      <c r="RXE34" s="355"/>
      <c r="RXF34" s="23"/>
      <c r="RXG34" s="277"/>
      <c r="RXH34" s="300"/>
      <c r="RXI34" s="300"/>
      <c r="RXJ34" s="269"/>
      <c r="RXK34" s="300"/>
      <c r="RXL34" s="300"/>
      <c r="RXM34" s="273"/>
      <c r="RXN34" s="273"/>
      <c r="RXO34" s="273"/>
      <c r="RXP34" s="273"/>
      <c r="RXQ34" s="273"/>
      <c r="RXR34" s="273"/>
      <c r="RXS34" s="285"/>
      <c r="RXT34" s="353"/>
      <c r="RXU34" s="355"/>
      <c r="RXV34" s="23"/>
      <c r="RXW34" s="277"/>
      <c r="RXX34" s="300"/>
      <c r="RXY34" s="300"/>
      <c r="RXZ34" s="269"/>
      <c r="RYA34" s="300"/>
      <c r="RYB34" s="300"/>
      <c r="RYC34" s="273"/>
      <c r="RYD34" s="273"/>
      <c r="RYE34" s="273"/>
      <c r="RYF34" s="273"/>
      <c r="RYG34" s="273"/>
      <c r="RYH34" s="273"/>
      <c r="RYI34" s="285"/>
      <c r="RYJ34" s="353"/>
      <c r="RYK34" s="355"/>
      <c r="RYL34" s="23"/>
      <c r="RYM34" s="277"/>
      <c r="RYN34" s="300"/>
      <c r="RYO34" s="300"/>
      <c r="RYP34" s="269"/>
      <c r="RYQ34" s="300"/>
      <c r="RYR34" s="300"/>
      <c r="RYS34" s="273"/>
      <c r="RYT34" s="273"/>
      <c r="RYU34" s="273"/>
      <c r="RYV34" s="273"/>
      <c r="RYW34" s="273"/>
      <c r="RYX34" s="273"/>
      <c r="RYY34" s="285"/>
      <c r="RYZ34" s="353"/>
      <c r="RZA34" s="355"/>
      <c r="RZB34" s="23"/>
      <c r="RZC34" s="277"/>
      <c r="RZD34" s="300"/>
      <c r="RZE34" s="300"/>
      <c r="RZF34" s="269"/>
      <c r="RZG34" s="300"/>
      <c r="RZH34" s="300"/>
      <c r="RZI34" s="273"/>
      <c r="RZJ34" s="273"/>
      <c r="RZK34" s="273"/>
      <c r="RZL34" s="273"/>
      <c r="RZM34" s="273"/>
      <c r="RZN34" s="273"/>
      <c r="RZO34" s="285"/>
      <c r="RZP34" s="353"/>
      <c r="RZQ34" s="355"/>
      <c r="RZR34" s="23"/>
      <c r="RZS34" s="277"/>
      <c r="RZT34" s="300"/>
      <c r="RZU34" s="300"/>
      <c r="RZV34" s="269"/>
      <c r="RZW34" s="300"/>
      <c r="RZX34" s="300"/>
      <c r="RZY34" s="273"/>
      <c r="RZZ34" s="273"/>
      <c r="SAA34" s="273"/>
      <c r="SAB34" s="273"/>
      <c r="SAC34" s="273"/>
      <c r="SAD34" s="273"/>
      <c r="SAE34" s="285"/>
      <c r="SAF34" s="353"/>
      <c r="SAG34" s="355"/>
      <c r="SAH34" s="23"/>
      <c r="SAI34" s="277"/>
      <c r="SAJ34" s="300"/>
      <c r="SAK34" s="300"/>
      <c r="SAL34" s="269"/>
      <c r="SAM34" s="300"/>
      <c r="SAN34" s="300"/>
      <c r="SAO34" s="273"/>
      <c r="SAP34" s="273"/>
      <c r="SAQ34" s="273"/>
      <c r="SAR34" s="273"/>
      <c r="SAS34" s="273"/>
      <c r="SAT34" s="273"/>
      <c r="SAU34" s="285"/>
      <c r="SAV34" s="353"/>
      <c r="SAW34" s="355"/>
      <c r="SAX34" s="23"/>
      <c r="SAY34" s="277"/>
      <c r="SAZ34" s="300"/>
      <c r="SBA34" s="300"/>
      <c r="SBB34" s="269"/>
      <c r="SBC34" s="300"/>
      <c r="SBD34" s="300"/>
      <c r="SBE34" s="273"/>
      <c r="SBF34" s="273"/>
      <c r="SBG34" s="273"/>
      <c r="SBH34" s="273"/>
      <c r="SBI34" s="273"/>
      <c r="SBJ34" s="273"/>
      <c r="SBK34" s="285"/>
      <c r="SBL34" s="353"/>
      <c r="SBM34" s="355"/>
      <c r="SBN34" s="23"/>
      <c r="SBO34" s="277"/>
      <c r="SBP34" s="300"/>
      <c r="SBQ34" s="300"/>
      <c r="SBR34" s="269"/>
      <c r="SBS34" s="300"/>
      <c r="SBT34" s="300"/>
      <c r="SBU34" s="273"/>
      <c r="SBV34" s="273"/>
      <c r="SBW34" s="273"/>
      <c r="SBX34" s="273"/>
      <c r="SBY34" s="273"/>
      <c r="SBZ34" s="273"/>
      <c r="SCA34" s="285"/>
      <c r="SCB34" s="353"/>
      <c r="SCC34" s="355"/>
      <c r="SCD34" s="23"/>
      <c r="SCE34" s="277"/>
      <c r="SCF34" s="300"/>
      <c r="SCG34" s="300"/>
      <c r="SCH34" s="269"/>
      <c r="SCI34" s="300"/>
      <c r="SCJ34" s="300"/>
      <c r="SCK34" s="273"/>
      <c r="SCL34" s="273"/>
      <c r="SCM34" s="273"/>
      <c r="SCN34" s="273"/>
      <c r="SCO34" s="273"/>
      <c r="SCP34" s="273"/>
      <c r="SCQ34" s="285"/>
      <c r="SCR34" s="353"/>
      <c r="SCS34" s="355"/>
      <c r="SCT34" s="23"/>
      <c r="SCU34" s="277"/>
      <c r="SCV34" s="300"/>
      <c r="SCW34" s="300"/>
      <c r="SCX34" s="269"/>
      <c r="SCY34" s="300"/>
      <c r="SCZ34" s="300"/>
      <c r="SDA34" s="273"/>
      <c r="SDB34" s="273"/>
      <c r="SDC34" s="273"/>
      <c r="SDD34" s="273"/>
      <c r="SDE34" s="273"/>
      <c r="SDF34" s="273"/>
      <c r="SDG34" s="285"/>
      <c r="SDH34" s="353"/>
      <c r="SDI34" s="355"/>
      <c r="SDJ34" s="23"/>
      <c r="SDK34" s="277"/>
      <c r="SDL34" s="300"/>
      <c r="SDM34" s="300"/>
      <c r="SDN34" s="269"/>
      <c r="SDO34" s="300"/>
      <c r="SDP34" s="300"/>
      <c r="SDQ34" s="273"/>
      <c r="SDR34" s="273"/>
      <c r="SDS34" s="273"/>
      <c r="SDT34" s="273"/>
      <c r="SDU34" s="273"/>
      <c r="SDV34" s="273"/>
      <c r="SDW34" s="285"/>
      <c r="SDX34" s="353"/>
      <c r="SDY34" s="355"/>
      <c r="SDZ34" s="23"/>
      <c r="SEA34" s="277"/>
      <c r="SEB34" s="300"/>
      <c r="SEC34" s="300"/>
      <c r="SED34" s="269"/>
      <c r="SEE34" s="300"/>
      <c r="SEF34" s="300"/>
      <c r="SEG34" s="273"/>
      <c r="SEH34" s="273"/>
      <c r="SEI34" s="273"/>
      <c r="SEJ34" s="273"/>
      <c r="SEK34" s="273"/>
      <c r="SEL34" s="273"/>
      <c r="SEM34" s="285"/>
      <c r="SEN34" s="353"/>
      <c r="SEO34" s="355"/>
      <c r="SEP34" s="23"/>
      <c r="SEQ34" s="277"/>
      <c r="SER34" s="300"/>
      <c r="SES34" s="300"/>
      <c r="SET34" s="269"/>
      <c r="SEU34" s="300"/>
      <c r="SEV34" s="300"/>
      <c r="SEW34" s="273"/>
      <c r="SEX34" s="273"/>
      <c r="SEY34" s="273"/>
      <c r="SEZ34" s="273"/>
      <c r="SFA34" s="273"/>
      <c r="SFB34" s="273"/>
      <c r="SFC34" s="285"/>
      <c r="SFD34" s="353"/>
      <c r="SFE34" s="355"/>
      <c r="SFF34" s="23"/>
      <c r="SFG34" s="277"/>
      <c r="SFH34" s="300"/>
      <c r="SFI34" s="300"/>
      <c r="SFJ34" s="269"/>
      <c r="SFK34" s="300"/>
      <c r="SFL34" s="300"/>
      <c r="SFM34" s="273"/>
      <c r="SFN34" s="273"/>
      <c r="SFO34" s="273"/>
      <c r="SFP34" s="273"/>
      <c r="SFQ34" s="273"/>
      <c r="SFR34" s="273"/>
      <c r="SFS34" s="285"/>
      <c r="SFT34" s="353"/>
      <c r="SFU34" s="355"/>
      <c r="SFV34" s="23"/>
      <c r="SFW34" s="277"/>
      <c r="SFX34" s="300"/>
      <c r="SFY34" s="300"/>
      <c r="SFZ34" s="269"/>
      <c r="SGA34" s="300"/>
      <c r="SGB34" s="300"/>
      <c r="SGC34" s="273"/>
      <c r="SGD34" s="273"/>
      <c r="SGE34" s="273"/>
      <c r="SGF34" s="273"/>
      <c r="SGG34" s="273"/>
      <c r="SGH34" s="273"/>
      <c r="SGI34" s="285"/>
      <c r="SGJ34" s="353"/>
      <c r="SGK34" s="355"/>
      <c r="SGL34" s="23"/>
      <c r="SGM34" s="277"/>
      <c r="SGN34" s="300"/>
      <c r="SGO34" s="300"/>
      <c r="SGP34" s="269"/>
      <c r="SGQ34" s="300"/>
      <c r="SGR34" s="300"/>
      <c r="SGS34" s="273"/>
      <c r="SGT34" s="273"/>
      <c r="SGU34" s="273"/>
      <c r="SGV34" s="273"/>
      <c r="SGW34" s="273"/>
      <c r="SGX34" s="273"/>
      <c r="SGY34" s="285"/>
      <c r="SGZ34" s="353"/>
      <c r="SHA34" s="355"/>
      <c r="SHB34" s="23"/>
      <c r="SHC34" s="277"/>
      <c r="SHD34" s="300"/>
      <c r="SHE34" s="300"/>
      <c r="SHF34" s="269"/>
      <c r="SHG34" s="300"/>
      <c r="SHH34" s="300"/>
      <c r="SHI34" s="273"/>
      <c r="SHJ34" s="273"/>
      <c r="SHK34" s="273"/>
      <c r="SHL34" s="273"/>
      <c r="SHM34" s="273"/>
      <c r="SHN34" s="273"/>
      <c r="SHO34" s="285"/>
      <c r="SHP34" s="353"/>
      <c r="SHQ34" s="355"/>
      <c r="SHR34" s="23"/>
      <c r="SHS34" s="277"/>
      <c r="SHT34" s="300"/>
      <c r="SHU34" s="300"/>
      <c r="SHV34" s="269"/>
      <c r="SHW34" s="300"/>
      <c r="SHX34" s="300"/>
      <c r="SHY34" s="273"/>
      <c r="SHZ34" s="273"/>
      <c r="SIA34" s="273"/>
      <c r="SIB34" s="273"/>
      <c r="SIC34" s="273"/>
      <c r="SID34" s="273"/>
      <c r="SIE34" s="285"/>
      <c r="SIF34" s="353"/>
      <c r="SIG34" s="355"/>
      <c r="SIH34" s="23"/>
      <c r="SII34" s="277"/>
      <c r="SIJ34" s="300"/>
      <c r="SIK34" s="300"/>
      <c r="SIL34" s="269"/>
      <c r="SIM34" s="300"/>
      <c r="SIN34" s="300"/>
      <c r="SIO34" s="273"/>
      <c r="SIP34" s="273"/>
      <c r="SIQ34" s="273"/>
      <c r="SIR34" s="273"/>
      <c r="SIS34" s="273"/>
      <c r="SIT34" s="273"/>
      <c r="SIU34" s="285"/>
      <c r="SIV34" s="353"/>
      <c r="SIW34" s="355"/>
      <c r="SIX34" s="23"/>
      <c r="SIY34" s="277"/>
      <c r="SIZ34" s="300"/>
      <c r="SJA34" s="300"/>
      <c r="SJB34" s="269"/>
      <c r="SJC34" s="300"/>
      <c r="SJD34" s="300"/>
      <c r="SJE34" s="273"/>
      <c r="SJF34" s="273"/>
      <c r="SJG34" s="273"/>
      <c r="SJH34" s="273"/>
      <c r="SJI34" s="273"/>
      <c r="SJJ34" s="273"/>
      <c r="SJK34" s="285"/>
      <c r="SJL34" s="353"/>
      <c r="SJM34" s="355"/>
      <c r="SJN34" s="23"/>
      <c r="SJO34" s="277"/>
      <c r="SJP34" s="300"/>
      <c r="SJQ34" s="300"/>
      <c r="SJR34" s="269"/>
      <c r="SJS34" s="300"/>
      <c r="SJT34" s="300"/>
      <c r="SJU34" s="273"/>
      <c r="SJV34" s="273"/>
      <c r="SJW34" s="273"/>
      <c r="SJX34" s="273"/>
      <c r="SJY34" s="273"/>
      <c r="SJZ34" s="273"/>
      <c r="SKA34" s="285"/>
      <c r="SKB34" s="353"/>
      <c r="SKC34" s="355"/>
      <c r="SKD34" s="23"/>
      <c r="SKE34" s="277"/>
      <c r="SKF34" s="300"/>
      <c r="SKG34" s="300"/>
      <c r="SKH34" s="269"/>
      <c r="SKI34" s="300"/>
      <c r="SKJ34" s="300"/>
      <c r="SKK34" s="273"/>
      <c r="SKL34" s="273"/>
      <c r="SKM34" s="273"/>
      <c r="SKN34" s="273"/>
      <c r="SKO34" s="273"/>
      <c r="SKP34" s="273"/>
      <c r="SKQ34" s="285"/>
      <c r="SKR34" s="353"/>
      <c r="SKS34" s="355"/>
      <c r="SKT34" s="23"/>
      <c r="SKU34" s="277"/>
      <c r="SKV34" s="300"/>
      <c r="SKW34" s="300"/>
      <c r="SKX34" s="269"/>
      <c r="SKY34" s="300"/>
      <c r="SKZ34" s="300"/>
      <c r="SLA34" s="273"/>
      <c r="SLB34" s="273"/>
      <c r="SLC34" s="273"/>
      <c r="SLD34" s="273"/>
      <c r="SLE34" s="273"/>
      <c r="SLF34" s="273"/>
      <c r="SLG34" s="285"/>
      <c r="SLH34" s="353"/>
      <c r="SLI34" s="355"/>
      <c r="SLJ34" s="23"/>
      <c r="SLK34" s="277"/>
      <c r="SLL34" s="300"/>
      <c r="SLM34" s="300"/>
      <c r="SLN34" s="269"/>
      <c r="SLO34" s="300"/>
      <c r="SLP34" s="300"/>
      <c r="SLQ34" s="273"/>
      <c r="SLR34" s="273"/>
      <c r="SLS34" s="273"/>
      <c r="SLT34" s="273"/>
      <c r="SLU34" s="273"/>
      <c r="SLV34" s="273"/>
      <c r="SLW34" s="285"/>
      <c r="SLX34" s="353"/>
      <c r="SLY34" s="355"/>
      <c r="SLZ34" s="23"/>
      <c r="SMA34" s="277"/>
      <c r="SMB34" s="300"/>
      <c r="SMC34" s="300"/>
      <c r="SMD34" s="269"/>
      <c r="SME34" s="300"/>
      <c r="SMF34" s="300"/>
      <c r="SMG34" s="273"/>
      <c r="SMH34" s="273"/>
      <c r="SMI34" s="273"/>
      <c r="SMJ34" s="273"/>
      <c r="SMK34" s="273"/>
      <c r="SML34" s="273"/>
      <c r="SMM34" s="285"/>
      <c r="SMN34" s="353"/>
      <c r="SMO34" s="355"/>
      <c r="SMP34" s="23"/>
      <c r="SMQ34" s="277"/>
      <c r="SMR34" s="300"/>
      <c r="SMS34" s="300"/>
      <c r="SMT34" s="269"/>
      <c r="SMU34" s="300"/>
      <c r="SMV34" s="300"/>
      <c r="SMW34" s="273"/>
      <c r="SMX34" s="273"/>
      <c r="SMY34" s="273"/>
      <c r="SMZ34" s="273"/>
      <c r="SNA34" s="273"/>
      <c r="SNB34" s="273"/>
      <c r="SNC34" s="285"/>
      <c r="SND34" s="353"/>
      <c r="SNE34" s="355"/>
      <c r="SNF34" s="23"/>
      <c r="SNG34" s="277"/>
      <c r="SNH34" s="300"/>
      <c r="SNI34" s="300"/>
      <c r="SNJ34" s="269"/>
      <c r="SNK34" s="300"/>
      <c r="SNL34" s="300"/>
      <c r="SNM34" s="273"/>
      <c r="SNN34" s="273"/>
      <c r="SNO34" s="273"/>
      <c r="SNP34" s="273"/>
      <c r="SNQ34" s="273"/>
      <c r="SNR34" s="273"/>
      <c r="SNS34" s="285"/>
      <c r="SNT34" s="353"/>
      <c r="SNU34" s="355"/>
      <c r="SNV34" s="23"/>
      <c r="SNW34" s="277"/>
      <c r="SNX34" s="300"/>
      <c r="SNY34" s="300"/>
      <c r="SNZ34" s="269"/>
      <c r="SOA34" s="300"/>
      <c r="SOB34" s="300"/>
      <c r="SOC34" s="273"/>
      <c r="SOD34" s="273"/>
      <c r="SOE34" s="273"/>
      <c r="SOF34" s="273"/>
      <c r="SOG34" s="273"/>
      <c r="SOH34" s="273"/>
      <c r="SOI34" s="285"/>
      <c r="SOJ34" s="353"/>
      <c r="SOK34" s="355"/>
      <c r="SOL34" s="23"/>
      <c r="SOM34" s="277"/>
      <c r="SON34" s="300"/>
      <c r="SOO34" s="300"/>
      <c r="SOP34" s="269"/>
      <c r="SOQ34" s="300"/>
      <c r="SOR34" s="300"/>
      <c r="SOS34" s="273"/>
      <c r="SOT34" s="273"/>
      <c r="SOU34" s="273"/>
      <c r="SOV34" s="273"/>
      <c r="SOW34" s="273"/>
      <c r="SOX34" s="273"/>
      <c r="SOY34" s="285"/>
      <c r="SOZ34" s="353"/>
      <c r="SPA34" s="355"/>
      <c r="SPB34" s="23"/>
      <c r="SPC34" s="277"/>
      <c r="SPD34" s="300"/>
      <c r="SPE34" s="300"/>
      <c r="SPF34" s="269"/>
      <c r="SPG34" s="300"/>
      <c r="SPH34" s="300"/>
      <c r="SPI34" s="273"/>
      <c r="SPJ34" s="273"/>
      <c r="SPK34" s="273"/>
      <c r="SPL34" s="273"/>
      <c r="SPM34" s="273"/>
      <c r="SPN34" s="273"/>
      <c r="SPO34" s="285"/>
      <c r="SPP34" s="353"/>
      <c r="SPQ34" s="355"/>
      <c r="SPR34" s="23"/>
      <c r="SPS34" s="277"/>
      <c r="SPT34" s="300"/>
      <c r="SPU34" s="300"/>
      <c r="SPV34" s="269"/>
      <c r="SPW34" s="300"/>
      <c r="SPX34" s="300"/>
      <c r="SPY34" s="273"/>
      <c r="SPZ34" s="273"/>
      <c r="SQA34" s="273"/>
      <c r="SQB34" s="273"/>
      <c r="SQC34" s="273"/>
      <c r="SQD34" s="273"/>
      <c r="SQE34" s="285"/>
      <c r="SQF34" s="353"/>
      <c r="SQG34" s="355"/>
      <c r="SQH34" s="23"/>
      <c r="SQI34" s="277"/>
      <c r="SQJ34" s="300"/>
      <c r="SQK34" s="300"/>
      <c r="SQL34" s="269"/>
      <c r="SQM34" s="300"/>
      <c r="SQN34" s="300"/>
      <c r="SQO34" s="273"/>
      <c r="SQP34" s="273"/>
      <c r="SQQ34" s="273"/>
      <c r="SQR34" s="273"/>
      <c r="SQS34" s="273"/>
      <c r="SQT34" s="273"/>
      <c r="SQU34" s="285"/>
      <c r="SQV34" s="353"/>
      <c r="SQW34" s="355"/>
      <c r="SQX34" s="23"/>
      <c r="SQY34" s="277"/>
      <c r="SQZ34" s="300"/>
      <c r="SRA34" s="300"/>
      <c r="SRB34" s="269"/>
      <c r="SRC34" s="300"/>
      <c r="SRD34" s="300"/>
      <c r="SRE34" s="273"/>
      <c r="SRF34" s="273"/>
      <c r="SRG34" s="273"/>
      <c r="SRH34" s="273"/>
      <c r="SRI34" s="273"/>
      <c r="SRJ34" s="273"/>
      <c r="SRK34" s="285"/>
      <c r="SRL34" s="353"/>
      <c r="SRM34" s="355"/>
      <c r="SRN34" s="23"/>
      <c r="SRO34" s="277"/>
      <c r="SRP34" s="300"/>
      <c r="SRQ34" s="300"/>
      <c r="SRR34" s="269"/>
      <c r="SRS34" s="300"/>
      <c r="SRT34" s="300"/>
      <c r="SRU34" s="273"/>
      <c r="SRV34" s="273"/>
      <c r="SRW34" s="273"/>
      <c r="SRX34" s="273"/>
      <c r="SRY34" s="273"/>
      <c r="SRZ34" s="273"/>
      <c r="SSA34" s="285"/>
      <c r="SSB34" s="353"/>
      <c r="SSC34" s="355"/>
      <c r="SSD34" s="23"/>
      <c r="SSE34" s="277"/>
      <c r="SSF34" s="300"/>
      <c r="SSG34" s="300"/>
      <c r="SSH34" s="269"/>
      <c r="SSI34" s="300"/>
      <c r="SSJ34" s="300"/>
      <c r="SSK34" s="273"/>
      <c r="SSL34" s="273"/>
      <c r="SSM34" s="273"/>
      <c r="SSN34" s="273"/>
      <c r="SSO34" s="273"/>
      <c r="SSP34" s="273"/>
      <c r="SSQ34" s="285"/>
      <c r="SSR34" s="353"/>
      <c r="SSS34" s="355"/>
      <c r="SST34" s="23"/>
      <c r="SSU34" s="277"/>
      <c r="SSV34" s="300"/>
      <c r="SSW34" s="300"/>
      <c r="SSX34" s="269"/>
      <c r="SSY34" s="300"/>
      <c r="SSZ34" s="300"/>
      <c r="STA34" s="273"/>
      <c r="STB34" s="273"/>
      <c r="STC34" s="273"/>
      <c r="STD34" s="273"/>
      <c r="STE34" s="273"/>
      <c r="STF34" s="273"/>
      <c r="STG34" s="285"/>
      <c r="STH34" s="353"/>
      <c r="STI34" s="355"/>
      <c r="STJ34" s="23"/>
      <c r="STK34" s="277"/>
      <c r="STL34" s="300"/>
      <c r="STM34" s="300"/>
      <c r="STN34" s="269"/>
      <c r="STO34" s="300"/>
      <c r="STP34" s="300"/>
      <c r="STQ34" s="273"/>
      <c r="STR34" s="273"/>
      <c r="STS34" s="273"/>
      <c r="STT34" s="273"/>
      <c r="STU34" s="273"/>
      <c r="STV34" s="273"/>
      <c r="STW34" s="285"/>
      <c r="STX34" s="353"/>
      <c r="STY34" s="355"/>
      <c r="STZ34" s="23"/>
      <c r="SUA34" s="277"/>
      <c r="SUB34" s="300"/>
      <c r="SUC34" s="300"/>
      <c r="SUD34" s="269"/>
      <c r="SUE34" s="300"/>
      <c r="SUF34" s="300"/>
      <c r="SUG34" s="273"/>
      <c r="SUH34" s="273"/>
      <c r="SUI34" s="273"/>
      <c r="SUJ34" s="273"/>
      <c r="SUK34" s="273"/>
      <c r="SUL34" s="273"/>
      <c r="SUM34" s="285"/>
      <c r="SUN34" s="353"/>
      <c r="SUO34" s="355"/>
      <c r="SUP34" s="23"/>
      <c r="SUQ34" s="277"/>
      <c r="SUR34" s="300"/>
      <c r="SUS34" s="300"/>
      <c r="SUT34" s="269"/>
      <c r="SUU34" s="300"/>
      <c r="SUV34" s="300"/>
      <c r="SUW34" s="273"/>
      <c r="SUX34" s="273"/>
      <c r="SUY34" s="273"/>
      <c r="SUZ34" s="273"/>
      <c r="SVA34" s="273"/>
      <c r="SVB34" s="273"/>
      <c r="SVC34" s="285"/>
      <c r="SVD34" s="353"/>
      <c r="SVE34" s="355"/>
      <c r="SVF34" s="23"/>
      <c r="SVG34" s="277"/>
      <c r="SVH34" s="300"/>
      <c r="SVI34" s="300"/>
      <c r="SVJ34" s="269"/>
      <c r="SVK34" s="300"/>
      <c r="SVL34" s="300"/>
      <c r="SVM34" s="273"/>
      <c r="SVN34" s="273"/>
      <c r="SVO34" s="273"/>
      <c r="SVP34" s="273"/>
      <c r="SVQ34" s="273"/>
      <c r="SVR34" s="273"/>
      <c r="SVS34" s="285"/>
      <c r="SVT34" s="353"/>
      <c r="SVU34" s="355"/>
      <c r="SVV34" s="23"/>
      <c r="SVW34" s="277"/>
      <c r="SVX34" s="300"/>
      <c r="SVY34" s="300"/>
      <c r="SVZ34" s="269"/>
      <c r="SWA34" s="300"/>
      <c r="SWB34" s="300"/>
      <c r="SWC34" s="273"/>
      <c r="SWD34" s="273"/>
      <c r="SWE34" s="273"/>
      <c r="SWF34" s="273"/>
      <c r="SWG34" s="273"/>
      <c r="SWH34" s="273"/>
      <c r="SWI34" s="285"/>
      <c r="SWJ34" s="353"/>
      <c r="SWK34" s="355"/>
      <c r="SWL34" s="23"/>
      <c r="SWM34" s="277"/>
      <c r="SWN34" s="300"/>
      <c r="SWO34" s="300"/>
      <c r="SWP34" s="269"/>
      <c r="SWQ34" s="300"/>
      <c r="SWR34" s="300"/>
      <c r="SWS34" s="273"/>
      <c r="SWT34" s="273"/>
      <c r="SWU34" s="273"/>
      <c r="SWV34" s="273"/>
      <c r="SWW34" s="273"/>
      <c r="SWX34" s="273"/>
      <c r="SWY34" s="285"/>
      <c r="SWZ34" s="353"/>
      <c r="SXA34" s="355"/>
      <c r="SXB34" s="23"/>
      <c r="SXC34" s="277"/>
      <c r="SXD34" s="300"/>
      <c r="SXE34" s="300"/>
      <c r="SXF34" s="269"/>
      <c r="SXG34" s="300"/>
      <c r="SXH34" s="300"/>
      <c r="SXI34" s="273"/>
      <c r="SXJ34" s="273"/>
      <c r="SXK34" s="273"/>
      <c r="SXL34" s="273"/>
      <c r="SXM34" s="273"/>
      <c r="SXN34" s="273"/>
      <c r="SXO34" s="285"/>
      <c r="SXP34" s="353"/>
      <c r="SXQ34" s="355"/>
      <c r="SXR34" s="23"/>
      <c r="SXS34" s="277"/>
      <c r="SXT34" s="300"/>
      <c r="SXU34" s="300"/>
      <c r="SXV34" s="269"/>
      <c r="SXW34" s="300"/>
      <c r="SXX34" s="300"/>
      <c r="SXY34" s="273"/>
      <c r="SXZ34" s="273"/>
      <c r="SYA34" s="273"/>
      <c r="SYB34" s="273"/>
      <c r="SYC34" s="273"/>
      <c r="SYD34" s="273"/>
      <c r="SYE34" s="285"/>
      <c r="SYF34" s="353"/>
      <c r="SYG34" s="355"/>
      <c r="SYH34" s="23"/>
      <c r="SYI34" s="277"/>
      <c r="SYJ34" s="300"/>
      <c r="SYK34" s="300"/>
      <c r="SYL34" s="269"/>
      <c r="SYM34" s="300"/>
      <c r="SYN34" s="300"/>
      <c r="SYO34" s="273"/>
      <c r="SYP34" s="273"/>
      <c r="SYQ34" s="273"/>
      <c r="SYR34" s="273"/>
      <c r="SYS34" s="273"/>
      <c r="SYT34" s="273"/>
      <c r="SYU34" s="285"/>
      <c r="SYV34" s="353"/>
      <c r="SYW34" s="355"/>
      <c r="SYX34" s="23"/>
      <c r="SYY34" s="277"/>
      <c r="SYZ34" s="300"/>
      <c r="SZA34" s="300"/>
      <c r="SZB34" s="269"/>
      <c r="SZC34" s="300"/>
      <c r="SZD34" s="300"/>
      <c r="SZE34" s="273"/>
      <c r="SZF34" s="273"/>
      <c r="SZG34" s="273"/>
      <c r="SZH34" s="273"/>
      <c r="SZI34" s="273"/>
      <c r="SZJ34" s="273"/>
      <c r="SZK34" s="285"/>
      <c r="SZL34" s="353"/>
      <c r="SZM34" s="355"/>
      <c r="SZN34" s="23"/>
      <c r="SZO34" s="277"/>
      <c r="SZP34" s="300"/>
      <c r="SZQ34" s="300"/>
      <c r="SZR34" s="269"/>
      <c r="SZS34" s="300"/>
      <c r="SZT34" s="300"/>
      <c r="SZU34" s="273"/>
      <c r="SZV34" s="273"/>
      <c r="SZW34" s="273"/>
      <c r="SZX34" s="273"/>
      <c r="SZY34" s="273"/>
      <c r="SZZ34" s="273"/>
      <c r="TAA34" s="285"/>
      <c r="TAB34" s="353"/>
      <c r="TAC34" s="355"/>
      <c r="TAD34" s="23"/>
      <c r="TAE34" s="277"/>
      <c r="TAF34" s="300"/>
      <c r="TAG34" s="300"/>
      <c r="TAH34" s="269"/>
      <c r="TAI34" s="300"/>
      <c r="TAJ34" s="300"/>
      <c r="TAK34" s="273"/>
      <c r="TAL34" s="273"/>
      <c r="TAM34" s="273"/>
      <c r="TAN34" s="273"/>
      <c r="TAO34" s="273"/>
      <c r="TAP34" s="273"/>
      <c r="TAQ34" s="285"/>
      <c r="TAR34" s="353"/>
      <c r="TAS34" s="355"/>
      <c r="TAT34" s="23"/>
      <c r="TAU34" s="277"/>
      <c r="TAV34" s="300"/>
      <c r="TAW34" s="300"/>
      <c r="TAX34" s="269"/>
      <c r="TAY34" s="300"/>
      <c r="TAZ34" s="300"/>
      <c r="TBA34" s="273"/>
      <c r="TBB34" s="273"/>
      <c r="TBC34" s="273"/>
      <c r="TBD34" s="273"/>
      <c r="TBE34" s="273"/>
      <c r="TBF34" s="273"/>
      <c r="TBG34" s="285"/>
      <c r="TBH34" s="353"/>
      <c r="TBI34" s="355"/>
      <c r="TBJ34" s="23"/>
      <c r="TBK34" s="277"/>
      <c r="TBL34" s="300"/>
      <c r="TBM34" s="300"/>
      <c r="TBN34" s="269"/>
      <c r="TBO34" s="300"/>
      <c r="TBP34" s="300"/>
      <c r="TBQ34" s="273"/>
      <c r="TBR34" s="273"/>
      <c r="TBS34" s="273"/>
      <c r="TBT34" s="273"/>
      <c r="TBU34" s="273"/>
      <c r="TBV34" s="273"/>
      <c r="TBW34" s="285"/>
      <c r="TBX34" s="353"/>
      <c r="TBY34" s="355"/>
      <c r="TBZ34" s="23"/>
      <c r="TCA34" s="277"/>
      <c r="TCB34" s="300"/>
      <c r="TCC34" s="300"/>
      <c r="TCD34" s="269"/>
      <c r="TCE34" s="300"/>
      <c r="TCF34" s="300"/>
      <c r="TCG34" s="273"/>
      <c r="TCH34" s="273"/>
      <c r="TCI34" s="273"/>
      <c r="TCJ34" s="273"/>
      <c r="TCK34" s="273"/>
      <c r="TCL34" s="273"/>
      <c r="TCM34" s="285"/>
      <c r="TCN34" s="353"/>
      <c r="TCO34" s="355"/>
      <c r="TCP34" s="23"/>
      <c r="TCQ34" s="277"/>
      <c r="TCR34" s="300"/>
      <c r="TCS34" s="300"/>
      <c r="TCT34" s="269"/>
      <c r="TCU34" s="300"/>
      <c r="TCV34" s="300"/>
      <c r="TCW34" s="273"/>
      <c r="TCX34" s="273"/>
      <c r="TCY34" s="273"/>
      <c r="TCZ34" s="273"/>
      <c r="TDA34" s="273"/>
      <c r="TDB34" s="273"/>
      <c r="TDC34" s="285"/>
      <c r="TDD34" s="353"/>
      <c r="TDE34" s="355"/>
      <c r="TDF34" s="23"/>
      <c r="TDG34" s="277"/>
      <c r="TDH34" s="300"/>
      <c r="TDI34" s="300"/>
      <c r="TDJ34" s="269"/>
      <c r="TDK34" s="300"/>
      <c r="TDL34" s="300"/>
      <c r="TDM34" s="273"/>
      <c r="TDN34" s="273"/>
      <c r="TDO34" s="273"/>
      <c r="TDP34" s="273"/>
      <c r="TDQ34" s="273"/>
      <c r="TDR34" s="273"/>
      <c r="TDS34" s="285"/>
      <c r="TDT34" s="353"/>
      <c r="TDU34" s="355"/>
      <c r="TDV34" s="23"/>
      <c r="TDW34" s="277"/>
      <c r="TDX34" s="300"/>
      <c r="TDY34" s="300"/>
      <c r="TDZ34" s="269"/>
      <c r="TEA34" s="300"/>
      <c r="TEB34" s="300"/>
      <c r="TEC34" s="273"/>
      <c r="TED34" s="273"/>
      <c r="TEE34" s="273"/>
      <c r="TEF34" s="273"/>
      <c r="TEG34" s="273"/>
      <c r="TEH34" s="273"/>
      <c r="TEI34" s="285"/>
      <c r="TEJ34" s="353"/>
      <c r="TEK34" s="355"/>
      <c r="TEL34" s="23"/>
      <c r="TEM34" s="277"/>
      <c r="TEN34" s="300"/>
      <c r="TEO34" s="300"/>
      <c r="TEP34" s="269"/>
      <c r="TEQ34" s="300"/>
      <c r="TER34" s="300"/>
      <c r="TES34" s="273"/>
      <c r="TET34" s="273"/>
      <c r="TEU34" s="273"/>
      <c r="TEV34" s="273"/>
      <c r="TEW34" s="273"/>
      <c r="TEX34" s="273"/>
      <c r="TEY34" s="285"/>
      <c r="TEZ34" s="353"/>
      <c r="TFA34" s="355"/>
      <c r="TFB34" s="23"/>
      <c r="TFC34" s="277"/>
      <c r="TFD34" s="300"/>
      <c r="TFE34" s="300"/>
      <c r="TFF34" s="269"/>
      <c r="TFG34" s="300"/>
      <c r="TFH34" s="300"/>
      <c r="TFI34" s="273"/>
      <c r="TFJ34" s="273"/>
      <c r="TFK34" s="273"/>
      <c r="TFL34" s="273"/>
      <c r="TFM34" s="273"/>
      <c r="TFN34" s="273"/>
      <c r="TFO34" s="285"/>
      <c r="TFP34" s="353"/>
      <c r="TFQ34" s="355"/>
      <c r="TFR34" s="23"/>
      <c r="TFS34" s="277"/>
      <c r="TFT34" s="300"/>
      <c r="TFU34" s="300"/>
      <c r="TFV34" s="269"/>
      <c r="TFW34" s="300"/>
      <c r="TFX34" s="300"/>
      <c r="TFY34" s="273"/>
      <c r="TFZ34" s="273"/>
      <c r="TGA34" s="273"/>
      <c r="TGB34" s="273"/>
      <c r="TGC34" s="273"/>
      <c r="TGD34" s="273"/>
      <c r="TGE34" s="285"/>
      <c r="TGF34" s="353"/>
      <c r="TGG34" s="355"/>
      <c r="TGH34" s="23"/>
      <c r="TGI34" s="277"/>
      <c r="TGJ34" s="300"/>
      <c r="TGK34" s="300"/>
      <c r="TGL34" s="269"/>
      <c r="TGM34" s="300"/>
      <c r="TGN34" s="300"/>
      <c r="TGO34" s="273"/>
      <c r="TGP34" s="273"/>
      <c r="TGQ34" s="273"/>
      <c r="TGR34" s="273"/>
      <c r="TGS34" s="273"/>
      <c r="TGT34" s="273"/>
      <c r="TGU34" s="285"/>
      <c r="TGV34" s="353"/>
      <c r="TGW34" s="355"/>
      <c r="TGX34" s="23"/>
      <c r="TGY34" s="277"/>
      <c r="TGZ34" s="300"/>
      <c r="THA34" s="300"/>
      <c r="THB34" s="269"/>
      <c r="THC34" s="300"/>
      <c r="THD34" s="300"/>
      <c r="THE34" s="273"/>
      <c r="THF34" s="273"/>
      <c r="THG34" s="273"/>
      <c r="THH34" s="273"/>
      <c r="THI34" s="273"/>
      <c r="THJ34" s="273"/>
      <c r="THK34" s="285"/>
      <c r="THL34" s="353"/>
      <c r="THM34" s="355"/>
      <c r="THN34" s="23"/>
      <c r="THO34" s="277"/>
      <c r="THP34" s="300"/>
      <c r="THQ34" s="300"/>
      <c r="THR34" s="269"/>
      <c r="THS34" s="300"/>
      <c r="THT34" s="300"/>
      <c r="THU34" s="273"/>
      <c r="THV34" s="273"/>
      <c r="THW34" s="273"/>
      <c r="THX34" s="273"/>
      <c r="THY34" s="273"/>
      <c r="THZ34" s="273"/>
      <c r="TIA34" s="285"/>
      <c r="TIB34" s="353"/>
      <c r="TIC34" s="355"/>
      <c r="TID34" s="23"/>
      <c r="TIE34" s="277"/>
      <c r="TIF34" s="300"/>
      <c r="TIG34" s="300"/>
      <c r="TIH34" s="269"/>
      <c r="TII34" s="300"/>
      <c r="TIJ34" s="300"/>
      <c r="TIK34" s="273"/>
      <c r="TIL34" s="273"/>
      <c r="TIM34" s="273"/>
      <c r="TIN34" s="273"/>
      <c r="TIO34" s="273"/>
      <c r="TIP34" s="273"/>
      <c r="TIQ34" s="285"/>
      <c r="TIR34" s="353"/>
      <c r="TIS34" s="355"/>
      <c r="TIT34" s="23"/>
      <c r="TIU34" s="277"/>
      <c r="TIV34" s="300"/>
      <c r="TIW34" s="300"/>
      <c r="TIX34" s="269"/>
      <c r="TIY34" s="300"/>
      <c r="TIZ34" s="300"/>
      <c r="TJA34" s="273"/>
      <c r="TJB34" s="273"/>
      <c r="TJC34" s="273"/>
      <c r="TJD34" s="273"/>
      <c r="TJE34" s="273"/>
      <c r="TJF34" s="273"/>
      <c r="TJG34" s="285"/>
      <c r="TJH34" s="353"/>
      <c r="TJI34" s="355"/>
      <c r="TJJ34" s="23"/>
      <c r="TJK34" s="277"/>
      <c r="TJL34" s="300"/>
      <c r="TJM34" s="300"/>
      <c r="TJN34" s="269"/>
      <c r="TJO34" s="300"/>
      <c r="TJP34" s="300"/>
      <c r="TJQ34" s="273"/>
      <c r="TJR34" s="273"/>
      <c r="TJS34" s="273"/>
      <c r="TJT34" s="273"/>
      <c r="TJU34" s="273"/>
      <c r="TJV34" s="273"/>
      <c r="TJW34" s="285"/>
      <c r="TJX34" s="353"/>
      <c r="TJY34" s="355"/>
      <c r="TJZ34" s="23"/>
      <c r="TKA34" s="277"/>
      <c r="TKB34" s="300"/>
      <c r="TKC34" s="300"/>
      <c r="TKD34" s="269"/>
      <c r="TKE34" s="300"/>
      <c r="TKF34" s="300"/>
      <c r="TKG34" s="273"/>
      <c r="TKH34" s="273"/>
      <c r="TKI34" s="273"/>
      <c r="TKJ34" s="273"/>
      <c r="TKK34" s="273"/>
      <c r="TKL34" s="273"/>
      <c r="TKM34" s="285"/>
      <c r="TKN34" s="353"/>
      <c r="TKO34" s="355"/>
      <c r="TKP34" s="23"/>
      <c r="TKQ34" s="277"/>
      <c r="TKR34" s="300"/>
      <c r="TKS34" s="300"/>
      <c r="TKT34" s="269"/>
      <c r="TKU34" s="300"/>
      <c r="TKV34" s="300"/>
      <c r="TKW34" s="273"/>
      <c r="TKX34" s="273"/>
      <c r="TKY34" s="273"/>
      <c r="TKZ34" s="273"/>
      <c r="TLA34" s="273"/>
      <c r="TLB34" s="273"/>
      <c r="TLC34" s="285"/>
      <c r="TLD34" s="353"/>
      <c r="TLE34" s="355"/>
      <c r="TLF34" s="23"/>
      <c r="TLG34" s="277"/>
      <c r="TLH34" s="300"/>
      <c r="TLI34" s="300"/>
      <c r="TLJ34" s="269"/>
      <c r="TLK34" s="300"/>
      <c r="TLL34" s="300"/>
      <c r="TLM34" s="273"/>
      <c r="TLN34" s="273"/>
      <c r="TLO34" s="273"/>
      <c r="TLP34" s="273"/>
      <c r="TLQ34" s="273"/>
      <c r="TLR34" s="273"/>
      <c r="TLS34" s="285"/>
      <c r="TLT34" s="353"/>
      <c r="TLU34" s="355"/>
      <c r="TLV34" s="23"/>
      <c r="TLW34" s="277"/>
      <c r="TLX34" s="300"/>
      <c r="TLY34" s="300"/>
      <c r="TLZ34" s="269"/>
      <c r="TMA34" s="300"/>
      <c r="TMB34" s="300"/>
      <c r="TMC34" s="273"/>
      <c r="TMD34" s="273"/>
      <c r="TME34" s="273"/>
      <c r="TMF34" s="273"/>
      <c r="TMG34" s="273"/>
      <c r="TMH34" s="273"/>
      <c r="TMI34" s="285"/>
      <c r="TMJ34" s="353"/>
      <c r="TMK34" s="355"/>
      <c r="TML34" s="23"/>
      <c r="TMM34" s="277"/>
      <c r="TMN34" s="300"/>
      <c r="TMO34" s="300"/>
      <c r="TMP34" s="269"/>
      <c r="TMQ34" s="300"/>
      <c r="TMR34" s="300"/>
      <c r="TMS34" s="273"/>
      <c r="TMT34" s="273"/>
      <c r="TMU34" s="273"/>
      <c r="TMV34" s="273"/>
      <c r="TMW34" s="273"/>
      <c r="TMX34" s="273"/>
      <c r="TMY34" s="285"/>
      <c r="TMZ34" s="353"/>
      <c r="TNA34" s="355"/>
      <c r="TNB34" s="23"/>
      <c r="TNC34" s="277"/>
      <c r="TND34" s="300"/>
      <c r="TNE34" s="300"/>
      <c r="TNF34" s="269"/>
      <c r="TNG34" s="300"/>
      <c r="TNH34" s="300"/>
      <c r="TNI34" s="273"/>
      <c r="TNJ34" s="273"/>
      <c r="TNK34" s="273"/>
      <c r="TNL34" s="273"/>
      <c r="TNM34" s="273"/>
      <c r="TNN34" s="273"/>
      <c r="TNO34" s="285"/>
      <c r="TNP34" s="353"/>
      <c r="TNQ34" s="355"/>
      <c r="TNR34" s="23"/>
      <c r="TNS34" s="277"/>
      <c r="TNT34" s="300"/>
      <c r="TNU34" s="300"/>
      <c r="TNV34" s="269"/>
      <c r="TNW34" s="300"/>
      <c r="TNX34" s="300"/>
      <c r="TNY34" s="273"/>
      <c r="TNZ34" s="273"/>
      <c r="TOA34" s="273"/>
      <c r="TOB34" s="273"/>
      <c r="TOC34" s="273"/>
      <c r="TOD34" s="273"/>
      <c r="TOE34" s="285"/>
      <c r="TOF34" s="353"/>
      <c r="TOG34" s="355"/>
      <c r="TOH34" s="23"/>
      <c r="TOI34" s="277"/>
      <c r="TOJ34" s="300"/>
      <c r="TOK34" s="300"/>
      <c r="TOL34" s="269"/>
      <c r="TOM34" s="300"/>
      <c r="TON34" s="300"/>
      <c r="TOO34" s="273"/>
      <c r="TOP34" s="273"/>
      <c r="TOQ34" s="273"/>
      <c r="TOR34" s="273"/>
      <c r="TOS34" s="273"/>
      <c r="TOT34" s="273"/>
      <c r="TOU34" s="285"/>
      <c r="TOV34" s="353"/>
      <c r="TOW34" s="355"/>
      <c r="TOX34" s="23"/>
      <c r="TOY34" s="277"/>
      <c r="TOZ34" s="300"/>
      <c r="TPA34" s="300"/>
      <c r="TPB34" s="269"/>
      <c r="TPC34" s="300"/>
      <c r="TPD34" s="300"/>
      <c r="TPE34" s="273"/>
      <c r="TPF34" s="273"/>
      <c r="TPG34" s="273"/>
      <c r="TPH34" s="273"/>
      <c r="TPI34" s="273"/>
      <c r="TPJ34" s="273"/>
      <c r="TPK34" s="285"/>
      <c r="TPL34" s="353"/>
      <c r="TPM34" s="355"/>
      <c r="TPN34" s="23"/>
      <c r="TPO34" s="277"/>
      <c r="TPP34" s="300"/>
      <c r="TPQ34" s="300"/>
      <c r="TPR34" s="269"/>
      <c r="TPS34" s="300"/>
      <c r="TPT34" s="300"/>
      <c r="TPU34" s="273"/>
      <c r="TPV34" s="273"/>
      <c r="TPW34" s="273"/>
      <c r="TPX34" s="273"/>
      <c r="TPY34" s="273"/>
      <c r="TPZ34" s="273"/>
      <c r="TQA34" s="285"/>
      <c r="TQB34" s="353"/>
      <c r="TQC34" s="355"/>
      <c r="TQD34" s="23"/>
      <c r="TQE34" s="277"/>
      <c r="TQF34" s="300"/>
      <c r="TQG34" s="300"/>
      <c r="TQH34" s="269"/>
      <c r="TQI34" s="300"/>
      <c r="TQJ34" s="300"/>
      <c r="TQK34" s="273"/>
      <c r="TQL34" s="273"/>
      <c r="TQM34" s="273"/>
      <c r="TQN34" s="273"/>
      <c r="TQO34" s="273"/>
      <c r="TQP34" s="273"/>
      <c r="TQQ34" s="285"/>
      <c r="TQR34" s="353"/>
      <c r="TQS34" s="355"/>
      <c r="TQT34" s="23"/>
      <c r="TQU34" s="277"/>
      <c r="TQV34" s="300"/>
      <c r="TQW34" s="300"/>
      <c r="TQX34" s="269"/>
      <c r="TQY34" s="300"/>
      <c r="TQZ34" s="300"/>
      <c r="TRA34" s="273"/>
      <c r="TRB34" s="273"/>
      <c r="TRC34" s="273"/>
      <c r="TRD34" s="273"/>
      <c r="TRE34" s="273"/>
      <c r="TRF34" s="273"/>
      <c r="TRG34" s="285"/>
      <c r="TRH34" s="353"/>
      <c r="TRI34" s="355"/>
      <c r="TRJ34" s="23"/>
      <c r="TRK34" s="277"/>
      <c r="TRL34" s="300"/>
      <c r="TRM34" s="300"/>
      <c r="TRN34" s="269"/>
      <c r="TRO34" s="300"/>
      <c r="TRP34" s="300"/>
      <c r="TRQ34" s="273"/>
      <c r="TRR34" s="273"/>
      <c r="TRS34" s="273"/>
      <c r="TRT34" s="273"/>
      <c r="TRU34" s="273"/>
      <c r="TRV34" s="273"/>
      <c r="TRW34" s="285"/>
      <c r="TRX34" s="353"/>
      <c r="TRY34" s="355"/>
      <c r="TRZ34" s="23"/>
      <c r="TSA34" s="277"/>
      <c r="TSB34" s="300"/>
      <c r="TSC34" s="300"/>
      <c r="TSD34" s="269"/>
      <c r="TSE34" s="300"/>
      <c r="TSF34" s="300"/>
      <c r="TSG34" s="273"/>
      <c r="TSH34" s="273"/>
      <c r="TSI34" s="273"/>
      <c r="TSJ34" s="273"/>
      <c r="TSK34" s="273"/>
      <c r="TSL34" s="273"/>
      <c r="TSM34" s="285"/>
      <c r="TSN34" s="353"/>
      <c r="TSO34" s="355"/>
      <c r="TSP34" s="23"/>
      <c r="TSQ34" s="277"/>
      <c r="TSR34" s="300"/>
      <c r="TSS34" s="300"/>
      <c r="TST34" s="269"/>
      <c r="TSU34" s="300"/>
      <c r="TSV34" s="300"/>
      <c r="TSW34" s="273"/>
      <c r="TSX34" s="273"/>
      <c r="TSY34" s="273"/>
      <c r="TSZ34" s="273"/>
      <c r="TTA34" s="273"/>
      <c r="TTB34" s="273"/>
      <c r="TTC34" s="285"/>
      <c r="TTD34" s="353"/>
      <c r="TTE34" s="355"/>
      <c r="TTF34" s="23"/>
      <c r="TTG34" s="277"/>
      <c r="TTH34" s="300"/>
      <c r="TTI34" s="300"/>
      <c r="TTJ34" s="269"/>
      <c r="TTK34" s="300"/>
      <c r="TTL34" s="300"/>
      <c r="TTM34" s="273"/>
      <c r="TTN34" s="273"/>
      <c r="TTO34" s="273"/>
      <c r="TTP34" s="273"/>
      <c r="TTQ34" s="273"/>
      <c r="TTR34" s="273"/>
      <c r="TTS34" s="285"/>
      <c r="TTT34" s="353"/>
      <c r="TTU34" s="355"/>
      <c r="TTV34" s="23"/>
      <c r="TTW34" s="277"/>
      <c r="TTX34" s="300"/>
      <c r="TTY34" s="300"/>
      <c r="TTZ34" s="269"/>
      <c r="TUA34" s="300"/>
      <c r="TUB34" s="300"/>
      <c r="TUC34" s="273"/>
      <c r="TUD34" s="273"/>
      <c r="TUE34" s="273"/>
      <c r="TUF34" s="273"/>
      <c r="TUG34" s="273"/>
      <c r="TUH34" s="273"/>
      <c r="TUI34" s="285"/>
      <c r="TUJ34" s="353"/>
      <c r="TUK34" s="355"/>
      <c r="TUL34" s="23"/>
      <c r="TUM34" s="277"/>
      <c r="TUN34" s="300"/>
      <c r="TUO34" s="300"/>
      <c r="TUP34" s="269"/>
      <c r="TUQ34" s="300"/>
      <c r="TUR34" s="300"/>
      <c r="TUS34" s="273"/>
      <c r="TUT34" s="273"/>
      <c r="TUU34" s="273"/>
      <c r="TUV34" s="273"/>
      <c r="TUW34" s="273"/>
      <c r="TUX34" s="273"/>
      <c r="TUY34" s="285"/>
      <c r="TUZ34" s="353"/>
      <c r="TVA34" s="355"/>
      <c r="TVB34" s="23"/>
      <c r="TVC34" s="277"/>
      <c r="TVD34" s="300"/>
      <c r="TVE34" s="300"/>
      <c r="TVF34" s="269"/>
      <c r="TVG34" s="300"/>
      <c r="TVH34" s="300"/>
      <c r="TVI34" s="273"/>
      <c r="TVJ34" s="273"/>
      <c r="TVK34" s="273"/>
      <c r="TVL34" s="273"/>
      <c r="TVM34" s="273"/>
      <c r="TVN34" s="273"/>
      <c r="TVO34" s="285"/>
      <c r="TVP34" s="353"/>
      <c r="TVQ34" s="355"/>
      <c r="TVR34" s="23"/>
      <c r="TVS34" s="277"/>
      <c r="TVT34" s="300"/>
      <c r="TVU34" s="300"/>
      <c r="TVV34" s="269"/>
      <c r="TVW34" s="300"/>
      <c r="TVX34" s="300"/>
      <c r="TVY34" s="273"/>
      <c r="TVZ34" s="273"/>
      <c r="TWA34" s="273"/>
      <c r="TWB34" s="273"/>
      <c r="TWC34" s="273"/>
      <c r="TWD34" s="273"/>
      <c r="TWE34" s="285"/>
      <c r="TWF34" s="353"/>
      <c r="TWG34" s="355"/>
      <c r="TWH34" s="23"/>
      <c r="TWI34" s="277"/>
      <c r="TWJ34" s="300"/>
      <c r="TWK34" s="300"/>
      <c r="TWL34" s="269"/>
      <c r="TWM34" s="300"/>
      <c r="TWN34" s="300"/>
      <c r="TWO34" s="273"/>
      <c r="TWP34" s="273"/>
      <c r="TWQ34" s="273"/>
      <c r="TWR34" s="273"/>
      <c r="TWS34" s="273"/>
      <c r="TWT34" s="273"/>
      <c r="TWU34" s="285"/>
      <c r="TWV34" s="353"/>
      <c r="TWW34" s="355"/>
      <c r="TWX34" s="23"/>
      <c r="TWY34" s="277"/>
      <c r="TWZ34" s="300"/>
      <c r="TXA34" s="300"/>
      <c r="TXB34" s="269"/>
      <c r="TXC34" s="300"/>
      <c r="TXD34" s="300"/>
      <c r="TXE34" s="273"/>
      <c r="TXF34" s="273"/>
      <c r="TXG34" s="273"/>
      <c r="TXH34" s="273"/>
      <c r="TXI34" s="273"/>
      <c r="TXJ34" s="273"/>
      <c r="TXK34" s="285"/>
      <c r="TXL34" s="353"/>
      <c r="TXM34" s="355"/>
      <c r="TXN34" s="23"/>
      <c r="TXO34" s="277"/>
      <c r="TXP34" s="300"/>
      <c r="TXQ34" s="300"/>
      <c r="TXR34" s="269"/>
      <c r="TXS34" s="300"/>
      <c r="TXT34" s="300"/>
      <c r="TXU34" s="273"/>
      <c r="TXV34" s="273"/>
      <c r="TXW34" s="273"/>
      <c r="TXX34" s="273"/>
      <c r="TXY34" s="273"/>
      <c r="TXZ34" s="273"/>
      <c r="TYA34" s="285"/>
      <c r="TYB34" s="353"/>
      <c r="TYC34" s="355"/>
      <c r="TYD34" s="23"/>
      <c r="TYE34" s="277"/>
      <c r="TYF34" s="300"/>
      <c r="TYG34" s="300"/>
      <c r="TYH34" s="269"/>
      <c r="TYI34" s="300"/>
      <c r="TYJ34" s="300"/>
      <c r="TYK34" s="273"/>
      <c r="TYL34" s="273"/>
      <c r="TYM34" s="273"/>
      <c r="TYN34" s="273"/>
      <c r="TYO34" s="273"/>
      <c r="TYP34" s="273"/>
      <c r="TYQ34" s="285"/>
      <c r="TYR34" s="353"/>
      <c r="TYS34" s="355"/>
      <c r="TYT34" s="23"/>
      <c r="TYU34" s="277"/>
      <c r="TYV34" s="300"/>
      <c r="TYW34" s="300"/>
      <c r="TYX34" s="269"/>
      <c r="TYY34" s="300"/>
      <c r="TYZ34" s="300"/>
      <c r="TZA34" s="273"/>
      <c r="TZB34" s="273"/>
      <c r="TZC34" s="273"/>
      <c r="TZD34" s="273"/>
      <c r="TZE34" s="273"/>
      <c r="TZF34" s="273"/>
      <c r="TZG34" s="285"/>
      <c r="TZH34" s="353"/>
      <c r="TZI34" s="355"/>
      <c r="TZJ34" s="23"/>
      <c r="TZK34" s="277"/>
      <c r="TZL34" s="300"/>
      <c r="TZM34" s="300"/>
      <c r="TZN34" s="269"/>
      <c r="TZO34" s="300"/>
      <c r="TZP34" s="300"/>
      <c r="TZQ34" s="273"/>
      <c r="TZR34" s="273"/>
      <c r="TZS34" s="273"/>
      <c r="TZT34" s="273"/>
      <c r="TZU34" s="273"/>
      <c r="TZV34" s="273"/>
      <c r="TZW34" s="285"/>
      <c r="TZX34" s="353"/>
      <c r="TZY34" s="355"/>
      <c r="TZZ34" s="23"/>
      <c r="UAA34" s="277"/>
      <c r="UAB34" s="300"/>
      <c r="UAC34" s="300"/>
      <c r="UAD34" s="269"/>
      <c r="UAE34" s="300"/>
      <c r="UAF34" s="300"/>
      <c r="UAG34" s="273"/>
      <c r="UAH34" s="273"/>
      <c r="UAI34" s="273"/>
      <c r="UAJ34" s="273"/>
      <c r="UAK34" s="273"/>
      <c r="UAL34" s="273"/>
      <c r="UAM34" s="285"/>
      <c r="UAN34" s="353"/>
      <c r="UAO34" s="355"/>
      <c r="UAP34" s="23"/>
      <c r="UAQ34" s="277"/>
      <c r="UAR34" s="300"/>
      <c r="UAS34" s="300"/>
      <c r="UAT34" s="269"/>
      <c r="UAU34" s="300"/>
      <c r="UAV34" s="300"/>
      <c r="UAW34" s="273"/>
      <c r="UAX34" s="273"/>
      <c r="UAY34" s="273"/>
      <c r="UAZ34" s="273"/>
      <c r="UBA34" s="273"/>
      <c r="UBB34" s="273"/>
      <c r="UBC34" s="285"/>
      <c r="UBD34" s="353"/>
      <c r="UBE34" s="355"/>
      <c r="UBF34" s="23"/>
      <c r="UBG34" s="277"/>
      <c r="UBH34" s="300"/>
      <c r="UBI34" s="300"/>
      <c r="UBJ34" s="269"/>
      <c r="UBK34" s="300"/>
      <c r="UBL34" s="300"/>
      <c r="UBM34" s="273"/>
      <c r="UBN34" s="273"/>
      <c r="UBO34" s="273"/>
      <c r="UBP34" s="273"/>
      <c r="UBQ34" s="273"/>
      <c r="UBR34" s="273"/>
      <c r="UBS34" s="285"/>
      <c r="UBT34" s="353"/>
      <c r="UBU34" s="355"/>
      <c r="UBV34" s="23"/>
      <c r="UBW34" s="277"/>
      <c r="UBX34" s="300"/>
      <c r="UBY34" s="300"/>
      <c r="UBZ34" s="269"/>
      <c r="UCA34" s="300"/>
      <c r="UCB34" s="300"/>
      <c r="UCC34" s="273"/>
      <c r="UCD34" s="273"/>
      <c r="UCE34" s="273"/>
      <c r="UCF34" s="273"/>
      <c r="UCG34" s="273"/>
      <c r="UCH34" s="273"/>
      <c r="UCI34" s="285"/>
      <c r="UCJ34" s="353"/>
      <c r="UCK34" s="355"/>
      <c r="UCL34" s="23"/>
      <c r="UCM34" s="277"/>
      <c r="UCN34" s="300"/>
      <c r="UCO34" s="300"/>
      <c r="UCP34" s="269"/>
      <c r="UCQ34" s="300"/>
      <c r="UCR34" s="300"/>
      <c r="UCS34" s="273"/>
      <c r="UCT34" s="273"/>
      <c r="UCU34" s="273"/>
      <c r="UCV34" s="273"/>
      <c r="UCW34" s="273"/>
      <c r="UCX34" s="273"/>
      <c r="UCY34" s="285"/>
      <c r="UCZ34" s="353"/>
      <c r="UDA34" s="355"/>
      <c r="UDB34" s="23"/>
      <c r="UDC34" s="277"/>
      <c r="UDD34" s="300"/>
      <c r="UDE34" s="300"/>
      <c r="UDF34" s="269"/>
      <c r="UDG34" s="300"/>
      <c r="UDH34" s="300"/>
      <c r="UDI34" s="273"/>
      <c r="UDJ34" s="273"/>
      <c r="UDK34" s="273"/>
      <c r="UDL34" s="273"/>
      <c r="UDM34" s="273"/>
      <c r="UDN34" s="273"/>
      <c r="UDO34" s="285"/>
      <c r="UDP34" s="353"/>
      <c r="UDQ34" s="355"/>
      <c r="UDR34" s="23"/>
      <c r="UDS34" s="277"/>
      <c r="UDT34" s="300"/>
      <c r="UDU34" s="300"/>
      <c r="UDV34" s="269"/>
      <c r="UDW34" s="300"/>
      <c r="UDX34" s="300"/>
      <c r="UDY34" s="273"/>
      <c r="UDZ34" s="273"/>
      <c r="UEA34" s="273"/>
      <c r="UEB34" s="273"/>
      <c r="UEC34" s="273"/>
      <c r="UED34" s="273"/>
      <c r="UEE34" s="285"/>
      <c r="UEF34" s="353"/>
      <c r="UEG34" s="355"/>
      <c r="UEH34" s="23"/>
      <c r="UEI34" s="277"/>
      <c r="UEJ34" s="300"/>
      <c r="UEK34" s="300"/>
      <c r="UEL34" s="269"/>
      <c r="UEM34" s="300"/>
      <c r="UEN34" s="300"/>
      <c r="UEO34" s="273"/>
      <c r="UEP34" s="273"/>
      <c r="UEQ34" s="273"/>
      <c r="UER34" s="273"/>
      <c r="UES34" s="273"/>
      <c r="UET34" s="273"/>
      <c r="UEU34" s="285"/>
      <c r="UEV34" s="353"/>
      <c r="UEW34" s="355"/>
      <c r="UEX34" s="23"/>
      <c r="UEY34" s="277"/>
      <c r="UEZ34" s="300"/>
      <c r="UFA34" s="300"/>
      <c r="UFB34" s="269"/>
      <c r="UFC34" s="300"/>
      <c r="UFD34" s="300"/>
      <c r="UFE34" s="273"/>
      <c r="UFF34" s="273"/>
      <c r="UFG34" s="273"/>
      <c r="UFH34" s="273"/>
      <c r="UFI34" s="273"/>
      <c r="UFJ34" s="273"/>
      <c r="UFK34" s="285"/>
      <c r="UFL34" s="353"/>
      <c r="UFM34" s="355"/>
      <c r="UFN34" s="23"/>
      <c r="UFO34" s="277"/>
      <c r="UFP34" s="300"/>
      <c r="UFQ34" s="300"/>
      <c r="UFR34" s="269"/>
      <c r="UFS34" s="300"/>
      <c r="UFT34" s="300"/>
      <c r="UFU34" s="273"/>
      <c r="UFV34" s="273"/>
      <c r="UFW34" s="273"/>
      <c r="UFX34" s="273"/>
      <c r="UFY34" s="273"/>
      <c r="UFZ34" s="273"/>
      <c r="UGA34" s="285"/>
      <c r="UGB34" s="353"/>
      <c r="UGC34" s="355"/>
      <c r="UGD34" s="23"/>
      <c r="UGE34" s="277"/>
      <c r="UGF34" s="300"/>
      <c r="UGG34" s="300"/>
      <c r="UGH34" s="269"/>
      <c r="UGI34" s="300"/>
      <c r="UGJ34" s="300"/>
      <c r="UGK34" s="273"/>
      <c r="UGL34" s="273"/>
      <c r="UGM34" s="273"/>
      <c r="UGN34" s="273"/>
      <c r="UGO34" s="273"/>
      <c r="UGP34" s="273"/>
      <c r="UGQ34" s="285"/>
      <c r="UGR34" s="353"/>
      <c r="UGS34" s="355"/>
      <c r="UGT34" s="23"/>
      <c r="UGU34" s="277"/>
      <c r="UGV34" s="300"/>
      <c r="UGW34" s="300"/>
      <c r="UGX34" s="269"/>
      <c r="UGY34" s="300"/>
      <c r="UGZ34" s="300"/>
      <c r="UHA34" s="273"/>
      <c r="UHB34" s="273"/>
      <c r="UHC34" s="273"/>
      <c r="UHD34" s="273"/>
      <c r="UHE34" s="273"/>
      <c r="UHF34" s="273"/>
      <c r="UHG34" s="285"/>
      <c r="UHH34" s="353"/>
      <c r="UHI34" s="355"/>
      <c r="UHJ34" s="23"/>
      <c r="UHK34" s="277"/>
      <c r="UHL34" s="300"/>
      <c r="UHM34" s="300"/>
      <c r="UHN34" s="269"/>
      <c r="UHO34" s="300"/>
      <c r="UHP34" s="300"/>
      <c r="UHQ34" s="273"/>
      <c r="UHR34" s="273"/>
      <c r="UHS34" s="273"/>
      <c r="UHT34" s="273"/>
      <c r="UHU34" s="273"/>
      <c r="UHV34" s="273"/>
      <c r="UHW34" s="285"/>
      <c r="UHX34" s="353"/>
      <c r="UHY34" s="355"/>
      <c r="UHZ34" s="23"/>
      <c r="UIA34" s="277"/>
      <c r="UIB34" s="300"/>
      <c r="UIC34" s="300"/>
      <c r="UID34" s="269"/>
      <c r="UIE34" s="300"/>
      <c r="UIF34" s="300"/>
      <c r="UIG34" s="273"/>
      <c r="UIH34" s="273"/>
      <c r="UII34" s="273"/>
      <c r="UIJ34" s="273"/>
      <c r="UIK34" s="273"/>
      <c r="UIL34" s="273"/>
      <c r="UIM34" s="285"/>
      <c r="UIN34" s="353"/>
      <c r="UIO34" s="355"/>
      <c r="UIP34" s="23"/>
      <c r="UIQ34" s="277"/>
      <c r="UIR34" s="300"/>
      <c r="UIS34" s="300"/>
      <c r="UIT34" s="269"/>
      <c r="UIU34" s="300"/>
      <c r="UIV34" s="300"/>
      <c r="UIW34" s="273"/>
      <c r="UIX34" s="273"/>
      <c r="UIY34" s="273"/>
      <c r="UIZ34" s="273"/>
      <c r="UJA34" s="273"/>
      <c r="UJB34" s="273"/>
      <c r="UJC34" s="285"/>
      <c r="UJD34" s="353"/>
      <c r="UJE34" s="355"/>
      <c r="UJF34" s="23"/>
      <c r="UJG34" s="277"/>
      <c r="UJH34" s="300"/>
      <c r="UJI34" s="300"/>
      <c r="UJJ34" s="269"/>
      <c r="UJK34" s="300"/>
      <c r="UJL34" s="300"/>
      <c r="UJM34" s="273"/>
      <c r="UJN34" s="273"/>
      <c r="UJO34" s="273"/>
      <c r="UJP34" s="273"/>
      <c r="UJQ34" s="273"/>
      <c r="UJR34" s="273"/>
      <c r="UJS34" s="285"/>
      <c r="UJT34" s="353"/>
      <c r="UJU34" s="355"/>
      <c r="UJV34" s="23"/>
      <c r="UJW34" s="277"/>
      <c r="UJX34" s="300"/>
      <c r="UJY34" s="300"/>
      <c r="UJZ34" s="269"/>
      <c r="UKA34" s="300"/>
      <c r="UKB34" s="300"/>
      <c r="UKC34" s="273"/>
      <c r="UKD34" s="273"/>
      <c r="UKE34" s="273"/>
      <c r="UKF34" s="273"/>
      <c r="UKG34" s="273"/>
      <c r="UKH34" s="273"/>
      <c r="UKI34" s="285"/>
      <c r="UKJ34" s="353"/>
      <c r="UKK34" s="355"/>
      <c r="UKL34" s="23"/>
      <c r="UKM34" s="277"/>
      <c r="UKN34" s="300"/>
      <c r="UKO34" s="300"/>
      <c r="UKP34" s="269"/>
      <c r="UKQ34" s="300"/>
      <c r="UKR34" s="300"/>
      <c r="UKS34" s="273"/>
      <c r="UKT34" s="273"/>
      <c r="UKU34" s="273"/>
      <c r="UKV34" s="273"/>
      <c r="UKW34" s="273"/>
      <c r="UKX34" s="273"/>
      <c r="UKY34" s="285"/>
      <c r="UKZ34" s="353"/>
      <c r="ULA34" s="355"/>
      <c r="ULB34" s="23"/>
      <c r="ULC34" s="277"/>
      <c r="ULD34" s="300"/>
      <c r="ULE34" s="300"/>
      <c r="ULF34" s="269"/>
      <c r="ULG34" s="300"/>
      <c r="ULH34" s="300"/>
      <c r="ULI34" s="273"/>
      <c r="ULJ34" s="273"/>
      <c r="ULK34" s="273"/>
      <c r="ULL34" s="273"/>
      <c r="ULM34" s="273"/>
      <c r="ULN34" s="273"/>
      <c r="ULO34" s="285"/>
      <c r="ULP34" s="353"/>
      <c r="ULQ34" s="355"/>
      <c r="ULR34" s="23"/>
      <c r="ULS34" s="277"/>
      <c r="ULT34" s="300"/>
      <c r="ULU34" s="300"/>
      <c r="ULV34" s="269"/>
      <c r="ULW34" s="300"/>
      <c r="ULX34" s="300"/>
      <c r="ULY34" s="273"/>
      <c r="ULZ34" s="273"/>
      <c r="UMA34" s="273"/>
      <c r="UMB34" s="273"/>
      <c r="UMC34" s="273"/>
      <c r="UMD34" s="273"/>
      <c r="UME34" s="285"/>
      <c r="UMF34" s="353"/>
      <c r="UMG34" s="355"/>
      <c r="UMH34" s="23"/>
      <c r="UMI34" s="277"/>
      <c r="UMJ34" s="300"/>
      <c r="UMK34" s="300"/>
      <c r="UML34" s="269"/>
      <c r="UMM34" s="300"/>
      <c r="UMN34" s="300"/>
      <c r="UMO34" s="273"/>
      <c r="UMP34" s="273"/>
      <c r="UMQ34" s="273"/>
      <c r="UMR34" s="273"/>
      <c r="UMS34" s="273"/>
      <c r="UMT34" s="273"/>
      <c r="UMU34" s="285"/>
      <c r="UMV34" s="353"/>
      <c r="UMW34" s="355"/>
      <c r="UMX34" s="23"/>
      <c r="UMY34" s="277"/>
      <c r="UMZ34" s="300"/>
      <c r="UNA34" s="300"/>
      <c r="UNB34" s="269"/>
      <c r="UNC34" s="300"/>
      <c r="UND34" s="300"/>
      <c r="UNE34" s="273"/>
      <c r="UNF34" s="273"/>
      <c r="UNG34" s="273"/>
      <c r="UNH34" s="273"/>
      <c r="UNI34" s="273"/>
      <c r="UNJ34" s="273"/>
      <c r="UNK34" s="285"/>
      <c r="UNL34" s="353"/>
      <c r="UNM34" s="355"/>
      <c r="UNN34" s="23"/>
      <c r="UNO34" s="277"/>
      <c r="UNP34" s="300"/>
      <c r="UNQ34" s="300"/>
      <c r="UNR34" s="269"/>
      <c r="UNS34" s="300"/>
      <c r="UNT34" s="300"/>
      <c r="UNU34" s="273"/>
      <c r="UNV34" s="273"/>
      <c r="UNW34" s="273"/>
      <c r="UNX34" s="273"/>
      <c r="UNY34" s="273"/>
      <c r="UNZ34" s="273"/>
      <c r="UOA34" s="285"/>
      <c r="UOB34" s="353"/>
      <c r="UOC34" s="355"/>
      <c r="UOD34" s="23"/>
      <c r="UOE34" s="277"/>
      <c r="UOF34" s="300"/>
      <c r="UOG34" s="300"/>
      <c r="UOH34" s="269"/>
      <c r="UOI34" s="300"/>
      <c r="UOJ34" s="300"/>
      <c r="UOK34" s="273"/>
      <c r="UOL34" s="273"/>
      <c r="UOM34" s="273"/>
      <c r="UON34" s="273"/>
      <c r="UOO34" s="273"/>
      <c r="UOP34" s="273"/>
      <c r="UOQ34" s="285"/>
      <c r="UOR34" s="353"/>
      <c r="UOS34" s="355"/>
      <c r="UOT34" s="23"/>
      <c r="UOU34" s="277"/>
      <c r="UOV34" s="300"/>
      <c r="UOW34" s="300"/>
      <c r="UOX34" s="269"/>
      <c r="UOY34" s="300"/>
      <c r="UOZ34" s="300"/>
      <c r="UPA34" s="273"/>
      <c r="UPB34" s="273"/>
      <c r="UPC34" s="273"/>
      <c r="UPD34" s="273"/>
      <c r="UPE34" s="273"/>
      <c r="UPF34" s="273"/>
      <c r="UPG34" s="285"/>
      <c r="UPH34" s="353"/>
      <c r="UPI34" s="355"/>
      <c r="UPJ34" s="23"/>
      <c r="UPK34" s="277"/>
      <c r="UPL34" s="300"/>
      <c r="UPM34" s="300"/>
      <c r="UPN34" s="269"/>
      <c r="UPO34" s="300"/>
      <c r="UPP34" s="300"/>
      <c r="UPQ34" s="273"/>
      <c r="UPR34" s="273"/>
      <c r="UPS34" s="273"/>
      <c r="UPT34" s="273"/>
      <c r="UPU34" s="273"/>
      <c r="UPV34" s="273"/>
      <c r="UPW34" s="285"/>
      <c r="UPX34" s="353"/>
      <c r="UPY34" s="355"/>
      <c r="UPZ34" s="23"/>
      <c r="UQA34" s="277"/>
      <c r="UQB34" s="300"/>
      <c r="UQC34" s="300"/>
      <c r="UQD34" s="269"/>
      <c r="UQE34" s="300"/>
      <c r="UQF34" s="300"/>
      <c r="UQG34" s="273"/>
      <c r="UQH34" s="273"/>
      <c r="UQI34" s="273"/>
      <c r="UQJ34" s="273"/>
      <c r="UQK34" s="273"/>
      <c r="UQL34" s="273"/>
      <c r="UQM34" s="285"/>
      <c r="UQN34" s="353"/>
      <c r="UQO34" s="355"/>
      <c r="UQP34" s="23"/>
      <c r="UQQ34" s="277"/>
      <c r="UQR34" s="300"/>
      <c r="UQS34" s="300"/>
      <c r="UQT34" s="269"/>
      <c r="UQU34" s="300"/>
      <c r="UQV34" s="300"/>
      <c r="UQW34" s="273"/>
      <c r="UQX34" s="273"/>
      <c r="UQY34" s="273"/>
      <c r="UQZ34" s="273"/>
      <c r="URA34" s="273"/>
      <c r="URB34" s="273"/>
      <c r="URC34" s="285"/>
      <c r="URD34" s="353"/>
      <c r="URE34" s="355"/>
      <c r="URF34" s="23"/>
      <c r="URG34" s="277"/>
      <c r="URH34" s="300"/>
      <c r="URI34" s="300"/>
      <c r="URJ34" s="269"/>
      <c r="URK34" s="300"/>
      <c r="URL34" s="300"/>
      <c r="URM34" s="273"/>
      <c r="URN34" s="273"/>
      <c r="URO34" s="273"/>
      <c r="URP34" s="273"/>
      <c r="URQ34" s="273"/>
      <c r="URR34" s="273"/>
      <c r="URS34" s="285"/>
      <c r="URT34" s="353"/>
      <c r="URU34" s="355"/>
      <c r="URV34" s="23"/>
      <c r="URW34" s="277"/>
      <c r="URX34" s="300"/>
      <c r="URY34" s="300"/>
      <c r="URZ34" s="269"/>
      <c r="USA34" s="300"/>
      <c r="USB34" s="300"/>
      <c r="USC34" s="273"/>
      <c r="USD34" s="273"/>
      <c r="USE34" s="273"/>
      <c r="USF34" s="273"/>
      <c r="USG34" s="273"/>
      <c r="USH34" s="273"/>
      <c r="USI34" s="285"/>
      <c r="USJ34" s="353"/>
      <c r="USK34" s="355"/>
      <c r="USL34" s="23"/>
      <c r="USM34" s="277"/>
      <c r="USN34" s="300"/>
      <c r="USO34" s="300"/>
      <c r="USP34" s="269"/>
      <c r="USQ34" s="300"/>
      <c r="USR34" s="300"/>
      <c r="USS34" s="273"/>
      <c r="UST34" s="273"/>
      <c r="USU34" s="273"/>
      <c r="USV34" s="273"/>
      <c r="USW34" s="273"/>
      <c r="USX34" s="273"/>
      <c r="USY34" s="285"/>
      <c r="USZ34" s="353"/>
      <c r="UTA34" s="355"/>
      <c r="UTB34" s="23"/>
      <c r="UTC34" s="277"/>
      <c r="UTD34" s="300"/>
      <c r="UTE34" s="300"/>
      <c r="UTF34" s="269"/>
      <c r="UTG34" s="300"/>
      <c r="UTH34" s="300"/>
      <c r="UTI34" s="273"/>
      <c r="UTJ34" s="273"/>
      <c r="UTK34" s="273"/>
      <c r="UTL34" s="273"/>
      <c r="UTM34" s="273"/>
      <c r="UTN34" s="273"/>
      <c r="UTO34" s="285"/>
      <c r="UTP34" s="353"/>
      <c r="UTQ34" s="355"/>
      <c r="UTR34" s="23"/>
      <c r="UTS34" s="277"/>
      <c r="UTT34" s="300"/>
      <c r="UTU34" s="300"/>
      <c r="UTV34" s="269"/>
      <c r="UTW34" s="300"/>
      <c r="UTX34" s="300"/>
      <c r="UTY34" s="273"/>
      <c r="UTZ34" s="273"/>
      <c r="UUA34" s="273"/>
      <c r="UUB34" s="273"/>
      <c r="UUC34" s="273"/>
      <c r="UUD34" s="273"/>
      <c r="UUE34" s="285"/>
      <c r="UUF34" s="353"/>
      <c r="UUG34" s="355"/>
      <c r="UUH34" s="23"/>
      <c r="UUI34" s="277"/>
      <c r="UUJ34" s="300"/>
      <c r="UUK34" s="300"/>
      <c r="UUL34" s="269"/>
      <c r="UUM34" s="300"/>
      <c r="UUN34" s="300"/>
      <c r="UUO34" s="273"/>
      <c r="UUP34" s="273"/>
      <c r="UUQ34" s="273"/>
      <c r="UUR34" s="273"/>
      <c r="UUS34" s="273"/>
      <c r="UUT34" s="273"/>
      <c r="UUU34" s="285"/>
      <c r="UUV34" s="353"/>
      <c r="UUW34" s="355"/>
      <c r="UUX34" s="23"/>
      <c r="UUY34" s="277"/>
      <c r="UUZ34" s="300"/>
      <c r="UVA34" s="300"/>
      <c r="UVB34" s="269"/>
      <c r="UVC34" s="300"/>
      <c r="UVD34" s="300"/>
      <c r="UVE34" s="273"/>
      <c r="UVF34" s="273"/>
      <c r="UVG34" s="273"/>
      <c r="UVH34" s="273"/>
      <c r="UVI34" s="273"/>
      <c r="UVJ34" s="273"/>
      <c r="UVK34" s="285"/>
      <c r="UVL34" s="353"/>
      <c r="UVM34" s="355"/>
      <c r="UVN34" s="23"/>
      <c r="UVO34" s="277"/>
      <c r="UVP34" s="300"/>
      <c r="UVQ34" s="300"/>
      <c r="UVR34" s="269"/>
      <c r="UVS34" s="300"/>
      <c r="UVT34" s="300"/>
      <c r="UVU34" s="273"/>
      <c r="UVV34" s="273"/>
      <c r="UVW34" s="273"/>
      <c r="UVX34" s="273"/>
      <c r="UVY34" s="273"/>
      <c r="UVZ34" s="273"/>
      <c r="UWA34" s="285"/>
      <c r="UWB34" s="353"/>
      <c r="UWC34" s="355"/>
      <c r="UWD34" s="23"/>
      <c r="UWE34" s="277"/>
      <c r="UWF34" s="300"/>
      <c r="UWG34" s="300"/>
      <c r="UWH34" s="269"/>
      <c r="UWI34" s="300"/>
      <c r="UWJ34" s="300"/>
      <c r="UWK34" s="273"/>
      <c r="UWL34" s="273"/>
      <c r="UWM34" s="273"/>
      <c r="UWN34" s="273"/>
      <c r="UWO34" s="273"/>
      <c r="UWP34" s="273"/>
      <c r="UWQ34" s="285"/>
      <c r="UWR34" s="353"/>
      <c r="UWS34" s="355"/>
      <c r="UWT34" s="23"/>
      <c r="UWU34" s="277"/>
      <c r="UWV34" s="300"/>
      <c r="UWW34" s="300"/>
      <c r="UWX34" s="269"/>
      <c r="UWY34" s="300"/>
      <c r="UWZ34" s="300"/>
      <c r="UXA34" s="273"/>
      <c r="UXB34" s="273"/>
      <c r="UXC34" s="273"/>
      <c r="UXD34" s="273"/>
      <c r="UXE34" s="273"/>
      <c r="UXF34" s="273"/>
      <c r="UXG34" s="285"/>
      <c r="UXH34" s="353"/>
      <c r="UXI34" s="355"/>
      <c r="UXJ34" s="23"/>
      <c r="UXK34" s="277"/>
      <c r="UXL34" s="300"/>
      <c r="UXM34" s="300"/>
      <c r="UXN34" s="269"/>
      <c r="UXO34" s="300"/>
      <c r="UXP34" s="300"/>
      <c r="UXQ34" s="273"/>
      <c r="UXR34" s="273"/>
      <c r="UXS34" s="273"/>
      <c r="UXT34" s="273"/>
      <c r="UXU34" s="273"/>
      <c r="UXV34" s="273"/>
      <c r="UXW34" s="285"/>
      <c r="UXX34" s="353"/>
      <c r="UXY34" s="355"/>
      <c r="UXZ34" s="23"/>
      <c r="UYA34" s="277"/>
      <c r="UYB34" s="300"/>
      <c r="UYC34" s="300"/>
      <c r="UYD34" s="269"/>
      <c r="UYE34" s="300"/>
      <c r="UYF34" s="300"/>
      <c r="UYG34" s="273"/>
      <c r="UYH34" s="273"/>
      <c r="UYI34" s="273"/>
      <c r="UYJ34" s="273"/>
      <c r="UYK34" s="273"/>
      <c r="UYL34" s="273"/>
      <c r="UYM34" s="285"/>
      <c r="UYN34" s="353"/>
      <c r="UYO34" s="355"/>
      <c r="UYP34" s="23"/>
      <c r="UYQ34" s="277"/>
      <c r="UYR34" s="300"/>
      <c r="UYS34" s="300"/>
      <c r="UYT34" s="269"/>
      <c r="UYU34" s="300"/>
      <c r="UYV34" s="300"/>
      <c r="UYW34" s="273"/>
      <c r="UYX34" s="273"/>
      <c r="UYY34" s="273"/>
      <c r="UYZ34" s="273"/>
      <c r="UZA34" s="273"/>
      <c r="UZB34" s="273"/>
      <c r="UZC34" s="285"/>
      <c r="UZD34" s="353"/>
      <c r="UZE34" s="355"/>
      <c r="UZF34" s="23"/>
      <c r="UZG34" s="277"/>
      <c r="UZH34" s="300"/>
      <c r="UZI34" s="300"/>
      <c r="UZJ34" s="269"/>
      <c r="UZK34" s="300"/>
      <c r="UZL34" s="300"/>
      <c r="UZM34" s="273"/>
      <c r="UZN34" s="273"/>
      <c r="UZO34" s="273"/>
      <c r="UZP34" s="273"/>
      <c r="UZQ34" s="273"/>
      <c r="UZR34" s="273"/>
      <c r="UZS34" s="285"/>
      <c r="UZT34" s="353"/>
      <c r="UZU34" s="355"/>
      <c r="UZV34" s="23"/>
      <c r="UZW34" s="277"/>
      <c r="UZX34" s="300"/>
      <c r="UZY34" s="300"/>
      <c r="UZZ34" s="269"/>
      <c r="VAA34" s="300"/>
      <c r="VAB34" s="300"/>
      <c r="VAC34" s="273"/>
      <c r="VAD34" s="273"/>
      <c r="VAE34" s="273"/>
      <c r="VAF34" s="273"/>
      <c r="VAG34" s="273"/>
      <c r="VAH34" s="273"/>
      <c r="VAI34" s="285"/>
      <c r="VAJ34" s="353"/>
      <c r="VAK34" s="355"/>
      <c r="VAL34" s="23"/>
      <c r="VAM34" s="277"/>
      <c r="VAN34" s="300"/>
      <c r="VAO34" s="300"/>
      <c r="VAP34" s="269"/>
      <c r="VAQ34" s="300"/>
      <c r="VAR34" s="300"/>
      <c r="VAS34" s="273"/>
      <c r="VAT34" s="273"/>
      <c r="VAU34" s="273"/>
      <c r="VAV34" s="273"/>
      <c r="VAW34" s="273"/>
      <c r="VAX34" s="273"/>
      <c r="VAY34" s="285"/>
      <c r="VAZ34" s="353"/>
      <c r="VBA34" s="355"/>
      <c r="VBB34" s="23"/>
      <c r="VBC34" s="277"/>
      <c r="VBD34" s="300"/>
      <c r="VBE34" s="300"/>
      <c r="VBF34" s="269"/>
      <c r="VBG34" s="300"/>
      <c r="VBH34" s="300"/>
      <c r="VBI34" s="273"/>
      <c r="VBJ34" s="273"/>
      <c r="VBK34" s="273"/>
      <c r="VBL34" s="273"/>
      <c r="VBM34" s="273"/>
      <c r="VBN34" s="273"/>
      <c r="VBO34" s="285"/>
      <c r="VBP34" s="353"/>
      <c r="VBQ34" s="355"/>
      <c r="VBR34" s="23"/>
      <c r="VBS34" s="277"/>
      <c r="VBT34" s="300"/>
      <c r="VBU34" s="300"/>
      <c r="VBV34" s="269"/>
      <c r="VBW34" s="300"/>
      <c r="VBX34" s="300"/>
      <c r="VBY34" s="273"/>
      <c r="VBZ34" s="273"/>
      <c r="VCA34" s="273"/>
      <c r="VCB34" s="273"/>
      <c r="VCC34" s="273"/>
      <c r="VCD34" s="273"/>
      <c r="VCE34" s="285"/>
      <c r="VCF34" s="353"/>
      <c r="VCG34" s="355"/>
      <c r="VCH34" s="23"/>
      <c r="VCI34" s="277"/>
      <c r="VCJ34" s="300"/>
      <c r="VCK34" s="300"/>
      <c r="VCL34" s="269"/>
      <c r="VCM34" s="300"/>
      <c r="VCN34" s="300"/>
      <c r="VCO34" s="273"/>
      <c r="VCP34" s="273"/>
      <c r="VCQ34" s="273"/>
      <c r="VCR34" s="273"/>
      <c r="VCS34" s="273"/>
      <c r="VCT34" s="273"/>
      <c r="VCU34" s="285"/>
      <c r="VCV34" s="353"/>
      <c r="VCW34" s="355"/>
      <c r="VCX34" s="23"/>
      <c r="VCY34" s="277"/>
      <c r="VCZ34" s="300"/>
      <c r="VDA34" s="300"/>
      <c r="VDB34" s="269"/>
      <c r="VDC34" s="300"/>
      <c r="VDD34" s="300"/>
      <c r="VDE34" s="273"/>
      <c r="VDF34" s="273"/>
      <c r="VDG34" s="273"/>
      <c r="VDH34" s="273"/>
      <c r="VDI34" s="273"/>
      <c r="VDJ34" s="273"/>
      <c r="VDK34" s="285"/>
      <c r="VDL34" s="353"/>
      <c r="VDM34" s="355"/>
      <c r="VDN34" s="23"/>
      <c r="VDO34" s="277"/>
      <c r="VDP34" s="300"/>
      <c r="VDQ34" s="300"/>
      <c r="VDR34" s="269"/>
      <c r="VDS34" s="300"/>
      <c r="VDT34" s="300"/>
      <c r="VDU34" s="273"/>
      <c r="VDV34" s="273"/>
      <c r="VDW34" s="273"/>
      <c r="VDX34" s="273"/>
      <c r="VDY34" s="273"/>
      <c r="VDZ34" s="273"/>
      <c r="VEA34" s="285"/>
      <c r="VEB34" s="353"/>
      <c r="VEC34" s="355"/>
      <c r="VED34" s="23"/>
      <c r="VEE34" s="277"/>
      <c r="VEF34" s="300"/>
      <c r="VEG34" s="300"/>
      <c r="VEH34" s="269"/>
      <c r="VEI34" s="300"/>
      <c r="VEJ34" s="300"/>
      <c r="VEK34" s="273"/>
      <c r="VEL34" s="273"/>
      <c r="VEM34" s="273"/>
      <c r="VEN34" s="273"/>
      <c r="VEO34" s="273"/>
      <c r="VEP34" s="273"/>
      <c r="VEQ34" s="285"/>
      <c r="VER34" s="353"/>
      <c r="VES34" s="355"/>
      <c r="VET34" s="23"/>
      <c r="VEU34" s="277"/>
      <c r="VEV34" s="300"/>
      <c r="VEW34" s="300"/>
      <c r="VEX34" s="269"/>
      <c r="VEY34" s="300"/>
      <c r="VEZ34" s="300"/>
      <c r="VFA34" s="273"/>
      <c r="VFB34" s="273"/>
      <c r="VFC34" s="273"/>
      <c r="VFD34" s="273"/>
      <c r="VFE34" s="273"/>
      <c r="VFF34" s="273"/>
      <c r="VFG34" s="285"/>
      <c r="VFH34" s="353"/>
      <c r="VFI34" s="355"/>
      <c r="VFJ34" s="23"/>
      <c r="VFK34" s="277"/>
      <c r="VFL34" s="300"/>
      <c r="VFM34" s="300"/>
      <c r="VFN34" s="269"/>
      <c r="VFO34" s="300"/>
      <c r="VFP34" s="300"/>
      <c r="VFQ34" s="273"/>
      <c r="VFR34" s="273"/>
      <c r="VFS34" s="273"/>
      <c r="VFT34" s="273"/>
      <c r="VFU34" s="273"/>
      <c r="VFV34" s="273"/>
      <c r="VFW34" s="285"/>
      <c r="VFX34" s="353"/>
      <c r="VFY34" s="355"/>
      <c r="VFZ34" s="23"/>
      <c r="VGA34" s="277"/>
      <c r="VGB34" s="300"/>
      <c r="VGC34" s="300"/>
      <c r="VGD34" s="269"/>
      <c r="VGE34" s="300"/>
      <c r="VGF34" s="300"/>
      <c r="VGG34" s="273"/>
      <c r="VGH34" s="273"/>
      <c r="VGI34" s="273"/>
      <c r="VGJ34" s="273"/>
      <c r="VGK34" s="273"/>
      <c r="VGL34" s="273"/>
      <c r="VGM34" s="285"/>
      <c r="VGN34" s="353"/>
      <c r="VGO34" s="355"/>
      <c r="VGP34" s="23"/>
      <c r="VGQ34" s="277"/>
      <c r="VGR34" s="300"/>
      <c r="VGS34" s="300"/>
      <c r="VGT34" s="269"/>
      <c r="VGU34" s="300"/>
      <c r="VGV34" s="300"/>
      <c r="VGW34" s="273"/>
      <c r="VGX34" s="273"/>
      <c r="VGY34" s="273"/>
      <c r="VGZ34" s="273"/>
      <c r="VHA34" s="273"/>
      <c r="VHB34" s="273"/>
      <c r="VHC34" s="285"/>
      <c r="VHD34" s="353"/>
      <c r="VHE34" s="355"/>
      <c r="VHF34" s="23"/>
      <c r="VHG34" s="277"/>
      <c r="VHH34" s="300"/>
      <c r="VHI34" s="300"/>
      <c r="VHJ34" s="269"/>
      <c r="VHK34" s="300"/>
      <c r="VHL34" s="300"/>
      <c r="VHM34" s="273"/>
      <c r="VHN34" s="273"/>
      <c r="VHO34" s="273"/>
      <c r="VHP34" s="273"/>
      <c r="VHQ34" s="273"/>
      <c r="VHR34" s="273"/>
      <c r="VHS34" s="285"/>
      <c r="VHT34" s="353"/>
      <c r="VHU34" s="355"/>
      <c r="VHV34" s="23"/>
      <c r="VHW34" s="277"/>
      <c r="VHX34" s="300"/>
      <c r="VHY34" s="300"/>
      <c r="VHZ34" s="269"/>
      <c r="VIA34" s="300"/>
      <c r="VIB34" s="300"/>
      <c r="VIC34" s="273"/>
      <c r="VID34" s="273"/>
      <c r="VIE34" s="273"/>
      <c r="VIF34" s="273"/>
      <c r="VIG34" s="273"/>
      <c r="VIH34" s="273"/>
      <c r="VII34" s="285"/>
      <c r="VIJ34" s="353"/>
      <c r="VIK34" s="355"/>
      <c r="VIL34" s="23"/>
      <c r="VIM34" s="277"/>
      <c r="VIN34" s="300"/>
      <c r="VIO34" s="300"/>
      <c r="VIP34" s="269"/>
      <c r="VIQ34" s="300"/>
      <c r="VIR34" s="300"/>
      <c r="VIS34" s="273"/>
      <c r="VIT34" s="273"/>
      <c r="VIU34" s="273"/>
      <c r="VIV34" s="273"/>
      <c r="VIW34" s="273"/>
      <c r="VIX34" s="273"/>
      <c r="VIY34" s="285"/>
      <c r="VIZ34" s="353"/>
      <c r="VJA34" s="355"/>
      <c r="VJB34" s="23"/>
      <c r="VJC34" s="277"/>
      <c r="VJD34" s="300"/>
      <c r="VJE34" s="300"/>
      <c r="VJF34" s="269"/>
      <c r="VJG34" s="300"/>
      <c r="VJH34" s="300"/>
      <c r="VJI34" s="273"/>
      <c r="VJJ34" s="273"/>
      <c r="VJK34" s="273"/>
      <c r="VJL34" s="273"/>
      <c r="VJM34" s="273"/>
      <c r="VJN34" s="273"/>
      <c r="VJO34" s="285"/>
      <c r="VJP34" s="353"/>
      <c r="VJQ34" s="355"/>
      <c r="VJR34" s="23"/>
      <c r="VJS34" s="277"/>
      <c r="VJT34" s="300"/>
      <c r="VJU34" s="300"/>
      <c r="VJV34" s="269"/>
      <c r="VJW34" s="300"/>
      <c r="VJX34" s="300"/>
      <c r="VJY34" s="273"/>
      <c r="VJZ34" s="273"/>
      <c r="VKA34" s="273"/>
      <c r="VKB34" s="273"/>
      <c r="VKC34" s="273"/>
      <c r="VKD34" s="273"/>
      <c r="VKE34" s="285"/>
      <c r="VKF34" s="353"/>
      <c r="VKG34" s="355"/>
      <c r="VKH34" s="23"/>
      <c r="VKI34" s="277"/>
      <c r="VKJ34" s="300"/>
      <c r="VKK34" s="300"/>
      <c r="VKL34" s="269"/>
      <c r="VKM34" s="300"/>
      <c r="VKN34" s="300"/>
      <c r="VKO34" s="273"/>
      <c r="VKP34" s="273"/>
      <c r="VKQ34" s="273"/>
      <c r="VKR34" s="273"/>
      <c r="VKS34" s="273"/>
      <c r="VKT34" s="273"/>
      <c r="VKU34" s="285"/>
      <c r="VKV34" s="353"/>
      <c r="VKW34" s="355"/>
      <c r="VKX34" s="23"/>
      <c r="VKY34" s="277"/>
      <c r="VKZ34" s="300"/>
      <c r="VLA34" s="300"/>
      <c r="VLB34" s="269"/>
      <c r="VLC34" s="300"/>
      <c r="VLD34" s="300"/>
      <c r="VLE34" s="273"/>
      <c r="VLF34" s="273"/>
      <c r="VLG34" s="273"/>
      <c r="VLH34" s="273"/>
      <c r="VLI34" s="273"/>
      <c r="VLJ34" s="273"/>
      <c r="VLK34" s="285"/>
      <c r="VLL34" s="353"/>
      <c r="VLM34" s="355"/>
      <c r="VLN34" s="23"/>
      <c r="VLO34" s="277"/>
      <c r="VLP34" s="300"/>
      <c r="VLQ34" s="300"/>
      <c r="VLR34" s="269"/>
      <c r="VLS34" s="300"/>
      <c r="VLT34" s="300"/>
      <c r="VLU34" s="273"/>
      <c r="VLV34" s="273"/>
      <c r="VLW34" s="273"/>
      <c r="VLX34" s="273"/>
      <c r="VLY34" s="273"/>
      <c r="VLZ34" s="273"/>
      <c r="VMA34" s="285"/>
      <c r="VMB34" s="353"/>
      <c r="VMC34" s="355"/>
      <c r="VMD34" s="23"/>
      <c r="VME34" s="277"/>
      <c r="VMF34" s="300"/>
      <c r="VMG34" s="300"/>
      <c r="VMH34" s="269"/>
      <c r="VMI34" s="300"/>
      <c r="VMJ34" s="300"/>
      <c r="VMK34" s="273"/>
      <c r="VML34" s="273"/>
      <c r="VMM34" s="273"/>
      <c r="VMN34" s="273"/>
      <c r="VMO34" s="273"/>
      <c r="VMP34" s="273"/>
      <c r="VMQ34" s="285"/>
      <c r="VMR34" s="353"/>
      <c r="VMS34" s="355"/>
      <c r="VMT34" s="23"/>
      <c r="VMU34" s="277"/>
      <c r="VMV34" s="300"/>
      <c r="VMW34" s="300"/>
      <c r="VMX34" s="269"/>
      <c r="VMY34" s="300"/>
      <c r="VMZ34" s="300"/>
      <c r="VNA34" s="273"/>
      <c r="VNB34" s="273"/>
      <c r="VNC34" s="273"/>
      <c r="VND34" s="273"/>
      <c r="VNE34" s="273"/>
      <c r="VNF34" s="273"/>
      <c r="VNG34" s="285"/>
      <c r="VNH34" s="353"/>
      <c r="VNI34" s="355"/>
      <c r="VNJ34" s="23"/>
      <c r="VNK34" s="277"/>
      <c r="VNL34" s="300"/>
      <c r="VNM34" s="300"/>
      <c r="VNN34" s="269"/>
      <c r="VNO34" s="300"/>
      <c r="VNP34" s="300"/>
      <c r="VNQ34" s="273"/>
      <c r="VNR34" s="273"/>
      <c r="VNS34" s="273"/>
      <c r="VNT34" s="273"/>
      <c r="VNU34" s="273"/>
      <c r="VNV34" s="273"/>
      <c r="VNW34" s="285"/>
      <c r="VNX34" s="353"/>
      <c r="VNY34" s="355"/>
      <c r="VNZ34" s="23"/>
      <c r="VOA34" s="277"/>
      <c r="VOB34" s="300"/>
      <c r="VOC34" s="300"/>
      <c r="VOD34" s="269"/>
      <c r="VOE34" s="300"/>
      <c r="VOF34" s="300"/>
      <c r="VOG34" s="273"/>
      <c r="VOH34" s="273"/>
      <c r="VOI34" s="273"/>
      <c r="VOJ34" s="273"/>
      <c r="VOK34" s="273"/>
      <c r="VOL34" s="273"/>
      <c r="VOM34" s="285"/>
      <c r="VON34" s="353"/>
      <c r="VOO34" s="355"/>
      <c r="VOP34" s="23"/>
      <c r="VOQ34" s="277"/>
      <c r="VOR34" s="300"/>
      <c r="VOS34" s="300"/>
      <c r="VOT34" s="269"/>
      <c r="VOU34" s="300"/>
      <c r="VOV34" s="300"/>
      <c r="VOW34" s="273"/>
      <c r="VOX34" s="273"/>
      <c r="VOY34" s="273"/>
      <c r="VOZ34" s="273"/>
      <c r="VPA34" s="273"/>
      <c r="VPB34" s="273"/>
      <c r="VPC34" s="285"/>
      <c r="VPD34" s="353"/>
      <c r="VPE34" s="355"/>
      <c r="VPF34" s="23"/>
      <c r="VPG34" s="277"/>
      <c r="VPH34" s="300"/>
      <c r="VPI34" s="300"/>
      <c r="VPJ34" s="269"/>
      <c r="VPK34" s="300"/>
      <c r="VPL34" s="300"/>
      <c r="VPM34" s="273"/>
      <c r="VPN34" s="273"/>
      <c r="VPO34" s="273"/>
      <c r="VPP34" s="273"/>
      <c r="VPQ34" s="273"/>
      <c r="VPR34" s="273"/>
      <c r="VPS34" s="285"/>
      <c r="VPT34" s="353"/>
      <c r="VPU34" s="355"/>
      <c r="VPV34" s="23"/>
      <c r="VPW34" s="277"/>
      <c r="VPX34" s="300"/>
      <c r="VPY34" s="300"/>
      <c r="VPZ34" s="269"/>
      <c r="VQA34" s="300"/>
      <c r="VQB34" s="300"/>
      <c r="VQC34" s="273"/>
      <c r="VQD34" s="273"/>
      <c r="VQE34" s="273"/>
      <c r="VQF34" s="273"/>
      <c r="VQG34" s="273"/>
      <c r="VQH34" s="273"/>
      <c r="VQI34" s="285"/>
      <c r="VQJ34" s="353"/>
      <c r="VQK34" s="355"/>
      <c r="VQL34" s="23"/>
      <c r="VQM34" s="277"/>
      <c r="VQN34" s="300"/>
      <c r="VQO34" s="300"/>
      <c r="VQP34" s="269"/>
      <c r="VQQ34" s="300"/>
      <c r="VQR34" s="300"/>
      <c r="VQS34" s="273"/>
      <c r="VQT34" s="273"/>
      <c r="VQU34" s="273"/>
      <c r="VQV34" s="273"/>
      <c r="VQW34" s="273"/>
      <c r="VQX34" s="273"/>
      <c r="VQY34" s="285"/>
      <c r="VQZ34" s="353"/>
      <c r="VRA34" s="355"/>
      <c r="VRB34" s="23"/>
      <c r="VRC34" s="277"/>
      <c r="VRD34" s="300"/>
      <c r="VRE34" s="300"/>
      <c r="VRF34" s="269"/>
      <c r="VRG34" s="300"/>
      <c r="VRH34" s="300"/>
      <c r="VRI34" s="273"/>
      <c r="VRJ34" s="273"/>
      <c r="VRK34" s="273"/>
      <c r="VRL34" s="273"/>
      <c r="VRM34" s="273"/>
      <c r="VRN34" s="273"/>
      <c r="VRO34" s="285"/>
      <c r="VRP34" s="353"/>
      <c r="VRQ34" s="355"/>
      <c r="VRR34" s="23"/>
      <c r="VRS34" s="277"/>
      <c r="VRT34" s="300"/>
      <c r="VRU34" s="300"/>
      <c r="VRV34" s="269"/>
      <c r="VRW34" s="300"/>
      <c r="VRX34" s="300"/>
      <c r="VRY34" s="273"/>
      <c r="VRZ34" s="273"/>
      <c r="VSA34" s="273"/>
      <c r="VSB34" s="273"/>
      <c r="VSC34" s="273"/>
      <c r="VSD34" s="273"/>
      <c r="VSE34" s="285"/>
      <c r="VSF34" s="353"/>
      <c r="VSG34" s="355"/>
      <c r="VSH34" s="23"/>
      <c r="VSI34" s="277"/>
      <c r="VSJ34" s="300"/>
      <c r="VSK34" s="300"/>
      <c r="VSL34" s="269"/>
      <c r="VSM34" s="300"/>
      <c r="VSN34" s="300"/>
      <c r="VSO34" s="273"/>
      <c r="VSP34" s="273"/>
      <c r="VSQ34" s="273"/>
      <c r="VSR34" s="273"/>
      <c r="VSS34" s="273"/>
      <c r="VST34" s="273"/>
      <c r="VSU34" s="285"/>
      <c r="VSV34" s="353"/>
      <c r="VSW34" s="355"/>
      <c r="VSX34" s="23"/>
      <c r="VSY34" s="277"/>
      <c r="VSZ34" s="300"/>
      <c r="VTA34" s="300"/>
      <c r="VTB34" s="269"/>
      <c r="VTC34" s="300"/>
      <c r="VTD34" s="300"/>
      <c r="VTE34" s="273"/>
      <c r="VTF34" s="273"/>
      <c r="VTG34" s="273"/>
      <c r="VTH34" s="273"/>
      <c r="VTI34" s="273"/>
      <c r="VTJ34" s="273"/>
      <c r="VTK34" s="285"/>
      <c r="VTL34" s="353"/>
      <c r="VTM34" s="355"/>
      <c r="VTN34" s="23"/>
      <c r="VTO34" s="277"/>
      <c r="VTP34" s="300"/>
      <c r="VTQ34" s="300"/>
      <c r="VTR34" s="269"/>
      <c r="VTS34" s="300"/>
      <c r="VTT34" s="300"/>
      <c r="VTU34" s="273"/>
      <c r="VTV34" s="273"/>
      <c r="VTW34" s="273"/>
      <c r="VTX34" s="273"/>
      <c r="VTY34" s="273"/>
      <c r="VTZ34" s="273"/>
      <c r="VUA34" s="285"/>
      <c r="VUB34" s="353"/>
      <c r="VUC34" s="355"/>
      <c r="VUD34" s="23"/>
      <c r="VUE34" s="277"/>
      <c r="VUF34" s="300"/>
      <c r="VUG34" s="300"/>
      <c r="VUH34" s="269"/>
      <c r="VUI34" s="300"/>
      <c r="VUJ34" s="300"/>
      <c r="VUK34" s="273"/>
      <c r="VUL34" s="273"/>
      <c r="VUM34" s="273"/>
      <c r="VUN34" s="273"/>
      <c r="VUO34" s="273"/>
      <c r="VUP34" s="273"/>
      <c r="VUQ34" s="285"/>
      <c r="VUR34" s="353"/>
      <c r="VUS34" s="355"/>
      <c r="VUT34" s="23"/>
      <c r="VUU34" s="277"/>
      <c r="VUV34" s="300"/>
      <c r="VUW34" s="300"/>
      <c r="VUX34" s="269"/>
      <c r="VUY34" s="300"/>
      <c r="VUZ34" s="300"/>
      <c r="VVA34" s="273"/>
      <c r="VVB34" s="273"/>
      <c r="VVC34" s="273"/>
      <c r="VVD34" s="273"/>
      <c r="VVE34" s="273"/>
      <c r="VVF34" s="273"/>
      <c r="VVG34" s="285"/>
      <c r="VVH34" s="353"/>
      <c r="VVI34" s="355"/>
      <c r="VVJ34" s="23"/>
      <c r="VVK34" s="277"/>
      <c r="VVL34" s="300"/>
      <c r="VVM34" s="300"/>
      <c r="VVN34" s="269"/>
      <c r="VVO34" s="300"/>
      <c r="VVP34" s="300"/>
      <c r="VVQ34" s="273"/>
      <c r="VVR34" s="273"/>
      <c r="VVS34" s="273"/>
      <c r="VVT34" s="273"/>
      <c r="VVU34" s="273"/>
      <c r="VVV34" s="273"/>
      <c r="VVW34" s="285"/>
      <c r="VVX34" s="353"/>
      <c r="VVY34" s="355"/>
      <c r="VVZ34" s="23"/>
      <c r="VWA34" s="277"/>
      <c r="VWB34" s="300"/>
      <c r="VWC34" s="300"/>
      <c r="VWD34" s="269"/>
      <c r="VWE34" s="300"/>
      <c r="VWF34" s="300"/>
      <c r="VWG34" s="273"/>
      <c r="VWH34" s="273"/>
      <c r="VWI34" s="273"/>
      <c r="VWJ34" s="273"/>
      <c r="VWK34" s="273"/>
      <c r="VWL34" s="273"/>
      <c r="VWM34" s="285"/>
      <c r="VWN34" s="353"/>
      <c r="VWO34" s="355"/>
      <c r="VWP34" s="23"/>
      <c r="VWQ34" s="277"/>
      <c r="VWR34" s="300"/>
      <c r="VWS34" s="300"/>
      <c r="VWT34" s="269"/>
      <c r="VWU34" s="300"/>
      <c r="VWV34" s="300"/>
      <c r="VWW34" s="273"/>
      <c r="VWX34" s="273"/>
      <c r="VWY34" s="273"/>
      <c r="VWZ34" s="273"/>
      <c r="VXA34" s="273"/>
      <c r="VXB34" s="273"/>
      <c r="VXC34" s="285"/>
      <c r="VXD34" s="353"/>
      <c r="VXE34" s="355"/>
      <c r="VXF34" s="23"/>
      <c r="VXG34" s="277"/>
      <c r="VXH34" s="300"/>
      <c r="VXI34" s="300"/>
      <c r="VXJ34" s="269"/>
      <c r="VXK34" s="300"/>
      <c r="VXL34" s="300"/>
      <c r="VXM34" s="273"/>
      <c r="VXN34" s="273"/>
      <c r="VXO34" s="273"/>
      <c r="VXP34" s="273"/>
      <c r="VXQ34" s="273"/>
      <c r="VXR34" s="273"/>
      <c r="VXS34" s="285"/>
      <c r="VXT34" s="353"/>
      <c r="VXU34" s="355"/>
      <c r="VXV34" s="23"/>
      <c r="VXW34" s="277"/>
      <c r="VXX34" s="300"/>
      <c r="VXY34" s="300"/>
      <c r="VXZ34" s="269"/>
      <c r="VYA34" s="300"/>
      <c r="VYB34" s="300"/>
      <c r="VYC34" s="273"/>
      <c r="VYD34" s="273"/>
      <c r="VYE34" s="273"/>
      <c r="VYF34" s="273"/>
      <c r="VYG34" s="273"/>
      <c r="VYH34" s="273"/>
      <c r="VYI34" s="285"/>
      <c r="VYJ34" s="353"/>
      <c r="VYK34" s="355"/>
      <c r="VYL34" s="23"/>
      <c r="VYM34" s="277"/>
      <c r="VYN34" s="300"/>
      <c r="VYO34" s="300"/>
      <c r="VYP34" s="269"/>
      <c r="VYQ34" s="300"/>
      <c r="VYR34" s="300"/>
      <c r="VYS34" s="273"/>
      <c r="VYT34" s="273"/>
      <c r="VYU34" s="273"/>
      <c r="VYV34" s="273"/>
      <c r="VYW34" s="273"/>
      <c r="VYX34" s="273"/>
      <c r="VYY34" s="285"/>
      <c r="VYZ34" s="353"/>
      <c r="VZA34" s="355"/>
      <c r="VZB34" s="23"/>
      <c r="VZC34" s="277"/>
      <c r="VZD34" s="300"/>
      <c r="VZE34" s="300"/>
      <c r="VZF34" s="269"/>
      <c r="VZG34" s="300"/>
      <c r="VZH34" s="300"/>
      <c r="VZI34" s="273"/>
      <c r="VZJ34" s="273"/>
      <c r="VZK34" s="273"/>
      <c r="VZL34" s="273"/>
      <c r="VZM34" s="273"/>
      <c r="VZN34" s="273"/>
      <c r="VZO34" s="285"/>
      <c r="VZP34" s="353"/>
      <c r="VZQ34" s="355"/>
      <c r="VZR34" s="23"/>
      <c r="VZS34" s="277"/>
      <c r="VZT34" s="300"/>
      <c r="VZU34" s="300"/>
      <c r="VZV34" s="269"/>
      <c r="VZW34" s="300"/>
      <c r="VZX34" s="300"/>
      <c r="VZY34" s="273"/>
      <c r="VZZ34" s="273"/>
      <c r="WAA34" s="273"/>
      <c r="WAB34" s="273"/>
      <c r="WAC34" s="273"/>
      <c r="WAD34" s="273"/>
      <c r="WAE34" s="285"/>
      <c r="WAF34" s="353"/>
      <c r="WAG34" s="355"/>
      <c r="WAH34" s="23"/>
      <c r="WAI34" s="277"/>
      <c r="WAJ34" s="300"/>
      <c r="WAK34" s="300"/>
      <c r="WAL34" s="269"/>
      <c r="WAM34" s="300"/>
      <c r="WAN34" s="300"/>
      <c r="WAO34" s="273"/>
      <c r="WAP34" s="273"/>
      <c r="WAQ34" s="273"/>
      <c r="WAR34" s="273"/>
      <c r="WAS34" s="273"/>
      <c r="WAT34" s="273"/>
      <c r="WAU34" s="285"/>
      <c r="WAV34" s="353"/>
      <c r="WAW34" s="355"/>
      <c r="WAX34" s="23"/>
      <c r="WAY34" s="277"/>
      <c r="WAZ34" s="300"/>
      <c r="WBA34" s="300"/>
      <c r="WBB34" s="269"/>
      <c r="WBC34" s="300"/>
      <c r="WBD34" s="300"/>
      <c r="WBE34" s="273"/>
      <c r="WBF34" s="273"/>
      <c r="WBG34" s="273"/>
      <c r="WBH34" s="273"/>
      <c r="WBI34" s="273"/>
      <c r="WBJ34" s="273"/>
      <c r="WBK34" s="285"/>
      <c r="WBL34" s="353"/>
      <c r="WBM34" s="355"/>
      <c r="WBN34" s="23"/>
      <c r="WBO34" s="277"/>
      <c r="WBP34" s="300"/>
      <c r="WBQ34" s="300"/>
      <c r="WBR34" s="269"/>
      <c r="WBS34" s="300"/>
      <c r="WBT34" s="300"/>
      <c r="WBU34" s="273"/>
      <c r="WBV34" s="273"/>
      <c r="WBW34" s="273"/>
      <c r="WBX34" s="273"/>
      <c r="WBY34" s="273"/>
      <c r="WBZ34" s="273"/>
      <c r="WCA34" s="285"/>
      <c r="WCB34" s="353"/>
      <c r="WCC34" s="355"/>
      <c r="WCD34" s="23"/>
      <c r="WCE34" s="277"/>
      <c r="WCF34" s="300"/>
      <c r="WCG34" s="300"/>
      <c r="WCH34" s="269"/>
      <c r="WCI34" s="300"/>
      <c r="WCJ34" s="300"/>
      <c r="WCK34" s="273"/>
      <c r="WCL34" s="273"/>
      <c r="WCM34" s="273"/>
      <c r="WCN34" s="273"/>
      <c r="WCO34" s="273"/>
      <c r="WCP34" s="273"/>
      <c r="WCQ34" s="285"/>
      <c r="WCR34" s="353"/>
      <c r="WCS34" s="355"/>
      <c r="WCT34" s="23"/>
      <c r="WCU34" s="277"/>
      <c r="WCV34" s="300"/>
      <c r="WCW34" s="300"/>
      <c r="WCX34" s="269"/>
      <c r="WCY34" s="300"/>
      <c r="WCZ34" s="300"/>
      <c r="WDA34" s="273"/>
      <c r="WDB34" s="273"/>
      <c r="WDC34" s="273"/>
      <c r="WDD34" s="273"/>
      <c r="WDE34" s="273"/>
      <c r="WDF34" s="273"/>
      <c r="WDG34" s="285"/>
      <c r="WDH34" s="353"/>
      <c r="WDI34" s="355"/>
      <c r="WDJ34" s="23"/>
      <c r="WDK34" s="277"/>
      <c r="WDL34" s="300"/>
      <c r="WDM34" s="300"/>
      <c r="WDN34" s="269"/>
      <c r="WDO34" s="300"/>
      <c r="WDP34" s="300"/>
      <c r="WDQ34" s="273"/>
      <c r="WDR34" s="273"/>
      <c r="WDS34" s="273"/>
      <c r="WDT34" s="273"/>
      <c r="WDU34" s="273"/>
      <c r="WDV34" s="273"/>
      <c r="WDW34" s="285"/>
      <c r="WDX34" s="353"/>
      <c r="WDY34" s="355"/>
      <c r="WDZ34" s="23"/>
      <c r="WEA34" s="277"/>
      <c r="WEB34" s="300"/>
      <c r="WEC34" s="300"/>
      <c r="WED34" s="269"/>
      <c r="WEE34" s="300"/>
      <c r="WEF34" s="300"/>
      <c r="WEG34" s="273"/>
      <c r="WEH34" s="273"/>
      <c r="WEI34" s="273"/>
      <c r="WEJ34" s="273"/>
      <c r="WEK34" s="273"/>
      <c r="WEL34" s="273"/>
      <c r="WEM34" s="285"/>
      <c r="WEN34" s="353"/>
      <c r="WEO34" s="355"/>
      <c r="WEP34" s="23"/>
      <c r="WEQ34" s="277"/>
      <c r="WER34" s="300"/>
      <c r="WES34" s="300"/>
      <c r="WET34" s="269"/>
      <c r="WEU34" s="300"/>
      <c r="WEV34" s="300"/>
      <c r="WEW34" s="273"/>
      <c r="WEX34" s="273"/>
      <c r="WEY34" s="273"/>
      <c r="WEZ34" s="273"/>
      <c r="WFA34" s="273"/>
      <c r="WFB34" s="273"/>
      <c r="WFC34" s="285"/>
      <c r="WFD34" s="353"/>
      <c r="WFE34" s="355"/>
      <c r="WFF34" s="23"/>
      <c r="WFG34" s="277"/>
      <c r="WFH34" s="300"/>
      <c r="WFI34" s="300"/>
      <c r="WFJ34" s="269"/>
      <c r="WFK34" s="300"/>
      <c r="WFL34" s="300"/>
      <c r="WFM34" s="273"/>
      <c r="WFN34" s="273"/>
      <c r="WFO34" s="273"/>
      <c r="WFP34" s="273"/>
      <c r="WFQ34" s="273"/>
      <c r="WFR34" s="273"/>
      <c r="WFS34" s="285"/>
      <c r="WFT34" s="353"/>
      <c r="WFU34" s="355"/>
      <c r="WFV34" s="23"/>
      <c r="WFW34" s="277"/>
      <c r="WFX34" s="300"/>
      <c r="WFY34" s="300"/>
      <c r="WFZ34" s="269"/>
      <c r="WGA34" s="300"/>
      <c r="WGB34" s="300"/>
      <c r="WGC34" s="273"/>
      <c r="WGD34" s="273"/>
      <c r="WGE34" s="273"/>
      <c r="WGF34" s="273"/>
      <c r="WGG34" s="273"/>
      <c r="WGH34" s="273"/>
      <c r="WGI34" s="285"/>
      <c r="WGJ34" s="353"/>
      <c r="WGK34" s="355"/>
      <c r="WGL34" s="23"/>
      <c r="WGM34" s="277"/>
      <c r="WGN34" s="300"/>
      <c r="WGO34" s="300"/>
      <c r="WGP34" s="269"/>
      <c r="WGQ34" s="300"/>
      <c r="WGR34" s="300"/>
      <c r="WGS34" s="273"/>
      <c r="WGT34" s="273"/>
      <c r="WGU34" s="273"/>
      <c r="WGV34" s="273"/>
      <c r="WGW34" s="273"/>
      <c r="WGX34" s="273"/>
      <c r="WGY34" s="285"/>
      <c r="WGZ34" s="353"/>
      <c r="WHA34" s="355"/>
      <c r="WHB34" s="23"/>
      <c r="WHC34" s="277"/>
      <c r="WHD34" s="300"/>
      <c r="WHE34" s="300"/>
      <c r="WHF34" s="269"/>
      <c r="WHG34" s="300"/>
      <c r="WHH34" s="300"/>
      <c r="WHI34" s="273"/>
      <c r="WHJ34" s="273"/>
      <c r="WHK34" s="273"/>
      <c r="WHL34" s="273"/>
      <c r="WHM34" s="273"/>
      <c r="WHN34" s="273"/>
      <c r="WHO34" s="285"/>
      <c r="WHP34" s="353"/>
      <c r="WHQ34" s="355"/>
      <c r="WHR34" s="23"/>
      <c r="WHS34" s="277"/>
      <c r="WHT34" s="300"/>
      <c r="WHU34" s="300"/>
      <c r="WHV34" s="269"/>
      <c r="WHW34" s="300"/>
      <c r="WHX34" s="300"/>
      <c r="WHY34" s="273"/>
      <c r="WHZ34" s="273"/>
      <c r="WIA34" s="273"/>
      <c r="WIB34" s="273"/>
      <c r="WIC34" s="273"/>
      <c r="WID34" s="273"/>
      <c r="WIE34" s="285"/>
      <c r="WIF34" s="353"/>
      <c r="WIG34" s="355"/>
      <c r="WIH34" s="23"/>
      <c r="WII34" s="277"/>
      <c r="WIJ34" s="300"/>
      <c r="WIK34" s="300"/>
      <c r="WIL34" s="269"/>
      <c r="WIM34" s="300"/>
      <c r="WIN34" s="300"/>
      <c r="WIO34" s="273"/>
      <c r="WIP34" s="273"/>
      <c r="WIQ34" s="273"/>
      <c r="WIR34" s="273"/>
      <c r="WIS34" s="273"/>
      <c r="WIT34" s="273"/>
      <c r="WIU34" s="285"/>
      <c r="WIV34" s="353"/>
      <c r="WIW34" s="355"/>
      <c r="WIX34" s="23"/>
      <c r="WIY34" s="277"/>
      <c r="WIZ34" s="300"/>
      <c r="WJA34" s="300"/>
      <c r="WJB34" s="269"/>
      <c r="WJC34" s="300"/>
      <c r="WJD34" s="300"/>
      <c r="WJE34" s="273"/>
      <c r="WJF34" s="273"/>
      <c r="WJG34" s="273"/>
      <c r="WJH34" s="273"/>
      <c r="WJI34" s="273"/>
      <c r="WJJ34" s="273"/>
      <c r="WJK34" s="285"/>
      <c r="WJL34" s="353"/>
      <c r="WJM34" s="355"/>
      <c r="WJN34" s="23"/>
      <c r="WJO34" s="277"/>
      <c r="WJP34" s="300"/>
      <c r="WJQ34" s="300"/>
      <c r="WJR34" s="269"/>
      <c r="WJS34" s="300"/>
      <c r="WJT34" s="300"/>
      <c r="WJU34" s="273"/>
      <c r="WJV34" s="273"/>
      <c r="WJW34" s="273"/>
      <c r="WJX34" s="273"/>
      <c r="WJY34" s="273"/>
      <c r="WJZ34" s="273"/>
      <c r="WKA34" s="285"/>
      <c r="WKB34" s="353"/>
      <c r="WKC34" s="355"/>
      <c r="WKD34" s="23"/>
      <c r="WKE34" s="277"/>
      <c r="WKF34" s="300"/>
      <c r="WKG34" s="300"/>
      <c r="WKH34" s="269"/>
      <c r="WKI34" s="300"/>
      <c r="WKJ34" s="300"/>
      <c r="WKK34" s="273"/>
      <c r="WKL34" s="273"/>
      <c r="WKM34" s="273"/>
      <c r="WKN34" s="273"/>
      <c r="WKO34" s="273"/>
      <c r="WKP34" s="273"/>
      <c r="WKQ34" s="285"/>
      <c r="WKR34" s="353"/>
      <c r="WKS34" s="355"/>
      <c r="WKT34" s="23"/>
      <c r="WKU34" s="277"/>
      <c r="WKV34" s="300"/>
      <c r="WKW34" s="300"/>
      <c r="WKX34" s="269"/>
      <c r="WKY34" s="300"/>
      <c r="WKZ34" s="300"/>
      <c r="WLA34" s="273"/>
      <c r="WLB34" s="273"/>
      <c r="WLC34" s="273"/>
      <c r="WLD34" s="273"/>
      <c r="WLE34" s="273"/>
      <c r="WLF34" s="273"/>
      <c r="WLG34" s="285"/>
      <c r="WLH34" s="353"/>
      <c r="WLI34" s="355"/>
      <c r="WLJ34" s="23"/>
      <c r="WLK34" s="277"/>
      <c r="WLL34" s="300"/>
      <c r="WLM34" s="300"/>
      <c r="WLN34" s="269"/>
      <c r="WLO34" s="300"/>
      <c r="WLP34" s="300"/>
      <c r="WLQ34" s="273"/>
      <c r="WLR34" s="273"/>
      <c r="WLS34" s="273"/>
      <c r="WLT34" s="273"/>
      <c r="WLU34" s="273"/>
      <c r="WLV34" s="273"/>
      <c r="WLW34" s="285"/>
      <c r="WLX34" s="353"/>
      <c r="WLY34" s="355"/>
      <c r="WLZ34" s="23"/>
      <c r="WMA34" s="277"/>
      <c r="WMB34" s="300"/>
      <c r="WMC34" s="300"/>
      <c r="WMD34" s="269"/>
      <c r="WME34" s="300"/>
      <c r="WMF34" s="300"/>
      <c r="WMG34" s="273"/>
      <c r="WMH34" s="273"/>
      <c r="WMI34" s="273"/>
      <c r="WMJ34" s="273"/>
      <c r="WMK34" s="273"/>
      <c r="WML34" s="273"/>
      <c r="WMM34" s="285"/>
      <c r="WMN34" s="353"/>
      <c r="WMO34" s="355"/>
      <c r="WMP34" s="23"/>
      <c r="WMQ34" s="277"/>
      <c r="WMR34" s="300"/>
      <c r="WMS34" s="300"/>
      <c r="WMT34" s="269"/>
      <c r="WMU34" s="300"/>
      <c r="WMV34" s="300"/>
      <c r="WMW34" s="273"/>
      <c r="WMX34" s="273"/>
      <c r="WMY34" s="273"/>
      <c r="WMZ34" s="273"/>
      <c r="WNA34" s="273"/>
      <c r="WNB34" s="273"/>
      <c r="WNC34" s="285"/>
      <c r="WND34" s="353"/>
      <c r="WNE34" s="355"/>
      <c r="WNF34" s="23"/>
      <c r="WNG34" s="277"/>
      <c r="WNH34" s="300"/>
      <c r="WNI34" s="300"/>
      <c r="WNJ34" s="269"/>
      <c r="WNK34" s="300"/>
      <c r="WNL34" s="300"/>
      <c r="WNM34" s="273"/>
      <c r="WNN34" s="273"/>
      <c r="WNO34" s="273"/>
      <c r="WNP34" s="273"/>
      <c r="WNQ34" s="273"/>
      <c r="WNR34" s="273"/>
      <c r="WNS34" s="285"/>
      <c r="WNT34" s="353"/>
      <c r="WNU34" s="355"/>
      <c r="WNV34" s="23"/>
      <c r="WNW34" s="277"/>
      <c r="WNX34" s="300"/>
      <c r="WNY34" s="300"/>
      <c r="WNZ34" s="269"/>
      <c r="WOA34" s="300"/>
      <c r="WOB34" s="300"/>
      <c r="WOC34" s="273"/>
      <c r="WOD34" s="273"/>
      <c r="WOE34" s="273"/>
      <c r="WOF34" s="273"/>
      <c r="WOG34" s="273"/>
      <c r="WOH34" s="273"/>
      <c r="WOI34" s="285"/>
      <c r="WOJ34" s="353"/>
      <c r="WOK34" s="355"/>
      <c r="WOL34" s="23"/>
      <c r="WOM34" s="277"/>
      <c r="WON34" s="300"/>
      <c r="WOO34" s="300"/>
      <c r="WOP34" s="269"/>
      <c r="WOQ34" s="300"/>
      <c r="WOR34" s="300"/>
      <c r="WOS34" s="273"/>
      <c r="WOT34" s="273"/>
      <c r="WOU34" s="273"/>
      <c r="WOV34" s="273"/>
      <c r="WOW34" s="273"/>
      <c r="WOX34" s="273"/>
      <c r="WOY34" s="285"/>
      <c r="WOZ34" s="353"/>
      <c r="WPA34" s="355"/>
      <c r="WPB34" s="23"/>
      <c r="WPC34" s="277"/>
      <c r="WPD34" s="300"/>
      <c r="WPE34" s="300"/>
      <c r="WPF34" s="269"/>
      <c r="WPG34" s="300"/>
      <c r="WPH34" s="300"/>
      <c r="WPI34" s="273"/>
      <c r="WPJ34" s="273"/>
      <c r="WPK34" s="273"/>
      <c r="WPL34" s="273"/>
      <c r="WPM34" s="273"/>
      <c r="WPN34" s="273"/>
      <c r="WPO34" s="285"/>
      <c r="WPP34" s="353"/>
      <c r="WPQ34" s="355"/>
      <c r="WPR34" s="23"/>
      <c r="WPS34" s="277"/>
      <c r="WPT34" s="300"/>
      <c r="WPU34" s="300"/>
      <c r="WPV34" s="269"/>
      <c r="WPW34" s="300"/>
      <c r="WPX34" s="300"/>
      <c r="WPY34" s="273"/>
      <c r="WPZ34" s="273"/>
      <c r="WQA34" s="273"/>
      <c r="WQB34" s="273"/>
      <c r="WQC34" s="273"/>
      <c r="WQD34" s="273"/>
      <c r="WQE34" s="285"/>
      <c r="WQF34" s="353"/>
      <c r="WQG34" s="355"/>
      <c r="WQH34" s="23"/>
      <c r="WQI34" s="277"/>
      <c r="WQJ34" s="300"/>
      <c r="WQK34" s="300"/>
      <c r="WQL34" s="269"/>
      <c r="WQM34" s="300"/>
      <c r="WQN34" s="300"/>
      <c r="WQO34" s="273"/>
      <c r="WQP34" s="273"/>
      <c r="WQQ34" s="273"/>
      <c r="WQR34" s="273"/>
      <c r="WQS34" s="273"/>
      <c r="WQT34" s="273"/>
      <c r="WQU34" s="285"/>
      <c r="WQV34" s="353"/>
      <c r="WQW34" s="355"/>
      <c r="WQX34" s="23"/>
      <c r="WQY34" s="277"/>
      <c r="WQZ34" s="300"/>
      <c r="WRA34" s="300"/>
      <c r="WRB34" s="269"/>
      <c r="WRC34" s="300"/>
      <c r="WRD34" s="300"/>
      <c r="WRE34" s="273"/>
      <c r="WRF34" s="273"/>
      <c r="WRG34" s="273"/>
      <c r="WRH34" s="273"/>
      <c r="WRI34" s="273"/>
      <c r="WRJ34" s="273"/>
      <c r="WRK34" s="285"/>
      <c r="WRL34" s="353"/>
      <c r="WRM34" s="355"/>
      <c r="WRN34" s="23"/>
      <c r="WRO34" s="277"/>
      <c r="WRP34" s="300"/>
      <c r="WRQ34" s="300"/>
      <c r="WRR34" s="269"/>
      <c r="WRS34" s="300"/>
      <c r="WRT34" s="300"/>
      <c r="WRU34" s="273"/>
      <c r="WRV34" s="273"/>
      <c r="WRW34" s="273"/>
      <c r="WRX34" s="273"/>
      <c r="WRY34" s="273"/>
      <c r="WRZ34" s="273"/>
      <c r="WSA34" s="285"/>
      <c r="WSB34" s="353"/>
      <c r="WSC34" s="355"/>
      <c r="WSD34" s="23"/>
      <c r="WSE34" s="277"/>
      <c r="WSF34" s="300"/>
      <c r="WSG34" s="300"/>
      <c r="WSH34" s="269"/>
      <c r="WSI34" s="300"/>
      <c r="WSJ34" s="300"/>
      <c r="WSK34" s="273"/>
      <c r="WSL34" s="273"/>
      <c r="WSM34" s="273"/>
      <c r="WSN34" s="273"/>
      <c r="WSO34" s="273"/>
      <c r="WSP34" s="273"/>
      <c r="WSQ34" s="285"/>
      <c r="WSR34" s="353"/>
      <c r="WSS34" s="355"/>
      <c r="WST34" s="23"/>
      <c r="WSU34" s="277"/>
      <c r="WSV34" s="300"/>
      <c r="WSW34" s="300"/>
      <c r="WSX34" s="269"/>
      <c r="WSY34" s="300"/>
      <c r="WSZ34" s="300"/>
      <c r="WTA34" s="273"/>
      <c r="WTB34" s="273"/>
      <c r="WTC34" s="273"/>
      <c r="WTD34" s="273"/>
      <c r="WTE34" s="273"/>
      <c r="WTF34" s="273"/>
      <c r="WTG34" s="285"/>
      <c r="WTH34" s="353"/>
      <c r="WTI34" s="355"/>
      <c r="WTJ34" s="23"/>
      <c r="WTK34" s="277"/>
      <c r="WTL34" s="300"/>
      <c r="WTM34" s="300"/>
      <c r="WTN34" s="269"/>
      <c r="WTO34" s="300"/>
      <c r="WTP34" s="300"/>
      <c r="WTQ34" s="273"/>
      <c r="WTR34" s="273"/>
      <c r="WTS34" s="273"/>
      <c r="WTT34" s="273"/>
      <c r="WTU34" s="273"/>
      <c r="WTV34" s="273"/>
      <c r="WTW34" s="285"/>
      <c r="WTX34" s="353"/>
      <c r="WTY34" s="355"/>
      <c r="WTZ34" s="23"/>
      <c r="WUA34" s="277"/>
      <c r="WUB34" s="300"/>
      <c r="WUC34" s="300"/>
      <c r="WUD34" s="269"/>
      <c r="WUE34" s="300"/>
      <c r="WUF34" s="300"/>
      <c r="WUG34" s="273"/>
      <c r="WUH34" s="273"/>
      <c r="WUI34" s="273"/>
      <c r="WUJ34" s="273"/>
      <c r="WUK34" s="273"/>
      <c r="WUL34" s="273"/>
      <c r="WUM34" s="285"/>
      <c r="WUN34" s="353"/>
      <c r="WUO34" s="355"/>
      <c r="WUP34" s="23"/>
      <c r="WUQ34" s="277"/>
      <c r="WUR34" s="300"/>
      <c r="WUS34" s="300"/>
      <c r="WUT34" s="269"/>
      <c r="WUU34" s="300"/>
      <c r="WUV34" s="300"/>
      <c r="WUW34" s="273"/>
      <c r="WUX34" s="273"/>
      <c r="WUY34" s="273"/>
      <c r="WUZ34" s="273"/>
      <c r="WVA34" s="273"/>
      <c r="WVB34" s="273"/>
      <c r="WVC34" s="285"/>
      <c r="WVD34" s="353"/>
      <c r="WVE34" s="355"/>
      <c r="WVF34" s="23"/>
      <c r="WVG34" s="277"/>
      <c r="WVH34" s="300"/>
      <c r="WVI34" s="300"/>
      <c r="WVJ34" s="269"/>
      <c r="WVK34" s="300"/>
      <c r="WVL34" s="300"/>
      <c r="WVM34" s="273"/>
      <c r="WVN34" s="273"/>
      <c r="WVO34" s="273"/>
      <c r="WVP34" s="273"/>
      <c r="WVQ34" s="273"/>
      <c r="WVR34" s="273"/>
      <c r="WVS34" s="285"/>
      <c r="WVT34" s="353"/>
      <c r="WVU34" s="355"/>
      <c r="WVV34" s="23"/>
      <c r="WVW34" s="277"/>
      <c r="WVX34" s="300"/>
      <c r="WVY34" s="300"/>
      <c r="WVZ34" s="269"/>
      <c r="WWA34" s="300"/>
      <c r="WWB34" s="300"/>
      <c r="WWC34" s="273"/>
      <c r="WWD34" s="273"/>
      <c r="WWE34" s="273"/>
      <c r="WWF34" s="273"/>
      <c r="WWG34" s="273"/>
      <c r="WWH34" s="273"/>
      <c r="WWI34" s="285"/>
      <c r="WWJ34" s="353"/>
      <c r="WWK34" s="355"/>
      <c r="WWL34" s="23"/>
      <c r="WWM34" s="277"/>
      <c r="WWN34" s="300"/>
      <c r="WWO34" s="300"/>
      <c r="WWP34" s="269"/>
      <c r="WWQ34" s="300"/>
      <c r="WWR34" s="300"/>
      <c r="WWS34" s="273"/>
      <c r="WWT34" s="273"/>
      <c r="WWU34" s="273"/>
      <c r="WWV34" s="273"/>
      <c r="WWW34" s="273"/>
      <c r="WWX34" s="273"/>
      <c r="WWY34" s="285"/>
      <c r="WWZ34" s="353"/>
      <c r="WXA34" s="355"/>
      <c r="WXB34" s="23"/>
      <c r="WXC34" s="277"/>
      <c r="WXD34" s="300"/>
      <c r="WXE34" s="300"/>
      <c r="WXF34" s="269"/>
      <c r="WXG34" s="300"/>
      <c r="WXH34" s="300"/>
      <c r="WXI34" s="273"/>
      <c r="WXJ34" s="273"/>
      <c r="WXK34" s="273"/>
      <c r="WXL34" s="273"/>
      <c r="WXM34" s="273"/>
      <c r="WXN34" s="273"/>
      <c r="WXO34" s="285"/>
      <c r="WXP34" s="353"/>
      <c r="WXQ34" s="355"/>
      <c r="WXR34" s="23"/>
      <c r="WXS34" s="277"/>
      <c r="WXT34" s="300"/>
      <c r="WXU34" s="300"/>
      <c r="WXV34" s="269"/>
      <c r="WXW34" s="300"/>
      <c r="WXX34" s="300"/>
      <c r="WXY34" s="273"/>
      <c r="WXZ34" s="273"/>
      <c r="WYA34" s="273"/>
      <c r="WYB34" s="273"/>
      <c r="WYC34" s="273"/>
      <c r="WYD34" s="273"/>
      <c r="WYE34" s="285"/>
      <c r="WYF34" s="353"/>
      <c r="WYG34" s="355"/>
      <c r="WYH34" s="23"/>
      <c r="WYI34" s="277"/>
      <c r="WYJ34" s="300"/>
      <c r="WYK34" s="300"/>
      <c r="WYL34" s="269"/>
      <c r="WYM34" s="300"/>
      <c r="WYN34" s="300"/>
      <c r="WYO34" s="273"/>
      <c r="WYP34" s="273"/>
      <c r="WYQ34" s="273"/>
      <c r="WYR34" s="273"/>
      <c r="WYS34" s="273"/>
      <c r="WYT34" s="273"/>
      <c r="WYU34" s="285"/>
      <c r="WYV34" s="353"/>
      <c r="WYW34" s="355"/>
      <c r="WYX34" s="23"/>
      <c r="WYY34" s="277"/>
      <c r="WYZ34" s="300"/>
      <c r="WZA34" s="300"/>
      <c r="WZB34" s="269"/>
      <c r="WZC34" s="300"/>
      <c r="WZD34" s="300"/>
      <c r="WZE34" s="273"/>
      <c r="WZF34" s="273"/>
      <c r="WZG34" s="273"/>
      <c r="WZH34" s="273"/>
      <c r="WZI34" s="273"/>
      <c r="WZJ34" s="273"/>
      <c r="WZK34" s="285"/>
      <c r="WZL34" s="353"/>
      <c r="WZM34" s="355"/>
      <c r="WZN34" s="23"/>
      <c r="WZO34" s="277"/>
      <c r="WZP34" s="300"/>
      <c r="WZQ34" s="300"/>
      <c r="WZR34" s="269"/>
      <c r="WZS34" s="300"/>
      <c r="WZT34" s="300"/>
      <c r="WZU34" s="273"/>
      <c r="WZV34" s="273"/>
      <c r="WZW34" s="273"/>
      <c r="WZX34" s="273"/>
      <c r="WZY34" s="273"/>
      <c r="WZZ34" s="273"/>
      <c r="XAA34" s="285"/>
      <c r="XAB34" s="353"/>
      <c r="XAC34" s="355"/>
      <c r="XAD34" s="23"/>
      <c r="XAE34" s="277"/>
      <c r="XAF34" s="300"/>
      <c r="XAG34" s="300"/>
      <c r="XAH34" s="269"/>
      <c r="XAI34" s="300"/>
      <c r="XAJ34" s="300"/>
      <c r="XAK34" s="273"/>
      <c r="XAL34" s="273"/>
      <c r="XAM34" s="273"/>
      <c r="XAN34" s="273"/>
      <c r="XAO34" s="273"/>
      <c r="XAP34" s="273"/>
      <c r="XAQ34" s="285"/>
      <c r="XAR34" s="353"/>
      <c r="XAS34" s="355"/>
      <c r="XAT34" s="23"/>
      <c r="XAU34" s="277"/>
      <c r="XAV34" s="300"/>
      <c r="XAW34" s="300"/>
      <c r="XAX34" s="269"/>
      <c r="XAY34" s="300"/>
      <c r="XAZ34" s="300"/>
      <c r="XBA34" s="273"/>
      <c r="XBB34" s="273"/>
      <c r="XBC34" s="273"/>
      <c r="XBD34" s="273"/>
      <c r="XBE34" s="273"/>
      <c r="XBF34" s="273"/>
      <c r="XBG34" s="285"/>
      <c r="XBH34" s="353"/>
      <c r="XBI34" s="355"/>
      <c r="XBJ34" s="23"/>
      <c r="XBK34" s="277"/>
      <c r="XBL34" s="300"/>
      <c r="XBM34" s="300"/>
      <c r="XBN34" s="269"/>
      <c r="XBO34" s="300"/>
      <c r="XBP34" s="300"/>
      <c r="XBQ34" s="273"/>
      <c r="XBR34" s="273"/>
      <c r="XBS34" s="273"/>
      <c r="XBT34" s="273"/>
      <c r="XBU34" s="273"/>
      <c r="XBV34" s="273"/>
      <c r="XBW34" s="285"/>
      <c r="XBX34" s="353"/>
      <c r="XBY34" s="355"/>
      <c r="XBZ34" s="23"/>
      <c r="XCA34" s="277"/>
      <c r="XCB34" s="300"/>
      <c r="XCC34" s="300"/>
      <c r="XCD34" s="269"/>
      <c r="XCE34" s="300"/>
      <c r="XCF34" s="300"/>
      <c r="XCG34" s="273"/>
      <c r="XCH34" s="273"/>
      <c r="XCI34" s="273"/>
      <c r="XCJ34" s="273"/>
      <c r="XCK34" s="273"/>
      <c r="XCL34" s="273"/>
      <c r="XCM34" s="285"/>
      <c r="XCN34" s="353"/>
      <c r="XCO34" s="355"/>
      <c r="XCP34" s="23"/>
      <c r="XCQ34" s="277"/>
      <c r="XCR34" s="300"/>
      <c r="XCS34" s="300"/>
      <c r="XCT34" s="269"/>
      <c r="XCU34" s="300"/>
      <c r="XCV34" s="300"/>
      <c r="XCW34" s="273"/>
      <c r="XCX34" s="273"/>
      <c r="XCY34" s="273"/>
      <c r="XCZ34" s="273"/>
      <c r="XDA34" s="273"/>
      <c r="XDB34" s="273"/>
      <c r="XDC34" s="285"/>
      <c r="XDD34" s="353"/>
      <c r="XDE34" s="355"/>
      <c r="XDF34" s="23"/>
      <c r="XDG34" s="277"/>
      <c r="XDH34" s="300"/>
      <c r="XDI34" s="300"/>
      <c r="XDJ34" s="269"/>
      <c r="XDK34" s="300"/>
      <c r="XDL34" s="300"/>
      <c r="XDM34" s="273"/>
      <c r="XDN34" s="273"/>
      <c r="XDO34" s="273"/>
      <c r="XDP34" s="273"/>
      <c r="XDQ34" s="273"/>
      <c r="XDR34" s="273"/>
      <c r="XDS34" s="285"/>
      <c r="XDT34" s="353"/>
      <c r="XDU34" s="355"/>
      <c r="XDV34" s="23"/>
      <c r="XDW34" s="277"/>
      <c r="XDX34" s="300"/>
      <c r="XDY34" s="300"/>
      <c r="XDZ34" s="269"/>
      <c r="XEA34" s="300"/>
      <c r="XEB34" s="300"/>
      <c r="XEC34" s="273"/>
      <c r="XED34" s="273"/>
      <c r="XEE34" s="273"/>
      <c r="XEF34" s="273"/>
      <c r="XEG34" s="273"/>
      <c r="XEH34" s="273"/>
      <c r="XEI34" s="285"/>
      <c r="XEJ34" s="353"/>
    </row>
    <row r="35" spans="1:16364" ht="24.95" customHeight="1" x14ac:dyDescent="0.25">
      <c r="A35" s="85" t="s">
        <v>3</v>
      </c>
      <c r="B35" s="70" t="s">
        <v>36</v>
      </c>
      <c r="C35" s="80">
        <v>49.43</v>
      </c>
    </row>
    <row r="36" spans="1:16364" ht="24.95" customHeight="1" x14ac:dyDescent="0.25">
      <c r="A36" s="85" t="s">
        <v>3</v>
      </c>
      <c r="B36" s="70" t="s">
        <v>78</v>
      </c>
      <c r="C36" s="80">
        <v>60.02</v>
      </c>
    </row>
    <row r="37" spans="1:16364" ht="24.95" customHeight="1" thickBot="1" x14ac:dyDescent="0.3">
      <c r="A37" s="85" t="s">
        <v>3</v>
      </c>
      <c r="B37" s="70" t="s">
        <v>79</v>
      </c>
      <c r="C37" s="80">
        <v>60.02</v>
      </c>
    </row>
    <row r="38" spans="1:16364" ht="24.95" customHeight="1" thickBot="1" x14ac:dyDescent="0.3">
      <c r="A38" s="86" t="s">
        <v>3</v>
      </c>
      <c r="B38" s="71" t="s">
        <v>80</v>
      </c>
      <c r="C38" s="79">
        <v>55.56</v>
      </c>
    </row>
    <row r="39" spans="1:16364" ht="24.95" customHeight="1" x14ac:dyDescent="0.25">
      <c r="A39" s="86" t="s">
        <v>3</v>
      </c>
      <c r="B39" s="71" t="s">
        <v>82</v>
      </c>
      <c r="C39" s="79">
        <v>67.989999999999995</v>
      </c>
    </row>
    <row r="40" spans="1:16364" ht="24.95" customHeight="1" x14ac:dyDescent="0.25">
      <c r="A40" s="85" t="s">
        <v>3</v>
      </c>
      <c r="B40" s="70" t="s">
        <v>99</v>
      </c>
      <c r="C40" s="80">
        <v>67.989999999999995</v>
      </c>
    </row>
    <row r="41" spans="1:16364" ht="24.95" customHeight="1" x14ac:dyDescent="0.25">
      <c r="A41" s="85" t="s">
        <v>3</v>
      </c>
      <c r="B41" s="70" t="s">
        <v>81</v>
      </c>
      <c r="C41" s="80">
        <v>64</v>
      </c>
    </row>
    <row r="42" spans="1:16364" ht="24.95" customHeight="1" x14ac:dyDescent="0.25">
      <c r="A42" s="85" t="s">
        <v>3</v>
      </c>
      <c r="B42" s="70" t="s">
        <v>83</v>
      </c>
      <c r="C42" s="80">
        <v>64</v>
      </c>
    </row>
    <row r="43" spans="1:16364" ht="24.95" customHeight="1" x14ac:dyDescent="0.25">
      <c r="A43" s="85" t="s">
        <v>3</v>
      </c>
      <c r="B43" s="70" t="s">
        <v>84</v>
      </c>
      <c r="C43" s="80">
        <v>64</v>
      </c>
    </row>
    <row r="44" spans="1:16364" ht="24.95" customHeight="1" thickBot="1" x14ac:dyDescent="0.3">
      <c r="A44" s="85" t="s">
        <v>3</v>
      </c>
      <c r="B44" s="70" t="s">
        <v>85</v>
      </c>
      <c r="C44" s="80">
        <v>24.15</v>
      </c>
    </row>
    <row r="45" spans="1:16364" ht="24.95" customHeight="1" x14ac:dyDescent="0.25">
      <c r="A45" s="86" t="s">
        <v>3</v>
      </c>
      <c r="B45" s="71" t="s">
        <v>86</v>
      </c>
      <c r="C45" s="79">
        <v>56.39</v>
      </c>
    </row>
    <row r="46" spans="1:16364" ht="24.95" customHeight="1" x14ac:dyDescent="0.25">
      <c r="A46" s="85" t="s">
        <v>3</v>
      </c>
      <c r="B46" s="70" t="s">
        <v>87</v>
      </c>
      <c r="C46" s="80">
        <v>24.15</v>
      </c>
    </row>
    <row r="47" spans="1:16364" ht="24.95" customHeight="1" thickBot="1" x14ac:dyDescent="0.3">
      <c r="A47" s="85" t="s">
        <v>3</v>
      </c>
      <c r="B47" s="70" t="s">
        <v>88</v>
      </c>
      <c r="C47" s="80">
        <v>33.81</v>
      </c>
    </row>
    <row r="48" spans="1:16364" ht="24.95" customHeight="1" x14ac:dyDescent="0.25">
      <c r="A48" s="86" t="s">
        <v>3</v>
      </c>
      <c r="B48" s="71" t="s">
        <v>93</v>
      </c>
      <c r="C48" s="79">
        <v>91.56</v>
      </c>
    </row>
    <row r="49" spans="1:3" ht="24.95" customHeight="1" thickBot="1" x14ac:dyDescent="0.3">
      <c r="A49" s="85" t="s">
        <v>3</v>
      </c>
      <c r="B49" s="70" t="s">
        <v>89</v>
      </c>
      <c r="C49" s="80">
        <v>50.42</v>
      </c>
    </row>
    <row r="50" spans="1:3" ht="24.95" customHeight="1" x14ac:dyDescent="0.25">
      <c r="A50" s="86" t="s">
        <v>3</v>
      </c>
      <c r="B50" s="71" t="s">
        <v>123</v>
      </c>
      <c r="C50" s="79">
        <v>47.32</v>
      </c>
    </row>
    <row r="51" spans="1:3" ht="24.95" customHeight="1" thickBot="1" x14ac:dyDescent="0.3">
      <c r="A51" s="85" t="s">
        <v>3</v>
      </c>
      <c r="B51" s="70" t="s">
        <v>126</v>
      </c>
      <c r="C51" s="80">
        <v>49.43</v>
      </c>
    </row>
    <row r="52" spans="1:3" ht="24.95" customHeight="1" x14ac:dyDescent="0.25">
      <c r="A52" s="86" t="s">
        <v>3</v>
      </c>
      <c r="B52" s="71" t="s">
        <v>90</v>
      </c>
      <c r="C52" s="79">
        <v>89.27</v>
      </c>
    </row>
    <row r="53" spans="1:3" ht="24.95" customHeight="1" x14ac:dyDescent="0.25">
      <c r="A53" s="85" t="s">
        <v>3</v>
      </c>
      <c r="B53" s="70" t="s">
        <v>91</v>
      </c>
      <c r="C53" s="80">
        <v>49.43</v>
      </c>
    </row>
    <row r="54" spans="1:3" ht="24.95" customHeight="1" x14ac:dyDescent="0.25">
      <c r="A54" s="85" t="s">
        <v>3</v>
      </c>
      <c r="B54" s="70" t="s">
        <v>94</v>
      </c>
      <c r="C54" s="80">
        <v>91.56</v>
      </c>
    </row>
    <row r="55" spans="1:3" ht="24.95" customHeight="1" x14ac:dyDescent="0.25">
      <c r="A55" s="85" t="s">
        <v>3</v>
      </c>
      <c r="B55" s="70" t="s">
        <v>95</v>
      </c>
      <c r="C55" s="80">
        <v>86.6</v>
      </c>
    </row>
    <row r="56" spans="1:3" x14ac:dyDescent="0.25">
      <c r="C56" s="8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14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29" t="s">
        <v>31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37" ht="16.5" x14ac:dyDescent="0.3">
      <c r="A2" s="329" t="s">
        <v>30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1:37" ht="16.5" x14ac:dyDescent="0.3">
      <c r="A3" s="329" t="s">
        <v>5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37" ht="16.5" x14ac:dyDescent="0.3">
      <c r="A4" s="329" t="s">
        <v>249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</row>
    <row r="6" spans="1:37" ht="27.75" customHeight="1" x14ac:dyDescent="0.25">
      <c r="A6" s="112" t="s">
        <v>1</v>
      </c>
      <c r="B6" s="48" t="s">
        <v>0</v>
      </c>
      <c r="C6" s="48" t="s">
        <v>2</v>
      </c>
      <c r="D6" s="49" t="s">
        <v>18</v>
      </c>
      <c r="E6" s="50" t="s">
        <v>19</v>
      </c>
      <c r="F6" s="48" t="s">
        <v>15</v>
      </c>
      <c r="G6" s="49" t="s">
        <v>20</v>
      </c>
      <c r="H6" s="51" t="s">
        <v>21</v>
      </c>
      <c r="I6" s="52" t="s">
        <v>22</v>
      </c>
      <c r="J6" s="48" t="s">
        <v>23</v>
      </c>
      <c r="K6" s="49" t="s">
        <v>24</v>
      </c>
      <c r="L6" s="49" t="s">
        <v>25</v>
      </c>
      <c r="M6" s="53" t="s">
        <v>120</v>
      </c>
      <c r="N6" s="51" t="s">
        <v>26</v>
      </c>
      <c r="O6" s="51" t="s">
        <v>27</v>
      </c>
      <c r="P6" s="48" t="s">
        <v>28</v>
      </c>
      <c r="S6" s="2" t="s">
        <v>41</v>
      </c>
      <c r="T6" s="2" t="s">
        <v>42</v>
      </c>
    </row>
    <row r="7" spans="1:37" s="7" customFormat="1" ht="20.25" customHeight="1" thickBot="1" x14ac:dyDescent="0.3">
      <c r="A7" s="330" t="s">
        <v>116</v>
      </c>
      <c r="B7" s="330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3">
        <v>0.03</v>
      </c>
      <c r="Z7" s="1" t="s">
        <v>15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27" t="s">
        <v>117</v>
      </c>
      <c r="B8" s="137" t="s">
        <v>220</v>
      </c>
      <c r="C8" s="428" t="s">
        <v>100</v>
      </c>
      <c r="D8" s="429">
        <f>F8/E8</f>
        <v>221.32266666666666</v>
      </c>
      <c r="E8" s="430">
        <v>15</v>
      </c>
      <c r="F8" s="431">
        <v>3319.84</v>
      </c>
      <c r="G8" s="314">
        <v>125.1</v>
      </c>
      <c r="H8" s="315">
        <f>F8+G8</f>
        <v>3444.94</v>
      </c>
      <c r="I8" s="16">
        <v>257.11</v>
      </c>
      <c r="J8" s="16">
        <v>0</v>
      </c>
      <c r="K8" s="105">
        <v>0</v>
      </c>
      <c r="L8" s="105">
        <v>0</v>
      </c>
      <c r="M8" s="105">
        <v>99.6</v>
      </c>
      <c r="N8" s="16">
        <v>0</v>
      </c>
      <c r="O8" s="432">
        <f>F8+G8-I8-J8-K8-L8-M8-N8</f>
        <v>3088.23</v>
      </c>
      <c r="P8" s="287"/>
      <c r="S8" s="2">
        <v>2840.74</v>
      </c>
      <c r="T8" s="2">
        <f>S8*1.05</f>
        <v>2982.777</v>
      </c>
      <c r="V8" s="59">
        <f>SUM(W8*0.06)</f>
        <v>178.96680000000001</v>
      </c>
      <c r="W8" s="271">
        <v>2982.78</v>
      </c>
      <c r="X8" s="269">
        <f>V8+W8</f>
        <v>3161.7468000000003</v>
      </c>
      <c r="Y8" s="59">
        <f>SUM(X8*0.03)</f>
        <v>94.852404000000007</v>
      </c>
      <c r="Z8" s="94" t="s">
        <v>141</v>
      </c>
      <c r="AA8" s="95">
        <v>2077.5100000000002</v>
      </c>
      <c r="AB8" s="95">
        <v>4244.1099999999997</v>
      </c>
      <c r="AC8" s="95">
        <v>2077.5100000000002</v>
      </c>
      <c r="AD8" s="95">
        <v>2077.5100000000002</v>
      </c>
      <c r="AE8" s="95">
        <v>4244.1099999999997</v>
      </c>
      <c r="AF8" s="95">
        <v>2077.5100000000002</v>
      </c>
      <c r="AG8" s="95">
        <v>5081.41</v>
      </c>
      <c r="AH8" s="95">
        <v>244.81</v>
      </c>
      <c r="AI8" s="95">
        <v>2077.5100000000002</v>
      </c>
      <c r="AJ8" s="95"/>
    </row>
    <row r="9" spans="1:37" ht="15" customHeight="1" thickBot="1" x14ac:dyDescent="0.3">
      <c r="A9" s="399"/>
      <c r="B9" s="136" t="s">
        <v>162</v>
      </c>
      <c r="C9" s="401"/>
      <c r="D9" s="401"/>
      <c r="E9" s="401"/>
      <c r="F9" s="401"/>
      <c r="G9" s="300"/>
      <c r="H9" s="300"/>
      <c r="I9" s="273" t="s">
        <v>29</v>
      </c>
      <c r="J9" s="273"/>
      <c r="K9" s="273"/>
      <c r="L9" s="273"/>
      <c r="M9" s="273"/>
      <c r="N9" s="273"/>
      <c r="O9" s="433"/>
      <c r="P9" s="288"/>
      <c r="V9" s="59">
        <f t="shared" ref="V9:V25" si="0">SUM(W9*0.06)</f>
        <v>0</v>
      </c>
      <c r="W9" s="300"/>
      <c r="X9" s="269"/>
      <c r="Y9" s="59">
        <f t="shared" ref="Y9:Y27" si="1">SUM(X9*0.03)</f>
        <v>0</v>
      </c>
      <c r="Z9" t="s">
        <v>142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339" t="s">
        <v>117</v>
      </c>
      <c r="B10" s="136" t="s">
        <v>221</v>
      </c>
      <c r="C10" s="400" t="s">
        <v>100</v>
      </c>
      <c r="D10" s="405">
        <f>F10/E10</f>
        <v>221.32266666666666</v>
      </c>
      <c r="E10" s="412">
        <v>15</v>
      </c>
      <c r="F10" s="418">
        <v>3319.84</v>
      </c>
      <c r="G10" s="280">
        <v>125.1</v>
      </c>
      <c r="H10" s="285">
        <f t="shared" ref="H10" si="3">F10+G10</f>
        <v>3444.94</v>
      </c>
      <c r="I10" s="17">
        <v>257.11</v>
      </c>
      <c r="J10" s="17">
        <v>0</v>
      </c>
      <c r="K10" s="103">
        <v>0</v>
      </c>
      <c r="L10" s="103">
        <v>0</v>
      </c>
      <c r="M10" s="103">
        <v>99.6</v>
      </c>
      <c r="N10" s="17">
        <v>0</v>
      </c>
      <c r="O10" s="398">
        <f>F10+G10-I10-J10-K10-L10-M10-N10</f>
        <v>3088.23</v>
      </c>
      <c r="P10" s="287"/>
      <c r="S10" s="2">
        <v>2840.74</v>
      </c>
      <c r="T10" s="2">
        <f>S10*1.05</f>
        <v>2982.777</v>
      </c>
      <c r="V10" s="59">
        <f t="shared" si="0"/>
        <v>178.96680000000001</v>
      </c>
      <c r="W10" s="269">
        <v>2982.78</v>
      </c>
      <c r="X10" s="269">
        <f t="shared" ref="X10" si="4">V10+W10</f>
        <v>3161.7468000000003</v>
      </c>
      <c r="Y10" s="59">
        <f t="shared" si="1"/>
        <v>94.852404000000007</v>
      </c>
      <c r="Z10" s="96" t="s">
        <v>143</v>
      </c>
      <c r="AA10" s="97">
        <v>0.10879999999999999</v>
      </c>
      <c r="AB10" s="97">
        <v>0.1792</v>
      </c>
      <c r="AC10" s="97">
        <v>0.10879999999999999</v>
      </c>
      <c r="AD10" s="97">
        <v>0.10879999999999999</v>
      </c>
      <c r="AE10" s="97">
        <v>0.1792</v>
      </c>
      <c r="AF10" s="97">
        <v>0.10879999999999999</v>
      </c>
      <c r="AG10" s="97">
        <v>0.21360000000000001</v>
      </c>
      <c r="AH10" s="97">
        <v>6.4000000000000001E-2</v>
      </c>
      <c r="AI10" s="97">
        <v>0.10879999999999999</v>
      </c>
      <c r="AJ10" s="97"/>
    </row>
    <row r="11" spans="1:37" ht="15" customHeight="1" thickBot="1" x14ac:dyDescent="0.3">
      <c r="A11" s="399"/>
      <c r="B11" s="136" t="s">
        <v>165</v>
      </c>
      <c r="C11" s="401"/>
      <c r="D11" s="405"/>
      <c r="E11" s="401"/>
      <c r="F11" s="418"/>
      <c r="G11" s="300"/>
      <c r="H11" s="300"/>
      <c r="I11" s="273" t="s">
        <v>29</v>
      </c>
      <c r="J11" s="273"/>
      <c r="K11" s="273"/>
      <c r="L11" s="273"/>
      <c r="M11" s="273"/>
      <c r="N11" s="273"/>
      <c r="O11" s="398"/>
      <c r="P11" s="288"/>
      <c r="V11" s="59">
        <f t="shared" si="0"/>
        <v>0</v>
      </c>
      <c r="W11" s="269"/>
      <c r="X11" s="269"/>
      <c r="Y11" s="59">
        <f t="shared" si="1"/>
        <v>0</v>
      </c>
      <c r="Z11" t="s">
        <v>144</v>
      </c>
      <c r="AA11">
        <f>AA9*AA10</f>
        <v>117.96531199999997</v>
      </c>
      <c r="AB11">
        <f t="shared" ref="AB11:AI11" si="5">AB9*AB10</f>
        <v>63.076608000000121</v>
      </c>
      <c r="AC11">
        <f t="shared" si="5"/>
        <v>64.593471999999949</v>
      </c>
      <c r="AD11">
        <f t="shared" si="5"/>
        <v>137.25011199999997</v>
      </c>
      <c r="AE11">
        <f t="shared" si="5"/>
        <v>136.97868800000006</v>
      </c>
      <c r="AF11">
        <f t="shared" si="5"/>
        <v>40.95558399999998</v>
      </c>
      <c r="AG11">
        <f t="shared" si="5"/>
        <v>-343.65035999999998</v>
      </c>
      <c r="AH11">
        <f t="shared" si="5"/>
        <v>46.792320000000011</v>
      </c>
      <c r="AI11">
        <f t="shared" si="5"/>
        <v>63.625151999999993</v>
      </c>
    </row>
    <row r="12" spans="1:37" ht="23.1" customHeight="1" x14ac:dyDescent="0.25">
      <c r="A12" s="339" t="s">
        <v>117</v>
      </c>
      <c r="B12" s="144" t="s">
        <v>222</v>
      </c>
      <c r="C12" s="415" t="s">
        <v>101</v>
      </c>
      <c r="D12" s="404">
        <f>F12/E12</f>
        <v>321.72733333333332</v>
      </c>
      <c r="E12" s="417">
        <v>15</v>
      </c>
      <c r="F12" s="422">
        <v>4825.91</v>
      </c>
      <c r="G12" s="280">
        <v>0</v>
      </c>
      <c r="H12" s="285">
        <f t="shared" ref="H12" si="6">F12+G12</f>
        <v>4825.91</v>
      </c>
      <c r="I12" s="17">
        <v>492.3</v>
      </c>
      <c r="J12" s="17">
        <v>0</v>
      </c>
      <c r="K12" s="103">
        <v>0</v>
      </c>
      <c r="L12" s="103">
        <v>0</v>
      </c>
      <c r="M12" s="103">
        <v>144.78</v>
      </c>
      <c r="N12" s="17">
        <v>0</v>
      </c>
      <c r="O12" s="398">
        <f t="shared" ref="O12" si="7">F12+G12-I12-J12-K12-L12-M12-N12</f>
        <v>4188.83</v>
      </c>
      <c r="P12" s="287"/>
      <c r="S12" s="2">
        <v>4129.47</v>
      </c>
      <c r="T12" s="2">
        <f>S12*1.05</f>
        <v>4335.9435000000003</v>
      </c>
      <c r="V12" s="59">
        <f t="shared" si="0"/>
        <v>260.15639999999996</v>
      </c>
      <c r="W12" s="269">
        <v>4335.9399999999996</v>
      </c>
      <c r="X12" s="269">
        <f t="shared" ref="X12" si="8">V12+W12</f>
        <v>4596.0963999999994</v>
      </c>
      <c r="Y12" s="59">
        <f t="shared" si="1"/>
        <v>137.88289199999997</v>
      </c>
      <c r="Z12" s="96" t="s">
        <v>145</v>
      </c>
      <c r="AA12" s="96">
        <v>121.95</v>
      </c>
      <c r="AB12" s="96">
        <v>388.05</v>
      </c>
      <c r="AC12" s="96">
        <v>121.95</v>
      </c>
      <c r="AD12" s="96">
        <v>121.95</v>
      </c>
      <c r="AE12" s="96">
        <v>388.05</v>
      </c>
      <c r="AF12" s="96">
        <v>121.95</v>
      </c>
      <c r="AG12" s="96">
        <v>538.20000000000005</v>
      </c>
      <c r="AH12" s="96">
        <v>4.6500000000000004</v>
      </c>
      <c r="AI12" s="96">
        <v>121.95</v>
      </c>
      <c r="AJ12" s="96"/>
    </row>
    <row r="13" spans="1:37" ht="15" customHeight="1" thickBot="1" x14ac:dyDescent="0.3">
      <c r="A13" s="399"/>
      <c r="B13" s="144" t="s">
        <v>150</v>
      </c>
      <c r="C13" s="416"/>
      <c r="D13" s="404"/>
      <c r="E13" s="416"/>
      <c r="F13" s="422"/>
      <c r="G13" s="300"/>
      <c r="H13" s="300"/>
      <c r="I13" s="273" t="s">
        <v>29</v>
      </c>
      <c r="J13" s="273"/>
      <c r="K13" s="273"/>
      <c r="L13" s="273"/>
      <c r="M13" s="273"/>
      <c r="N13" s="273"/>
      <c r="O13" s="398"/>
      <c r="P13" s="288"/>
      <c r="V13" s="59">
        <f t="shared" si="0"/>
        <v>0</v>
      </c>
      <c r="W13" s="269"/>
      <c r="X13" s="269"/>
      <c r="Y13" s="59">
        <f t="shared" si="1"/>
        <v>0</v>
      </c>
      <c r="Z13" t="s">
        <v>146</v>
      </c>
      <c r="AA13">
        <f>AA11+AA12</f>
        <v>239.91531199999997</v>
      </c>
      <c r="AB13">
        <f t="shared" ref="AB13:AI13" si="9">AB11+AB12</f>
        <v>451.12660800000015</v>
      </c>
      <c r="AC13">
        <f t="shared" si="9"/>
        <v>186.54347199999995</v>
      </c>
      <c r="AD13">
        <f t="shared" si="9"/>
        <v>259.20011199999999</v>
      </c>
      <c r="AE13">
        <f t="shared" si="9"/>
        <v>525.0286880000001</v>
      </c>
      <c r="AF13">
        <f t="shared" si="9"/>
        <v>162.90558399999998</v>
      </c>
      <c r="AG13">
        <f t="shared" si="9"/>
        <v>194.54964000000007</v>
      </c>
      <c r="AH13">
        <f t="shared" si="9"/>
        <v>51.442320000000009</v>
      </c>
      <c r="AI13">
        <f t="shared" si="9"/>
        <v>185.575152</v>
      </c>
    </row>
    <row r="14" spans="1:37" ht="23.1" customHeight="1" x14ac:dyDescent="0.25">
      <c r="A14" s="339" t="s">
        <v>117</v>
      </c>
      <c r="B14" s="144" t="s">
        <v>223</v>
      </c>
      <c r="C14" s="415" t="s">
        <v>102</v>
      </c>
      <c r="D14" s="404">
        <f>F14/E14</f>
        <v>210</v>
      </c>
      <c r="E14" s="417">
        <v>15</v>
      </c>
      <c r="F14" s="422">
        <v>3150</v>
      </c>
      <c r="G14" s="280">
        <v>125.1</v>
      </c>
      <c r="H14" s="285">
        <f t="shared" ref="H14" si="10">F14+G14</f>
        <v>3275.1</v>
      </c>
      <c r="I14" s="17">
        <v>238.63</v>
      </c>
      <c r="J14" s="17">
        <v>0</v>
      </c>
      <c r="K14" s="103">
        <v>0</v>
      </c>
      <c r="L14" s="103">
        <v>0</v>
      </c>
      <c r="M14" s="103">
        <v>94.5</v>
      </c>
      <c r="N14" s="17">
        <v>0</v>
      </c>
      <c r="O14" s="398">
        <f t="shared" ref="O14" si="11">F14+G14-I14-J14-K14-L14-M14-N14</f>
        <v>2941.97</v>
      </c>
      <c r="P14" s="287"/>
      <c r="S14" s="2">
        <v>2400</v>
      </c>
      <c r="T14" s="2">
        <f>S14*1.05</f>
        <v>2520</v>
      </c>
      <c r="V14" s="59">
        <f t="shared" si="0"/>
        <v>151.19999999999999</v>
      </c>
      <c r="W14" s="269">
        <v>2520</v>
      </c>
      <c r="X14" s="269">
        <f t="shared" ref="X14" si="12">V14+W14</f>
        <v>2671.2</v>
      </c>
      <c r="Y14" s="59">
        <f t="shared" si="1"/>
        <v>80.135999999999996</v>
      </c>
      <c r="Z14" s="96" t="s">
        <v>147</v>
      </c>
      <c r="AA14" s="96">
        <v>107.4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/>
    </row>
    <row r="15" spans="1:37" ht="15" customHeight="1" thickBot="1" x14ac:dyDescent="0.3">
      <c r="A15" s="399"/>
      <c r="B15" s="144" t="s">
        <v>159</v>
      </c>
      <c r="C15" s="416"/>
      <c r="D15" s="404"/>
      <c r="E15" s="416"/>
      <c r="F15" s="422"/>
      <c r="G15" s="300"/>
      <c r="H15" s="300"/>
      <c r="I15" s="273" t="s">
        <v>29</v>
      </c>
      <c r="J15" s="273"/>
      <c r="K15" s="273"/>
      <c r="L15" s="273"/>
      <c r="M15" s="273"/>
      <c r="N15" s="273"/>
      <c r="O15" s="398"/>
      <c r="P15" s="288"/>
      <c r="V15" s="59">
        <f t="shared" si="0"/>
        <v>0</v>
      </c>
      <c r="W15" s="269"/>
      <c r="X15" s="269"/>
      <c r="Y15" s="59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 x14ac:dyDescent="0.25">
      <c r="A16" s="339" t="s">
        <v>117</v>
      </c>
      <c r="B16" s="136" t="s">
        <v>224</v>
      </c>
      <c r="C16" s="400" t="s">
        <v>103</v>
      </c>
      <c r="D16" s="405">
        <f>F16/E16</f>
        <v>233.73</v>
      </c>
      <c r="E16" s="412">
        <v>15</v>
      </c>
      <c r="F16" s="418">
        <v>3505.95</v>
      </c>
      <c r="G16" s="280">
        <v>125.1</v>
      </c>
      <c r="H16" s="285">
        <f t="shared" ref="H16" si="13">F16+G16</f>
        <v>3631.0499999999997</v>
      </c>
      <c r="I16" s="17">
        <v>277.36</v>
      </c>
      <c r="J16" s="17">
        <v>0</v>
      </c>
      <c r="K16" s="103">
        <v>0</v>
      </c>
      <c r="L16" s="103">
        <v>0</v>
      </c>
      <c r="M16" s="103">
        <v>105.18</v>
      </c>
      <c r="N16" s="17">
        <v>3000</v>
      </c>
      <c r="O16" s="398">
        <f t="shared" ref="O16" si="14">F16+G16-I16-J16-K16-L16-M16-N16</f>
        <v>248.50999999999976</v>
      </c>
      <c r="P16" s="287"/>
      <c r="S16" s="2">
        <v>3000</v>
      </c>
      <c r="T16" s="2">
        <f>S16*1.05</f>
        <v>3150</v>
      </c>
      <c r="V16" s="59">
        <f t="shared" si="0"/>
        <v>189</v>
      </c>
      <c r="W16" s="269">
        <v>3150</v>
      </c>
      <c r="X16" s="269">
        <f t="shared" ref="X16" si="15">V16+W16</f>
        <v>3339</v>
      </c>
      <c r="Y16" s="59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 x14ac:dyDescent="0.3">
      <c r="A17" s="399"/>
      <c r="B17" s="136" t="s">
        <v>163</v>
      </c>
      <c r="C17" s="401"/>
      <c r="D17" s="405"/>
      <c r="E17" s="401"/>
      <c r="F17" s="418"/>
      <c r="G17" s="300"/>
      <c r="H17" s="300"/>
      <c r="I17" s="419" t="s">
        <v>29</v>
      </c>
      <c r="J17" s="419"/>
      <c r="K17" s="419"/>
      <c r="L17" s="419"/>
      <c r="M17" s="419"/>
      <c r="N17" s="419"/>
      <c r="O17" s="398"/>
      <c r="P17" s="288"/>
      <c r="V17" s="59">
        <f t="shared" si="0"/>
        <v>0</v>
      </c>
      <c r="W17" s="269"/>
      <c r="X17" s="269"/>
      <c r="Y17" s="59">
        <f t="shared" si="1"/>
        <v>0</v>
      </c>
    </row>
    <row r="18" spans="1:38" ht="23.1" customHeight="1" x14ac:dyDescent="0.25">
      <c r="A18" s="413" t="s">
        <v>117</v>
      </c>
      <c r="B18" s="136" t="s">
        <v>225</v>
      </c>
      <c r="C18" s="400" t="s">
        <v>137</v>
      </c>
      <c r="D18" s="405">
        <f>F18/E18</f>
        <v>350.59533333333337</v>
      </c>
      <c r="E18" s="412">
        <v>15</v>
      </c>
      <c r="F18" s="418">
        <v>5258.93</v>
      </c>
      <c r="G18" s="280">
        <v>0</v>
      </c>
      <c r="H18" s="285">
        <f t="shared" ref="H18" si="16">F18+G18</f>
        <v>5258.93</v>
      </c>
      <c r="I18" s="17">
        <v>576.11</v>
      </c>
      <c r="J18" s="17">
        <v>0</v>
      </c>
      <c r="K18" s="103">
        <v>0</v>
      </c>
      <c r="L18" s="103">
        <v>0</v>
      </c>
      <c r="M18" s="103">
        <v>157.77000000000001</v>
      </c>
      <c r="N18" s="17">
        <v>0</v>
      </c>
      <c r="O18" s="398">
        <f t="shared" ref="O18" si="17">F18+G18-I18-J18-K18-L18-M18-N18</f>
        <v>4525.05</v>
      </c>
      <c r="P18" s="287"/>
      <c r="S18" s="2">
        <v>4500</v>
      </c>
      <c r="T18" s="2">
        <f>S18*1.05</f>
        <v>4725</v>
      </c>
      <c r="V18" s="59">
        <f t="shared" si="0"/>
        <v>283.5</v>
      </c>
      <c r="W18" s="269">
        <v>4725</v>
      </c>
      <c r="X18" s="269">
        <f t="shared" ref="X18" si="18">V18+W18</f>
        <v>5008.5</v>
      </c>
      <c r="Y18" s="59">
        <f t="shared" si="1"/>
        <v>150.255</v>
      </c>
    </row>
    <row r="19" spans="1:38" ht="15" customHeight="1" thickBot="1" x14ac:dyDescent="0.3">
      <c r="A19" s="414"/>
      <c r="B19" s="136" t="s">
        <v>157</v>
      </c>
      <c r="C19" s="401"/>
      <c r="D19" s="405"/>
      <c r="E19" s="401"/>
      <c r="F19" s="418"/>
      <c r="G19" s="300"/>
      <c r="H19" s="300"/>
      <c r="I19" s="273" t="s">
        <v>29</v>
      </c>
      <c r="J19" s="273"/>
      <c r="K19" s="273"/>
      <c r="L19" s="273"/>
      <c r="M19" s="273"/>
      <c r="N19" s="273"/>
      <c r="O19" s="398"/>
      <c r="P19" s="288"/>
      <c r="V19" s="59">
        <f t="shared" si="0"/>
        <v>0</v>
      </c>
      <c r="W19" s="269"/>
      <c r="X19" s="269"/>
      <c r="Y19" s="59">
        <f t="shared" si="1"/>
        <v>0</v>
      </c>
    </row>
    <row r="20" spans="1:38" ht="23.1" customHeight="1" x14ac:dyDescent="0.25">
      <c r="A20" s="413" t="s">
        <v>117</v>
      </c>
      <c r="B20" s="136" t="s">
        <v>226</v>
      </c>
      <c r="C20" s="400" t="s">
        <v>104</v>
      </c>
      <c r="D20" s="405">
        <f>F20/E20</f>
        <v>171.77599999999998</v>
      </c>
      <c r="E20" s="412">
        <v>15</v>
      </c>
      <c r="F20" s="418">
        <v>2576.64</v>
      </c>
      <c r="G20" s="280">
        <v>160.35</v>
      </c>
      <c r="H20" s="285">
        <f t="shared" ref="H20" si="19">F20+G20</f>
        <v>2736.99</v>
      </c>
      <c r="I20" s="17">
        <v>176.25</v>
      </c>
      <c r="J20" s="17">
        <v>0</v>
      </c>
      <c r="K20" s="103">
        <v>0</v>
      </c>
      <c r="L20" s="103">
        <v>0</v>
      </c>
      <c r="M20" s="103">
        <v>77.3</v>
      </c>
      <c r="N20" s="17">
        <v>0</v>
      </c>
      <c r="O20" s="398">
        <f t="shared" ref="O20" si="20">F20+G20-I20-J20-K20-L20-M20-N20</f>
        <v>2483.4399999999996</v>
      </c>
      <c r="P20" s="287"/>
      <c r="S20" s="2">
        <v>2204.8000000000002</v>
      </c>
      <c r="T20" s="2">
        <f>S20*1.05</f>
        <v>2315.0400000000004</v>
      </c>
      <c r="V20" s="59">
        <f t="shared" si="0"/>
        <v>138.9024</v>
      </c>
      <c r="W20" s="269">
        <v>2315.04</v>
      </c>
      <c r="X20" s="269">
        <f t="shared" ref="X20" si="21">V20+W20</f>
        <v>2453.9423999999999</v>
      </c>
      <c r="Y20" s="59">
        <f t="shared" si="1"/>
        <v>73.61827199999999</v>
      </c>
    </row>
    <row r="21" spans="1:38" ht="15" customHeight="1" thickBot="1" x14ac:dyDescent="0.3">
      <c r="A21" s="414"/>
      <c r="B21" s="136" t="s">
        <v>167</v>
      </c>
      <c r="C21" s="401"/>
      <c r="D21" s="405"/>
      <c r="E21" s="401"/>
      <c r="F21" s="418"/>
      <c r="G21" s="300"/>
      <c r="H21" s="300"/>
      <c r="I21" s="273" t="s">
        <v>29</v>
      </c>
      <c r="J21" s="273"/>
      <c r="K21" s="273"/>
      <c r="L21" s="273"/>
      <c r="M21" s="273"/>
      <c r="N21" s="273"/>
      <c r="O21" s="398"/>
      <c r="P21" s="288"/>
      <c r="V21" s="59">
        <f t="shared" si="0"/>
        <v>0</v>
      </c>
      <c r="W21" s="269"/>
      <c r="X21" s="269"/>
      <c r="Y21" s="59">
        <f t="shared" si="1"/>
        <v>0</v>
      </c>
    </row>
    <row r="22" spans="1:38" ht="23.1" customHeight="1" x14ac:dyDescent="0.25">
      <c r="A22" s="413" t="s">
        <v>117</v>
      </c>
      <c r="B22" s="136" t="s">
        <v>227</v>
      </c>
      <c r="C22" s="400" t="s">
        <v>104</v>
      </c>
      <c r="D22" s="405">
        <f>F22/E22</f>
        <v>243.07933333333332</v>
      </c>
      <c r="E22" s="412">
        <v>15</v>
      </c>
      <c r="F22" s="418">
        <v>3646.19</v>
      </c>
      <c r="G22" s="280">
        <v>0</v>
      </c>
      <c r="H22" s="285">
        <f t="shared" ref="H22" si="22">F22+G22</f>
        <v>3646.19</v>
      </c>
      <c r="I22" s="17">
        <v>292.62</v>
      </c>
      <c r="J22" s="17">
        <v>0</v>
      </c>
      <c r="K22" s="103">
        <v>0</v>
      </c>
      <c r="L22" s="103">
        <v>0</v>
      </c>
      <c r="M22" s="103">
        <v>109.39</v>
      </c>
      <c r="N22" s="17">
        <v>0</v>
      </c>
      <c r="O22" s="398">
        <f t="shared" ref="O22" si="23">F22+G22-I22-J22-K22-L22-M22-N22</f>
        <v>3244.1800000000003</v>
      </c>
      <c r="P22" s="287"/>
      <c r="S22" s="2">
        <v>3120</v>
      </c>
      <c r="T22" s="2">
        <f>S22*1.05</f>
        <v>3276</v>
      </c>
      <c r="V22" s="59">
        <f t="shared" si="0"/>
        <v>196.56</v>
      </c>
      <c r="W22" s="269">
        <v>3276</v>
      </c>
      <c r="X22" s="269">
        <f t="shared" ref="X22" si="24">V22+W22</f>
        <v>3472.56</v>
      </c>
      <c r="Y22" s="59">
        <f t="shared" si="1"/>
        <v>104.1768</v>
      </c>
    </row>
    <row r="23" spans="1:38" ht="15" customHeight="1" thickBot="1" x14ac:dyDescent="0.3">
      <c r="A23" s="414"/>
      <c r="B23" s="136" t="s">
        <v>161</v>
      </c>
      <c r="C23" s="401"/>
      <c r="D23" s="405"/>
      <c r="E23" s="401"/>
      <c r="F23" s="418"/>
      <c r="G23" s="300"/>
      <c r="H23" s="300"/>
      <c r="I23" s="273" t="s">
        <v>29</v>
      </c>
      <c r="J23" s="273"/>
      <c r="K23" s="273"/>
      <c r="L23" s="273"/>
      <c r="M23" s="273"/>
      <c r="N23" s="273"/>
      <c r="O23" s="398"/>
      <c r="P23" s="288"/>
      <c r="V23" s="59">
        <f t="shared" si="0"/>
        <v>0</v>
      </c>
      <c r="W23" s="269"/>
      <c r="X23" s="269"/>
      <c r="Y23" s="59">
        <f t="shared" si="1"/>
        <v>0</v>
      </c>
    </row>
    <row r="24" spans="1:38" ht="23.1" customHeight="1" x14ac:dyDescent="0.25">
      <c r="A24" s="339" t="s">
        <v>117</v>
      </c>
      <c r="B24" s="144" t="s">
        <v>228</v>
      </c>
      <c r="C24" s="415" t="s">
        <v>105</v>
      </c>
      <c r="D24" s="404">
        <f>F24/E24</f>
        <v>68.316000000000003</v>
      </c>
      <c r="E24" s="417">
        <v>15</v>
      </c>
      <c r="F24" s="422">
        <v>1024.74</v>
      </c>
      <c r="G24" s="305">
        <v>200.7</v>
      </c>
      <c r="H24" s="306">
        <f t="shared" ref="H24:H59" si="25">F24+G24</f>
        <v>1225.44</v>
      </c>
      <c r="I24" s="42">
        <v>54.56</v>
      </c>
      <c r="J24" s="42">
        <v>0</v>
      </c>
      <c r="K24" s="107">
        <v>0</v>
      </c>
      <c r="L24" s="107">
        <v>0</v>
      </c>
      <c r="M24" s="103">
        <v>30.74</v>
      </c>
      <c r="N24" s="42">
        <v>0</v>
      </c>
      <c r="O24" s="398">
        <f t="shared" ref="O24" si="26">F24+G24-I24-J24-K24-L24-M24-N24</f>
        <v>1140.1400000000001</v>
      </c>
      <c r="P24" s="287"/>
      <c r="S24" s="2">
        <v>593.62</v>
      </c>
      <c r="T24" s="2">
        <f>S24*1.05</f>
        <v>623.30100000000004</v>
      </c>
      <c r="V24" s="59">
        <f t="shared" si="0"/>
        <v>55.241999999999997</v>
      </c>
      <c r="W24" s="292">
        <v>920.7</v>
      </c>
      <c r="X24" s="269">
        <f t="shared" ref="X24" si="27">V24+W24</f>
        <v>975.94200000000001</v>
      </c>
      <c r="Y24" s="59">
        <f t="shared" si="1"/>
        <v>29.27826</v>
      </c>
    </row>
    <row r="25" spans="1:38" ht="15" customHeight="1" thickBot="1" x14ac:dyDescent="0.3">
      <c r="A25" s="399"/>
      <c r="B25" s="144" t="s">
        <v>173</v>
      </c>
      <c r="C25" s="416"/>
      <c r="D25" s="404"/>
      <c r="E25" s="416"/>
      <c r="F25" s="422"/>
      <c r="G25" s="277"/>
      <c r="H25" s="277"/>
      <c r="I25" s="419" t="s">
        <v>29</v>
      </c>
      <c r="J25" s="419"/>
      <c r="K25" s="419"/>
      <c r="L25" s="419"/>
      <c r="M25" s="419"/>
      <c r="N25" s="419"/>
      <c r="O25" s="398"/>
      <c r="P25" s="288"/>
      <c r="V25" s="59">
        <f t="shared" si="0"/>
        <v>0</v>
      </c>
      <c r="W25" s="292"/>
      <c r="X25" s="269"/>
      <c r="Y25" s="59">
        <f t="shared" si="1"/>
        <v>0</v>
      </c>
    </row>
    <row r="26" spans="1:38" ht="23.1" customHeight="1" x14ac:dyDescent="0.25">
      <c r="A26" s="339" t="s">
        <v>117</v>
      </c>
      <c r="B26" s="136" t="s">
        <v>229</v>
      </c>
      <c r="C26" s="400" t="s">
        <v>106</v>
      </c>
      <c r="D26" s="405">
        <f>F26/E26</f>
        <v>186.36133333333333</v>
      </c>
      <c r="E26" s="412">
        <v>15</v>
      </c>
      <c r="F26" s="418">
        <v>2795.42</v>
      </c>
      <c r="G26" s="305">
        <v>145.35</v>
      </c>
      <c r="H26" s="306">
        <f t="shared" si="25"/>
        <v>2940.77</v>
      </c>
      <c r="I26" s="42">
        <v>200.05</v>
      </c>
      <c r="J26" s="42">
        <v>0</v>
      </c>
      <c r="K26" s="107">
        <v>0</v>
      </c>
      <c r="L26" s="107">
        <v>0</v>
      </c>
      <c r="M26" s="107">
        <v>83.86</v>
      </c>
      <c r="N26" s="42">
        <v>0</v>
      </c>
      <c r="O26" s="398">
        <f t="shared" ref="O26" si="28">F26+G26-I26-J26-K26-L26-M26-N26</f>
        <v>2656.8599999999997</v>
      </c>
      <c r="P26" s="287"/>
      <c r="S26" s="2">
        <v>2392</v>
      </c>
      <c r="T26" s="2">
        <f>S26*1.05</f>
        <v>2511.6</v>
      </c>
      <c r="V26" s="59">
        <f t="shared" ref="V26:V27" si="29">SUM(W26*0.06)</f>
        <v>150.696</v>
      </c>
      <c r="W26" s="292">
        <v>2511.6</v>
      </c>
      <c r="X26" s="269">
        <f t="shared" ref="X26" si="30">V26+W26</f>
        <v>2662.2959999999998</v>
      </c>
      <c r="Y26" s="59">
        <f t="shared" si="1"/>
        <v>79.86887999999999</v>
      </c>
      <c r="Z26" s="1" t="s">
        <v>15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399"/>
      <c r="B27" s="136" t="s">
        <v>169</v>
      </c>
      <c r="C27" s="401"/>
      <c r="D27" s="405"/>
      <c r="E27" s="401"/>
      <c r="F27" s="418"/>
      <c r="G27" s="277"/>
      <c r="H27" s="277"/>
      <c r="I27" s="419" t="s">
        <v>29</v>
      </c>
      <c r="J27" s="419"/>
      <c r="K27" s="419"/>
      <c r="L27" s="419"/>
      <c r="M27" s="419"/>
      <c r="N27" s="419"/>
      <c r="O27" s="398"/>
      <c r="P27" s="288"/>
      <c r="V27" s="59">
        <f t="shared" si="29"/>
        <v>0</v>
      </c>
      <c r="W27" s="292"/>
      <c r="X27" s="269"/>
      <c r="Y27" s="59">
        <f t="shared" si="1"/>
        <v>0</v>
      </c>
      <c r="Z27" s="94" t="s">
        <v>141</v>
      </c>
      <c r="AA27" s="95">
        <v>244.81</v>
      </c>
      <c r="AB27" s="95">
        <v>244.81</v>
      </c>
      <c r="AC27" s="95">
        <v>2077.5100000000002</v>
      </c>
      <c r="AD27" s="95">
        <v>2077.5100000000002</v>
      </c>
      <c r="AE27" s="95"/>
      <c r="AF27" s="95"/>
      <c r="AG27" s="95"/>
      <c r="AH27" s="95"/>
      <c r="AI27" s="95"/>
      <c r="AJ27" s="95"/>
      <c r="AK27" s="95"/>
      <c r="AL27" s="95"/>
    </row>
    <row r="28" spans="1:38" ht="23.1" customHeight="1" x14ac:dyDescent="0.25">
      <c r="A28" s="339" t="s">
        <v>117</v>
      </c>
      <c r="B28" s="145" t="s">
        <v>230</v>
      </c>
      <c r="C28" s="420" t="s">
        <v>109</v>
      </c>
      <c r="D28" s="407">
        <f t="shared" ref="D28" si="31">F28/E28</f>
        <v>68.316000000000003</v>
      </c>
      <c r="E28" s="409">
        <v>15</v>
      </c>
      <c r="F28" s="411">
        <v>1024.74</v>
      </c>
      <c r="G28" s="305">
        <v>200.7</v>
      </c>
      <c r="H28" s="306">
        <f t="shared" ref="H28" si="32">F28+G28</f>
        <v>1225.44</v>
      </c>
      <c r="I28" s="42">
        <v>54.56</v>
      </c>
      <c r="J28" s="42">
        <v>0</v>
      </c>
      <c r="K28" s="107">
        <v>0</v>
      </c>
      <c r="L28" s="107">
        <v>0</v>
      </c>
      <c r="M28" s="107">
        <v>30.74</v>
      </c>
      <c r="N28" s="42">
        <v>0</v>
      </c>
      <c r="O28" s="398">
        <f t="shared" ref="O28" si="33">F28+G28-I28-J28-K28-L28-M28-N28</f>
        <v>1140.1400000000001</v>
      </c>
      <c r="P28" s="287"/>
      <c r="S28" s="2">
        <v>742.75</v>
      </c>
      <c r="T28" s="2">
        <f>S28*1.05</f>
        <v>779.88750000000005</v>
      </c>
      <c r="V28" s="59">
        <f t="shared" ref="V28:V41" si="34">SUM(W28*0.06)</f>
        <v>55.241999999999997</v>
      </c>
      <c r="W28" s="292">
        <v>920.7</v>
      </c>
      <c r="X28" s="269">
        <f t="shared" ref="X28" si="35">V28+W28</f>
        <v>975.94200000000001</v>
      </c>
      <c r="Y28" s="59">
        <f>SUM(X28*0.03)</f>
        <v>29.27826</v>
      </c>
      <c r="Z28" t="s">
        <v>142</v>
      </c>
      <c r="AA28" s="2">
        <f t="shared" ref="AA28" si="36">AA26-AA27</f>
        <v>731.13000000000011</v>
      </c>
      <c r="AB28" s="2">
        <f t="shared" ref="AB28" si="37">AB26-AB27</f>
        <v>1185.8700000000001</v>
      </c>
      <c r="AC28" s="2">
        <f t="shared" ref="AC28" si="38">AC26-AC27</f>
        <v>466.48999999999978</v>
      </c>
      <c r="AD28" s="2">
        <f t="shared" ref="AD28" si="39"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399"/>
      <c r="B29" s="145" t="s">
        <v>168</v>
      </c>
      <c r="C29" s="421"/>
      <c r="D29" s="407"/>
      <c r="E29" s="421"/>
      <c r="F29" s="411"/>
      <c r="G29" s="277"/>
      <c r="H29" s="277"/>
      <c r="I29" s="270" t="s">
        <v>29</v>
      </c>
      <c r="J29" s="270"/>
      <c r="K29" s="270"/>
      <c r="L29" s="270"/>
      <c r="M29" s="270"/>
      <c r="N29" s="270"/>
      <c r="O29" s="398"/>
      <c r="P29" s="288"/>
      <c r="V29" s="59">
        <f t="shared" si="34"/>
        <v>0</v>
      </c>
      <c r="W29" s="292"/>
      <c r="X29" s="269"/>
      <c r="Y29" s="59">
        <f t="shared" ref="Y29:Y41" si="40">SUM(X29*0.03)</f>
        <v>0</v>
      </c>
      <c r="Z29" s="96" t="s">
        <v>143</v>
      </c>
      <c r="AA29" s="97">
        <v>6.4000000000000001E-2</v>
      </c>
      <c r="AB29" s="97">
        <v>6.4000000000000001E-2</v>
      </c>
      <c r="AC29" s="97">
        <v>0.10879999999999999</v>
      </c>
      <c r="AD29" s="97">
        <v>0.10879999999999999</v>
      </c>
      <c r="AE29" s="97"/>
      <c r="AF29" s="97"/>
      <c r="AG29" s="97"/>
      <c r="AH29" s="97"/>
      <c r="AI29" s="97"/>
      <c r="AJ29" s="97"/>
      <c r="AK29" s="97"/>
      <c r="AL29" s="97"/>
    </row>
    <row r="30" spans="1:38" ht="23.1" customHeight="1" x14ac:dyDescent="0.25">
      <c r="A30" s="339" t="s">
        <v>117</v>
      </c>
      <c r="B30" s="136" t="s">
        <v>231</v>
      </c>
      <c r="C30" s="400" t="s">
        <v>107</v>
      </c>
      <c r="D30" s="405">
        <f t="shared" ref="D30" si="41">F30/E30</f>
        <v>68.316000000000003</v>
      </c>
      <c r="E30" s="278">
        <v>15</v>
      </c>
      <c r="F30" s="292">
        <v>1024.74</v>
      </c>
      <c r="G30" s="305">
        <v>200.7</v>
      </c>
      <c r="H30" s="306">
        <f t="shared" si="25"/>
        <v>1225.44</v>
      </c>
      <c r="I30" s="42">
        <v>54.56</v>
      </c>
      <c r="J30" s="42">
        <v>0</v>
      </c>
      <c r="K30" s="107">
        <v>0</v>
      </c>
      <c r="L30" s="107">
        <v>0</v>
      </c>
      <c r="M30" s="107">
        <v>30.74</v>
      </c>
      <c r="N30" s="42">
        <v>0</v>
      </c>
      <c r="O30" s="398">
        <f t="shared" ref="O30" si="42">F30+G30-I30-J30-K30-L30-M30-N30</f>
        <v>1140.1400000000001</v>
      </c>
      <c r="P30" s="287"/>
      <c r="S30" s="2">
        <v>670.26</v>
      </c>
      <c r="T30" s="2">
        <f>S30*1.05</f>
        <v>703.77300000000002</v>
      </c>
      <c r="V30" s="59">
        <f t="shared" si="34"/>
        <v>55.241999999999997</v>
      </c>
      <c r="W30" s="292">
        <v>920.7</v>
      </c>
      <c r="X30" s="269">
        <f t="shared" ref="X30" si="43">V30+W30</f>
        <v>975.94200000000001</v>
      </c>
      <c r="Y30" s="59">
        <f t="shared" si="40"/>
        <v>29.27826</v>
      </c>
      <c r="Z30" t="s">
        <v>144</v>
      </c>
      <c r="AA30">
        <f t="shared" ref="AA30" si="44">AA28*AA29</f>
        <v>46.792320000000011</v>
      </c>
      <c r="AB30">
        <f t="shared" ref="AB30" si="45">AB28*AB29</f>
        <v>75.895680000000013</v>
      </c>
      <c r="AC30">
        <f t="shared" ref="AC30" si="46">AC28*AC29</f>
        <v>50.754111999999971</v>
      </c>
      <c r="AD30">
        <f t="shared" ref="AD30" si="47">AD28*AD29</f>
        <v>62.292351999999994</v>
      </c>
    </row>
    <row r="31" spans="1:38" ht="15" customHeight="1" thickBot="1" x14ac:dyDescent="0.3">
      <c r="A31" s="399"/>
      <c r="B31" s="136" t="s">
        <v>170</v>
      </c>
      <c r="C31" s="401"/>
      <c r="D31" s="405"/>
      <c r="E31" s="277"/>
      <c r="F31" s="292"/>
      <c r="G31" s="277"/>
      <c r="H31" s="277"/>
      <c r="I31" s="270" t="s">
        <v>29</v>
      </c>
      <c r="J31" s="270"/>
      <c r="K31" s="270"/>
      <c r="L31" s="270"/>
      <c r="M31" s="270"/>
      <c r="N31" s="270"/>
      <c r="O31" s="398"/>
      <c r="P31" s="288"/>
      <c r="V31" s="59">
        <f t="shared" si="34"/>
        <v>0</v>
      </c>
      <c r="W31" s="292"/>
      <c r="X31" s="269"/>
      <c r="Y31" s="59">
        <f t="shared" si="40"/>
        <v>0</v>
      </c>
      <c r="Z31" s="96" t="s">
        <v>145</v>
      </c>
      <c r="AA31" s="96">
        <v>4.6500000000000004</v>
      </c>
      <c r="AB31" s="96">
        <v>4.8499999999999996</v>
      </c>
      <c r="AC31" s="96">
        <v>121.95</v>
      </c>
      <c r="AD31" s="96">
        <v>121.95</v>
      </c>
      <c r="AE31" s="96"/>
      <c r="AF31" s="96"/>
      <c r="AG31" s="96"/>
      <c r="AH31" s="96"/>
      <c r="AI31" s="96"/>
      <c r="AJ31" s="96"/>
      <c r="AK31" s="96"/>
      <c r="AL31" s="96"/>
    </row>
    <row r="32" spans="1:38" ht="23.1" customHeight="1" x14ac:dyDescent="0.25">
      <c r="A32" s="339" t="s">
        <v>117</v>
      </c>
      <c r="B32" s="145" t="s">
        <v>232</v>
      </c>
      <c r="C32" s="420" t="s">
        <v>108</v>
      </c>
      <c r="D32" s="407">
        <f t="shared" ref="D32" si="48">F32/E32</f>
        <v>68.316000000000003</v>
      </c>
      <c r="E32" s="409">
        <v>15</v>
      </c>
      <c r="F32" s="411">
        <v>1024.74</v>
      </c>
      <c r="G32" s="305">
        <v>200.7</v>
      </c>
      <c r="H32" s="306">
        <f t="shared" ref="H32:H38" si="49">F32+G32</f>
        <v>1225.44</v>
      </c>
      <c r="I32" s="42">
        <v>54.56</v>
      </c>
      <c r="J32" s="42">
        <v>0</v>
      </c>
      <c r="K32" s="107">
        <v>0</v>
      </c>
      <c r="L32" s="107">
        <v>0</v>
      </c>
      <c r="M32" s="103">
        <v>30.74</v>
      </c>
      <c r="N32" s="42">
        <v>0</v>
      </c>
      <c r="O32" s="398">
        <f t="shared" ref="O32:O38" si="50">F32+G32-I32-J32-K32-L32-M32-N32</f>
        <v>1140.1400000000001</v>
      </c>
      <c r="P32" s="287"/>
      <c r="S32" s="2">
        <v>553.4</v>
      </c>
      <c r="T32" s="2">
        <f>S32*1.05</f>
        <v>581.07000000000005</v>
      </c>
      <c r="V32" s="59">
        <f t="shared" si="34"/>
        <v>55.241999999999997</v>
      </c>
      <c r="W32" s="292">
        <v>920.7</v>
      </c>
      <c r="X32" s="269">
        <f t="shared" ref="X32" si="51">V32+W32</f>
        <v>975.94200000000001</v>
      </c>
      <c r="Y32" s="59">
        <f t="shared" si="40"/>
        <v>29.27826</v>
      </c>
      <c r="Z32" t="s">
        <v>146</v>
      </c>
      <c r="AA32">
        <f t="shared" ref="AA32" si="52">AA30+AA31</f>
        <v>51.442320000000009</v>
      </c>
      <c r="AB32">
        <f t="shared" ref="AB32" si="53">AB30+AB31</f>
        <v>80.745680000000007</v>
      </c>
      <c r="AC32">
        <f t="shared" ref="AC32" si="54">AC30+AC31</f>
        <v>172.70411199999998</v>
      </c>
      <c r="AD32">
        <f t="shared" ref="AD32" si="55">AD30+AD31</f>
        <v>184.24235199999998</v>
      </c>
    </row>
    <row r="33" spans="1:38" ht="15" customHeight="1" thickBot="1" x14ac:dyDescent="0.3">
      <c r="A33" s="399"/>
      <c r="B33" s="145" t="s">
        <v>152</v>
      </c>
      <c r="C33" s="421"/>
      <c r="D33" s="407"/>
      <c r="E33" s="421"/>
      <c r="F33" s="411"/>
      <c r="G33" s="277"/>
      <c r="H33" s="277"/>
      <c r="I33" s="270" t="s">
        <v>29</v>
      </c>
      <c r="J33" s="270"/>
      <c r="K33" s="270"/>
      <c r="L33" s="270"/>
      <c r="M33" s="270"/>
      <c r="N33" s="270"/>
      <c r="O33" s="398"/>
      <c r="P33" s="288"/>
      <c r="V33" s="59">
        <f t="shared" si="34"/>
        <v>0</v>
      </c>
      <c r="W33" s="292"/>
      <c r="X33" s="269"/>
      <c r="Y33" s="59">
        <f t="shared" si="40"/>
        <v>0</v>
      </c>
      <c r="Z33" s="96" t="s">
        <v>147</v>
      </c>
      <c r="AA33" s="96">
        <v>0</v>
      </c>
      <c r="AB33" s="96">
        <v>0</v>
      </c>
      <c r="AC33" s="96">
        <v>0</v>
      </c>
      <c r="AD33" s="96">
        <v>0</v>
      </c>
      <c r="AE33" s="96"/>
      <c r="AF33" s="96"/>
      <c r="AG33" s="96"/>
      <c r="AH33" s="96"/>
      <c r="AI33" s="96"/>
      <c r="AJ33" s="96"/>
      <c r="AK33" s="96"/>
      <c r="AL33" s="96"/>
    </row>
    <row r="34" spans="1:38" ht="22.5" customHeight="1" x14ac:dyDescent="0.25">
      <c r="A34" s="339" t="s">
        <v>117</v>
      </c>
      <c r="B34" s="136" t="s">
        <v>233</v>
      </c>
      <c r="C34" s="400" t="s">
        <v>134</v>
      </c>
      <c r="D34" s="318">
        <f t="shared" ref="D34" si="56">F34/E34</f>
        <v>100.14733333333334</v>
      </c>
      <c r="E34" s="352">
        <v>15</v>
      </c>
      <c r="F34" s="318">
        <v>1502.21</v>
      </c>
      <c r="G34" s="318">
        <v>200.7</v>
      </c>
      <c r="H34" s="306">
        <f t="shared" si="49"/>
        <v>1702.91</v>
      </c>
      <c r="I34" s="42">
        <v>85.12</v>
      </c>
      <c r="J34" s="42">
        <v>0</v>
      </c>
      <c r="K34" s="42">
        <v>0</v>
      </c>
      <c r="L34" s="42">
        <v>0</v>
      </c>
      <c r="M34" s="42">
        <v>45.07</v>
      </c>
      <c r="N34" s="42">
        <v>0</v>
      </c>
      <c r="O34" s="398">
        <f t="shared" si="50"/>
        <v>1572.72</v>
      </c>
      <c r="P34" s="287"/>
      <c r="V34" s="59">
        <f t="shared" si="34"/>
        <v>80.981999999999999</v>
      </c>
      <c r="W34" s="292">
        <v>1349.7</v>
      </c>
      <c r="X34" s="269">
        <f t="shared" ref="X34" si="57">V34+W34</f>
        <v>1430.682</v>
      </c>
      <c r="Y34" s="59">
        <f t="shared" si="40"/>
        <v>42.920459999999999</v>
      </c>
    </row>
    <row r="35" spans="1:38" ht="18.75" customHeight="1" thickBot="1" x14ac:dyDescent="0.3">
      <c r="A35" s="399"/>
      <c r="B35" s="136" t="s">
        <v>156</v>
      </c>
      <c r="C35" s="401"/>
      <c r="D35" s="318"/>
      <c r="E35" s="352"/>
      <c r="F35" s="318"/>
      <c r="G35" s="318"/>
      <c r="H35" s="277"/>
      <c r="I35" s="270" t="s">
        <v>29</v>
      </c>
      <c r="J35" s="270"/>
      <c r="K35" s="270"/>
      <c r="L35" s="270"/>
      <c r="M35" s="270"/>
      <c r="N35" s="270"/>
      <c r="O35" s="398"/>
      <c r="P35" s="288"/>
      <c r="V35" s="59">
        <f t="shared" si="34"/>
        <v>0</v>
      </c>
      <c r="W35" s="292"/>
      <c r="X35" s="269"/>
      <c r="Y35" s="59">
        <f t="shared" si="40"/>
        <v>0</v>
      </c>
    </row>
    <row r="36" spans="1:38" ht="20.25" customHeight="1" x14ac:dyDescent="0.25">
      <c r="A36" s="339" t="s">
        <v>117</v>
      </c>
      <c r="B36" s="144" t="s">
        <v>234</v>
      </c>
      <c r="C36" s="415" t="s">
        <v>135</v>
      </c>
      <c r="D36" s="404">
        <f t="shared" ref="D36" si="58">F36/E36</f>
        <v>178.07999999999998</v>
      </c>
      <c r="E36" s="403">
        <v>15</v>
      </c>
      <c r="F36" s="404">
        <v>2671.2</v>
      </c>
      <c r="G36" s="318">
        <v>145.35</v>
      </c>
      <c r="H36" s="306">
        <f t="shared" si="49"/>
        <v>2816.5499999999997</v>
      </c>
      <c r="I36" s="42">
        <v>186.54</v>
      </c>
      <c r="J36" s="42">
        <v>0</v>
      </c>
      <c r="K36" s="42">
        <v>0</v>
      </c>
      <c r="L36" s="42">
        <v>0</v>
      </c>
      <c r="M36" s="42">
        <v>80.14</v>
      </c>
      <c r="N36" s="42">
        <v>0</v>
      </c>
      <c r="O36" s="398">
        <f t="shared" si="50"/>
        <v>2549.87</v>
      </c>
      <c r="P36" s="287"/>
      <c r="V36" s="59">
        <f t="shared" si="34"/>
        <v>144</v>
      </c>
      <c r="W36" s="292">
        <v>2400</v>
      </c>
      <c r="X36" s="269">
        <f t="shared" ref="X36" si="59">V36+W36</f>
        <v>2544</v>
      </c>
      <c r="Y36" s="59">
        <f t="shared" si="40"/>
        <v>76.319999999999993</v>
      </c>
    </row>
    <row r="37" spans="1:38" ht="18.75" customHeight="1" thickBot="1" x14ac:dyDescent="0.3">
      <c r="A37" s="399"/>
      <c r="B37" s="144" t="s">
        <v>153</v>
      </c>
      <c r="C37" s="416"/>
      <c r="D37" s="404"/>
      <c r="E37" s="403"/>
      <c r="F37" s="404"/>
      <c r="G37" s="318"/>
      <c r="H37" s="277"/>
      <c r="I37" s="270" t="s">
        <v>29</v>
      </c>
      <c r="J37" s="270"/>
      <c r="K37" s="270"/>
      <c r="L37" s="270"/>
      <c r="M37" s="270"/>
      <c r="N37" s="270"/>
      <c r="O37" s="398"/>
      <c r="P37" s="288"/>
      <c r="V37" s="59">
        <f t="shared" si="34"/>
        <v>0</v>
      </c>
      <c r="W37" s="292"/>
      <c r="X37" s="269"/>
      <c r="Y37" s="59">
        <f t="shared" si="40"/>
        <v>0</v>
      </c>
    </row>
    <row r="38" spans="1:38" ht="21" customHeight="1" x14ac:dyDescent="0.25">
      <c r="A38" s="413" t="s">
        <v>117</v>
      </c>
      <c r="B38" s="136" t="s">
        <v>235</v>
      </c>
      <c r="C38" s="400" t="s">
        <v>136</v>
      </c>
      <c r="D38" s="405">
        <f t="shared" ref="D38" si="60">F38/E38</f>
        <v>185.50333333333336</v>
      </c>
      <c r="E38" s="406">
        <v>15</v>
      </c>
      <c r="F38" s="405">
        <v>2782.55</v>
      </c>
      <c r="G38" s="318">
        <v>145.35</v>
      </c>
      <c r="H38" s="306">
        <f t="shared" si="49"/>
        <v>2927.9</v>
      </c>
      <c r="I38" s="42">
        <v>198.65</v>
      </c>
      <c r="J38" s="42">
        <v>0</v>
      </c>
      <c r="K38" s="42">
        <v>0</v>
      </c>
      <c r="L38" s="42">
        <v>0</v>
      </c>
      <c r="M38" s="42">
        <v>83.48</v>
      </c>
      <c r="N38" s="42">
        <v>0</v>
      </c>
      <c r="O38" s="398">
        <f t="shared" si="50"/>
        <v>2645.77</v>
      </c>
      <c r="P38" s="92"/>
      <c r="V38" s="59">
        <f t="shared" si="34"/>
        <v>150.00300000000001</v>
      </c>
      <c r="W38" s="292">
        <v>2500.0500000000002</v>
      </c>
      <c r="X38" s="269">
        <f t="shared" ref="X38" si="61">V38+W38</f>
        <v>2650.0530000000003</v>
      </c>
      <c r="Y38" s="59">
        <f t="shared" si="40"/>
        <v>79.501590000000007</v>
      </c>
    </row>
    <row r="39" spans="1:38" ht="18" customHeight="1" thickBot="1" x14ac:dyDescent="0.3">
      <c r="A39" s="414"/>
      <c r="B39" s="136" t="s">
        <v>155</v>
      </c>
      <c r="C39" s="401"/>
      <c r="D39" s="405"/>
      <c r="E39" s="406"/>
      <c r="F39" s="405"/>
      <c r="G39" s="318"/>
      <c r="H39" s="277"/>
      <c r="I39" s="270" t="s">
        <v>29</v>
      </c>
      <c r="J39" s="270"/>
      <c r="K39" s="270"/>
      <c r="L39" s="270"/>
      <c r="M39" s="270"/>
      <c r="N39" s="270"/>
      <c r="O39" s="398"/>
      <c r="P39" s="92"/>
      <c r="V39" s="59">
        <f t="shared" si="34"/>
        <v>0</v>
      </c>
      <c r="W39" s="292"/>
      <c r="X39" s="269"/>
      <c r="Y39" s="59">
        <f t="shared" si="40"/>
        <v>0</v>
      </c>
    </row>
    <row r="40" spans="1:38" ht="23.1" customHeight="1" x14ac:dyDescent="0.25">
      <c r="A40" s="339" t="s">
        <v>117</v>
      </c>
      <c r="B40" s="145" t="s">
        <v>236</v>
      </c>
      <c r="C40" s="420" t="s">
        <v>110</v>
      </c>
      <c r="D40" s="407">
        <f t="shared" ref="D40" si="62">F40/E40</f>
        <v>68.316000000000003</v>
      </c>
      <c r="E40" s="409">
        <v>15</v>
      </c>
      <c r="F40" s="411">
        <v>1024.74</v>
      </c>
      <c r="G40" s="305">
        <v>200.7</v>
      </c>
      <c r="H40" s="306">
        <f t="shared" si="25"/>
        <v>1225.44</v>
      </c>
      <c r="I40" s="42">
        <v>54.56</v>
      </c>
      <c r="J40" s="42">
        <v>0</v>
      </c>
      <c r="K40" s="107">
        <v>0</v>
      </c>
      <c r="L40" s="107">
        <v>0</v>
      </c>
      <c r="M40" s="107">
        <v>30.74</v>
      </c>
      <c r="N40" s="42">
        <v>0</v>
      </c>
      <c r="O40" s="398">
        <f t="shared" ref="O40" si="63">F40+G40-I40-J40-K40-L40-M40-N40</f>
        <v>1140.1400000000001</v>
      </c>
      <c r="P40" s="287"/>
      <c r="S40" s="2">
        <v>553.4</v>
      </c>
      <c r="T40" s="2">
        <f>S40*1.05</f>
        <v>581.07000000000005</v>
      </c>
      <c r="V40" s="59">
        <f t="shared" si="34"/>
        <v>55.241999999999997</v>
      </c>
      <c r="W40" s="292">
        <v>920.7</v>
      </c>
      <c r="X40" s="269">
        <f t="shared" ref="X40" si="64">V40+W40</f>
        <v>975.94200000000001</v>
      </c>
      <c r="Y40" s="59">
        <f t="shared" si="40"/>
        <v>29.27826</v>
      </c>
    </row>
    <row r="41" spans="1:38" ht="15" customHeight="1" thickBot="1" x14ac:dyDescent="0.3">
      <c r="A41" s="399"/>
      <c r="B41" s="146" t="s">
        <v>158</v>
      </c>
      <c r="C41" s="410"/>
      <c r="D41" s="408"/>
      <c r="E41" s="410"/>
      <c r="F41" s="425"/>
      <c r="G41" s="311"/>
      <c r="H41" s="311"/>
      <c r="I41" s="316" t="s">
        <v>29</v>
      </c>
      <c r="J41" s="316"/>
      <c r="K41" s="316"/>
      <c r="L41" s="316"/>
      <c r="M41" s="316"/>
      <c r="N41" s="316"/>
      <c r="O41" s="426"/>
      <c r="P41" s="288"/>
      <c r="V41" s="59">
        <f t="shared" si="34"/>
        <v>0</v>
      </c>
      <c r="W41" s="292"/>
      <c r="X41" s="269"/>
      <c r="Y41" s="59">
        <f t="shared" si="40"/>
        <v>0</v>
      </c>
    </row>
    <row r="42" spans="1:38" ht="15" customHeight="1" x14ac:dyDescent="0.25">
      <c r="A42" s="113"/>
      <c r="B42" s="11"/>
      <c r="C42" s="43"/>
      <c r="D42" s="46"/>
      <c r="E42" s="43"/>
      <c r="F42" s="45"/>
      <c r="G42" s="43"/>
      <c r="H42" s="43"/>
      <c r="I42" s="47"/>
      <c r="J42" s="47"/>
      <c r="K42" s="47"/>
      <c r="L42" s="47"/>
      <c r="M42" s="47"/>
      <c r="N42" s="47"/>
      <c r="O42" s="44"/>
      <c r="P42" s="54"/>
      <c r="Q42" s="55"/>
      <c r="R42" s="55"/>
      <c r="S42" s="56"/>
      <c r="T42" s="56"/>
      <c r="U42" s="55"/>
      <c r="V42" s="59"/>
      <c r="W42" s="100"/>
      <c r="X42" s="100"/>
      <c r="Y42" s="59"/>
    </row>
    <row r="43" spans="1:38" ht="15" customHeight="1" x14ac:dyDescent="0.25">
      <c r="A43" s="113"/>
      <c r="B43" s="11"/>
      <c r="C43" s="99"/>
      <c r="D43" s="102"/>
      <c r="E43" s="99"/>
      <c r="F43" s="100"/>
      <c r="G43" s="99"/>
      <c r="H43" s="99"/>
      <c r="I43" s="101"/>
      <c r="J43" s="101"/>
      <c r="K43" s="101"/>
      <c r="L43" s="101"/>
      <c r="M43" s="101"/>
      <c r="N43" s="101"/>
      <c r="O43" s="104"/>
      <c r="P43" s="106"/>
      <c r="Q43" s="55"/>
      <c r="R43" s="55"/>
      <c r="S43" s="56"/>
      <c r="T43" s="56"/>
      <c r="U43" s="55"/>
      <c r="V43" s="59"/>
      <c r="W43" s="100"/>
      <c r="X43" s="100"/>
      <c r="Y43" s="59"/>
    </row>
    <row r="44" spans="1:38" ht="15" customHeight="1" thickBot="1" x14ac:dyDescent="0.3">
      <c r="A44" s="113"/>
      <c r="B44" s="11"/>
      <c r="C44" s="99"/>
      <c r="D44" s="116"/>
      <c r="E44" s="99"/>
      <c r="F44" s="100"/>
      <c r="G44" s="99"/>
      <c r="H44" s="99"/>
      <c r="I44" s="101"/>
      <c r="J44" s="101"/>
      <c r="K44" s="101"/>
      <c r="L44" s="101"/>
      <c r="M44" s="101"/>
      <c r="N44" s="101"/>
      <c r="O44" s="104"/>
      <c r="P44" s="106"/>
      <c r="Q44" s="55"/>
      <c r="R44" s="55"/>
      <c r="S44" s="56"/>
      <c r="T44" s="56"/>
      <c r="U44" s="55"/>
      <c r="V44" s="59"/>
      <c r="W44" s="100"/>
      <c r="X44" s="100"/>
      <c r="Y44" s="59"/>
    </row>
    <row r="45" spans="1:38" ht="24" customHeight="1" x14ac:dyDescent="0.25">
      <c r="A45" s="339" t="s">
        <v>117</v>
      </c>
      <c r="B45" s="136" t="s">
        <v>237</v>
      </c>
      <c r="C45" s="400" t="s">
        <v>111</v>
      </c>
      <c r="D45" s="405">
        <f>F45/E45</f>
        <v>187.04933333333332</v>
      </c>
      <c r="E45" s="284">
        <v>15</v>
      </c>
      <c r="F45" s="269">
        <v>2805.74</v>
      </c>
      <c r="G45" s="280">
        <v>145.35</v>
      </c>
      <c r="H45" s="285">
        <f t="shared" ref="H45" si="65">F45+G45</f>
        <v>2951.0899999999997</v>
      </c>
      <c r="I45" s="17">
        <v>201.18</v>
      </c>
      <c r="J45" s="17">
        <v>0</v>
      </c>
      <c r="K45" s="103">
        <v>0</v>
      </c>
      <c r="L45" s="103">
        <v>0</v>
      </c>
      <c r="M45" s="103">
        <v>84.17</v>
      </c>
      <c r="N45" s="17">
        <v>0</v>
      </c>
      <c r="O45" s="398">
        <f t="shared" ref="O45:O59" si="66">F45+G45-I45-J45-K45-L45-M45-N45</f>
        <v>2665.74</v>
      </c>
      <c r="P45" s="302"/>
      <c r="S45" s="2">
        <v>2400.84</v>
      </c>
      <c r="T45" s="2">
        <f>S45*1.05</f>
        <v>2520.8820000000001</v>
      </c>
      <c r="V45" s="59">
        <f>SUM(W45*0.06)</f>
        <v>151.25280000000001</v>
      </c>
      <c r="W45" s="271">
        <v>2520.88</v>
      </c>
      <c r="X45" s="269">
        <f>V45+W45</f>
        <v>2672.1328000000003</v>
      </c>
      <c r="Y45" s="59">
        <f>SUM(X45*0.03)</f>
        <v>80.163984000000013</v>
      </c>
    </row>
    <row r="46" spans="1:38" ht="15" customHeight="1" thickBot="1" x14ac:dyDescent="0.3">
      <c r="A46" s="399"/>
      <c r="B46" s="136" t="s">
        <v>149</v>
      </c>
      <c r="C46" s="401"/>
      <c r="D46" s="405"/>
      <c r="E46" s="300"/>
      <c r="F46" s="269"/>
      <c r="G46" s="300"/>
      <c r="H46" s="300"/>
      <c r="I46" s="273" t="s">
        <v>29</v>
      </c>
      <c r="J46" s="273"/>
      <c r="K46" s="273"/>
      <c r="L46" s="273"/>
      <c r="M46" s="273"/>
      <c r="N46" s="273"/>
      <c r="O46" s="398"/>
      <c r="P46" s="303"/>
      <c r="V46" s="59">
        <f t="shared" ref="V46:V60" si="67">SUM(W46*0.06)</f>
        <v>0</v>
      </c>
      <c r="W46" s="269"/>
      <c r="X46" s="269"/>
      <c r="Y46" s="59">
        <f t="shared" ref="Y46:Y60" si="68">SUM(X46*0.03)</f>
        <v>0</v>
      </c>
    </row>
    <row r="47" spans="1:38" ht="23.1" customHeight="1" x14ac:dyDescent="0.25">
      <c r="A47" s="339" t="s">
        <v>117</v>
      </c>
      <c r="B47" s="145" t="s">
        <v>238</v>
      </c>
      <c r="C47" s="420" t="s">
        <v>316</v>
      </c>
      <c r="D47" s="407">
        <f>F47/E47</f>
        <v>187.04933333333332</v>
      </c>
      <c r="E47" s="409">
        <v>15</v>
      </c>
      <c r="F47" s="411">
        <v>2805.74</v>
      </c>
      <c r="G47" s="280">
        <v>145.35</v>
      </c>
      <c r="H47" s="285">
        <f t="shared" ref="H47" si="69">F47+G47</f>
        <v>2951.0899999999997</v>
      </c>
      <c r="I47" s="17">
        <v>201.18</v>
      </c>
      <c r="J47" s="17">
        <v>0</v>
      </c>
      <c r="K47" s="103">
        <v>0</v>
      </c>
      <c r="L47" s="103">
        <v>0</v>
      </c>
      <c r="M47" s="103">
        <v>84.17</v>
      </c>
      <c r="N47" s="17">
        <v>0</v>
      </c>
      <c r="O47" s="398">
        <f t="shared" si="66"/>
        <v>2665.74</v>
      </c>
      <c r="P47" s="302"/>
      <c r="S47" s="2">
        <v>2400.84</v>
      </c>
      <c r="T47" s="2">
        <f>S47*1.05</f>
        <v>2520.8820000000001</v>
      </c>
      <c r="V47" s="59">
        <f t="shared" si="67"/>
        <v>151.25280000000001</v>
      </c>
      <c r="W47" s="271">
        <v>2520.88</v>
      </c>
      <c r="X47" s="269">
        <f t="shared" ref="X47" si="70">V47+W47</f>
        <v>2672.1328000000003</v>
      </c>
      <c r="Y47" s="59">
        <f t="shared" si="68"/>
        <v>80.163984000000013</v>
      </c>
    </row>
    <row r="48" spans="1:38" ht="15" customHeight="1" thickBot="1" x14ac:dyDescent="0.3">
      <c r="A48" s="399"/>
      <c r="B48" s="145" t="s">
        <v>160</v>
      </c>
      <c r="C48" s="421"/>
      <c r="D48" s="407"/>
      <c r="E48" s="421"/>
      <c r="F48" s="411"/>
      <c r="G48" s="300"/>
      <c r="H48" s="300"/>
      <c r="I48" s="273" t="s">
        <v>29</v>
      </c>
      <c r="J48" s="273"/>
      <c r="K48" s="273"/>
      <c r="L48" s="273"/>
      <c r="M48" s="273"/>
      <c r="N48" s="273"/>
      <c r="O48" s="398"/>
      <c r="P48" s="303"/>
      <c r="V48" s="59">
        <f t="shared" si="67"/>
        <v>0</v>
      </c>
      <c r="W48" s="269"/>
      <c r="X48" s="269"/>
      <c r="Y48" s="59">
        <f t="shared" si="68"/>
        <v>0</v>
      </c>
    </row>
    <row r="49" spans="1:38" ht="23.1" customHeight="1" x14ac:dyDescent="0.25">
      <c r="A49" s="339" t="s">
        <v>117</v>
      </c>
      <c r="B49" s="145" t="s">
        <v>239</v>
      </c>
      <c r="C49" s="420" t="s">
        <v>112</v>
      </c>
      <c r="D49" s="407">
        <f>F49/E49</f>
        <v>154.59866666666667</v>
      </c>
      <c r="E49" s="409">
        <v>15</v>
      </c>
      <c r="F49" s="411">
        <v>2318.98</v>
      </c>
      <c r="G49" s="280">
        <v>174.75</v>
      </c>
      <c r="H49" s="285">
        <f t="shared" ref="H49" si="71">F49+G49</f>
        <v>2493.73</v>
      </c>
      <c r="I49" s="17">
        <v>148.22</v>
      </c>
      <c r="J49" s="17">
        <v>0</v>
      </c>
      <c r="K49" s="103">
        <v>0</v>
      </c>
      <c r="L49" s="103">
        <v>0</v>
      </c>
      <c r="M49" s="103">
        <v>69.569999999999993</v>
      </c>
      <c r="N49" s="17">
        <v>0</v>
      </c>
      <c r="O49" s="398">
        <f t="shared" si="66"/>
        <v>2275.94</v>
      </c>
      <c r="P49" s="302" t="s">
        <v>129</v>
      </c>
      <c r="S49" s="2">
        <v>1984.32</v>
      </c>
      <c r="T49" s="2">
        <f>S49*1.05</f>
        <v>2083.5360000000001</v>
      </c>
      <c r="V49" s="59">
        <f t="shared" si="67"/>
        <v>125.0124</v>
      </c>
      <c r="W49" s="269">
        <v>2083.54</v>
      </c>
      <c r="X49" s="269">
        <f t="shared" ref="X49" si="72">V49+W49</f>
        <v>2208.5524</v>
      </c>
      <c r="Y49" s="59">
        <f t="shared" si="68"/>
        <v>66.256572000000006</v>
      </c>
    </row>
    <row r="50" spans="1:38" ht="15" customHeight="1" thickBot="1" x14ac:dyDescent="0.3">
      <c r="A50" s="399"/>
      <c r="B50" s="145" t="s">
        <v>154</v>
      </c>
      <c r="C50" s="421"/>
      <c r="D50" s="407"/>
      <c r="E50" s="421"/>
      <c r="F50" s="411"/>
      <c r="G50" s="300"/>
      <c r="H50" s="300"/>
      <c r="I50" s="273" t="s">
        <v>29</v>
      </c>
      <c r="J50" s="273"/>
      <c r="K50" s="273"/>
      <c r="L50" s="273"/>
      <c r="M50" s="273"/>
      <c r="N50" s="273"/>
      <c r="O50" s="398"/>
      <c r="P50" s="303"/>
      <c r="V50" s="59">
        <f t="shared" si="67"/>
        <v>0</v>
      </c>
      <c r="W50" s="269"/>
      <c r="X50" s="269"/>
      <c r="Y50" s="59">
        <f t="shared" si="68"/>
        <v>0</v>
      </c>
    </row>
    <row r="51" spans="1:38" ht="23.1" customHeight="1" x14ac:dyDescent="0.25">
      <c r="A51" s="339" t="s">
        <v>117</v>
      </c>
      <c r="B51" s="145" t="s">
        <v>240</v>
      </c>
      <c r="C51" s="420" t="s">
        <v>113</v>
      </c>
      <c r="D51" s="407">
        <f>F51/E51</f>
        <v>128.78533333333334</v>
      </c>
      <c r="E51" s="409">
        <v>15</v>
      </c>
      <c r="F51" s="411">
        <v>1931.78</v>
      </c>
      <c r="G51" s="280">
        <v>188.7</v>
      </c>
      <c r="H51" s="285">
        <f t="shared" ref="H51" si="73">F51+G51</f>
        <v>2120.48</v>
      </c>
      <c r="I51" s="17">
        <v>112.61</v>
      </c>
      <c r="J51" s="17">
        <v>0</v>
      </c>
      <c r="K51" s="103">
        <v>0</v>
      </c>
      <c r="L51" s="103">
        <v>0</v>
      </c>
      <c r="M51" s="103">
        <v>57.95</v>
      </c>
      <c r="N51" s="17">
        <v>0</v>
      </c>
      <c r="O51" s="398">
        <f t="shared" si="66"/>
        <v>1949.92</v>
      </c>
      <c r="P51" s="302"/>
      <c r="S51" s="2">
        <v>1653</v>
      </c>
      <c r="T51" s="2">
        <f>S51*1.05</f>
        <v>1735.65</v>
      </c>
      <c r="V51" s="59">
        <f t="shared" si="67"/>
        <v>104.139</v>
      </c>
      <c r="W51" s="269">
        <v>1735.65</v>
      </c>
      <c r="X51" s="269">
        <f t="shared" ref="X51" si="74">V51+W51</f>
        <v>1839.789</v>
      </c>
      <c r="Y51" s="59">
        <f t="shared" si="68"/>
        <v>55.193669999999997</v>
      </c>
    </row>
    <row r="52" spans="1:38" ht="15" customHeight="1" thickBot="1" x14ac:dyDescent="0.3">
      <c r="A52" s="399"/>
      <c r="B52" s="145" t="s">
        <v>166</v>
      </c>
      <c r="C52" s="421"/>
      <c r="D52" s="407"/>
      <c r="E52" s="421"/>
      <c r="F52" s="411"/>
      <c r="G52" s="300"/>
      <c r="H52" s="300"/>
      <c r="I52" s="273" t="s">
        <v>29</v>
      </c>
      <c r="J52" s="273"/>
      <c r="K52" s="273"/>
      <c r="L52" s="273"/>
      <c r="M52" s="273"/>
      <c r="N52" s="273"/>
      <c r="O52" s="398"/>
      <c r="P52" s="303"/>
      <c r="V52" s="59">
        <f t="shared" si="67"/>
        <v>0</v>
      </c>
      <c r="W52" s="269"/>
      <c r="X52" s="269"/>
      <c r="Y52" s="59">
        <f t="shared" si="68"/>
        <v>0</v>
      </c>
    </row>
    <row r="53" spans="1:38" ht="23.1" customHeight="1" x14ac:dyDescent="0.25">
      <c r="A53" s="339" t="s">
        <v>117</v>
      </c>
      <c r="B53" s="145" t="s">
        <v>241</v>
      </c>
      <c r="C53" s="420" t="s">
        <v>114</v>
      </c>
      <c r="D53" s="407">
        <f>F53/E53</f>
        <v>81.026666666666671</v>
      </c>
      <c r="E53" s="409">
        <v>15</v>
      </c>
      <c r="F53" s="411">
        <v>1215.4000000000001</v>
      </c>
      <c r="G53" s="305">
        <v>200.7</v>
      </c>
      <c r="H53" s="306">
        <f t="shared" ref="H53" si="75">F53+G53</f>
        <v>1416.1000000000001</v>
      </c>
      <c r="I53" s="42">
        <v>66.760000000000005</v>
      </c>
      <c r="J53" s="42">
        <v>0</v>
      </c>
      <c r="K53" s="107">
        <v>0</v>
      </c>
      <c r="L53" s="107">
        <v>0</v>
      </c>
      <c r="M53" s="107">
        <v>36.46</v>
      </c>
      <c r="N53" s="42">
        <v>0</v>
      </c>
      <c r="O53" s="398">
        <f t="shared" si="66"/>
        <v>1312.88</v>
      </c>
      <c r="P53" s="302"/>
      <c r="S53" s="2">
        <v>1040</v>
      </c>
      <c r="T53" s="2">
        <f>S53*1.05</f>
        <v>1092</v>
      </c>
      <c r="V53" s="59">
        <f t="shared" si="67"/>
        <v>65.52</v>
      </c>
      <c r="W53" s="269">
        <v>1092</v>
      </c>
      <c r="X53" s="269">
        <f t="shared" ref="X53" si="76">V53+W53</f>
        <v>1157.52</v>
      </c>
      <c r="Y53" s="59">
        <f t="shared" si="68"/>
        <v>34.7256</v>
      </c>
      <c r="Z53" s="1" t="s">
        <v>15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399"/>
      <c r="B54" s="145" t="s">
        <v>148</v>
      </c>
      <c r="C54" s="421"/>
      <c r="D54" s="407"/>
      <c r="E54" s="421"/>
      <c r="F54" s="411"/>
      <c r="G54" s="277"/>
      <c r="H54" s="277"/>
      <c r="I54" s="270" t="s">
        <v>29</v>
      </c>
      <c r="J54" s="270"/>
      <c r="K54" s="270"/>
      <c r="L54" s="270"/>
      <c r="M54" s="270"/>
      <c r="N54" s="270"/>
      <c r="O54" s="398"/>
      <c r="P54" s="303"/>
      <c r="V54" s="59">
        <f t="shared" si="67"/>
        <v>0</v>
      </c>
      <c r="W54" s="269"/>
      <c r="X54" s="269"/>
      <c r="Y54" s="59">
        <f t="shared" si="68"/>
        <v>0</v>
      </c>
      <c r="Z54" s="94" t="s">
        <v>141</v>
      </c>
      <c r="AA54" s="95">
        <v>2077.5100000000002</v>
      </c>
      <c r="AB54" s="95">
        <v>2077.5100000000002</v>
      </c>
      <c r="AC54" s="95">
        <v>244.81</v>
      </c>
      <c r="AD54" s="95">
        <v>244.81</v>
      </c>
      <c r="AE54" s="95">
        <v>244.81</v>
      </c>
      <c r="AF54" s="95">
        <v>2077.5100000000002</v>
      </c>
      <c r="AG54" s="95">
        <v>2077.5100000000002</v>
      </c>
      <c r="AH54" s="95">
        <v>2077.5100000000002</v>
      </c>
      <c r="AI54" s="95">
        <v>2077.5100000000002</v>
      </c>
      <c r="AJ54" s="95">
        <v>5081.41</v>
      </c>
      <c r="AK54" s="95">
        <v>2077.5100000000002</v>
      </c>
      <c r="AL54" s="95"/>
    </row>
    <row r="55" spans="1:38" ht="23.1" customHeight="1" x14ac:dyDescent="0.25">
      <c r="A55" s="339" t="s">
        <v>117</v>
      </c>
      <c r="B55" s="136" t="s">
        <v>242</v>
      </c>
      <c r="C55" s="400" t="s">
        <v>39</v>
      </c>
      <c r="D55" s="405">
        <f>F55/E55</f>
        <v>169.06466666666665</v>
      </c>
      <c r="E55" s="412">
        <v>15</v>
      </c>
      <c r="F55" s="418">
        <v>2535.9699999999998</v>
      </c>
      <c r="G55" s="280">
        <v>160.35</v>
      </c>
      <c r="H55" s="285">
        <f t="shared" si="25"/>
        <v>2696.3199999999997</v>
      </c>
      <c r="I55" s="17">
        <v>171.83</v>
      </c>
      <c r="J55" s="17">
        <v>0</v>
      </c>
      <c r="K55" s="103">
        <v>0</v>
      </c>
      <c r="L55" s="103">
        <v>0</v>
      </c>
      <c r="M55" s="103">
        <v>76.08</v>
      </c>
      <c r="N55" s="17">
        <v>0</v>
      </c>
      <c r="O55" s="398">
        <f t="shared" si="66"/>
        <v>2448.41</v>
      </c>
      <c r="P55" s="302"/>
      <c r="S55" s="2">
        <v>2170</v>
      </c>
      <c r="T55" s="2">
        <f>S55*1.05</f>
        <v>2278.5</v>
      </c>
      <c r="V55" s="59">
        <f t="shared" si="67"/>
        <v>136.71</v>
      </c>
      <c r="W55" s="269">
        <v>2278.5</v>
      </c>
      <c r="X55" s="269">
        <f t="shared" ref="X55" si="77">V55+W55</f>
        <v>2415.21</v>
      </c>
      <c r="Y55" s="59">
        <f t="shared" si="68"/>
        <v>72.456299999999999</v>
      </c>
      <c r="Z55" t="s">
        <v>144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399"/>
      <c r="B56" s="136" t="s">
        <v>151</v>
      </c>
      <c r="C56" s="401"/>
      <c r="D56" s="401"/>
      <c r="E56" s="401"/>
      <c r="F56" s="418"/>
      <c r="G56" s="300"/>
      <c r="H56" s="300"/>
      <c r="I56" s="273" t="s">
        <v>29</v>
      </c>
      <c r="J56" s="273"/>
      <c r="K56" s="273"/>
      <c r="L56" s="273"/>
      <c r="M56" s="273"/>
      <c r="N56" s="273"/>
      <c r="O56" s="398"/>
      <c r="P56" s="303"/>
      <c r="V56" s="59">
        <f t="shared" si="67"/>
        <v>0</v>
      </c>
      <c r="W56" s="269"/>
      <c r="X56" s="269"/>
      <c r="Y56" s="59">
        <f t="shared" si="68"/>
        <v>0</v>
      </c>
      <c r="Z56" s="96" t="s">
        <v>145</v>
      </c>
      <c r="AA56" s="96">
        <v>121.95</v>
      </c>
      <c r="AB56" s="96">
        <v>121.95</v>
      </c>
      <c r="AC56" s="96">
        <v>4.6500000000000004</v>
      </c>
      <c r="AD56" s="96">
        <v>4.6500000000000004</v>
      </c>
      <c r="AE56" s="96">
        <v>4.6500000000000004</v>
      </c>
      <c r="AF56" s="96">
        <v>121.95</v>
      </c>
      <c r="AG56" s="96">
        <v>121.95</v>
      </c>
      <c r="AH56" s="96">
        <v>121.95</v>
      </c>
      <c r="AI56" s="96">
        <v>121.95</v>
      </c>
      <c r="AJ56" s="96">
        <v>538.20000000000005</v>
      </c>
      <c r="AK56" s="96">
        <v>121.95</v>
      </c>
      <c r="AL56" s="96"/>
    </row>
    <row r="57" spans="1:38" ht="24" customHeight="1" x14ac:dyDescent="0.25">
      <c r="A57" s="339" t="s">
        <v>117</v>
      </c>
      <c r="B57" s="136" t="s">
        <v>130</v>
      </c>
      <c r="C57" s="400" t="s">
        <v>132</v>
      </c>
      <c r="D57" s="290">
        <f t="shared" ref="D57" si="78">F57/E57</f>
        <v>183.40266666666668</v>
      </c>
      <c r="E57" s="284" t="s">
        <v>125</v>
      </c>
      <c r="F57" s="269">
        <v>2751.04</v>
      </c>
      <c r="G57" s="280">
        <v>145.35</v>
      </c>
      <c r="H57" s="285">
        <f t="shared" si="25"/>
        <v>2896.39</v>
      </c>
      <c r="I57" s="17">
        <v>195.23</v>
      </c>
      <c r="J57" s="17">
        <v>0</v>
      </c>
      <c r="K57" s="103">
        <v>0</v>
      </c>
      <c r="L57" s="103">
        <v>0</v>
      </c>
      <c r="M57" s="103">
        <v>82.53</v>
      </c>
      <c r="N57" s="17">
        <v>0</v>
      </c>
      <c r="O57" s="398">
        <f t="shared" si="66"/>
        <v>2618.6299999999997</v>
      </c>
      <c r="P57" s="302"/>
      <c r="V57" s="59">
        <f t="shared" si="67"/>
        <v>148.30439999999999</v>
      </c>
      <c r="W57" s="269">
        <v>2471.7399999999998</v>
      </c>
      <c r="X57" s="269">
        <f t="shared" ref="X57" si="79">V57+W57</f>
        <v>2620.0443999999998</v>
      </c>
      <c r="Y57" s="59">
        <f t="shared" si="68"/>
        <v>78.601331999999985</v>
      </c>
      <c r="Z57" t="s">
        <v>146</v>
      </c>
      <c r="AA57" t="e">
        <f t="shared" ref="AA57" si="80">AA55+AA56</f>
        <v>#REF!</v>
      </c>
      <c r="AB57" t="e">
        <f t="shared" ref="AB57" si="81">AB55+AB56</f>
        <v>#REF!</v>
      </c>
      <c r="AC57" t="e">
        <f t="shared" ref="AC57" si="82">AC55+AC56</f>
        <v>#REF!</v>
      </c>
      <c r="AD57" t="e">
        <f t="shared" ref="AD57" si="83">AD55+AD56</f>
        <v>#REF!</v>
      </c>
      <c r="AE57" t="e">
        <f t="shared" ref="AE57" si="84">AE55+AE56</f>
        <v>#REF!</v>
      </c>
      <c r="AF57" t="e">
        <f t="shared" ref="AF57" si="85">AF55+AF56</f>
        <v>#REF!</v>
      </c>
      <c r="AG57" t="e">
        <f t="shared" ref="AG57" si="86">AG55+AG56</f>
        <v>#REF!</v>
      </c>
      <c r="AH57" t="e">
        <f t="shared" ref="AH57" si="87">AH55+AH56</f>
        <v>#REF!</v>
      </c>
      <c r="AI57" t="e">
        <f t="shared" ref="AI57" si="88">AI55+AI56</f>
        <v>#REF!</v>
      </c>
      <c r="AJ57" t="e">
        <f t="shared" ref="AJ57" si="89">AJ55+AJ56</f>
        <v>#REF!</v>
      </c>
      <c r="AK57" t="e">
        <f t="shared" ref="AK57" si="90">AK55+AK56</f>
        <v>#REF!</v>
      </c>
    </row>
    <row r="58" spans="1:38" ht="15.75" customHeight="1" thickBot="1" x14ac:dyDescent="0.3">
      <c r="A58" s="399"/>
      <c r="B58" s="136" t="s">
        <v>164</v>
      </c>
      <c r="C58" s="401"/>
      <c r="D58" s="300"/>
      <c r="E58" s="300"/>
      <c r="F58" s="269"/>
      <c r="G58" s="300"/>
      <c r="H58" s="300"/>
      <c r="I58" s="270" t="s">
        <v>29</v>
      </c>
      <c r="J58" s="270"/>
      <c r="K58" s="270"/>
      <c r="L58" s="270"/>
      <c r="M58" s="270"/>
      <c r="N58" s="270"/>
      <c r="O58" s="398"/>
      <c r="P58" s="303"/>
      <c r="V58" s="59">
        <f t="shared" si="67"/>
        <v>0</v>
      </c>
      <c r="W58" s="269"/>
      <c r="X58" s="269"/>
      <c r="Y58" s="59">
        <f t="shared" si="68"/>
        <v>0</v>
      </c>
      <c r="Z58" s="96" t="s">
        <v>147</v>
      </c>
      <c r="AA58" s="96">
        <v>0</v>
      </c>
      <c r="AB58" s="96">
        <v>0</v>
      </c>
      <c r="AC58" s="96">
        <v>0</v>
      </c>
      <c r="AD58" s="96">
        <v>0</v>
      </c>
      <c r="AE58" s="96">
        <v>0</v>
      </c>
      <c r="AF58" s="96">
        <v>0</v>
      </c>
      <c r="AG58" s="96">
        <v>0</v>
      </c>
      <c r="AH58" s="96">
        <v>0</v>
      </c>
      <c r="AI58" s="96">
        <v>0</v>
      </c>
      <c r="AJ58" s="96">
        <v>0</v>
      </c>
      <c r="AK58" s="96">
        <v>0</v>
      </c>
      <c r="AL58" s="96"/>
    </row>
    <row r="59" spans="1:38" ht="15.75" customHeight="1" x14ac:dyDescent="0.25">
      <c r="A59" s="339" t="s">
        <v>117</v>
      </c>
      <c r="B59" s="143" t="s">
        <v>131</v>
      </c>
      <c r="C59" s="402" t="s">
        <v>133</v>
      </c>
      <c r="D59" s="290">
        <f t="shared" ref="D59" si="91">F59/E59</f>
        <v>148.39666666666665</v>
      </c>
      <c r="E59" s="284" t="s">
        <v>125</v>
      </c>
      <c r="F59" s="269">
        <v>2225.9499999999998</v>
      </c>
      <c r="G59" s="280">
        <v>174.75</v>
      </c>
      <c r="H59" s="285">
        <f t="shared" si="25"/>
        <v>2400.6999999999998</v>
      </c>
      <c r="I59" s="17">
        <v>138.1</v>
      </c>
      <c r="J59" s="17">
        <v>0</v>
      </c>
      <c r="K59" s="103">
        <v>0</v>
      </c>
      <c r="L59" s="103">
        <v>0</v>
      </c>
      <c r="M59" s="103">
        <v>66.78</v>
      </c>
      <c r="N59" s="17">
        <v>0</v>
      </c>
      <c r="O59" s="398">
        <f t="shared" si="66"/>
        <v>2195.8199999999997</v>
      </c>
      <c r="P59" s="287"/>
      <c r="V59" s="59">
        <f t="shared" si="67"/>
        <v>119.997</v>
      </c>
      <c r="W59" s="292">
        <v>1999.95</v>
      </c>
      <c r="X59" s="269">
        <f t="shared" ref="X59" si="92">V59+W59</f>
        <v>2119.9470000000001</v>
      </c>
      <c r="Y59" s="59">
        <f t="shared" si="68"/>
        <v>63.598410000000001</v>
      </c>
    </row>
    <row r="60" spans="1:38" ht="24" customHeight="1" thickBot="1" x14ac:dyDescent="0.3">
      <c r="A60" s="339"/>
      <c r="B60" s="143" t="s">
        <v>174</v>
      </c>
      <c r="C60" s="402"/>
      <c r="D60" s="290"/>
      <c r="E60" s="284"/>
      <c r="F60" s="269"/>
      <c r="G60" s="280"/>
      <c r="H60" s="285"/>
      <c r="I60" s="270" t="s">
        <v>29</v>
      </c>
      <c r="J60" s="270"/>
      <c r="K60" s="270"/>
      <c r="L60" s="270"/>
      <c r="M60" s="270"/>
      <c r="N60" s="270"/>
      <c r="O60" s="398"/>
      <c r="P60" s="288"/>
      <c r="V60" s="59">
        <f t="shared" si="67"/>
        <v>0</v>
      </c>
      <c r="W60" s="292"/>
      <c r="X60" s="269"/>
      <c r="Y60" s="59">
        <f t="shared" si="68"/>
        <v>0</v>
      </c>
    </row>
    <row r="61" spans="1:38" ht="19.5" customHeight="1" x14ac:dyDescent="0.25">
      <c r="A61" s="339" t="s">
        <v>117</v>
      </c>
      <c r="B61" s="136" t="s">
        <v>243</v>
      </c>
      <c r="C61" s="400" t="s">
        <v>171</v>
      </c>
      <c r="D61" s="120">
        <f>F61/E61</f>
        <v>402.5</v>
      </c>
      <c r="E61" s="124">
        <v>15</v>
      </c>
      <c r="F61" s="117">
        <v>6037.5</v>
      </c>
      <c r="G61" s="121">
        <v>0</v>
      </c>
      <c r="H61" s="122">
        <f>F61+G61</f>
        <v>6037.5</v>
      </c>
      <c r="I61" s="115">
        <v>742.42</v>
      </c>
      <c r="J61" s="89">
        <v>0</v>
      </c>
      <c r="K61" s="89">
        <v>0</v>
      </c>
      <c r="L61" s="89">
        <v>0</v>
      </c>
      <c r="M61" s="89">
        <v>181.13</v>
      </c>
      <c r="N61" s="89">
        <v>0</v>
      </c>
      <c r="O61" s="398">
        <f>F61+G61-I61-J61-K61-L61-M61-N61</f>
        <v>5113.95</v>
      </c>
      <c r="P61" s="287"/>
      <c r="V61" s="59">
        <f t="shared" ref="V61:V62" si="93">SUM(W61*0.06)</f>
        <v>299.96999999999997</v>
      </c>
      <c r="W61" s="119">
        <v>4999.5</v>
      </c>
      <c r="X61" s="117">
        <f t="shared" ref="X61" si="94">V61+W61</f>
        <v>5299.47</v>
      </c>
      <c r="Y61" s="59">
        <f t="shared" ref="Y61:Y62" si="95">SUM(X61*0.03)</f>
        <v>158.98410000000001</v>
      </c>
    </row>
    <row r="62" spans="1:38" ht="16.5" customHeight="1" thickBot="1" x14ac:dyDescent="0.3">
      <c r="A62" s="399"/>
      <c r="B62" s="140" t="s">
        <v>172</v>
      </c>
      <c r="C62" s="401"/>
      <c r="D62" s="118"/>
      <c r="E62" s="124"/>
      <c r="F62" s="117"/>
      <c r="G62" s="118"/>
      <c r="H62" s="118"/>
      <c r="I62" s="123" t="s">
        <v>29</v>
      </c>
      <c r="J62" s="123"/>
      <c r="K62" s="123"/>
      <c r="L62" s="123"/>
      <c r="M62" s="123"/>
      <c r="N62" s="123"/>
      <c r="O62" s="398"/>
      <c r="P62" s="288"/>
      <c r="V62" s="59">
        <f t="shared" si="93"/>
        <v>0</v>
      </c>
      <c r="W62" s="119"/>
      <c r="X62" s="117"/>
      <c r="Y62" s="59">
        <f t="shared" si="95"/>
        <v>0</v>
      </c>
    </row>
    <row r="63" spans="1:38" ht="17.25" customHeight="1" thickBot="1" x14ac:dyDescent="0.3">
      <c r="A63" s="360" t="s">
        <v>115</v>
      </c>
      <c r="B63" s="360"/>
      <c r="C63" s="19"/>
      <c r="D63" s="20"/>
      <c r="E63" s="21"/>
      <c r="F63" s="22">
        <f t="shared" ref="F63:O63" si="96">SUM(F8:F62)</f>
        <v>69106.479999999981</v>
      </c>
      <c r="G63" s="22">
        <f t="shared" si="96"/>
        <v>3636.2999999999993</v>
      </c>
      <c r="H63" s="22">
        <f t="shared" si="96"/>
        <v>72742.780000000013</v>
      </c>
      <c r="I63" s="22">
        <f t="shared" si="96"/>
        <v>5488.1799999999994</v>
      </c>
      <c r="J63" s="22">
        <f t="shared" si="96"/>
        <v>0</v>
      </c>
      <c r="K63" s="22">
        <f t="shared" si="96"/>
        <v>0</v>
      </c>
      <c r="L63" s="22">
        <f t="shared" si="96"/>
        <v>0</v>
      </c>
      <c r="M63" s="22">
        <f t="shared" si="96"/>
        <v>2073.21</v>
      </c>
      <c r="N63" s="22">
        <f t="shared" si="96"/>
        <v>3000</v>
      </c>
      <c r="O63" s="22">
        <f t="shared" si="96"/>
        <v>62181.389999999985</v>
      </c>
      <c r="S63" s="2">
        <f>SUM(S7:S56)</f>
        <v>42190.18</v>
      </c>
      <c r="V63" s="59">
        <f>SUM(V8:V62)</f>
        <v>3681.3018000000002</v>
      </c>
      <c r="W63" s="292">
        <f>SUM(W8:W62)</f>
        <v>61355.029999999992</v>
      </c>
      <c r="X63" s="292">
        <f>SUM(X8:X62)</f>
        <v>65036.3318</v>
      </c>
      <c r="Y63" s="59">
        <f t="shared" ref="Y63" si="97">SUM(X63*0.03)</f>
        <v>1951.089954</v>
      </c>
    </row>
    <row r="64" spans="1:38" x14ac:dyDescent="0.25">
      <c r="V64" s="59"/>
      <c r="W64" s="292"/>
      <c r="X64" s="292"/>
      <c r="Y64" s="59"/>
    </row>
    <row r="65" spans="1:25" ht="15.75" thickBot="1" x14ac:dyDescent="0.3">
      <c r="P65" s="28" t="s">
        <v>14</v>
      </c>
      <c r="V65" s="59"/>
      <c r="W65" s="292"/>
      <c r="X65" s="269"/>
      <c r="Y65" s="59"/>
    </row>
    <row r="66" spans="1:25" ht="15.75" customHeight="1" thickBot="1" x14ac:dyDescent="0.3">
      <c r="A66" s="423" t="s">
        <v>96</v>
      </c>
      <c r="B66" s="424"/>
      <c r="C66" s="24"/>
      <c r="D66" s="25"/>
      <c r="E66" s="26"/>
      <c r="F66" s="57">
        <f>F63</f>
        <v>69106.479999999981</v>
      </c>
      <c r="G66" s="27">
        <f t="shared" ref="G66:N66" si="98">G63</f>
        <v>3636.2999999999993</v>
      </c>
      <c r="H66" s="27">
        <f t="shared" si="98"/>
        <v>72742.780000000013</v>
      </c>
      <c r="I66" s="27">
        <f t="shared" si="98"/>
        <v>5488.1799999999994</v>
      </c>
      <c r="J66" s="27">
        <f t="shared" si="98"/>
        <v>0</v>
      </c>
      <c r="K66" s="27">
        <f t="shared" si="98"/>
        <v>0</v>
      </c>
      <c r="L66" s="27">
        <f t="shared" si="98"/>
        <v>0</v>
      </c>
      <c r="M66" s="57">
        <f>M63</f>
        <v>2073.21</v>
      </c>
      <c r="N66" s="27">
        <f t="shared" si="98"/>
        <v>3000</v>
      </c>
      <c r="O66" s="27">
        <f>H66-I66-M66-N66</f>
        <v>62181.390000000021</v>
      </c>
      <c r="P66" s="29">
        <f>F66+G66-I66-J66-K66-L66-M66-N66</f>
        <v>62181.389999999992</v>
      </c>
      <c r="V66" s="59"/>
      <c r="W66" s="292"/>
      <c r="X66" s="269"/>
      <c r="Y66" s="59"/>
    </row>
    <row r="67" spans="1:25" x14ac:dyDescent="0.25">
      <c r="V67" s="59"/>
      <c r="W67" s="292"/>
      <c r="X67" s="269"/>
      <c r="Y67" s="59"/>
    </row>
    <row r="68" spans="1:25" x14ac:dyDescent="0.25">
      <c r="V68" s="59"/>
      <c r="W68" s="292"/>
      <c r="X68" s="269"/>
      <c r="Y68" s="59"/>
    </row>
    <row r="69" spans="1:25" x14ac:dyDescent="0.25">
      <c r="V69" s="59"/>
      <c r="W69" s="292"/>
      <c r="X69" s="269"/>
      <c r="Y69" s="59"/>
    </row>
    <row r="70" spans="1:25" x14ac:dyDescent="0.25">
      <c r="V70" s="59"/>
      <c r="W70" s="292"/>
      <c r="X70" s="269"/>
      <c r="Y70" s="59"/>
    </row>
    <row r="71" spans="1:25" x14ac:dyDescent="0.25">
      <c r="V71" s="59"/>
      <c r="W71" s="292"/>
      <c r="X71" s="269"/>
      <c r="Y71" s="59"/>
    </row>
    <row r="72" spans="1:25" x14ac:dyDescent="0.25">
      <c r="V72" s="59"/>
      <c r="W72" s="292"/>
      <c r="X72" s="269"/>
      <c r="Y72" s="59"/>
    </row>
    <row r="75" spans="1:25" x14ac:dyDescent="0.25">
      <c r="B75" s="138" t="s">
        <v>314</v>
      </c>
    </row>
    <row r="76" spans="1:25" x14ac:dyDescent="0.25">
      <c r="B76" s="139" t="s">
        <v>315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NOMINA BASE</vt:lpstr>
      <vt:lpstr>SEGURIDAD PÚBLICA</vt:lpstr>
      <vt:lpstr>CUOTA SINDICAL BASE</vt:lpstr>
      <vt:lpstr>EVENTUALES</vt:lpstr>
      <vt:lpstr>'CUOTA SINDICAL BASE'!Títulos_a_imprimir</vt:lpstr>
      <vt:lpstr>EVENTUALES!Títulos_a_imprimir</vt:lpstr>
      <vt:lpstr>'NOMINA BASE'!Títulos_a_imprimir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SECRETARIO</cp:lastModifiedBy>
  <cp:lastPrinted>2016-11-30T22:22:06Z</cp:lastPrinted>
  <dcterms:created xsi:type="dcterms:W3CDTF">2012-09-10T15:48:45Z</dcterms:created>
  <dcterms:modified xsi:type="dcterms:W3CDTF">2017-04-12T23:00:53Z</dcterms:modified>
</cp:coreProperties>
</file>