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20640" windowHeight="11760" activeTab="1"/>
  </bookViews>
  <sheets>
    <sheet name="Administrativos" sheetId="1" r:id="rId1"/>
    <sheet name="Fortalecimiento" sheetId="2" r:id="rId2"/>
  </sheets>
  <definedNames>
    <definedName name="_xlnm.Print_Area" localSheetId="1">Fortalecimiento!$A$31:$U$86</definedName>
  </definedNames>
  <calcPr calcId="145621"/>
</workbook>
</file>

<file path=xl/calcChain.xml><?xml version="1.0" encoding="utf-8"?>
<calcChain xmlns="http://schemas.openxmlformats.org/spreadsheetml/2006/main">
  <c r="P78" i="2" l="1"/>
  <c r="M78" i="2"/>
  <c r="J78" i="2"/>
  <c r="I78" i="2"/>
  <c r="Q19" i="2"/>
  <c r="P19" i="2"/>
  <c r="I19" i="2"/>
  <c r="J209" i="1"/>
  <c r="I209" i="1"/>
  <c r="J177" i="1"/>
  <c r="I177" i="1"/>
  <c r="P141" i="1"/>
  <c r="J141" i="1"/>
  <c r="I141" i="1"/>
  <c r="P110" i="1"/>
  <c r="M110" i="1"/>
  <c r="J110" i="1"/>
  <c r="I110" i="1"/>
  <c r="P56" i="1"/>
  <c r="I56" i="1"/>
  <c r="P48" i="1"/>
  <c r="M48" i="1"/>
  <c r="J48" i="1"/>
  <c r="I48" i="1"/>
  <c r="Q34" i="1"/>
  <c r="P34" i="1"/>
  <c r="N34" i="1"/>
  <c r="M34" i="1"/>
  <c r="L34" i="1"/>
  <c r="K34" i="1"/>
  <c r="J34" i="1"/>
  <c r="I34" i="1"/>
  <c r="O67" i="2"/>
  <c r="T67" i="2" s="1"/>
  <c r="O69" i="2"/>
  <c r="T69" i="2" s="1"/>
  <c r="O68" i="2"/>
  <c r="T68" i="2" s="1"/>
  <c r="S209" i="1"/>
  <c r="T209" i="1"/>
  <c r="U209" i="1"/>
  <c r="O209" i="1"/>
  <c r="L209" i="1"/>
  <c r="K209" i="1"/>
  <c r="R209" i="1"/>
  <c r="P209" i="1"/>
  <c r="Q208" i="1"/>
  <c r="V208" i="1"/>
  <c r="O20" i="1"/>
  <c r="T20" i="1" s="1"/>
  <c r="Q207" i="1"/>
  <c r="V207" i="1" s="1"/>
  <c r="Q206" i="1"/>
  <c r="V206" i="1" s="1"/>
  <c r="Q205" i="1"/>
  <c r="V205" i="1" s="1"/>
  <c r="Q204" i="1"/>
  <c r="V204" i="1" s="1"/>
  <c r="Q203" i="1"/>
  <c r="V203" i="1" s="1"/>
  <c r="Q202" i="1"/>
  <c r="V202" i="1" s="1"/>
  <c r="Q201" i="1"/>
  <c r="V201" i="1" s="1"/>
  <c r="Q200" i="1"/>
  <c r="V200" i="1" s="1"/>
  <c r="Q199" i="1"/>
  <c r="V199" i="1" s="1"/>
  <c r="Q198" i="1"/>
  <c r="V198" i="1" s="1"/>
  <c r="Q197" i="1"/>
  <c r="V197" i="1" s="1"/>
  <c r="V209" i="1" s="1"/>
  <c r="Q209" i="1" l="1"/>
  <c r="O66" i="2"/>
  <c r="T66" i="2" s="1"/>
  <c r="O65" i="2"/>
  <c r="T65" i="2" s="1"/>
  <c r="P177" i="1"/>
  <c r="N177" i="1"/>
  <c r="O176" i="1"/>
  <c r="T176" i="1" s="1"/>
  <c r="O64" i="2"/>
  <c r="T64" i="2" s="1"/>
  <c r="O63" i="2"/>
  <c r="T63" i="2" s="1"/>
  <c r="O77" i="1"/>
  <c r="T77" i="1" s="1"/>
  <c r="O62" i="2" l="1"/>
  <c r="T62" i="2" s="1"/>
  <c r="O61" i="2"/>
  <c r="T61" i="2" s="1"/>
  <c r="O132" i="1" l="1"/>
  <c r="T132" i="1" s="1"/>
  <c r="O133" i="1"/>
  <c r="T133" i="1" s="1"/>
  <c r="Q141" i="1" l="1"/>
  <c r="R141" i="1"/>
  <c r="S141" i="1"/>
  <c r="K141" i="1"/>
  <c r="M141" i="1"/>
  <c r="N141" i="1"/>
  <c r="O140" i="1"/>
  <c r="T140" i="1" s="1"/>
  <c r="O28" i="1" l="1"/>
  <c r="T28" i="1" s="1"/>
  <c r="N78" i="2" l="1"/>
  <c r="L78" i="2"/>
  <c r="K78" i="2"/>
  <c r="M19" i="2"/>
  <c r="M177" i="1"/>
  <c r="J56" i="1"/>
  <c r="O60" i="2"/>
  <c r="T60" i="2" s="1"/>
  <c r="O59" i="2"/>
  <c r="T59" i="2" s="1"/>
  <c r="O171" i="1" l="1"/>
  <c r="T171" i="1" s="1"/>
  <c r="O172" i="1"/>
  <c r="T172" i="1" s="1"/>
  <c r="O173" i="1"/>
  <c r="T173" i="1" s="1"/>
  <c r="O174" i="1"/>
  <c r="T174" i="1" s="1"/>
  <c r="O175" i="1"/>
  <c r="T175" i="1" s="1"/>
  <c r="S177" i="1"/>
  <c r="R177" i="1"/>
  <c r="Q177" i="1"/>
  <c r="K177" i="1"/>
  <c r="O76" i="1" l="1"/>
  <c r="T76" i="1" s="1"/>
  <c r="O58" i="2" l="1"/>
  <c r="T58" i="2" s="1"/>
  <c r="O6" i="2"/>
  <c r="O6" i="1" l="1"/>
  <c r="O60" i="1"/>
  <c r="O61" i="1"/>
  <c r="O62" i="1"/>
  <c r="O63" i="1"/>
  <c r="O64" i="1"/>
  <c r="O65" i="1"/>
  <c r="O66" i="1"/>
  <c r="O67" i="1"/>
  <c r="O68" i="1"/>
  <c r="O72" i="1"/>
  <c r="O73" i="1"/>
  <c r="O74" i="1"/>
  <c r="O75" i="1"/>
  <c r="O78" i="1"/>
  <c r="O79" i="1"/>
  <c r="O80" i="1"/>
  <c r="O81" i="1"/>
  <c r="O83" i="1"/>
  <c r="O84" i="1"/>
  <c r="O85" i="1"/>
  <c r="O86" i="1"/>
  <c r="O87" i="1"/>
  <c r="O88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L19" i="2"/>
  <c r="O162" i="1"/>
  <c r="T162" i="1" s="1"/>
  <c r="O57" i="2" l="1"/>
  <c r="T57" i="2" s="1"/>
  <c r="O56" i="2"/>
  <c r="T56" i="2" s="1"/>
  <c r="O55" i="2" l="1"/>
  <c r="T55" i="2" s="1"/>
  <c r="O69" i="1" l="1"/>
  <c r="O70" i="1"/>
  <c r="O71" i="1"/>
  <c r="O82" i="1"/>
  <c r="O90" i="1"/>
  <c r="O59" i="1"/>
  <c r="O7" i="1"/>
  <c r="O89" i="1" l="1"/>
  <c r="O110" i="1" s="1"/>
  <c r="O170" i="1"/>
  <c r="T170" i="1" s="1"/>
  <c r="O169" i="1" l="1"/>
  <c r="T169" i="1" s="1"/>
  <c r="O54" i="2" l="1"/>
  <c r="T54" i="2" s="1"/>
  <c r="O53" i="2"/>
  <c r="T53" i="2" s="1"/>
  <c r="O52" i="2" l="1"/>
  <c r="T52" i="2" s="1"/>
  <c r="O70" i="2"/>
  <c r="T70" i="2" s="1"/>
  <c r="O77" i="2" l="1"/>
  <c r="T77" i="2" s="1"/>
  <c r="O72" i="2"/>
  <c r="T72" i="2" s="1"/>
  <c r="O51" i="2" l="1"/>
  <c r="T51" i="2" s="1"/>
  <c r="O50" i="2" l="1"/>
  <c r="T50" i="2" s="1"/>
  <c r="O49" i="2"/>
  <c r="T49" i="2" s="1"/>
  <c r="O48" i="2" l="1"/>
  <c r="T48" i="2" s="1"/>
  <c r="T74" i="1" l="1"/>
  <c r="O47" i="2" l="1"/>
  <c r="O46" i="2"/>
  <c r="T47" i="2" l="1"/>
  <c r="T46" i="2"/>
  <c r="O45" i="2"/>
  <c r="T45" i="2" s="1"/>
  <c r="O11" i="2"/>
  <c r="T11" i="2" l="1"/>
  <c r="O11" i="1"/>
  <c r="T11" i="1" l="1"/>
  <c r="O168" i="1"/>
  <c r="T168" i="1" s="1"/>
  <c r="O44" i="2" l="1"/>
  <c r="T44" i="2" s="1"/>
  <c r="O134" i="1" l="1"/>
  <c r="N56" i="1" l="1"/>
  <c r="M56" i="1"/>
  <c r="M112" i="1" s="1"/>
  <c r="O43" i="2"/>
  <c r="T43" i="2" s="1"/>
  <c r="O71" i="2"/>
  <c r="T71" i="2" l="1"/>
  <c r="L56" i="1"/>
  <c r="Q78" i="2"/>
  <c r="S78" i="2"/>
  <c r="R78" i="2"/>
  <c r="O76" i="2"/>
  <c r="T76" i="2" s="1"/>
  <c r="N19" i="2" l="1"/>
  <c r="J19" i="2"/>
  <c r="K19" i="2"/>
  <c r="L48" i="1" l="1"/>
  <c r="K56" i="1"/>
  <c r="L110" i="1"/>
  <c r="O52" i="1"/>
  <c r="O53" i="1"/>
  <c r="O54" i="1"/>
  <c r="O55" i="1"/>
  <c r="O51" i="1"/>
  <c r="O56" i="1" s="1"/>
  <c r="O38" i="1"/>
  <c r="O39" i="1"/>
  <c r="O40" i="1"/>
  <c r="O41" i="1"/>
  <c r="O42" i="1"/>
  <c r="O43" i="1"/>
  <c r="O44" i="1"/>
  <c r="O45" i="1"/>
  <c r="O46" i="1"/>
  <c r="O47" i="1"/>
  <c r="O37" i="1"/>
  <c r="O48" i="1" s="1"/>
  <c r="O8" i="1"/>
  <c r="O9" i="1"/>
  <c r="O10" i="1"/>
  <c r="O12" i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9" i="1"/>
  <c r="O30" i="1"/>
  <c r="O31" i="1"/>
  <c r="O32" i="1"/>
  <c r="O33" i="1"/>
  <c r="O34" i="1" l="1"/>
  <c r="L112" i="1"/>
  <c r="O167" i="1"/>
  <c r="T167" i="1" s="1"/>
  <c r="O12" i="2" l="1"/>
  <c r="T12" i="2" s="1"/>
  <c r="O42" i="2" l="1"/>
  <c r="T42" i="2" s="1"/>
  <c r="T55" i="1" l="1"/>
  <c r="O41" i="2"/>
  <c r="T41" i="2" s="1"/>
  <c r="O40" i="2"/>
  <c r="O166" i="1"/>
  <c r="T166" i="1" l="1"/>
  <c r="T40" i="2"/>
  <c r="T68" i="1"/>
  <c r="T104" i="1"/>
  <c r="T105" i="1"/>
  <c r="T103" i="1"/>
  <c r="T102" i="1"/>
  <c r="T93" i="1"/>
  <c r="T91" i="1"/>
  <c r="T109" i="1"/>
  <c r="T98" i="1"/>
  <c r="T78" i="1"/>
  <c r="T99" i="1"/>
  <c r="T108" i="1" l="1"/>
  <c r="T96" i="1"/>
  <c r="T107" i="1"/>
  <c r="T54" i="1"/>
  <c r="T94" i="1"/>
  <c r="O18" i="2"/>
  <c r="T18" i="2" s="1"/>
  <c r="T27" i="1"/>
  <c r="T26" i="1" l="1"/>
  <c r="T31" i="1" l="1"/>
  <c r="T83" i="1"/>
  <c r="T60" i="1"/>
  <c r="T6" i="2" l="1"/>
  <c r="O75" i="2"/>
  <c r="T75" i="2" s="1"/>
  <c r="O74" i="2"/>
  <c r="O73" i="2"/>
  <c r="T73" i="2" s="1"/>
  <c r="T74" i="2" l="1"/>
  <c r="O165" i="1"/>
  <c r="T165" i="1" s="1"/>
  <c r="O37" i="2" l="1"/>
  <c r="O38" i="2"/>
  <c r="T38" i="2" s="1"/>
  <c r="O39" i="2"/>
  <c r="T39" i="2" s="1"/>
  <c r="Q110" i="1"/>
  <c r="R110" i="1"/>
  <c r="S110" i="1"/>
  <c r="O78" i="2" l="1"/>
  <c r="T37" i="2"/>
  <c r="T78" i="2" s="1"/>
  <c r="I112" i="1" l="1"/>
  <c r="P112" i="1"/>
  <c r="S48" i="1"/>
  <c r="R48" i="1"/>
  <c r="Q48" i="1"/>
  <c r="N48" i="1"/>
  <c r="K48" i="1"/>
  <c r="T43" i="1"/>
  <c r="K112" i="1" l="1"/>
  <c r="J112" i="1"/>
  <c r="T90" i="1" l="1"/>
  <c r="O161" i="1" l="1"/>
  <c r="T161" i="1" s="1"/>
  <c r="O7" i="2"/>
  <c r="T7" i="2" l="1"/>
  <c r="O10" i="2" l="1"/>
  <c r="T10" i="2" s="1"/>
  <c r="T44" i="1" l="1"/>
  <c r="T30" i="1" l="1"/>
  <c r="T89" i="1"/>
  <c r="T87" i="1"/>
  <c r="T86" i="1"/>
  <c r="T85" i="1"/>
  <c r="T88" i="1" l="1"/>
  <c r="T80" i="1"/>
  <c r="T64" i="1" l="1"/>
  <c r="T63" i="1"/>
  <c r="T61" i="1"/>
  <c r="T52" i="1"/>
  <c r="T33" i="1"/>
  <c r="T9" i="1" l="1"/>
  <c r="O163" i="1"/>
  <c r="T163" i="1" s="1"/>
  <c r="O164" i="1"/>
  <c r="T164" i="1" s="1"/>
  <c r="O160" i="1"/>
  <c r="O177" i="1" s="1"/>
  <c r="O127" i="1"/>
  <c r="O128" i="1"/>
  <c r="T128" i="1" s="1"/>
  <c r="O129" i="1"/>
  <c r="T129" i="1" s="1"/>
  <c r="O130" i="1"/>
  <c r="T130" i="1" s="1"/>
  <c r="O131" i="1"/>
  <c r="T131" i="1" s="1"/>
  <c r="T134" i="1"/>
  <c r="O135" i="1"/>
  <c r="T135" i="1" s="1"/>
  <c r="O136" i="1"/>
  <c r="T136" i="1" s="1"/>
  <c r="O137" i="1"/>
  <c r="T137" i="1" s="1"/>
  <c r="O138" i="1"/>
  <c r="T138" i="1" s="1"/>
  <c r="O139" i="1"/>
  <c r="T139" i="1" s="1"/>
  <c r="T62" i="1"/>
  <c r="T65" i="1"/>
  <c r="T66" i="1"/>
  <c r="T67" i="1"/>
  <c r="T69" i="1"/>
  <c r="T70" i="1"/>
  <c r="T71" i="1"/>
  <c r="T72" i="1"/>
  <c r="T73" i="1"/>
  <c r="T75" i="1"/>
  <c r="T79" i="1"/>
  <c r="T82" i="1"/>
  <c r="T84" i="1"/>
  <c r="T92" i="1"/>
  <c r="T95" i="1"/>
  <c r="T97" i="1"/>
  <c r="T100" i="1"/>
  <c r="T101" i="1"/>
  <c r="T106" i="1"/>
  <c r="T59" i="1"/>
  <c r="T53" i="1"/>
  <c r="Q56" i="1"/>
  <c r="R56" i="1"/>
  <c r="S56" i="1"/>
  <c r="R34" i="1"/>
  <c r="S34" i="1"/>
  <c r="T38" i="1"/>
  <c r="T39" i="1"/>
  <c r="T40" i="1"/>
  <c r="T41" i="1"/>
  <c r="T42" i="1"/>
  <c r="T45" i="1"/>
  <c r="T46" i="1"/>
  <c r="T47" i="1"/>
  <c r="T7" i="1"/>
  <c r="T8" i="1"/>
  <c r="T10" i="1"/>
  <c r="T12" i="1"/>
  <c r="T13" i="1"/>
  <c r="T14" i="1"/>
  <c r="T15" i="1"/>
  <c r="T16" i="1"/>
  <c r="T17" i="1"/>
  <c r="T18" i="1"/>
  <c r="T19" i="1"/>
  <c r="T21" i="1"/>
  <c r="T22" i="1"/>
  <c r="T23" i="1"/>
  <c r="T24" i="1"/>
  <c r="T25" i="1"/>
  <c r="T29" i="1"/>
  <c r="T32" i="1"/>
  <c r="O141" i="1" l="1"/>
  <c r="T127" i="1"/>
  <c r="T141" i="1" s="1"/>
  <c r="T6" i="1"/>
  <c r="T34" i="1" s="1"/>
  <c r="T81" i="1"/>
  <c r="T110" i="1" s="1"/>
  <c r="S112" i="1"/>
  <c r="R112" i="1"/>
  <c r="Q112" i="1"/>
  <c r="T160" i="1"/>
  <c r="T177" i="1" s="1"/>
  <c r="T51" i="1"/>
  <c r="T56" i="1" s="1"/>
  <c r="N112" i="1"/>
  <c r="T37" i="1"/>
  <c r="T48" i="1" s="1"/>
  <c r="S19" i="2"/>
  <c r="R19" i="2"/>
  <c r="O17" i="2"/>
  <c r="T17" i="2" s="1"/>
  <c r="O16" i="2"/>
  <c r="T16" i="2" s="1"/>
  <c r="O15" i="2"/>
  <c r="O14" i="2"/>
  <c r="O13" i="2"/>
  <c r="T13" i="2" s="1"/>
  <c r="O9" i="2"/>
  <c r="O8" i="2"/>
  <c r="O19" i="2" l="1"/>
  <c r="T15" i="2"/>
  <c r="T14" i="2"/>
  <c r="O112" i="1"/>
  <c r="T9" i="2"/>
  <c r="T8" i="2"/>
  <c r="T19" i="2" s="1"/>
  <c r="T112" i="1"/>
  <c r="U91" i="2" l="1"/>
</calcChain>
</file>

<file path=xl/comments1.xml><?xml version="1.0" encoding="utf-8"?>
<comments xmlns="http://schemas.openxmlformats.org/spreadsheetml/2006/main">
  <authors>
    <author>OFICILIA MAYOR</author>
  </authors>
  <commentList>
    <comment ref="C39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PAGO DE TIMBRADO POR EL DIA 19 DE JUNIO</t>
        </r>
      </text>
    </comment>
    <comment ref="C76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se le repuso los dos dias de la otra quincena </t>
        </r>
      </text>
    </comment>
    <comment ref="C85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del 18 de junio </t>
        </r>
      </text>
    </comment>
    <comment ref="C104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DESCONTARLE 3 DIAS </t>
        </r>
      </text>
    </comment>
    <comment ref="C107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1 DIA MAS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DOS DIAS MAS </t>
        </r>
      </text>
    </comment>
    <comment ref="C172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ultima vez</t>
        </r>
      </text>
    </comment>
    <comment ref="C175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ultima vez</t>
        </r>
      </text>
    </comment>
  </commentList>
</comments>
</file>

<file path=xl/comments2.xml><?xml version="1.0" encoding="utf-8"?>
<comments xmlns="http://schemas.openxmlformats.org/spreadsheetml/2006/main">
  <authors>
    <author>OFICILIA MAYOR</author>
  </authors>
  <commentList>
    <comment ref="C47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14 Y 15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EL 17 Y 18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FALTO 16,18,22 Y 23 JUNIO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22,23,24 Y 25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18 Y 19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24 Y 25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17 Y 18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OFICILIA MAYOR:</t>
        </r>
        <r>
          <rPr>
            <sz val="9"/>
            <color indexed="81"/>
            <rFont val="Tahoma"/>
            <family val="2"/>
          </rPr>
          <t xml:space="preserve">
FALTA 17 Y 18</t>
        </r>
      </text>
    </comment>
  </commentList>
</comments>
</file>

<file path=xl/sharedStrings.xml><?xml version="1.0" encoding="utf-8"?>
<sst xmlns="http://schemas.openxmlformats.org/spreadsheetml/2006/main" count="1584" uniqueCount="533">
  <si>
    <t>MUNICIPIO DE JUANACATLAN</t>
  </si>
  <si>
    <t>No.</t>
  </si>
  <si>
    <t>NOMBRE</t>
  </si>
  <si>
    <t>PUESTO</t>
  </si>
  <si>
    <t>DEPARTAMENTO</t>
  </si>
  <si>
    <t>RAMO</t>
  </si>
  <si>
    <t>CLAVE</t>
  </si>
  <si>
    <t>NIVEL</t>
  </si>
  <si>
    <t>IMPORTE</t>
  </si>
  <si>
    <t>SUBSIDIO AL EMPLEO</t>
  </si>
  <si>
    <t>AGUINALDO</t>
  </si>
  <si>
    <t>PRIMA VACACIONAL</t>
  </si>
  <si>
    <t>TIEMPO EXTRA</t>
  </si>
  <si>
    <t>COMPENSACION</t>
  </si>
  <si>
    <t>SUMA</t>
  </si>
  <si>
    <t>I.S.P.T.</t>
  </si>
  <si>
    <t>OTRAS RETENCIONES</t>
  </si>
  <si>
    <t>PRESTAMO</t>
  </si>
  <si>
    <t>NEXTEL</t>
  </si>
  <si>
    <t>NETO</t>
  </si>
  <si>
    <t>CUENTA</t>
  </si>
  <si>
    <t>RFC</t>
  </si>
  <si>
    <t>CURP</t>
  </si>
  <si>
    <t>FECHA DE INGRESO</t>
  </si>
  <si>
    <t>ESTATUS</t>
  </si>
  <si>
    <t xml:space="preserve">EXPEDIENTE COMPLETO </t>
  </si>
  <si>
    <t>GOBERNACION</t>
  </si>
  <si>
    <t>J. REFUGIO VELAZQUEZ VALLIN</t>
  </si>
  <si>
    <t>PRESIDENTE MUNICIPAL</t>
  </si>
  <si>
    <t>PRESIDENCIA</t>
  </si>
  <si>
    <t>5111-100-101</t>
  </si>
  <si>
    <t>I</t>
  </si>
  <si>
    <t>01 DE OCTUBRE 2015</t>
  </si>
  <si>
    <t xml:space="preserve">ACTIVO </t>
  </si>
  <si>
    <t>ERIKA ALEJANDRA VELAZQUEZ TORRES</t>
  </si>
  <si>
    <t>AUXILIAR ADMINISTRATIVO</t>
  </si>
  <si>
    <t>III</t>
  </si>
  <si>
    <t>26 DE OCTUBRE 2015</t>
  </si>
  <si>
    <t>RUBEN RUVALCABA SUAREZ</t>
  </si>
  <si>
    <t>5111-300-101</t>
  </si>
  <si>
    <t>LUIS SERGIO VENEGAS SUAREZ</t>
  </si>
  <si>
    <t xml:space="preserve">SINDICO </t>
  </si>
  <si>
    <t>SINDICATURA</t>
  </si>
  <si>
    <t>SUSANA MELENDEZ VELAZQUEZ</t>
  </si>
  <si>
    <t xml:space="preserve">SECRETARIO GENERAL </t>
  </si>
  <si>
    <t>SECRETARIA GENERAL</t>
  </si>
  <si>
    <t>MIGUEL ANGEL DAVILA VELAZQUEZ</t>
  </si>
  <si>
    <t>REGIDOR</t>
  </si>
  <si>
    <t>AYUNTAMIENTO</t>
  </si>
  <si>
    <t>ARMANDO VILLALPANDO MURGUIA</t>
  </si>
  <si>
    <t>ANA ROSA VERGARA ANGEL</t>
  </si>
  <si>
    <t>NEREIDA LIZBETH OROZCO ALATORRE</t>
  </si>
  <si>
    <t>ANA VICTORIA ROBLES VELAZQUEZ</t>
  </si>
  <si>
    <t>GUMECINDO RUVALCABA PEREZ</t>
  </si>
  <si>
    <t>MARIA ESTELA VARGAS BELTRAN</t>
  </si>
  <si>
    <t>RODRIGO SALDAÑA LOPEZ</t>
  </si>
  <si>
    <t>OFICIAL MAYOR ADMINISTRATIVO</t>
  </si>
  <si>
    <t>OFICIALIA MAYOR ADMINISTRATIVA</t>
  </si>
  <si>
    <t>HUMBERTO PADILLA BRISEÑO</t>
  </si>
  <si>
    <t>COORDINADOR</t>
  </si>
  <si>
    <t>EDUCACION, CULTURA  Y DEPORTE</t>
  </si>
  <si>
    <t>LUIS ALBERTO BERNAL JIMENEZ</t>
  </si>
  <si>
    <t>VELADOR</t>
  </si>
  <si>
    <t xml:space="preserve">CULTURA </t>
  </si>
  <si>
    <t>01 DE MARZO 2015</t>
  </si>
  <si>
    <t>JUAN HERNANDEZ SERRANO</t>
  </si>
  <si>
    <t>28 DE OCTUBRE 2015</t>
  </si>
  <si>
    <t>DIRECTOR GENERAL</t>
  </si>
  <si>
    <t>RUBEN DARIO DEL RIO ROSALES</t>
  </si>
  <si>
    <t xml:space="preserve">DIRECTOR GENERAL  </t>
  </si>
  <si>
    <t>PROMOCION ECONOMICA Y TURISMO</t>
  </si>
  <si>
    <t>BELEN DE JESUS ROSAS ALVAREZ</t>
  </si>
  <si>
    <t>REGISTRO CIVIL</t>
  </si>
  <si>
    <t>NOE ADEMAR RODRIGUEZ ZAVALA</t>
  </si>
  <si>
    <t xml:space="preserve">DIRECTOR GENERAL </t>
  </si>
  <si>
    <t>DESARROLLO SOCIAL</t>
  </si>
  <si>
    <t>MARTHA FLORES PRADO</t>
  </si>
  <si>
    <t>II</t>
  </si>
  <si>
    <t>01 DE ENERO 1997</t>
  </si>
  <si>
    <t>JOEL ALEJANDRO GARCIA VELAZQUEZ</t>
  </si>
  <si>
    <t>5111-300-201</t>
  </si>
  <si>
    <t>15 DE JULIO 2015</t>
  </si>
  <si>
    <t>HECTOR HUGO GUTIERREZ CERVANTES</t>
  </si>
  <si>
    <t>JURIDICO</t>
  </si>
  <si>
    <t>TOTAL GOBERNACION</t>
  </si>
  <si>
    <t>HACIENDA MUNICIPAL</t>
  </si>
  <si>
    <t>J. GUADALUPE MEZA FLORES</t>
  </si>
  <si>
    <t>ENC. HACIENDA MUNICIPAL</t>
  </si>
  <si>
    <t xml:space="preserve">HACIENDA MUNICIPAL </t>
  </si>
  <si>
    <t>RAQUEL OROZCO RAMIREZ</t>
  </si>
  <si>
    <t>AUXILIAR DE EGRESOS</t>
  </si>
  <si>
    <t>02 DE ENERO 2002</t>
  </si>
  <si>
    <t>CLAUDIA ESTEFANIA MORALES TORRES</t>
  </si>
  <si>
    <t>01 DE OCTUBRE 2012</t>
  </si>
  <si>
    <t>RUVELIA CORTES ELIZONDO</t>
  </si>
  <si>
    <t>AUXILIAR DE INGRESOS</t>
  </si>
  <si>
    <t>18 DE SEPTIEMBRE 1989</t>
  </si>
  <si>
    <t>MAYRA GRACIELA GOMEZ GARCIA</t>
  </si>
  <si>
    <t>MIRIAM MORA TORRES</t>
  </si>
  <si>
    <t>CATASTRO</t>
  </si>
  <si>
    <t>JOSE MORA VACA</t>
  </si>
  <si>
    <t>CONTRALOR</t>
  </si>
  <si>
    <t>CONTRALORIA</t>
  </si>
  <si>
    <t>JUAN MANUEL MEJIA NUÑO</t>
  </si>
  <si>
    <t>PADRON Y LICENCIAS</t>
  </si>
  <si>
    <t>RODOLFO ROBLEDO LOPEZ</t>
  </si>
  <si>
    <t>INSPECTOR DE PADRON Y LICENCIAS</t>
  </si>
  <si>
    <t>TOTAL HACIENDA MUNICIPAL</t>
  </si>
  <si>
    <t>OBRAS PUBLICAS</t>
  </si>
  <si>
    <t>ISRAEL CERVANTES ALVAREZ</t>
  </si>
  <si>
    <t>ACTIVO</t>
  </si>
  <si>
    <t>TOTAL OBRAS PUBLICAS</t>
  </si>
  <si>
    <t>SERVICIOS PUBLICOS</t>
  </si>
  <si>
    <t>ROSARIO RAMOS SANCHEZ</t>
  </si>
  <si>
    <t>AGUA POTABLE</t>
  </si>
  <si>
    <t>EFRAIN LOPEZ GARCIA</t>
  </si>
  <si>
    <t>AUXILIAR AGUA POTABLE A</t>
  </si>
  <si>
    <t>VALENTE GARCIA CONTRERAS</t>
  </si>
  <si>
    <r>
      <t xml:space="preserve">JOSE LUIS </t>
    </r>
    <r>
      <rPr>
        <sz val="12"/>
        <rFont val="Calibri"/>
        <family val="2"/>
      </rPr>
      <t>ATILANO DE LEON</t>
    </r>
  </si>
  <si>
    <t>PEDRO HUMBERTO MURGUIA LOPEZ</t>
  </si>
  <si>
    <t>AUXILIAR AGUA POTABLE C</t>
  </si>
  <si>
    <t>IV</t>
  </si>
  <si>
    <t>GONZALO SALAZAR VENEGAS</t>
  </si>
  <si>
    <t xml:space="preserve">ANTONIO ANGEL HUERTA </t>
  </si>
  <si>
    <t>AUXILIAR AGUA POTABLE D</t>
  </si>
  <si>
    <t>RAMON GARCIA ESPINOZA</t>
  </si>
  <si>
    <t>AUXILIAR  AGUA POTABLE B</t>
  </si>
  <si>
    <t>MARTIN GARCIA ESPINOZA</t>
  </si>
  <si>
    <t>JOSE EFRAIN VILLALPANDO CHOLICO</t>
  </si>
  <si>
    <t>DESARROLLO RURAL</t>
  </si>
  <si>
    <t>ROSA ELENA CORONA DE LA TORRE</t>
  </si>
  <si>
    <t>GABRIELA ANAISABEL CARRILLO LOPEZ</t>
  </si>
  <si>
    <t>16 DE FEBRERO 2015</t>
  </si>
  <si>
    <t>MEDICO</t>
  </si>
  <si>
    <t>SERVICIOS MEDICOS</t>
  </si>
  <si>
    <t>NORBERTO ARTURO GONZALEZ PALAFOX</t>
  </si>
  <si>
    <t>CARLOS OSWALDO YANOWSKY GONZALEZ</t>
  </si>
  <si>
    <t>SERVICISO MEDICOS</t>
  </si>
  <si>
    <t>1 DE NOVIEMBRE 2015</t>
  </si>
  <si>
    <t>JESUS VAZQUEZ ROSALES</t>
  </si>
  <si>
    <t>PARAMEDICO (COORDINADOR DE PARAMEDICOS)</t>
  </si>
  <si>
    <t>MA. DE JESUS OLIVA GONZALES</t>
  </si>
  <si>
    <t>PARAMEDICO</t>
  </si>
  <si>
    <t>IDANIA ARISBED PRADO NUÑEZ</t>
  </si>
  <si>
    <t>ENFERMERA</t>
  </si>
  <si>
    <t>FRANCISCO JAVIER SILVA DURAN</t>
  </si>
  <si>
    <t>MARIA VERONICA MONTERO USEDA</t>
  </si>
  <si>
    <t>16 DE ABRIL 2015</t>
  </si>
  <si>
    <t>GUADALUPE ANAHI RAMIREZ RAMIREZ</t>
  </si>
  <si>
    <t>ROBERTO CARLOS PUENTE MUÑIZ</t>
  </si>
  <si>
    <t>SERVICIOS PUBLICOS GENERALES</t>
  </si>
  <si>
    <t>EMILIO MARQUEZ HERNANDEZ</t>
  </si>
  <si>
    <t>EDUARDO CURIEL PEREZ</t>
  </si>
  <si>
    <t>AUXILIAR DE ASEO PUBLICO A</t>
  </si>
  <si>
    <t>SANTIAGO ZAYYUM BRISEÑO GUTIERREZ</t>
  </si>
  <si>
    <t>MAURO CERVANTES BRISEÑO</t>
  </si>
  <si>
    <t>01 DE MAYO 2015</t>
  </si>
  <si>
    <t>GREGORIO JIMENEZ MORENO</t>
  </si>
  <si>
    <t>MIGUEL VELAZQUEZ TORRES</t>
  </si>
  <si>
    <t>MIGUEL ANGEL VENEGAS GARCIA</t>
  </si>
  <si>
    <t xml:space="preserve">RAFAEL HERMOSILLO BOTELLO </t>
  </si>
  <si>
    <t>RAFAEL VELAZQUEZ LOPEZ</t>
  </si>
  <si>
    <t>MECANICO</t>
  </si>
  <si>
    <t>03 DE NOVIEMBRE 2015</t>
  </si>
  <si>
    <t>EVARISTO MADRIGAL RODRIGUEZ</t>
  </si>
  <si>
    <t>RODOLFO CESAR  MUNGUIA BELTRAN</t>
  </si>
  <si>
    <t>JULIO CESAR CURIEL PEREZ</t>
  </si>
  <si>
    <t>ROBERTO GONZALEZ MORENO</t>
  </si>
  <si>
    <t>OSCAR PRECIADO MUÑIZ</t>
  </si>
  <si>
    <t xml:space="preserve">SERGIO CRUZ VALDIVIA </t>
  </si>
  <si>
    <t>16 DE OCTUBRE 2015</t>
  </si>
  <si>
    <t>JAIME NAVARRO VIZCARRA</t>
  </si>
  <si>
    <t>INSPECTOR DE GANADERIA</t>
  </si>
  <si>
    <t>AUXILIAR DE PARQUES Y JARDINES A</t>
  </si>
  <si>
    <t xml:space="preserve">J. JESUS BRISEÑO AMANTE </t>
  </si>
  <si>
    <t>AUXILIAR DE PARQUES Y JARDINES B</t>
  </si>
  <si>
    <t>VICTOR ANTONIO VELEZ HERNANDEZ</t>
  </si>
  <si>
    <t>01 DE AGOSTO 2015</t>
  </si>
  <si>
    <t>VICTOR MANUEL PEREZ COSIO</t>
  </si>
  <si>
    <t>TOTAL SERVICIOS PUBLICOS</t>
  </si>
  <si>
    <t>C. J. REFUGIO VELAZQUEZ VALLIN</t>
  </si>
  <si>
    <t>LCP. J. GUADALUPE MEZA FLORES</t>
  </si>
  <si>
    <t>LIC. SUSANA MELENDEZ VELAZQUEZ</t>
  </si>
  <si>
    <t xml:space="preserve">JUBILADOS </t>
  </si>
  <si>
    <t>NO.</t>
  </si>
  <si>
    <t xml:space="preserve">NIVEL </t>
  </si>
  <si>
    <t xml:space="preserve">DOMICILIO </t>
  </si>
  <si>
    <t>JUBILADO</t>
  </si>
  <si>
    <t xml:space="preserve">SECRETARIA GENERAL </t>
  </si>
  <si>
    <t>5252-100-101</t>
  </si>
  <si>
    <t>J. ROSARIO RAMOS VALDOVINOS</t>
  </si>
  <si>
    <t>MIGUEL VENEGAS ACEVES</t>
  </si>
  <si>
    <t>ELPIDIO GARCIA MALDONADO</t>
  </si>
  <si>
    <t>JUAN GODINEZ LOPEZ</t>
  </si>
  <si>
    <t>JOSE GARCIA MALDONADO</t>
  </si>
  <si>
    <t>ABEL GARCIA IÑIGUEZ</t>
  </si>
  <si>
    <t>PETRA CHILAR BARRIOS</t>
  </si>
  <si>
    <t>EDUARDO BENITEZ LOMELI</t>
  </si>
  <si>
    <t>J. JESUS RAMIREZ MARQUEZ</t>
  </si>
  <si>
    <t>CATARINO GOMEZ CRUZ</t>
  </si>
  <si>
    <t>AURELIO VENEGAS VIZCARRA</t>
  </si>
  <si>
    <t>CESAR OCTAVIO NUÑEZ VACA</t>
  </si>
  <si>
    <t xml:space="preserve">TOTAL DE JUBILADOS </t>
  </si>
  <si>
    <t>EVENTUALES</t>
  </si>
  <si>
    <t xml:space="preserve">CONCEPTO </t>
  </si>
  <si>
    <t>AURORA PULIDO HERNANDEZ</t>
  </si>
  <si>
    <t>EVENTUAL</t>
  </si>
  <si>
    <t xml:space="preserve">COMEDOR COMUNITARIO </t>
  </si>
  <si>
    <t>5112-200-101</t>
  </si>
  <si>
    <t>01 de NOVIEMBRE 2015</t>
  </si>
  <si>
    <t>GREGORIO MEJIA VAZQUEZ</t>
  </si>
  <si>
    <t>ROGELIO MORENO MEJIA</t>
  </si>
  <si>
    <t>GERARDO PASOS RAMIREZ</t>
  </si>
  <si>
    <t xml:space="preserve">PARQUES Y JARDINES </t>
  </si>
  <si>
    <t>AV. LOS ANGELES NO. 160</t>
  </si>
  <si>
    <t>ASEO PUBLICO (SERVICIOS GENERALES)</t>
  </si>
  <si>
    <t xml:space="preserve">LUCILA GUTIERREZ CRUZ  </t>
  </si>
  <si>
    <t xml:space="preserve">19 DE DICIEMBRE 51 EXHACIENDA </t>
  </si>
  <si>
    <t>ROGELIO MARQUEZ HERNANDEZ</t>
  </si>
  <si>
    <t>ALESSANDRA MONSERRATH MARTINEZ TERAN</t>
  </si>
  <si>
    <t>JOSE FLORES VENEGAS</t>
  </si>
  <si>
    <t>JUAN JAUREGUI IBARRA</t>
  </si>
  <si>
    <t>JOSE LUIS MUÑOZ RAMIREZ</t>
  </si>
  <si>
    <t xml:space="preserve">TOTAL DE EVENTUALES </t>
  </si>
  <si>
    <t>TOTAL</t>
  </si>
  <si>
    <t xml:space="preserve">FECHA DE INGRESO </t>
  </si>
  <si>
    <t>SEGURIDAD PUBLICA</t>
  </si>
  <si>
    <t>PROTECCION CIVIL Y BOMBEROS</t>
  </si>
  <si>
    <t>RAMON ANGEL ORTEGA ZERMEÑO</t>
  </si>
  <si>
    <t>COORDINADOR DE BOMBEROS</t>
  </si>
  <si>
    <t>JORGE MEDINA GONZALEZ</t>
  </si>
  <si>
    <t>OFICIAL</t>
  </si>
  <si>
    <t>IVAN ALEJANDRO LARIOS CORTES</t>
  </si>
  <si>
    <t>JUAN ENRIQUE ACEVES GONZALEZ</t>
  </si>
  <si>
    <t>ALVARO GONZALEZ TORRES</t>
  </si>
  <si>
    <t>TOTAL SEGURIDAD PUBLICA</t>
  </si>
  <si>
    <t xml:space="preserve">POLICIAS EVENTUALES </t>
  </si>
  <si>
    <t xml:space="preserve">ESTATUS </t>
  </si>
  <si>
    <t>EXPEDIENTE COMPLETO</t>
  </si>
  <si>
    <t xml:space="preserve">SEGURIDAD PUBLICA </t>
  </si>
  <si>
    <t>5112-200-201</t>
  </si>
  <si>
    <t>CIRILO DAVID FLORES MORALES</t>
  </si>
  <si>
    <t xml:space="preserve">ALFREDO LOZANO CORTES </t>
  </si>
  <si>
    <t xml:space="preserve">TOTAL SEGURIDAD PUBLICA </t>
  </si>
  <si>
    <t>MAGDA ALEJANDRA ACEVES HERNANDEZ</t>
  </si>
  <si>
    <t>01 DE DICIEMBRE 2015</t>
  </si>
  <si>
    <t xml:space="preserve">JOSE MARROQUIN VENEGAS </t>
  </si>
  <si>
    <t>09 DE NOVIEMBRE 2015</t>
  </si>
  <si>
    <t>CHOFER A</t>
  </si>
  <si>
    <t>CHOFER B</t>
  </si>
  <si>
    <t>JAY-01-02015-18/01</t>
  </si>
  <si>
    <t>JAY-02-02015-18/03</t>
  </si>
  <si>
    <t>JPM-01-02015-18/01</t>
  </si>
  <si>
    <t>JAY-07-02015-18/01</t>
  </si>
  <si>
    <t>JAY-08-02015-18/01</t>
  </si>
  <si>
    <t>JAY-09-02015-18/01</t>
  </si>
  <si>
    <t>JSP-05-02015-18/03</t>
  </si>
  <si>
    <t>JSP-07-02015-18/03</t>
  </si>
  <si>
    <t>JPC-03-02015-18/03</t>
  </si>
  <si>
    <t>JPC-04-02015-18/03</t>
  </si>
  <si>
    <t>JAY-10-02015-18/01</t>
  </si>
  <si>
    <t>JAY-12-02015-18/01</t>
  </si>
  <si>
    <t>JAY-13-02015-18/01</t>
  </si>
  <si>
    <t>JOM-01-02015-18/01</t>
  </si>
  <si>
    <t>JCU-02-02015-18/03</t>
  </si>
  <si>
    <t>JCU-03-02015-18/03</t>
  </si>
  <si>
    <t>JPT-01-02015-18/01</t>
  </si>
  <si>
    <t>JRC-01-02015-18/01</t>
  </si>
  <si>
    <t>JDS-01-02015-18/01</t>
  </si>
  <si>
    <t>JDS-02-02015-18/03</t>
  </si>
  <si>
    <t>JJU-01-02015-18/01</t>
  </si>
  <si>
    <t>JJU-02-02015-18/03</t>
  </si>
  <si>
    <t>JHM-01-02015-18/01</t>
  </si>
  <si>
    <t>JHM-02-02015-18/02</t>
  </si>
  <si>
    <t>JHM-03-02015-18/02</t>
  </si>
  <si>
    <t>JHM-04-02015-18/02</t>
  </si>
  <si>
    <t>JHM-05-02015-18/02</t>
  </si>
  <si>
    <t>JCT-01-02015-18/01</t>
  </si>
  <si>
    <t>JCC-01-02015-18/01</t>
  </si>
  <si>
    <t>JPL-01-02015-18/01</t>
  </si>
  <si>
    <t>JPL-02-02015-18/02</t>
  </si>
  <si>
    <t>JOP-01-02015-18/01</t>
  </si>
  <si>
    <t>JAP-01-02015-18/01</t>
  </si>
  <si>
    <t>JAP-02-02015-18/03</t>
  </si>
  <si>
    <t>JAP-03-02015-18/03</t>
  </si>
  <si>
    <t>JAP-04-02015-18/03</t>
  </si>
  <si>
    <t>JAP-05-02015-18/03</t>
  </si>
  <si>
    <t>JAP-06-02015-18/03</t>
  </si>
  <si>
    <t>JDR-01-02015-18/01</t>
  </si>
  <si>
    <t>JSM-02-02015-18/02</t>
  </si>
  <si>
    <t>JSM-03-02015-18/02</t>
  </si>
  <si>
    <t>JSM-04-02015-18/02</t>
  </si>
  <si>
    <t>JSM-05-02015-18/03</t>
  </si>
  <si>
    <t>JMS-08-02015-18/03</t>
  </si>
  <si>
    <t>JSM-11-02015-18/03</t>
  </si>
  <si>
    <t>JSM-12-02015-18/03</t>
  </si>
  <si>
    <t>JSM-13-02015-18/03</t>
  </si>
  <si>
    <t>JSG-01-02015-18/01</t>
  </si>
  <si>
    <t>JSG-03-02015-18/02</t>
  </si>
  <si>
    <t>JSG-16-02015-18/03</t>
  </si>
  <si>
    <t>JSG-17-02015-18/03</t>
  </si>
  <si>
    <t>JSG-18-02015-18/03</t>
  </si>
  <si>
    <t>JSG-19-02015-18/03</t>
  </si>
  <si>
    <t>JSG-21-02015-18/03</t>
  </si>
  <si>
    <t>JSG-23-02015-18/03</t>
  </si>
  <si>
    <t>JSG-26-02015-18/03</t>
  </si>
  <si>
    <t>JSG-04-02015-18/02</t>
  </si>
  <si>
    <t>JSG-05-02015-18/03</t>
  </si>
  <si>
    <t>JSG-06-02015-18/03</t>
  </si>
  <si>
    <t>JSG-07-02015-18/03</t>
  </si>
  <si>
    <t>RAMIRO VELAZQUEZ VALLIN</t>
  </si>
  <si>
    <t>DIONISIO VIZCARRA GAMON</t>
  </si>
  <si>
    <t>MARIA ANGELICA DE LEON PONCE</t>
  </si>
  <si>
    <t>JCT-03-02015-18/03</t>
  </si>
  <si>
    <t>08 DE ENERO 2016</t>
  </si>
  <si>
    <t>JESUS ALEJANDRO CUELLAR ALVAREZ</t>
  </si>
  <si>
    <t xml:space="preserve">LEONEL AGUAYO CARDENAS </t>
  </si>
  <si>
    <t>DIRECTOR</t>
  </si>
  <si>
    <t>16 DE AGOSTO 2015</t>
  </si>
  <si>
    <t xml:space="preserve">01 DE OCTUBRE 2015 </t>
  </si>
  <si>
    <t xml:space="preserve">ANGEL CRUZ CABRERA </t>
  </si>
  <si>
    <t>JSP-02-02015-18/03</t>
  </si>
  <si>
    <t>C. CLEMENTE OROZCO NTE. NO. 28 LOC. ATEQUIZA, IXTLAHUACAN DE LOS MEMBRILLOS</t>
  </si>
  <si>
    <t>MARTHA GOMEZ SUAREZ</t>
  </si>
  <si>
    <t>03 DE ABRIL 2016</t>
  </si>
  <si>
    <t>MANUEL ESPINOZA VELAZQUEZ</t>
  </si>
  <si>
    <t xml:space="preserve">OFICIAL EVENTUAL </t>
  </si>
  <si>
    <t>JOSE ROBERTO PLASCENCIA VELAZQUEZ</t>
  </si>
  <si>
    <t>EMPEDRADOR</t>
  </si>
  <si>
    <t>16 DE ABRIL 2016</t>
  </si>
  <si>
    <t>MOISES TORRES RAMIREZ</t>
  </si>
  <si>
    <t>NELIDA GUADALUPE  SILVA CISNEROS</t>
  </si>
  <si>
    <t>JCT_02-02015-18/03</t>
  </si>
  <si>
    <t>12 DE ENERO 2016</t>
  </si>
  <si>
    <t>16 DE OCTUBRE 2011</t>
  </si>
  <si>
    <t>01 DE MAYO 2014</t>
  </si>
  <si>
    <t>16 DE MAYO 2012</t>
  </si>
  <si>
    <t>01 DE FEBRERO 2012</t>
  </si>
  <si>
    <t>01 DE AGOSTO 2014</t>
  </si>
  <si>
    <t>MARIO ALBERTO CERVANTES ELIZONDO</t>
  </si>
  <si>
    <t>MARIA ROSARIO HERNANDEZ ACEVEZ</t>
  </si>
  <si>
    <t>16 DE OCTUBRE 2012</t>
  </si>
  <si>
    <t>04 DE ENERO 1999</t>
  </si>
  <si>
    <t>16 DE MARZO 2010</t>
  </si>
  <si>
    <t>01 DE ENERO 2010</t>
  </si>
  <si>
    <t>16 DE ENERO 2013</t>
  </si>
  <si>
    <t>01 DE JUNIO 2013</t>
  </si>
  <si>
    <t>01 DE ABRIL 2013</t>
  </si>
  <si>
    <t>01 DE JULIO 2010</t>
  </si>
  <si>
    <t>01 DE SEPTIEMBRE 2010</t>
  </si>
  <si>
    <t>22 DE ABRIL 2016</t>
  </si>
  <si>
    <t>16 DE MAYO 2010</t>
  </si>
  <si>
    <t>16 DE FEBRERO 2010</t>
  </si>
  <si>
    <t>PAGO DE SUELDO COMO AUXILIAR DE ASEO PUBLICO EVENTUAL EN LA PLAZA DE EX HACIENDA CORRESPONDIENTE A LA 2 DA QNA DE OCTUBRE 2016</t>
  </si>
  <si>
    <t>PAGO COMO AUXILIAR EVENTUAL DE PARQUES Y JARDINES CORRESPONDIENTE A LA 2 DA QNA DE OCTUBRE DE 2016</t>
  </si>
  <si>
    <t>PAGO COMO TRABAJADOR EVENTUAL EN EL COMEDOR COMUNITARIO DE EX HACIENDA CORRESPONDIENTE A LA 2 DA QNA DE OCTUBRE DE 2016</t>
  </si>
  <si>
    <t xml:space="preserve">JULIO CESAR TAPIA MURGUIA </t>
  </si>
  <si>
    <t>13 DE OCTUBRE 2016</t>
  </si>
  <si>
    <t>JOSE ROBERTO ROBLES VELAZQUEZ</t>
  </si>
  <si>
    <t>VIALIDAD Y TRANSITO</t>
  </si>
  <si>
    <t>01 DE DICIEMBRE 2016</t>
  </si>
  <si>
    <t>MOISES ARON CUELLAR FLORES</t>
  </si>
  <si>
    <t>AGENTE DE VIALIDAD</t>
  </si>
  <si>
    <t>MARTIN BERNAL RUVALCABA</t>
  </si>
  <si>
    <t>JSG-25-02015-18/03</t>
  </si>
  <si>
    <t>JSG-02-02015-18/03</t>
  </si>
  <si>
    <t>JAY-03-02015-18/01</t>
  </si>
  <si>
    <t>JAY-04-02015-18/03</t>
  </si>
  <si>
    <t>JAY-05-02015-18/01</t>
  </si>
  <si>
    <t>JAY-06-02015-18/01</t>
  </si>
  <si>
    <t>JOP-02-02015-18/02</t>
  </si>
  <si>
    <t>JOP-03-02015-18/03</t>
  </si>
  <si>
    <t>JSP-03-02015-18/03</t>
  </si>
  <si>
    <t>JPC-01-02015-18/02</t>
  </si>
  <si>
    <t>JPC-02-02015-18/03</t>
  </si>
  <si>
    <t>JCP-05-02015-18/03</t>
  </si>
  <si>
    <t>JSP-01-02015-18/01</t>
  </si>
  <si>
    <t>01 DE ENERO 2017</t>
  </si>
  <si>
    <t>COMISARIO</t>
  </si>
  <si>
    <t>JCU-01-02015-18/01</t>
  </si>
  <si>
    <t>JPT-02-02015-18/03</t>
  </si>
  <si>
    <t>PROMOTOR TURISTICO</t>
  </si>
  <si>
    <t>JCP-06-02015-18/03</t>
  </si>
  <si>
    <t>AUXILIAR DE ASEO PUBLICO B</t>
  </si>
  <si>
    <t>AUXILIAR DE ALUMBRADO PUBLICO</t>
  </si>
  <si>
    <t>JOP-04-02015-18/03</t>
  </si>
  <si>
    <t>AUXILIAR DE PARQUES Y JARDINES C</t>
  </si>
  <si>
    <t>MANTENIMIENTO DE UNIDAD DEPORTIVA</t>
  </si>
  <si>
    <t>INTENDENTE D</t>
  </si>
  <si>
    <t>PARAMEDICO MOTORIZADO</t>
  </si>
  <si>
    <t>INTENDENTE C</t>
  </si>
  <si>
    <t>AUXILIAR DE PARQUES Y JARDINES D</t>
  </si>
  <si>
    <t>JAP-08-02015-18/04</t>
  </si>
  <si>
    <t>JSM-14-02015-18/03</t>
  </si>
  <si>
    <t>JSG-24-02015-18/03</t>
  </si>
  <si>
    <t>JSG-28-02015-18/02</t>
  </si>
  <si>
    <t>JSG-30-02015-18/03</t>
  </si>
  <si>
    <t>JSG-31-02015-18/03</t>
  </si>
  <si>
    <t>JSG-32-02015-18/03</t>
  </si>
  <si>
    <t>JSG-33-02015-18/03</t>
  </si>
  <si>
    <t>JSG-34-02015-18/03</t>
  </si>
  <si>
    <t>JSG-35-02015-18/03</t>
  </si>
  <si>
    <t>INSPECTOR DE ASEO PUBLICO</t>
  </si>
  <si>
    <t>SUPERVISOR DE PARQUES Y JARDINES</t>
  </si>
  <si>
    <t>MANTENIMIENTO DE PANTEONES</t>
  </si>
  <si>
    <t>INTENDENTE A</t>
  </si>
  <si>
    <t>JPT-03-02015-18/04</t>
  </si>
  <si>
    <t>AUXILIAR AGUA POTABLE B</t>
  </si>
  <si>
    <t>AUXILIAR DE PLANTA DE TRATAMIENTO</t>
  </si>
  <si>
    <t>JAP-10-02015-18/03</t>
  </si>
  <si>
    <t>V</t>
  </si>
  <si>
    <t>JAP-09-02015-18/05</t>
  </si>
  <si>
    <t>JSG-08-02015-18/04</t>
  </si>
  <si>
    <t>JSG-09-02015-18/02</t>
  </si>
  <si>
    <t>JSG-10-02015-18/02</t>
  </si>
  <si>
    <t>JSG-11-02015-18/04</t>
  </si>
  <si>
    <t>JSG-13-02015-18/04</t>
  </si>
  <si>
    <t>JSG-12-02015-18/05</t>
  </si>
  <si>
    <t>11 DE ENERO 2017</t>
  </si>
  <si>
    <t>16 DE ENERO 2017</t>
  </si>
  <si>
    <t>EYMARD CUITLAHUAC BENITEZ LLAMAS</t>
  </si>
  <si>
    <t>ALBAÑIL</t>
  </si>
  <si>
    <t>03 DE MARZO 2017</t>
  </si>
  <si>
    <t>PRICILIA DE LA PAZ GARCIA PEREZ</t>
  </si>
  <si>
    <t>DAVID LEON CORTES</t>
  </si>
  <si>
    <t>JPC-01-02015-18/01</t>
  </si>
  <si>
    <t>SE TERMINO SU LICENCIA EL DIA 01 DE MARZO DEL 2017</t>
  </si>
  <si>
    <t>ALFREDO ALVAREZ HUERTA</t>
  </si>
  <si>
    <t>ECOLOGIA</t>
  </si>
  <si>
    <t>16 DE MARZO 2017</t>
  </si>
  <si>
    <t>01 DE ENERO2017</t>
  </si>
  <si>
    <t>EVERARDO GONZALEZ CARMONA</t>
  </si>
  <si>
    <t>05 DE ABRIL 2017</t>
  </si>
  <si>
    <t>ANABEL VARGAS GARCIA</t>
  </si>
  <si>
    <t>04 DE ABRIL 2017</t>
  </si>
  <si>
    <t>06 DE ABRIL 2017</t>
  </si>
  <si>
    <t xml:space="preserve">OFICIAL </t>
  </si>
  <si>
    <t>LUIS DAVID ALMEIDA RENDON</t>
  </si>
  <si>
    <t>20 DE JUNIO 2017</t>
  </si>
  <si>
    <t>BEATRIS VELAZQUEZ BELTRAN</t>
  </si>
  <si>
    <t>01 DE JULIO 2017</t>
  </si>
  <si>
    <t>LIZBETH ALEJANDRA SALAZAR VENEGAS</t>
  </si>
  <si>
    <t>ERIK JAFET LARIOS ALVAREZ</t>
  </si>
  <si>
    <t xml:space="preserve">LUIS CARLOS PRECIADO MEDINA </t>
  </si>
  <si>
    <t>JSP-08-02015-18/03</t>
  </si>
  <si>
    <t>29 DE FEBRERO 2016</t>
  </si>
  <si>
    <t>04 DE JULIO 2017</t>
  </si>
  <si>
    <t>28 DE JULIO 2017</t>
  </si>
  <si>
    <t>03 DE AGOSTO 2017</t>
  </si>
  <si>
    <t>MANUEL JESUS RUIZ OROZCO</t>
  </si>
  <si>
    <t>JSM-07-02015-18/03</t>
  </si>
  <si>
    <t>01 DE JULIO 2013</t>
  </si>
  <si>
    <t>8 DE DICIEMBRE 2017</t>
  </si>
  <si>
    <t xml:space="preserve">VIGILANTE EVENTUAL </t>
  </si>
  <si>
    <t>VIGILANTE</t>
  </si>
  <si>
    <t>6 DE ENERO 2018</t>
  </si>
  <si>
    <t>11 DE ENERO 2018</t>
  </si>
  <si>
    <t>21 DE ENERO 2018</t>
  </si>
  <si>
    <t>16 DE ENERO 2018</t>
  </si>
  <si>
    <t>ASTRID ELIZABETH MACIEL SOLIS</t>
  </si>
  <si>
    <t>01 DE FEBRERO 2017</t>
  </si>
  <si>
    <t>5 DE FEBRERO 2018</t>
  </si>
  <si>
    <t>15 DE FEBRERO 2018</t>
  </si>
  <si>
    <t>16 DE FEBRERO 2018</t>
  </si>
  <si>
    <t>ALEJANDRO DE ANDA VELOZ</t>
  </si>
  <si>
    <t>01 DE MARZO 2018</t>
  </si>
  <si>
    <t>ESTHER GABRIELA PADILLA GUTIERREZ</t>
  </si>
  <si>
    <t>16 DE MARZO 2018</t>
  </si>
  <si>
    <t>11 DE MARZO 2018</t>
  </si>
  <si>
    <t>13 DE MARZO 2018</t>
  </si>
  <si>
    <t>14 DE MARZO 2018</t>
  </si>
  <si>
    <t>MONICA ISABEL ALVAREZ TORRES</t>
  </si>
  <si>
    <t>23 DE MARZO 2018</t>
  </si>
  <si>
    <t>JSM-15-02015-18/03</t>
  </si>
  <si>
    <t>16 DE ABRIL 2018</t>
  </si>
  <si>
    <t>LIZETH ALEJANDRA MEZA ELIAS</t>
  </si>
  <si>
    <t>INFORMATICA</t>
  </si>
  <si>
    <t>MIRIAM YUKARI GARCIA CURIEL</t>
  </si>
  <si>
    <t>SERVICIOS GENERALES</t>
  </si>
  <si>
    <t>ABRAHAM VENEGAS REYES</t>
  </si>
  <si>
    <t>23 DE ABRIL 2018</t>
  </si>
  <si>
    <t>JOSE MARIA BARRERA TAVAREZ</t>
  </si>
  <si>
    <t>12 DE ABRIL 2018</t>
  </si>
  <si>
    <t>JOSE ENRIQUE MEDELES HERNANDEZ</t>
  </si>
  <si>
    <t>19 DE ABRIL 2018</t>
  </si>
  <si>
    <t>20 DE ABRIL 2018</t>
  </si>
  <si>
    <t>AUXILIAR DE INFORMATICA</t>
  </si>
  <si>
    <t>ARCHIVO</t>
  </si>
  <si>
    <t>JIN-01-02015-18/03</t>
  </si>
  <si>
    <t xml:space="preserve">OPERADOR DE PIPA </t>
  </si>
  <si>
    <t>JAP-07-02015-18/04</t>
  </si>
  <si>
    <t>ECO GUARDIAS</t>
  </si>
  <si>
    <t>JPT-04-02015-18/03</t>
  </si>
  <si>
    <t>MARIA DELGADILLO HUERTA</t>
  </si>
  <si>
    <t>J. JESUS MORALES SANCHEZ</t>
  </si>
  <si>
    <t>2 DE MAYO 2018</t>
  </si>
  <si>
    <t>02 DE MAYO 2018</t>
  </si>
  <si>
    <t>ASPIRANTE A POLICIA</t>
  </si>
  <si>
    <t>POLICIA TERCERO</t>
  </si>
  <si>
    <t>POLICIA</t>
  </si>
  <si>
    <t>AARON ISRAEL CARRERO GARCIA</t>
  </si>
  <si>
    <t>JSM-10-02015-18/03</t>
  </si>
  <si>
    <t>31 DE MAYO 2018</t>
  </si>
  <si>
    <t>MARTHA ANAID MURGUIA ACEVES</t>
  </si>
  <si>
    <t>INSTITUTO DE LA MUJER Y JUEVENTUD</t>
  </si>
  <si>
    <t>06 DE JUNIO 2018</t>
  </si>
  <si>
    <t>UNIDAD DE TRANSPARENCIA</t>
  </si>
  <si>
    <t>25 DE MAYO 2018</t>
  </si>
  <si>
    <t>NOMINA CORRESPONDIENTE DEL 16 AL 30 DE JUNIO DE 2018</t>
  </si>
  <si>
    <t xml:space="preserve">TALLERISTAS </t>
  </si>
  <si>
    <t>JOSE LEOBARDO ESPARZA RAZO</t>
  </si>
  <si>
    <t xml:space="preserve">TALLERISTA </t>
  </si>
  <si>
    <t xml:space="preserve">CASA DE LA CULTURA </t>
  </si>
  <si>
    <t>ALVARO SOLORZANO CARBAJAL</t>
  </si>
  <si>
    <t xml:space="preserve">GEORGINA ELIZABETH ANGULO BALLESTEROS </t>
  </si>
  <si>
    <t>VICTORIA BECERRA RODRIGUEZ</t>
  </si>
  <si>
    <t>XITLALLI ABIGAIL SUAREZ CURIEL</t>
  </si>
  <si>
    <t>MA. DEL SOCORRO OROZCO MAYORGA</t>
  </si>
  <si>
    <t>FRANCISCO DANIEL ZAVALA URENDA</t>
  </si>
  <si>
    <t>ROBERTO CARLOS CALDERON CUELLAR</t>
  </si>
  <si>
    <t>REYNA GUADALUPE CUELLAR ALVAREZ</t>
  </si>
  <si>
    <t>ISMENI MARIBEL RUIZ MUÑOZ</t>
  </si>
  <si>
    <t>VICTOR MARTIN LARA MARTINEZ</t>
  </si>
  <si>
    <t>NOMINA CORRESPONDIENTE DEL 01 AL 30 DE JUNIO DE 2018</t>
  </si>
  <si>
    <t>AIDA CUELLAR VILLARUEL</t>
  </si>
  <si>
    <t>JAY-11-02015-18/01</t>
  </si>
  <si>
    <t>14 DE JUNIO 2018</t>
  </si>
  <si>
    <t>MA DOLORES LOURDES BRICIO PEREZ</t>
  </si>
  <si>
    <t>15 DE JUNIO 2018</t>
  </si>
  <si>
    <t>ALFREDO MAGALLON TEJEDA</t>
  </si>
  <si>
    <t>FILIBERTO ISRAEL MACIAS GONZALEZ</t>
  </si>
  <si>
    <t>…</t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</si>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</sst>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7" fillId="0" borderId="0" xfId="0" applyFont="1" applyFill="1" applyBorder="1" applyAlignment="1">
      <alignment horizontal="left"/>
    </xf>
    <xf numFmtId="0" fontId="5" fillId="0" borderId="0" xfId="0" applyFont="1"/>
    <xf numFmtId="4" fontId="5" fillId="0" borderId="0" xfId="0" applyNumberFormat="1" applyFont="1"/>
    <xf numFmtId="4" fontId="6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4" fontId="7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" fontId="7" fillId="0" borderId="0" xfId="1" applyNumberFormat="1" applyFont="1" applyFill="1" applyBorder="1"/>
    <xf numFmtId="0" fontId="8" fillId="0" borderId="0" xfId="0" applyFont="1" applyFill="1" applyBorder="1"/>
    <xf numFmtId="4" fontId="6" fillId="0" borderId="0" xfId="1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4" fontId="7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5" fillId="0" borderId="0" xfId="0" applyFont="1" applyFill="1"/>
    <xf numFmtId="4" fontId="5" fillId="0" borderId="0" xfId="0" applyNumberFormat="1" applyFont="1" applyFill="1"/>
    <xf numFmtId="0" fontId="9" fillId="0" borderId="0" xfId="0" applyFont="1"/>
    <xf numFmtId="4" fontId="5" fillId="0" borderId="0" xfId="0" applyNumberFormat="1" applyFont="1" applyBorder="1"/>
    <xf numFmtId="4" fontId="5" fillId="0" borderId="0" xfId="1" applyNumberFormat="1" applyFont="1" applyFill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" fontId="5" fillId="0" borderId="0" xfId="0" applyNumberFormat="1" applyFont="1" applyAlignment="1">
      <alignment horizontal="right"/>
    </xf>
    <xf numFmtId="4" fontId="9" fillId="0" borderId="0" xfId="0" applyNumberFormat="1" applyFont="1"/>
    <xf numFmtId="0" fontId="5" fillId="2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4" fontId="5" fillId="0" borderId="0" xfId="0" applyNumberFormat="1" applyFont="1" applyFill="1" applyBorder="1"/>
    <xf numFmtId="4" fontId="8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NumberFormat="1" applyFont="1" applyFill="1" applyAlignment="1">
      <alignment horizontal="right"/>
    </xf>
    <xf numFmtId="4" fontId="8" fillId="0" borderId="0" xfId="1" applyNumberFormat="1" applyFont="1" applyFill="1" applyBorder="1"/>
    <xf numFmtId="4" fontId="8" fillId="0" borderId="0" xfId="0" applyNumberFormat="1" applyFont="1" applyFill="1"/>
    <xf numFmtId="4" fontId="8" fillId="0" borderId="0" xfId="0" applyNumberFormat="1" applyFont="1" applyBorder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11" fillId="0" borderId="0" xfId="0" applyNumberFormat="1" applyFont="1"/>
    <xf numFmtId="0" fontId="8" fillId="3" borderId="0" xfId="0" applyFont="1" applyFill="1"/>
    <xf numFmtId="43" fontId="8" fillId="3" borderId="0" xfId="0" applyNumberFormat="1" applyFont="1" applyFill="1"/>
    <xf numFmtId="0" fontId="0" fillId="2" borderId="0" xfId="0" applyFill="1"/>
    <xf numFmtId="4" fontId="0" fillId="0" borderId="0" xfId="0" applyNumberFormat="1"/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9" fontId="6" fillId="4" borderId="1" xfId="3" applyNumberFormat="1" applyFont="1" applyFill="1" applyBorder="1" applyAlignment="1" applyProtection="1">
      <alignment horizontal="center"/>
      <protection locked="0"/>
    </xf>
    <xf numFmtId="4" fontId="12" fillId="0" borderId="0" xfId="0" applyNumberFormat="1" applyFont="1"/>
    <xf numFmtId="2" fontId="0" fillId="0" borderId="0" xfId="0" applyNumberFormat="1"/>
    <xf numFmtId="0" fontId="0" fillId="0" borderId="0" xfId="0" applyFill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6" fillId="0" borderId="0" xfId="0" applyNumberFormat="1" applyFont="1" applyFill="1" applyAlignment="1">
      <alignment horizontal="right"/>
    </xf>
    <xf numFmtId="4" fontId="6" fillId="0" borderId="0" xfId="1" applyNumberFormat="1" applyFont="1" applyFill="1" applyBorder="1" applyAlignment="1"/>
    <xf numFmtId="4" fontId="6" fillId="0" borderId="0" xfId="0" applyNumberFormat="1" applyFont="1" applyFill="1" applyAlignment="1"/>
    <xf numFmtId="0" fontId="6" fillId="0" borderId="0" xfId="0" applyFont="1"/>
    <xf numFmtId="0" fontId="6" fillId="0" borderId="0" xfId="0" applyFont="1" applyFill="1"/>
    <xf numFmtId="0" fontId="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0" fillId="0" borderId="0" xfId="0" applyFont="1"/>
    <xf numFmtId="0" fontId="5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0" applyFont="1"/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Alignment="1">
      <alignment horizontal="center"/>
    </xf>
    <xf numFmtId="4" fontId="0" fillId="0" borderId="0" xfId="0" applyNumberFormat="1" applyFill="1"/>
    <xf numFmtId="15" fontId="5" fillId="0" borderId="0" xfId="0" applyNumberFormat="1" applyFont="1"/>
    <xf numFmtId="0" fontId="6" fillId="2" borderId="0" xfId="0" applyFont="1" applyFill="1" applyAlignment="1">
      <alignment horizontal="right"/>
    </xf>
    <xf numFmtId="4" fontId="5" fillId="0" borderId="0" xfId="1" applyNumberFormat="1" applyFont="1" applyBorder="1" applyAlignment="1">
      <alignment horizontal="right"/>
    </xf>
    <xf numFmtId="4" fontId="5" fillId="0" borderId="0" xfId="1" applyNumberFormat="1" applyFont="1" applyBorder="1"/>
    <xf numFmtId="0" fontId="8" fillId="0" borderId="0" xfId="0" applyFont="1" applyAlignment="1"/>
    <xf numFmtId="0" fontId="4" fillId="0" borderId="0" xfId="0" applyFont="1" applyFill="1" applyAlignment="1">
      <alignment horizontal="center"/>
    </xf>
    <xf numFmtId="2" fontId="0" fillId="0" borderId="0" xfId="0" applyNumberFormat="1" applyFill="1"/>
    <xf numFmtId="0" fontId="6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right"/>
    </xf>
    <xf numFmtId="0" fontId="9" fillId="0" borderId="0" xfId="0" applyFont="1" applyFill="1"/>
    <xf numFmtId="49" fontId="0" fillId="0" borderId="0" xfId="0" applyNumberFormat="1" applyFill="1"/>
    <xf numFmtId="49" fontId="0" fillId="0" borderId="0" xfId="0" applyNumberFormat="1"/>
    <xf numFmtId="49" fontId="5" fillId="0" borderId="0" xfId="0" applyNumberFormat="1" applyFont="1" applyFill="1" applyAlignment="1">
      <alignment horizontal="right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2" borderId="0" xfId="0" applyFont="1" applyFill="1"/>
    <xf numFmtId="4" fontId="5" fillId="3" borderId="0" xfId="0" applyNumberFormat="1" applyFont="1" applyFill="1"/>
    <xf numFmtId="49" fontId="5" fillId="3" borderId="0" xfId="0" applyNumberFormat="1" applyFont="1" applyFill="1" applyAlignment="1">
      <alignment horizontal="right"/>
    </xf>
    <xf numFmtId="0" fontId="5" fillId="3" borderId="0" xfId="0" applyFont="1" applyFill="1" applyBorder="1"/>
    <xf numFmtId="0" fontId="5" fillId="2" borderId="0" xfId="0" applyFont="1" applyFill="1" applyBorder="1"/>
    <xf numFmtId="0" fontId="5" fillId="3" borderId="0" xfId="0" applyFont="1" applyFill="1"/>
    <xf numFmtId="0" fontId="5" fillId="4" borderId="0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Millares" xfId="1" builtinId="3"/>
    <cellStyle name="Millares 2 10" xfId="2"/>
    <cellStyle name="Normal" xfId="0" builtinId="0"/>
    <cellStyle name="Normal 2 4" xfId="3"/>
  </cellStyles>
  <dxfs count="0"/>
  <tableStyles count="0" defaultTableStyle="TableStyleMedium9" defaultPivotStyle="PivotStyleLight16"/>
  <colors>
    <mruColors>
      <color rgb="FFFF00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K220"/>
  <sheetViews>
    <sheetView topLeftCell="H1" zoomScale="80" zoomScaleNormal="80" workbookViewId="0">
      <selection activeCell="K31" sqref="K31"/>
    </sheetView>
  </sheetViews>
  <sheetFormatPr baseColWidth="10" defaultRowHeight="15" x14ac:dyDescent="0.25"/>
  <cols>
    <col min="1" max="1" width="11.42578125" style="2"/>
    <col min="2" max="2" width="6.42578125" customWidth="1"/>
    <col min="3" max="3" width="45.7109375" bestFit="1" customWidth="1"/>
    <col min="4" max="4" width="33" customWidth="1"/>
    <col min="5" max="5" width="28" customWidth="1"/>
    <col min="6" max="6" width="15.140625" customWidth="1"/>
    <col min="7" max="7" width="22.85546875" customWidth="1"/>
    <col min="8" max="8" width="6" customWidth="1"/>
    <col min="9" max="9" width="15.42578125" customWidth="1"/>
    <col min="12" max="12" width="14.85546875" style="2" customWidth="1"/>
    <col min="15" max="15" width="20.5703125" customWidth="1"/>
    <col min="20" max="20" width="15.140625" customWidth="1"/>
    <col min="21" max="21" width="15" customWidth="1"/>
    <col min="22" max="22" width="21" customWidth="1"/>
    <col min="23" max="23" width="24.7109375" customWidth="1"/>
    <col min="32" max="32" width="11.7109375" bestFit="1" customWidth="1"/>
  </cols>
  <sheetData>
    <row r="1" spans="2:34" ht="15.75" x14ac:dyDescent="0.25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2"/>
      <c r="W1" s="2"/>
      <c r="X1" s="2"/>
      <c r="Y1" s="2"/>
      <c r="Z1" s="2"/>
      <c r="AA1" s="2"/>
    </row>
    <row r="2" spans="2:34" ht="15.75" x14ac:dyDescent="0.25">
      <c r="B2" s="120" t="s">
        <v>508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2"/>
      <c r="W2" s="2"/>
      <c r="X2" s="2"/>
      <c r="Y2" s="2"/>
      <c r="Z2" s="2"/>
      <c r="AA2" s="2"/>
    </row>
    <row r="3" spans="2:34" ht="15.75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104"/>
      <c r="M3" s="38"/>
      <c r="N3" s="38"/>
      <c r="O3" s="38"/>
      <c r="P3" s="38"/>
      <c r="Q3" s="38"/>
      <c r="R3" s="38"/>
      <c r="S3" s="38"/>
      <c r="T3" s="38"/>
      <c r="U3" s="40"/>
      <c r="V3" s="2"/>
      <c r="W3" s="2"/>
      <c r="X3" s="2"/>
      <c r="Y3" s="2"/>
      <c r="Z3" s="2"/>
      <c r="AA3" s="2"/>
    </row>
    <row r="4" spans="2:34" ht="15.75" x14ac:dyDescent="0.25"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  <c r="U4" s="41" t="s">
        <v>20</v>
      </c>
      <c r="V4" s="9" t="s">
        <v>21</v>
      </c>
      <c r="W4" s="9" t="s">
        <v>22</v>
      </c>
      <c r="X4" s="9" t="s">
        <v>23</v>
      </c>
      <c r="Y4" s="2"/>
      <c r="Z4" s="9" t="s">
        <v>24</v>
      </c>
      <c r="AA4" s="9" t="s">
        <v>25</v>
      </c>
    </row>
    <row r="5" spans="2:34" ht="15.75" x14ac:dyDescent="0.25">
      <c r="B5" s="2"/>
      <c r="C5" s="8" t="s">
        <v>26</v>
      </c>
      <c r="D5" s="4"/>
      <c r="E5" s="4"/>
      <c r="F5" s="5"/>
      <c r="G5" s="5"/>
      <c r="H5" s="5"/>
      <c r="I5" s="11"/>
      <c r="J5" s="2"/>
      <c r="K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34" ht="15.75" x14ac:dyDescent="0.25">
      <c r="B6" s="33">
        <v>1</v>
      </c>
      <c r="C6" s="3" t="s">
        <v>27</v>
      </c>
      <c r="D6" s="4" t="s">
        <v>28</v>
      </c>
      <c r="E6" s="4" t="s">
        <v>29</v>
      </c>
      <c r="F6" s="5" t="s">
        <v>30</v>
      </c>
      <c r="G6" s="5" t="s">
        <v>250</v>
      </c>
      <c r="H6" s="5" t="s">
        <v>31</v>
      </c>
      <c r="I6" s="12">
        <v>25985</v>
      </c>
      <c r="J6" s="21"/>
      <c r="K6" s="10"/>
      <c r="L6" s="67"/>
      <c r="M6" s="2"/>
      <c r="N6" s="2"/>
      <c r="O6" s="10">
        <f t="shared" ref="O6:O33" si="0">I6+J6+K6+L6+M6+N6</f>
        <v>25985</v>
      </c>
      <c r="P6" s="21">
        <v>5678.47</v>
      </c>
      <c r="Q6" s="2"/>
      <c r="R6" s="2"/>
      <c r="S6" s="2"/>
      <c r="T6" s="10">
        <f>SUM(O6-P6-Q6-R6-S6)</f>
        <v>20306.53</v>
      </c>
      <c r="U6" s="43"/>
      <c r="V6" s="13"/>
      <c r="W6" s="13"/>
      <c r="X6" s="9" t="s">
        <v>32</v>
      </c>
      <c r="Y6" s="2"/>
      <c r="Z6" s="9" t="s">
        <v>33</v>
      </c>
      <c r="AA6" s="2"/>
    </row>
    <row r="7" spans="2:34" ht="15.75" x14ac:dyDescent="0.25">
      <c r="B7" s="33">
        <v>2</v>
      </c>
      <c r="C7" s="3" t="s">
        <v>34</v>
      </c>
      <c r="D7" s="4" t="s">
        <v>35</v>
      </c>
      <c r="E7" s="4" t="s">
        <v>29</v>
      </c>
      <c r="F7" s="5" t="s">
        <v>39</v>
      </c>
      <c r="G7" s="5" t="s">
        <v>251</v>
      </c>
      <c r="H7" s="5" t="s">
        <v>36</v>
      </c>
      <c r="I7" s="12">
        <v>2866.5</v>
      </c>
      <c r="J7" s="21"/>
      <c r="K7" s="10"/>
      <c r="L7" s="67"/>
      <c r="M7" s="10"/>
      <c r="N7" s="2"/>
      <c r="O7" s="10">
        <f t="shared" si="0"/>
        <v>2866.5</v>
      </c>
      <c r="P7" s="21">
        <v>45.12</v>
      </c>
      <c r="Q7" s="2"/>
      <c r="R7" s="2"/>
      <c r="S7" s="2"/>
      <c r="T7" s="10">
        <f t="shared" ref="T7:T32" si="1">SUM(O7-P7-Q7-R7-S7)</f>
        <v>2821.38</v>
      </c>
      <c r="U7" s="43"/>
      <c r="V7" s="68"/>
      <c r="W7" s="93"/>
      <c r="X7" s="9" t="s">
        <v>37</v>
      </c>
      <c r="Y7" s="2"/>
      <c r="Z7" s="9" t="s">
        <v>33</v>
      </c>
      <c r="AA7" s="2"/>
    </row>
    <row r="8" spans="2:34" ht="15.75" x14ac:dyDescent="0.25">
      <c r="B8" s="33">
        <v>3</v>
      </c>
      <c r="C8" s="3" t="s">
        <v>40</v>
      </c>
      <c r="D8" s="4" t="s">
        <v>41</v>
      </c>
      <c r="E8" s="4" t="s">
        <v>42</v>
      </c>
      <c r="F8" s="5" t="s">
        <v>30</v>
      </c>
      <c r="G8" s="5" t="s">
        <v>366</v>
      </c>
      <c r="H8" s="5" t="s">
        <v>31</v>
      </c>
      <c r="I8" s="12">
        <v>14700</v>
      </c>
      <c r="J8" s="21"/>
      <c r="K8" s="10"/>
      <c r="L8" s="67"/>
      <c r="M8" s="2"/>
      <c r="N8" s="2"/>
      <c r="O8" s="10">
        <f t="shared" si="0"/>
        <v>14700</v>
      </c>
      <c r="P8" s="21">
        <v>2561.39</v>
      </c>
      <c r="Q8" s="2"/>
      <c r="R8" s="2"/>
      <c r="S8" s="2"/>
      <c r="T8" s="10">
        <f t="shared" si="1"/>
        <v>12138.61</v>
      </c>
      <c r="U8" s="46"/>
      <c r="V8" s="13"/>
      <c r="W8" s="13"/>
      <c r="X8" s="9" t="s">
        <v>32</v>
      </c>
      <c r="Y8" s="2"/>
      <c r="Z8" s="9" t="s">
        <v>33</v>
      </c>
      <c r="AA8" s="2"/>
    </row>
    <row r="9" spans="2:34" s="2" customFormat="1" ht="15.75" x14ac:dyDescent="0.25">
      <c r="B9" s="33">
        <v>4</v>
      </c>
      <c r="C9" s="3" t="s">
        <v>131</v>
      </c>
      <c r="D9" s="4" t="s">
        <v>35</v>
      </c>
      <c r="E9" s="4" t="s">
        <v>42</v>
      </c>
      <c r="F9" s="5" t="s">
        <v>39</v>
      </c>
      <c r="G9" s="5" t="s">
        <v>367</v>
      </c>
      <c r="H9" s="5" t="s">
        <v>36</v>
      </c>
      <c r="I9" s="12">
        <v>3391.5</v>
      </c>
      <c r="J9" s="21"/>
      <c r="K9" s="10"/>
      <c r="L9" s="67"/>
      <c r="N9" s="10"/>
      <c r="O9" s="10">
        <f t="shared" si="0"/>
        <v>3391.5</v>
      </c>
      <c r="P9" s="21">
        <v>122.49</v>
      </c>
      <c r="T9" s="10">
        <f t="shared" si="1"/>
        <v>3269.01</v>
      </c>
      <c r="U9" s="42"/>
      <c r="V9" s="93"/>
      <c r="W9" s="13"/>
      <c r="X9" s="9" t="s">
        <v>132</v>
      </c>
      <c r="Z9" s="9" t="s">
        <v>33</v>
      </c>
      <c r="AE9" s="73"/>
      <c r="AF9" s="73"/>
      <c r="AG9" s="73"/>
      <c r="AH9" s="73"/>
    </row>
    <row r="10" spans="2:34" ht="15.75" x14ac:dyDescent="0.25">
      <c r="B10" s="33">
        <v>5</v>
      </c>
      <c r="C10" s="3" t="s">
        <v>43</v>
      </c>
      <c r="D10" s="4" t="s">
        <v>44</v>
      </c>
      <c r="E10" s="4" t="s">
        <v>45</v>
      </c>
      <c r="F10" s="5" t="s">
        <v>39</v>
      </c>
      <c r="G10" s="5" t="s">
        <v>252</v>
      </c>
      <c r="H10" s="5" t="s">
        <v>31</v>
      </c>
      <c r="I10" s="12">
        <v>11000</v>
      </c>
      <c r="J10" s="21"/>
      <c r="K10" s="10"/>
      <c r="L10" s="67"/>
      <c r="M10" s="2"/>
      <c r="N10" s="2"/>
      <c r="O10" s="10">
        <f t="shared" si="0"/>
        <v>11000</v>
      </c>
      <c r="P10" s="21">
        <v>1711.43</v>
      </c>
      <c r="Q10" s="2"/>
      <c r="R10" s="2"/>
      <c r="S10" s="2"/>
      <c r="T10" s="10">
        <f t="shared" si="1"/>
        <v>9288.57</v>
      </c>
      <c r="U10" s="43"/>
      <c r="V10" s="13"/>
      <c r="W10" s="13"/>
      <c r="X10" s="9" t="s">
        <v>32</v>
      </c>
      <c r="Y10" s="2"/>
      <c r="Z10" s="9" t="s">
        <v>33</v>
      </c>
      <c r="AA10" s="2"/>
    </row>
    <row r="11" spans="2:34" s="2" customFormat="1" ht="15.75" x14ac:dyDescent="0.25">
      <c r="B11" s="33">
        <v>6</v>
      </c>
      <c r="C11" s="24" t="s">
        <v>442</v>
      </c>
      <c r="D11" s="4" t="s">
        <v>486</v>
      </c>
      <c r="E11" s="4" t="s">
        <v>476</v>
      </c>
      <c r="F11" s="5" t="s">
        <v>39</v>
      </c>
      <c r="G11" s="5" t="s">
        <v>488</v>
      </c>
      <c r="H11" s="5" t="s">
        <v>36</v>
      </c>
      <c r="I11" s="12">
        <v>2866.5</v>
      </c>
      <c r="J11" s="21"/>
      <c r="K11" s="10"/>
      <c r="L11" s="67"/>
      <c r="O11" s="10">
        <f t="shared" si="0"/>
        <v>2866.5</v>
      </c>
      <c r="P11" s="21">
        <v>45.12</v>
      </c>
      <c r="T11" s="10">
        <f t="shared" si="1"/>
        <v>2821.38</v>
      </c>
      <c r="U11" s="9"/>
      <c r="V11" s="24"/>
      <c r="W11" s="9"/>
      <c r="X11" s="9" t="s">
        <v>377</v>
      </c>
      <c r="Z11" s="9" t="s">
        <v>33</v>
      </c>
    </row>
    <row r="12" spans="2:34" ht="15.75" x14ac:dyDescent="0.25">
      <c r="B12" s="33">
        <v>7</v>
      </c>
      <c r="C12" s="3" t="s">
        <v>46</v>
      </c>
      <c r="D12" s="4" t="s">
        <v>47</v>
      </c>
      <c r="E12" s="4" t="s">
        <v>48</v>
      </c>
      <c r="F12" s="5" t="s">
        <v>30</v>
      </c>
      <c r="G12" s="5" t="s">
        <v>368</v>
      </c>
      <c r="H12" s="5" t="s">
        <v>31</v>
      </c>
      <c r="I12" s="12">
        <v>12070.3</v>
      </c>
      <c r="J12" s="21"/>
      <c r="K12" s="10"/>
      <c r="L12" s="67"/>
      <c r="M12" s="2"/>
      <c r="N12" s="2"/>
      <c r="O12" s="10">
        <f t="shared" si="0"/>
        <v>12070.3</v>
      </c>
      <c r="P12" s="21">
        <v>1942.61</v>
      </c>
      <c r="Q12" s="2"/>
      <c r="R12" s="2"/>
      <c r="S12" s="2"/>
      <c r="T12" s="10">
        <f t="shared" si="1"/>
        <v>10127.689999999999</v>
      </c>
      <c r="U12" s="43"/>
      <c r="V12" s="13"/>
      <c r="W12" s="13"/>
      <c r="X12" s="9" t="s">
        <v>32</v>
      </c>
      <c r="Y12" s="2"/>
      <c r="Z12" s="9" t="s">
        <v>33</v>
      </c>
      <c r="AA12" s="2"/>
    </row>
    <row r="13" spans="2:34" ht="15.75" x14ac:dyDescent="0.25">
      <c r="B13" s="33">
        <v>8</v>
      </c>
      <c r="C13" s="3" t="s">
        <v>49</v>
      </c>
      <c r="D13" s="4" t="s">
        <v>47</v>
      </c>
      <c r="E13" s="4" t="s">
        <v>48</v>
      </c>
      <c r="F13" s="5" t="s">
        <v>30</v>
      </c>
      <c r="G13" s="5" t="s">
        <v>369</v>
      </c>
      <c r="H13" s="5" t="s">
        <v>31</v>
      </c>
      <c r="I13" s="12">
        <v>12070.3</v>
      </c>
      <c r="J13" s="21"/>
      <c r="K13" s="10"/>
      <c r="L13" s="67"/>
      <c r="M13" s="2"/>
      <c r="N13" s="2"/>
      <c r="O13" s="10">
        <f t="shared" si="0"/>
        <v>12070.3</v>
      </c>
      <c r="P13" s="21">
        <v>1942.61</v>
      </c>
      <c r="Q13" s="2"/>
      <c r="R13" s="2"/>
      <c r="S13" s="2"/>
      <c r="T13" s="10">
        <f t="shared" si="1"/>
        <v>10127.689999999999</v>
      </c>
      <c r="U13" s="43"/>
      <c r="V13" s="13"/>
      <c r="W13" s="13"/>
      <c r="X13" s="9" t="s">
        <v>32</v>
      </c>
      <c r="Y13" s="2"/>
      <c r="Z13" s="9" t="s">
        <v>33</v>
      </c>
      <c r="AA13" s="2"/>
    </row>
    <row r="14" spans="2:34" ht="15.75" x14ac:dyDescent="0.25">
      <c r="B14" s="33">
        <v>9</v>
      </c>
      <c r="C14" s="3" t="s">
        <v>50</v>
      </c>
      <c r="D14" s="4" t="s">
        <v>47</v>
      </c>
      <c r="E14" s="4" t="s">
        <v>48</v>
      </c>
      <c r="F14" s="5" t="s">
        <v>30</v>
      </c>
      <c r="G14" s="5" t="s">
        <v>253</v>
      </c>
      <c r="H14" s="5" t="s">
        <v>31</v>
      </c>
      <c r="I14" s="12">
        <v>12070.3</v>
      </c>
      <c r="J14" s="21"/>
      <c r="K14" s="10"/>
      <c r="L14" s="67"/>
      <c r="M14" s="2"/>
      <c r="N14" s="2"/>
      <c r="O14" s="10">
        <f t="shared" si="0"/>
        <v>12070.3</v>
      </c>
      <c r="P14" s="21">
        <v>1942.61</v>
      </c>
      <c r="Q14" s="2"/>
      <c r="R14" s="2"/>
      <c r="S14" s="2"/>
      <c r="T14" s="10">
        <f>SUM(O14-P14-Q14-R14-S14)</f>
        <v>10127.689999999999</v>
      </c>
      <c r="U14" s="43"/>
      <c r="V14" s="68"/>
      <c r="W14" s="13"/>
      <c r="X14" s="9" t="s">
        <v>32</v>
      </c>
      <c r="Y14" s="2"/>
      <c r="Z14" s="9" t="s">
        <v>33</v>
      </c>
      <c r="AA14" s="2"/>
    </row>
    <row r="15" spans="2:34" ht="15.75" x14ac:dyDescent="0.25">
      <c r="B15" s="33">
        <v>10</v>
      </c>
      <c r="C15" s="3" t="s">
        <v>51</v>
      </c>
      <c r="D15" s="4" t="s">
        <v>47</v>
      </c>
      <c r="E15" s="4" t="s">
        <v>48</v>
      </c>
      <c r="F15" s="5" t="s">
        <v>30</v>
      </c>
      <c r="G15" s="5" t="s">
        <v>254</v>
      </c>
      <c r="H15" s="5" t="s">
        <v>31</v>
      </c>
      <c r="I15" s="12">
        <v>12070.3</v>
      </c>
      <c r="J15" s="21"/>
      <c r="K15" s="10"/>
      <c r="L15" s="67"/>
      <c r="M15" s="2"/>
      <c r="N15" s="2"/>
      <c r="O15" s="10">
        <f t="shared" si="0"/>
        <v>12070.3</v>
      </c>
      <c r="P15" s="21">
        <v>1942.61</v>
      </c>
      <c r="Q15" s="2"/>
      <c r="R15" s="2"/>
      <c r="S15" s="2"/>
      <c r="T15" s="10">
        <f t="shared" si="1"/>
        <v>10127.689999999999</v>
      </c>
      <c r="U15" s="43"/>
      <c r="V15" s="68"/>
      <c r="W15" s="13"/>
      <c r="X15" s="9" t="s">
        <v>32</v>
      </c>
      <c r="Y15" s="2"/>
      <c r="Z15" s="9" t="s">
        <v>33</v>
      </c>
      <c r="AA15" s="2"/>
    </row>
    <row r="16" spans="2:34" ht="15.75" x14ac:dyDescent="0.25">
      <c r="B16" s="33">
        <v>11</v>
      </c>
      <c r="C16" s="3" t="s">
        <v>52</v>
      </c>
      <c r="D16" s="4" t="s">
        <v>47</v>
      </c>
      <c r="E16" s="4" t="s">
        <v>48</v>
      </c>
      <c r="F16" s="5" t="s">
        <v>30</v>
      </c>
      <c r="G16" s="5" t="s">
        <v>255</v>
      </c>
      <c r="H16" s="5" t="s">
        <v>31</v>
      </c>
      <c r="I16" s="12">
        <v>12070.3</v>
      </c>
      <c r="J16" s="21"/>
      <c r="K16" s="10"/>
      <c r="L16" s="67"/>
      <c r="M16" s="2"/>
      <c r="N16" s="2"/>
      <c r="O16" s="10">
        <f t="shared" si="0"/>
        <v>12070.3</v>
      </c>
      <c r="P16" s="21">
        <v>1942.61</v>
      </c>
      <c r="Q16" s="2"/>
      <c r="R16" s="2"/>
      <c r="S16" s="2"/>
      <c r="T16" s="10">
        <f t="shared" si="1"/>
        <v>10127.689999999999</v>
      </c>
      <c r="U16" s="43"/>
      <c r="V16" s="13"/>
      <c r="W16" s="13"/>
      <c r="X16" s="9" t="s">
        <v>32</v>
      </c>
      <c r="Y16" s="2"/>
      <c r="Z16" s="9" t="s">
        <v>33</v>
      </c>
    </row>
    <row r="17" spans="2:34" ht="15.75" x14ac:dyDescent="0.25">
      <c r="B17" s="33">
        <v>12</v>
      </c>
      <c r="C17" s="3" t="s">
        <v>340</v>
      </c>
      <c r="D17" s="4" t="s">
        <v>47</v>
      </c>
      <c r="E17" s="4" t="s">
        <v>48</v>
      </c>
      <c r="F17" s="5" t="s">
        <v>30</v>
      </c>
      <c r="G17" s="5" t="s">
        <v>260</v>
      </c>
      <c r="H17" s="5" t="s">
        <v>31</v>
      </c>
      <c r="I17" s="12">
        <v>12070.3</v>
      </c>
      <c r="J17" s="21"/>
      <c r="K17" s="10"/>
      <c r="L17" s="67"/>
      <c r="M17" s="2"/>
      <c r="N17" s="2"/>
      <c r="O17" s="10">
        <f t="shared" si="0"/>
        <v>12070.3</v>
      </c>
      <c r="P17" s="21">
        <v>1942.61</v>
      </c>
      <c r="Q17" s="67"/>
      <c r="R17" s="2"/>
      <c r="S17" s="2"/>
      <c r="T17" s="10">
        <f t="shared" si="1"/>
        <v>10127.689999999999</v>
      </c>
      <c r="U17" s="30"/>
      <c r="V17" s="68"/>
      <c r="W17" s="80"/>
      <c r="X17" s="9" t="s">
        <v>32</v>
      </c>
      <c r="Y17" s="2"/>
      <c r="Z17" s="9" t="s">
        <v>33</v>
      </c>
      <c r="AE17" s="73"/>
      <c r="AF17" s="73"/>
      <c r="AG17" s="67"/>
      <c r="AH17" s="67"/>
    </row>
    <row r="18" spans="2:34" ht="15.75" x14ac:dyDescent="0.25">
      <c r="B18" s="33">
        <v>13</v>
      </c>
      <c r="C18" s="3" t="s">
        <v>53</v>
      </c>
      <c r="D18" s="4" t="s">
        <v>47</v>
      </c>
      <c r="E18" s="4" t="s">
        <v>48</v>
      </c>
      <c r="F18" s="5" t="s">
        <v>30</v>
      </c>
      <c r="G18" s="5" t="s">
        <v>261</v>
      </c>
      <c r="H18" s="5" t="s">
        <v>31</v>
      </c>
      <c r="I18" s="12">
        <v>12070.3</v>
      </c>
      <c r="J18" s="21"/>
      <c r="K18" s="10"/>
      <c r="L18" s="67"/>
      <c r="M18" s="2"/>
      <c r="N18" s="2"/>
      <c r="O18" s="10">
        <f t="shared" si="0"/>
        <v>12070.3</v>
      </c>
      <c r="P18" s="21">
        <v>1942.61</v>
      </c>
      <c r="Q18" s="2"/>
      <c r="R18" s="2"/>
      <c r="S18" s="2"/>
      <c r="T18" s="10">
        <f t="shared" si="1"/>
        <v>10127.689999999999</v>
      </c>
      <c r="U18" s="46"/>
      <c r="V18" s="13"/>
      <c r="W18" s="13"/>
      <c r="X18" s="9" t="s">
        <v>32</v>
      </c>
      <c r="Y18" s="2"/>
      <c r="Z18" s="9" t="s">
        <v>33</v>
      </c>
    </row>
    <row r="19" spans="2:34" ht="15.75" x14ac:dyDescent="0.25">
      <c r="B19" s="33">
        <v>14</v>
      </c>
      <c r="C19" s="3" t="s">
        <v>54</v>
      </c>
      <c r="D19" s="4" t="s">
        <v>47</v>
      </c>
      <c r="E19" s="4" t="s">
        <v>48</v>
      </c>
      <c r="F19" s="5" t="s">
        <v>30</v>
      </c>
      <c r="G19" s="5" t="s">
        <v>262</v>
      </c>
      <c r="H19" s="5" t="s">
        <v>31</v>
      </c>
      <c r="I19" s="12">
        <v>12070.3</v>
      </c>
      <c r="J19" s="21"/>
      <c r="K19" s="10"/>
      <c r="L19" s="67"/>
      <c r="M19" s="2"/>
      <c r="N19" s="2"/>
      <c r="O19" s="10">
        <f t="shared" si="0"/>
        <v>12070.3</v>
      </c>
      <c r="P19" s="21">
        <v>1942.61</v>
      </c>
      <c r="Q19" s="2"/>
      <c r="R19" s="2"/>
      <c r="S19" s="2"/>
      <c r="T19" s="10">
        <f t="shared" si="1"/>
        <v>10127.689999999999</v>
      </c>
      <c r="U19" s="43"/>
      <c r="V19" s="13"/>
      <c r="W19" s="13"/>
      <c r="X19" s="9" t="s">
        <v>32</v>
      </c>
      <c r="Y19" s="2"/>
      <c r="Z19" s="9" t="s">
        <v>33</v>
      </c>
    </row>
    <row r="20" spans="2:34" s="2" customFormat="1" ht="15.75" x14ac:dyDescent="0.25">
      <c r="B20" s="33">
        <v>15</v>
      </c>
      <c r="C20" s="3" t="s">
        <v>524</v>
      </c>
      <c r="D20" s="4" t="s">
        <v>47</v>
      </c>
      <c r="E20" s="4" t="s">
        <v>48</v>
      </c>
      <c r="F20" s="5" t="s">
        <v>30</v>
      </c>
      <c r="G20" s="5" t="s">
        <v>525</v>
      </c>
      <c r="H20" s="5" t="s">
        <v>31</v>
      </c>
      <c r="I20" s="12">
        <v>12070.3</v>
      </c>
      <c r="J20" s="21"/>
      <c r="K20" s="10"/>
      <c r="L20" s="67"/>
      <c r="O20" s="10">
        <f t="shared" si="0"/>
        <v>12070.3</v>
      </c>
      <c r="P20" s="21">
        <v>1942.61</v>
      </c>
      <c r="T20" s="10">
        <f t="shared" si="1"/>
        <v>10127.689999999999</v>
      </c>
      <c r="U20" s="43"/>
      <c r="V20" s="13"/>
      <c r="W20" s="13"/>
      <c r="X20" s="9" t="s">
        <v>526</v>
      </c>
      <c r="Z20" s="9" t="s">
        <v>33</v>
      </c>
    </row>
    <row r="21" spans="2:34" ht="15.75" x14ac:dyDescent="0.25">
      <c r="B21" s="33">
        <v>16</v>
      </c>
      <c r="C21" s="3" t="s">
        <v>55</v>
      </c>
      <c r="D21" s="4" t="s">
        <v>56</v>
      </c>
      <c r="E21" s="4" t="s">
        <v>57</v>
      </c>
      <c r="F21" s="5" t="s">
        <v>39</v>
      </c>
      <c r="G21" s="5" t="s">
        <v>263</v>
      </c>
      <c r="H21" s="5" t="s">
        <v>31</v>
      </c>
      <c r="I21" s="12">
        <v>11000</v>
      </c>
      <c r="J21" s="21"/>
      <c r="K21" s="10"/>
      <c r="L21" s="67"/>
      <c r="M21" s="2"/>
      <c r="N21" s="2"/>
      <c r="O21" s="10">
        <f t="shared" si="0"/>
        <v>11000</v>
      </c>
      <c r="P21" s="21">
        <v>1711.43</v>
      </c>
      <c r="Q21" s="2"/>
      <c r="R21" s="2"/>
      <c r="S21" s="2"/>
      <c r="T21" s="10">
        <f t="shared" si="1"/>
        <v>9288.57</v>
      </c>
      <c r="U21" s="43"/>
      <c r="V21" s="13"/>
      <c r="W21" s="13"/>
      <c r="X21" s="9" t="s">
        <v>32</v>
      </c>
      <c r="Y21" s="2"/>
      <c r="Z21" s="9" t="s">
        <v>33</v>
      </c>
    </row>
    <row r="22" spans="2:34" s="74" customFormat="1" ht="15.75" x14ac:dyDescent="0.25">
      <c r="B22" s="33">
        <v>17</v>
      </c>
      <c r="C22" s="3" t="s">
        <v>58</v>
      </c>
      <c r="D22" s="4" t="s">
        <v>317</v>
      </c>
      <c r="E22" s="4" t="s">
        <v>60</v>
      </c>
      <c r="F22" s="5" t="s">
        <v>39</v>
      </c>
      <c r="G22" s="5" t="s">
        <v>379</v>
      </c>
      <c r="H22" s="5" t="s">
        <v>31</v>
      </c>
      <c r="I22" s="12">
        <v>4595.95</v>
      </c>
      <c r="J22" s="21"/>
      <c r="K22" s="34"/>
      <c r="L22" s="67"/>
      <c r="O22" s="10">
        <f t="shared" si="0"/>
        <v>4595.95</v>
      </c>
      <c r="P22" s="21">
        <v>395.94</v>
      </c>
      <c r="T22" s="34">
        <f t="shared" si="1"/>
        <v>4200.01</v>
      </c>
      <c r="U22" s="43"/>
      <c r="V22" s="69"/>
      <c r="W22" s="69"/>
      <c r="X22" s="33" t="s">
        <v>32</v>
      </c>
      <c r="Z22" s="33" t="s">
        <v>33</v>
      </c>
    </row>
    <row r="23" spans="2:34" ht="15.75" x14ac:dyDescent="0.25">
      <c r="B23" s="33">
        <v>18</v>
      </c>
      <c r="C23" s="3" t="s">
        <v>61</v>
      </c>
      <c r="D23" s="4" t="s">
        <v>62</v>
      </c>
      <c r="E23" s="4" t="s">
        <v>63</v>
      </c>
      <c r="F23" s="5" t="s">
        <v>39</v>
      </c>
      <c r="G23" s="5" t="s">
        <v>264</v>
      </c>
      <c r="H23" s="5" t="s">
        <v>36</v>
      </c>
      <c r="I23" s="12">
        <v>2866.5</v>
      </c>
      <c r="J23" s="21"/>
      <c r="K23" s="10"/>
      <c r="L23" s="67"/>
      <c r="M23" s="2"/>
      <c r="N23" s="10"/>
      <c r="O23" s="10">
        <f t="shared" si="0"/>
        <v>2866.5</v>
      </c>
      <c r="P23" s="21">
        <v>45.12</v>
      </c>
      <c r="Q23" s="2"/>
      <c r="R23" s="2"/>
      <c r="S23" s="2"/>
      <c r="T23" s="10">
        <f t="shared" si="1"/>
        <v>2821.38</v>
      </c>
      <c r="U23" s="43"/>
      <c r="V23" s="5"/>
      <c r="W23" s="13"/>
      <c r="X23" s="9" t="s">
        <v>64</v>
      </c>
      <c r="Y23" s="2"/>
      <c r="Z23" s="9" t="s">
        <v>33</v>
      </c>
      <c r="AE23" s="73"/>
      <c r="AF23" s="73"/>
      <c r="AG23" s="73"/>
      <c r="AH23" s="73"/>
    </row>
    <row r="24" spans="2:34" ht="15.75" x14ac:dyDescent="0.25">
      <c r="B24" s="33">
        <v>19</v>
      </c>
      <c r="C24" s="33" t="s">
        <v>65</v>
      </c>
      <c r="D24" s="4" t="s">
        <v>62</v>
      </c>
      <c r="E24" s="4" t="s">
        <v>63</v>
      </c>
      <c r="F24" s="5" t="s">
        <v>39</v>
      </c>
      <c r="G24" s="5" t="s">
        <v>265</v>
      </c>
      <c r="H24" s="5" t="s">
        <v>36</v>
      </c>
      <c r="I24" s="12">
        <v>2293</v>
      </c>
      <c r="J24" s="21">
        <v>40.72</v>
      </c>
      <c r="K24" s="10"/>
      <c r="L24" s="67"/>
      <c r="M24" s="2"/>
      <c r="N24" s="10"/>
      <c r="O24" s="10">
        <f t="shared" si="0"/>
        <v>2333.7199999999998</v>
      </c>
      <c r="P24" s="21"/>
      <c r="Q24" s="2"/>
      <c r="R24" s="2"/>
      <c r="S24" s="2"/>
      <c r="T24" s="10">
        <f t="shared" si="1"/>
        <v>2333.7199999999998</v>
      </c>
      <c r="U24" s="43"/>
      <c r="V24" s="68"/>
      <c r="W24" s="71"/>
      <c r="X24" s="9" t="s">
        <v>66</v>
      </c>
      <c r="Y24" s="2"/>
      <c r="Z24" s="9" t="s">
        <v>33</v>
      </c>
      <c r="AE24" s="73"/>
      <c r="AF24" s="73"/>
      <c r="AG24" s="73"/>
      <c r="AH24" s="73"/>
    </row>
    <row r="25" spans="2:34" ht="15.75" x14ac:dyDescent="0.25">
      <c r="B25" s="33">
        <v>20</v>
      </c>
      <c r="C25" s="3" t="s">
        <v>68</v>
      </c>
      <c r="D25" s="4" t="s">
        <v>69</v>
      </c>
      <c r="E25" s="4" t="s">
        <v>70</v>
      </c>
      <c r="F25" s="5" t="s">
        <v>39</v>
      </c>
      <c r="G25" s="5" t="s">
        <v>266</v>
      </c>
      <c r="H25" s="5" t="s">
        <v>31</v>
      </c>
      <c r="I25" s="12">
        <v>5159.5</v>
      </c>
      <c r="J25" s="21"/>
      <c r="K25" s="10"/>
      <c r="L25" s="67"/>
      <c r="M25" s="2"/>
      <c r="N25" s="2"/>
      <c r="O25" s="10">
        <f t="shared" si="0"/>
        <v>5159.5</v>
      </c>
      <c r="P25" s="21">
        <v>490.17</v>
      </c>
      <c r="Q25" s="2"/>
      <c r="R25" s="2"/>
      <c r="S25" s="2"/>
      <c r="T25" s="10">
        <f t="shared" si="1"/>
        <v>4669.33</v>
      </c>
      <c r="U25" s="43"/>
      <c r="V25" s="13"/>
      <c r="W25" s="13"/>
      <c r="X25" s="9" t="s">
        <v>32</v>
      </c>
      <c r="Y25" s="2"/>
      <c r="Z25" s="9" t="s">
        <v>33</v>
      </c>
    </row>
    <row r="26" spans="2:34" s="2" customFormat="1" ht="15.75" x14ac:dyDescent="0.25">
      <c r="B26" s="33">
        <v>21</v>
      </c>
      <c r="C26" s="3" t="s">
        <v>219</v>
      </c>
      <c r="D26" s="4" t="s">
        <v>35</v>
      </c>
      <c r="E26" s="4" t="s">
        <v>70</v>
      </c>
      <c r="F26" s="5" t="s">
        <v>39</v>
      </c>
      <c r="G26" s="5" t="s">
        <v>380</v>
      </c>
      <c r="H26" s="5" t="s">
        <v>36</v>
      </c>
      <c r="I26" s="12">
        <v>2866.5</v>
      </c>
      <c r="J26" s="21"/>
      <c r="K26" s="10"/>
      <c r="L26" s="67"/>
      <c r="M26" s="73"/>
      <c r="N26" s="10"/>
      <c r="O26" s="10">
        <f t="shared" si="0"/>
        <v>2866.5</v>
      </c>
      <c r="P26" s="21">
        <v>45.12</v>
      </c>
      <c r="T26" s="10">
        <f t="shared" si="1"/>
        <v>2821.38</v>
      </c>
      <c r="U26" s="9"/>
      <c r="V26" s="24"/>
      <c r="W26" s="9"/>
      <c r="X26" s="9" t="s">
        <v>377</v>
      </c>
      <c r="Z26" s="9"/>
      <c r="AE26" s="73"/>
      <c r="AF26" s="73"/>
      <c r="AG26" s="73"/>
      <c r="AH26" s="73"/>
    </row>
    <row r="27" spans="2:34" s="2" customFormat="1" ht="15.75" x14ac:dyDescent="0.25">
      <c r="B27" s="33">
        <v>22</v>
      </c>
      <c r="C27" s="33" t="s">
        <v>210</v>
      </c>
      <c r="D27" s="4" t="s">
        <v>381</v>
      </c>
      <c r="E27" s="4" t="s">
        <v>70</v>
      </c>
      <c r="F27" s="5" t="s">
        <v>39</v>
      </c>
      <c r="G27" s="5" t="s">
        <v>406</v>
      </c>
      <c r="H27" s="5" t="s">
        <v>121</v>
      </c>
      <c r="I27" s="7">
        <v>2293</v>
      </c>
      <c r="J27" s="6">
        <v>40.72</v>
      </c>
      <c r="K27" s="10"/>
      <c r="L27" s="67"/>
      <c r="O27" s="10">
        <f t="shared" si="0"/>
        <v>2333.7199999999998</v>
      </c>
      <c r="P27" s="6"/>
      <c r="T27" s="10">
        <f t="shared" si="1"/>
        <v>2333.7199999999998</v>
      </c>
      <c r="U27" s="9"/>
      <c r="V27" s="88"/>
      <c r="W27" s="33"/>
      <c r="X27" s="9" t="s">
        <v>377</v>
      </c>
      <c r="Z27" s="9" t="s">
        <v>33</v>
      </c>
    </row>
    <row r="28" spans="2:34" s="2" customFormat="1" ht="15.75" x14ac:dyDescent="0.25">
      <c r="B28" s="33">
        <v>23</v>
      </c>
      <c r="C28" s="3" t="s">
        <v>155</v>
      </c>
      <c r="D28" s="4" t="s">
        <v>491</v>
      </c>
      <c r="E28" s="4" t="s">
        <v>70</v>
      </c>
      <c r="F28" s="5" t="s">
        <v>39</v>
      </c>
      <c r="G28" s="5" t="s">
        <v>492</v>
      </c>
      <c r="H28" s="5" t="s">
        <v>36</v>
      </c>
      <c r="I28" s="6">
        <v>2601.3000000000002</v>
      </c>
      <c r="J28" s="6"/>
      <c r="K28" s="10"/>
      <c r="L28" s="10"/>
      <c r="N28" s="10"/>
      <c r="O28" s="10">
        <f t="shared" si="0"/>
        <v>2601.3000000000002</v>
      </c>
      <c r="P28" s="6">
        <v>1.27</v>
      </c>
      <c r="T28" s="10">
        <f t="shared" si="1"/>
        <v>2600.0300000000002</v>
      </c>
      <c r="U28" s="43"/>
      <c r="V28" s="5"/>
      <c r="W28" s="5"/>
      <c r="X28" s="9" t="s">
        <v>156</v>
      </c>
      <c r="Z28" s="9" t="s">
        <v>33</v>
      </c>
      <c r="AD28" s="73"/>
      <c r="AE28" s="73"/>
      <c r="AF28" s="73"/>
      <c r="AG28" s="73"/>
      <c r="AH28" s="73"/>
    </row>
    <row r="29" spans="2:34" ht="15.75" x14ac:dyDescent="0.25">
      <c r="B29" s="33">
        <v>24</v>
      </c>
      <c r="C29" s="3" t="s">
        <v>71</v>
      </c>
      <c r="D29" s="4" t="s">
        <v>436</v>
      </c>
      <c r="E29" s="4" t="s">
        <v>72</v>
      </c>
      <c r="F29" s="5" t="s">
        <v>39</v>
      </c>
      <c r="G29" s="5" t="s">
        <v>267</v>
      </c>
      <c r="H29" s="5" t="s">
        <v>31</v>
      </c>
      <c r="I29" s="12">
        <v>5159.5</v>
      </c>
      <c r="J29" s="21"/>
      <c r="K29" s="10"/>
      <c r="L29" s="67"/>
      <c r="M29" s="2"/>
      <c r="N29" s="2"/>
      <c r="O29" s="10">
        <f t="shared" si="0"/>
        <v>5159.5</v>
      </c>
      <c r="P29" s="21">
        <v>490.17</v>
      </c>
      <c r="Q29" s="2"/>
      <c r="R29" s="2"/>
      <c r="S29" s="2"/>
      <c r="T29" s="10">
        <f t="shared" si="1"/>
        <v>4669.33</v>
      </c>
      <c r="U29" s="43"/>
      <c r="V29" s="93"/>
      <c r="W29" s="13"/>
      <c r="X29" s="9" t="s">
        <v>32</v>
      </c>
      <c r="Y29" s="2"/>
      <c r="Z29" s="9" t="s">
        <v>33</v>
      </c>
    </row>
    <row r="30" spans="2:34" ht="15.75" x14ac:dyDescent="0.25">
      <c r="B30" s="33">
        <v>25</v>
      </c>
      <c r="C30" s="4" t="s">
        <v>73</v>
      </c>
      <c r="D30" s="4" t="s">
        <v>74</v>
      </c>
      <c r="E30" s="4" t="s">
        <v>75</v>
      </c>
      <c r="F30" s="5" t="s">
        <v>39</v>
      </c>
      <c r="G30" s="5" t="s">
        <v>268</v>
      </c>
      <c r="H30" s="5" t="s">
        <v>31</v>
      </c>
      <c r="I30" s="12">
        <v>5159.5</v>
      </c>
      <c r="J30" s="21"/>
      <c r="K30" s="10"/>
      <c r="L30" s="67"/>
      <c r="M30" s="2"/>
      <c r="N30" s="2"/>
      <c r="O30" s="10">
        <f t="shared" si="0"/>
        <v>5159.5</v>
      </c>
      <c r="P30" s="21">
        <v>490.17</v>
      </c>
      <c r="Q30" s="2"/>
      <c r="R30" s="2"/>
      <c r="S30" s="2"/>
      <c r="T30" s="10">
        <f t="shared" si="1"/>
        <v>4669.33</v>
      </c>
      <c r="U30" s="43"/>
      <c r="V30" s="69"/>
      <c r="W30" s="13"/>
      <c r="X30" s="9" t="s">
        <v>32</v>
      </c>
      <c r="Y30" s="2"/>
      <c r="Z30" s="9" t="s">
        <v>33</v>
      </c>
    </row>
    <row r="31" spans="2:34" s="74" customFormat="1" ht="15.75" x14ac:dyDescent="0.25">
      <c r="B31" s="33">
        <v>26</v>
      </c>
      <c r="C31" s="3" t="s">
        <v>164</v>
      </c>
      <c r="D31" s="4" t="s">
        <v>35</v>
      </c>
      <c r="E31" s="4" t="s">
        <v>75</v>
      </c>
      <c r="F31" s="5" t="s">
        <v>39</v>
      </c>
      <c r="G31" s="5" t="s">
        <v>269</v>
      </c>
      <c r="H31" s="5" t="s">
        <v>36</v>
      </c>
      <c r="I31" s="7">
        <v>2752</v>
      </c>
      <c r="J31" s="33"/>
      <c r="K31" s="33"/>
      <c r="L31" s="67"/>
      <c r="M31" s="33"/>
      <c r="N31" s="33"/>
      <c r="O31" s="10">
        <f t="shared" si="0"/>
        <v>2752</v>
      </c>
      <c r="P31" s="6">
        <v>32.67</v>
      </c>
      <c r="Q31" s="34"/>
      <c r="R31" s="34"/>
      <c r="S31" s="34"/>
      <c r="T31" s="10">
        <f t="shared" si="1"/>
        <v>2719.33</v>
      </c>
      <c r="U31" s="43"/>
      <c r="V31" s="100"/>
      <c r="W31" s="5"/>
      <c r="X31" s="33" t="s">
        <v>170</v>
      </c>
      <c r="Y31" s="33"/>
      <c r="Z31" s="33" t="s">
        <v>33</v>
      </c>
    </row>
    <row r="32" spans="2:34" ht="15.75" x14ac:dyDescent="0.25">
      <c r="B32" s="33">
        <v>27</v>
      </c>
      <c r="C32" s="3" t="s">
        <v>82</v>
      </c>
      <c r="D32" s="4" t="s">
        <v>67</v>
      </c>
      <c r="E32" s="4" t="s">
        <v>83</v>
      </c>
      <c r="F32" s="5" t="s">
        <v>39</v>
      </c>
      <c r="G32" s="5" t="s">
        <v>270</v>
      </c>
      <c r="H32" s="5" t="s">
        <v>31</v>
      </c>
      <c r="I32" s="7">
        <v>6933.9</v>
      </c>
      <c r="J32" s="6"/>
      <c r="K32" s="10"/>
      <c r="L32" s="67"/>
      <c r="M32" s="2"/>
      <c r="N32" s="2"/>
      <c r="O32" s="10">
        <f t="shared" si="0"/>
        <v>6933.9</v>
      </c>
      <c r="P32" s="6">
        <v>842.91</v>
      </c>
      <c r="Q32" s="2"/>
      <c r="R32" s="2"/>
      <c r="S32" s="2"/>
      <c r="T32" s="10">
        <f t="shared" si="1"/>
        <v>6090.99</v>
      </c>
      <c r="U32" s="43"/>
      <c r="V32" s="13"/>
      <c r="W32" s="13"/>
      <c r="X32" s="9" t="s">
        <v>32</v>
      </c>
      <c r="Y32" s="2"/>
      <c r="Z32" s="9" t="s">
        <v>33</v>
      </c>
    </row>
    <row r="33" spans="2:36" s="2" customFormat="1" ht="15.75" x14ac:dyDescent="0.25">
      <c r="B33" s="33">
        <v>28</v>
      </c>
      <c r="C33" s="3" t="s">
        <v>79</v>
      </c>
      <c r="D33" s="4" t="s">
        <v>317</v>
      </c>
      <c r="E33" s="4" t="s">
        <v>506</v>
      </c>
      <c r="F33" s="5" t="s">
        <v>39</v>
      </c>
      <c r="G33" s="5" t="s">
        <v>271</v>
      </c>
      <c r="H33" s="5" t="s">
        <v>36</v>
      </c>
      <c r="I33" s="7">
        <v>5159.5</v>
      </c>
      <c r="J33" s="6"/>
      <c r="K33" s="10"/>
      <c r="L33" s="67"/>
      <c r="N33" s="10"/>
      <c r="O33" s="10">
        <f t="shared" si="0"/>
        <v>5159.5</v>
      </c>
      <c r="P33" s="6">
        <v>490.17</v>
      </c>
      <c r="T33" s="10">
        <f>SUM(O33-P33-Q33-R33-S33)</f>
        <v>4669.33</v>
      </c>
      <c r="U33" s="46"/>
      <c r="V33" s="68"/>
      <c r="W33" s="93"/>
      <c r="X33" s="9" t="s">
        <v>81</v>
      </c>
      <c r="Z33" s="9" t="s">
        <v>33</v>
      </c>
      <c r="AE33" s="73"/>
      <c r="AF33" s="73"/>
      <c r="AG33" s="73"/>
      <c r="AH33" s="73"/>
    </row>
    <row r="34" spans="2:36" ht="15.75" x14ac:dyDescent="0.25">
      <c r="B34" s="2"/>
      <c r="C34" s="60" t="s">
        <v>84</v>
      </c>
      <c r="D34" s="4"/>
      <c r="E34" s="4"/>
      <c r="F34" s="5"/>
      <c r="G34" s="5"/>
      <c r="H34" s="5"/>
      <c r="I34" s="14">
        <f t="shared" ref="I34:Q34" si="2">SUM(I6:I33)</f>
        <v>228282.34999999998</v>
      </c>
      <c r="J34" s="14">
        <f t="shared" si="2"/>
        <v>81.44</v>
      </c>
      <c r="K34" s="14">
        <f t="shared" si="2"/>
        <v>0</v>
      </c>
      <c r="L34" s="14">
        <f t="shared" si="2"/>
        <v>0</v>
      </c>
      <c r="M34" s="14">
        <f t="shared" si="2"/>
        <v>0</v>
      </c>
      <c r="N34" s="14">
        <f t="shared" si="2"/>
        <v>0</v>
      </c>
      <c r="O34" s="14">
        <f t="shared" si="2"/>
        <v>228363.78999999998</v>
      </c>
      <c r="P34" s="14">
        <f t="shared" si="2"/>
        <v>32682.649999999994</v>
      </c>
      <c r="Q34" s="14">
        <f t="shared" si="2"/>
        <v>0</v>
      </c>
      <c r="R34" s="14">
        <f t="shared" ref="R34:S34" si="3">SUM(R6:R33)</f>
        <v>0</v>
      </c>
      <c r="S34" s="14">
        <f t="shared" si="3"/>
        <v>0</v>
      </c>
      <c r="T34" s="14">
        <f>SUM(T6:T33)</f>
        <v>195681.13999999996</v>
      </c>
      <c r="U34" s="2"/>
      <c r="V34" s="2"/>
      <c r="W34" s="2"/>
      <c r="X34" s="2"/>
      <c r="Y34" s="2"/>
      <c r="Z34" s="9"/>
    </row>
    <row r="35" spans="2:36" ht="15.75" x14ac:dyDescent="0.25">
      <c r="B35" s="2"/>
      <c r="C35" s="3"/>
      <c r="D35" s="4"/>
      <c r="E35" s="4"/>
      <c r="F35" s="5"/>
      <c r="G35" s="5"/>
      <c r="H35" s="5"/>
      <c r="I35" s="14"/>
      <c r="J35" s="22"/>
      <c r="K35" s="2"/>
      <c r="M35" s="2"/>
      <c r="N35" s="2"/>
      <c r="O35" s="2"/>
      <c r="P35" s="22"/>
      <c r="Q35" s="2"/>
      <c r="R35" s="2"/>
      <c r="S35" s="2"/>
      <c r="T35" s="2"/>
      <c r="U35" s="2"/>
      <c r="V35" s="2"/>
      <c r="W35" s="2"/>
      <c r="X35" s="2"/>
      <c r="Y35" s="2"/>
      <c r="Z35" s="9"/>
    </row>
    <row r="36" spans="2:36" ht="15.75" x14ac:dyDescent="0.25">
      <c r="B36" s="2"/>
      <c r="C36" s="8" t="s">
        <v>85</v>
      </c>
      <c r="D36" s="15"/>
      <c r="E36" s="15"/>
      <c r="F36" s="15"/>
      <c r="G36" s="15"/>
      <c r="H36" s="15"/>
      <c r="I36" s="15"/>
      <c r="J36" s="15"/>
      <c r="K36" s="2"/>
      <c r="M36" s="2"/>
      <c r="N36" s="2"/>
      <c r="O36" s="2"/>
      <c r="P36" s="15"/>
      <c r="Q36" s="2"/>
      <c r="R36" s="2"/>
      <c r="S36" s="2"/>
      <c r="T36" s="2"/>
      <c r="U36" s="2"/>
      <c r="V36" s="2"/>
      <c r="W36" s="2"/>
      <c r="X36" s="2"/>
      <c r="Y36" s="2"/>
      <c r="Z36" s="9"/>
    </row>
    <row r="37" spans="2:36" ht="15.75" x14ac:dyDescent="0.25">
      <c r="B37" s="33">
        <v>29</v>
      </c>
      <c r="C37" s="3" t="s">
        <v>86</v>
      </c>
      <c r="D37" s="4" t="s">
        <v>87</v>
      </c>
      <c r="E37" s="16" t="s">
        <v>88</v>
      </c>
      <c r="F37" s="13" t="s">
        <v>39</v>
      </c>
      <c r="G37" s="5" t="s">
        <v>272</v>
      </c>
      <c r="H37" s="13" t="s">
        <v>31</v>
      </c>
      <c r="I37" s="12">
        <v>14685.3</v>
      </c>
      <c r="J37" s="23"/>
      <c r="K37" s="10"/>
      <c r="L37" s="94"/>
      <c r="M37" s="2"/>
      <c r="N37" s="2"/>
      <c r="O37" s="10">
        <f t="shared" ref="O37:O47" si="4">I37+J37+K37+L37+M37+N37</f>
        <v>14685.3</v>
      </c>
      <c r="P37" s="23">
        <v>2557.66</v>
      </c>
      <c r="Q37" s="2"/>
      <c r="R37" s="2"/>
      <c r="S37" s="2"/>
      <c r="T37" s="10">
        <f>SUM(O37-P37-Q37-R37-S37)</f>
        <v>12127.64</v>
      </c>
      <c r="U37" s="39"/>
      <c r="V37" s="13"/>
      <c r="W37" s="13"/>
      <c r="X37" s="9" t="s">
        <v>32</v>
      </c>
      <c r="Y37" s="2"/>
      <c r="Z37" s="9" t="s">
        <v>33</v>
      </c>
    </row>
    <row r="38" spans="2:36" ht="15.75" x14ac:dyDescent="0.25">
      <c r="B38" s="33">
        <v>30</v>
      </c>
      <c r="C38" s="3" t="s">
        <v>89</v>
      </c>
      <c r="D38" s="4" t="s">
        <v>90</v>
      </c>
      <c r="E38" s="4" t="s">
        <v>85</v>
      </c>
      <c r="F38" s="5" t="s">
        <v>39</v>
      </c>
      <c r="G38" s="5" t="s">
        <v>273</v>
      </c>
      <c r="H38" s="5" t="s">
        <v>77</v>
      </c>
      <c r="I38" s="12">
        <v>4200</v>
      </c>
      <c r="J38" s="21"/>
      <c r="K38" s="10"/>
      <c r="L38" s="94"/>
      <c r="M38" s="2"/>
      <c r="N38" s="10"/>
      <c r="O38" s="10">
        <f t="shared" si="4"/>
        <v>4200</v>
      </c>
      <c r="P38" s="21">
        <v>335.56</v>
      </c>
      <c r="Q38" s="2"/>
      <c r="R38" s="2"/>
      <c r="S38" s="2"/>
      <c r="T38" s="10">
        <f t="shared" ref="T38:T47" si="5">SUM(O38-P38-Q38-R38-S38)</f>
        <v>3864.44</v>
      </c>
      <c r="U38" s="39"/>
      <c r="V38" s="69"/>
      <c r="W38" s="13"/>
      <c r="X38" s="9" t="s">
        <v>91</v>
      </c>
      <c r="Y38" s="2"/>
      <c r="Z38" s="9" t="s">
        <v>33</v>
      </c>
      <c r="AE38" s="73"/>
      <c r="AG38" s="73"/>
      <c r="AH38" s="73"/>
    </row>
    <row r="39" spans="2:36" ht="15.75" x14ac:dyDescent="0.25">
      <c r="B39" s="33">
        <v>31</v>
      </c>
      <c r="C39" s="115" t="s">
        <v>92</v>
      </c>
      <c r="D39" s="4" t="s">
        <v>90</v>
      </c>
      <c r="E39" s="4" t="s">
        <v>85</v>
      </c>
      <c r="F39" s="5" t="s">
        <v>39</v>
      </c>
      <c r="G39" s="5" t="s">
        <v>274</v>
      </c>
      <c r="H39" s="5" t="s">
        <v>77</v>
      </c>
      <c r="I39" s="12">
        <v>4200</v>
      </c>
      <c r="J39" s="21"/>
      <c r="K39" s="10"/>
      <c r="L39" s="94"/>
      <c r="M39" s="67">
        <v>280</v>
      </c>
      <c r="N39" s="10"/>
      <c r="O39" s="10">
        <f t="shared" si="4"/>
        <v>4480</v>
      </c>
      <c r="P39" s="21">
        <v>357.93</v>
      </c>
      <c r="Q39" s="2"/>
      <c r="R39" s="2"/>
      <c r="S39" s="2"/>
      <c r="T39" s="10">
        <f t="shared" si="5"/>
        <v>4122.07</v>
      </c>
      <c r="U39" s="105"/>
      <c r="V39" s="93"/>
      <c r="W39" s="13"/>
      <c r="X39" s="9" t="s">
        <v>93</v>
      </c>
      <c r="Y39" s="2"/>
      <c r="Z39" s="9" t="s">
        <v>33</v>
      </c>
      <c r="AE39" s="73"/>
      <c r="AF39" s="2"/>
      <c r="AG39" s="73"/>
      <c r="AH39" s="73"/>
    </row>
    <row r="40" spans="2:36" ht="15.75" x14ac:dyDescent="0.25">
      <c r="B40" s="33">
        <v>32</v>
      </c>
      <c r="C40" s="3" t="s">
        <v>94</v>
      </c>
      <c r="D40" s="4" t="s">
        <v>95</v>
      </c>
      <c r="E40" s="4" t="s">
        <v>85</v>
      </c>
      <c r="F40" s="5" t="s">
        <v>39</v>
      </c>
      <c r="G40" s="5" t="s">
        <v>275</v>
      </c>
      <c r="H40" s="5" t="s">
        <v>77</v>
      </c>
      <c r="I40" s="12">
        <v>4200</v>
      </c>
      <c r="J40" s="21"/>
      <c r="K40" s="10"/>
      <c r="L40" s="94"/>
      <c r="M40" s="73"/>
      <c r="N40" s="10"/>
      <c r="O40" s="10">
        <f t="shared" si="4"/>
        <v>4200</v>
      </c>
      <c r="P40" s="21">
        <v>335.56</v>
      </c>
      <c r="Q40" s="2"/>
      <c r="R40" s="2"/>
      <c r="S40" s="2"/>
      <c r="T40" s="10">
        <f t="shared" si="5"/>
        <v>3864.44</v>
      </c>
      <c r="U40" s="39"/>
      <c r="V40" s="68"/>
      <c r="W40" s="13"/>
      <c r="X40" s="9" t="s">
        <v>96</v>
      </c>
      <c r="Y40" s="2"/>
      <c r="Z40" s="9" t="s">
        <v>33</v>
      </c>
      <c r="AE40" s="73"/>
      <c r="AF40" s="2"/>
      <c r="AG40" s="73"/>
      <c r="AH40" s="73"/>
    </row>
    <row r="41" spans="2:36" ht="15.75" x14ac:dyDescent="0.25">
      <c r="B41" s="33">
        <v>33</v>
      </c>
      <c r="C41" s="3" t="s">
        <v>97</v>
      </c>
      <c r="D41" s="4" t="s">
        <v>95</v>
      </c>
      <c r="E41" s="4" t="s">
        <v>85</v>
      </c>
      <c r="F41" s="5" t="s">
        <v>39</v>
      </c>
      <c r="G41" s="5" t="s">
        <v>276</v>
      </c>
      <c r="H41" s="5" t="s">
        <v>77</v>
      </c>
      <c r="I41" s="12">
        <v>4200</v>
      </c>
      <c r="J41" s="21"/>
      <c r="K41" s="10"/>
      <c r="L41" s="94"/>
      <c r="M41" s="2"/>
      <c r="N41" s="2"/>
      <c r="O41" s="10">
        <f t="shared" si="4"/>
        <v>4200</v>
      </c>
      <c r="P41" s="21">
        <v>335.56</v>
      </c>
      <c r="Q41" s="2"/>
      <c r="R41" s="2"/>
      <c r="S41" s="2"/>
      <c r="T41" s="10">
        <f t="shared" si="5"/>
        <v>3864.44</v>
      </c>
      <c r="U41" s="39"/>
      <c r="V41" s="13"/>
      <c r="W41" s="13"/>
      <c r="X41" s="9" t="s">
        <v>32</v>
      </c>
      <c r="Y41" s="2"/>
      <c r="Z41" s="9" t="s">
        <v>33</v>
      </c>
    </row>
    <row r="42" spans="2:36" ht="15.75" x14ac:dyDescent="0.25">
      <c r="B42" s="33">
        <v>34</v>
      </c>
      <c r="C42" s="3" t="s">
        <v>98</v>
      </c>
      <c r="D42" s="4" t="s">
        <v>67</v>
      </c>
      <c r="E42" s="4" t="s">
        <v>99</v>
      </c>
      <c r="F42" s="5" t="s">
        <v>39</v>
      </c>
      <c r="G42" s="5" t="s">
        <v>277</v>
      </c>
      <c r="H42" s="5" t="s">
        <v>31</v>
      </c>
      <c r="I42" s="17">
        <v>5159.5</v>
      </c>
      <c r="J42" s="24"/>
      <c r="K42" s="10"/>
      <c r="L42" s="94"/>
      <c r="M42" s="2"/>
      <c r="N42" s="10"/>
      <c r="O42" s="10">
        <f t="shared" si="4"/>
        <v>5159.5</v>
      </c>
      <c r="P42" s="24">
        <v>490.17</v>
      </c>
      <c r="Q42" s="2"/>
      <c r="R42" s="2"/>
      <c r="S42" s="2"/>
      <c r="T42" s="10">
        <f t="shared" si="5"/>
        <v>4669.33</v>
      </c>
      <c r="U42" s="39"/>
      <c r="V42" s="13"/>
      <c r="W42" s="13"/>
      <c r="X42" s="9" t="s">
        <v>32</v>
      </c>
      <c r="Y42" s="2"/>
      <c r="Z42" s="9" t="s">
        <v>33</v>
      </c>
    </row>
    <row r="43" spans="2:36" s="2" customFormat="1" ht="15.75" x14ac:dyDescent="0.25">
      <c r="B43" s="33">
        <v>35</v>
      </c>
      <c r="C43" s="3" t="s">
        <v>331</v>
      </c>
      <c r="D43" s="4" t="s">
        <v>35</v>
      </c>
      <c r="E43" s="4" t="s">
        <v>99</v>
      </c>
      <c r="F43" s="5" t="s">
        <v>39</v>
      </c>
      <c r="G43" s="5" t="s">
        <v>332</v>
      </c>
      <c r="H43" s="5" t="s">
        <v>36</v>
      </c>
      <c r="I43" s="17">
        <v>2866.5</v>
      </c>
      <c r="J43" s="24"/>
      <c r="K43" s="10"/>
      <c r="L43" s="94"/>
      <c r="N43" s="10"/>
      <c r="O43" s="10">
        <f t="shared" si="4"/>
        <v>2866.5</v>
      </c>
      <c r="P43" s="24">
        <v>45.12</v>
      </c>
      <c r="T43" s="10">
        <f t="shared" si="5"/>
        <v>2821.38</v>
      </c>
      <c r="U43" s="46"/>
      <c r="V43" s="5"/>
      <c r="W43" s="13"/>
      <c r="X43" s="9" t="s">
        <v>341</v>
      </c>
      <c r="Z43" s="9" t="s">
        <v>33</v>
      </c>
    </row>
    <row r="44" spans="2:36" s="2" customFormat="1" ht="15.75" x14ac:dyDescent="0.25">
      <c r="B44" s="33">
        <v>36</v>
      </c>
      <c r="C44" s="3" t="s">
        <v>315</v>
      </c>
      <c r="D44" s="4" t="s">
        <v>35</v>
      </c>
      <c r="E44" s="4" t="s">
        <v>99</v>
      </c>
      <c r="F44" s="5" t="s">
        <v>39</v>
      </c>
      <c r="G44" s="5" t="s">
        <v>313</v>
      </c>
      <c r="H44" s="5" t="s">
        <v>36</v>
      </c>
      <c r="I44" s="12">
        <v>2866.5</v>
      </c>
      <c r="J44" s="21"/>
      <c r="K44" s="10"/>
      <c r="L44" s="94"/>
      <c r="M44" s="67"/>
      <c r="N44" s="10"/>
      <c r="O44" s="10">
        <f t="shared" si="4"/>
        <v>2866.5</v>
      </c>
      <c r="P44" s="21">
        <v>45.12</v>
      </c>
      <c r="T44" s="10">
        <f t="shared" si="5"/>
        <v>2821.38</v>
      </c>
      <c r="U44" s="39"/>
      <c r="V44" s="5"/>
      <c r="W44" s="5"/>
      <c r="X44" s="9" t="s">
        <v>314</v>
      </c>
      <c r="Z44" s="9" t="s">
        <v>33</v>
      </c>
      <c r="AD44" s="73"/>
      <c r="AE44" s="73"/>
      <c r="AF44" s="73"/>
      <c r="AG44" s="73"/>
      <c r="AH44" s="73"/>
      <c r="AI44" s="73"/>
      <c r="AJ44" s="73"/>
    </row>
    <row r="45" spans="2:36" ht="15.75" x14ac:dyDescent="0.25">
      <c r="B45" s="33">
        <v>37</v>
      </c>
      <c r="C45" s="3" t="s">
        <v>100</v>
      </c>
      <c r="D45" s="4" t="s">
        <v>101</v>
      </c>
      <c r="E45" s="4" t="s">
        <v>102</v>
      </c>
      <c r="F45" s="5" t="s">
        <v>39</v>
      </c>
      <c r="G45" s="5" t="s">
        <v>278</v>
      </c>
      <c r="H45" s="5" t="s">
        <v>31</v>
      </c>
      <c r="I45" s="17">
        <v>6933.9</v>
      </c>
      <c r="J45" s="24"/>
      <c r="K45" s="10"/>
      <c r="L45" s="94"/>
      <c r="M45" s="2"/>
      <c r="N45" s="2"/>
      <c r="O45" s="10">
        <f t="shared" si="4"/>
        <v>6933.9</v>
      </c>
      <c r="P45" s="24">
        <v>842.91</v>
      </c>
      <c r="Q45" s="2"/>
      <c r="R45" s="2"/>
      <c r="S45" s="2"/>
      <c r="T45" s="10">
        <f t="shared" si="5"/>
        <v>6090.99</v>
      </c>
      <c r="U45" s="39"/>
      <c r="V45" s="5"/>
      <c r="W45" s="13"/>
      <c r="X45" s="9" t="s">
        <v>32</v>
      </c>
      <c r="Y45" s="2"/>
      <c r="Z45" s="9" t="s">
        <v>33</v>
      </c>
    </row>
    <row r="46" spans="2:36" ht="15.75" x14ac:dyDescent="0.25">
      <c r="B46" s="33">
        <v>38</v>
      </c>
      <c r="C46" s="3" t="s">
        <v>103</v>
      </c>
      <c r="D46" s="4" t="s">
        <v>67</v>
      </c>
      <c r="E46" s="4" t="s">
        <v>104</v>
      </c>
      <c r="F46" s="5" t="s">
        <v>39</v>
      </c>
      <c r="G46" s="5" t="s">
        <v>279</v>
      </c>
      <c r="H46" s="5" t="s">
        <v>31</v>
      </c>
      <c r="I46" s="17">
        <v>5159.5</v>
      </c>
      <c r="J46" s="24"/>
      <c r="K46" s="10"/>
      <c r="L46" s="94"/>
      <c r="M46" s="2"/>
      <c r="N46" s="2"/>
      <c r="O46" s="10">
        <f t="shared" si="4"/>
        <v>5159.5</v>
      </c>
      <c r="P46" s="24">
        <v>490.17</v>
      </c>
      <c r="Q46" s="2"/>
      <c r="R46" s="2"/>
      <c r="S46" s="2"/>
      <c r="T46" s="10">
        <f t="shared" si="5"/>
        <v>4669.33</v>
      </c>
      <c r="U46" s="46"/>
      <c r="V46" s="68"/>
      <c r="W46" s="93"/>
      <c r="X46" s="9" t="s">
        <v>32</v>
      </c>
      <c r="Y46" s="2"/>
      <c r="Z46" s="9" t="s">
        <v>33</v>
      </c>
    </row>
    <row r="47" spans="2:36" ht="15.75" x14ac:dyDescent="0.25">
      <c r="B47" s="33">
        <v>39</v>
      </c>
      <c r="C47" s="3" t="s">
        <v>105</v>
      </c>
      <c r="D47" s="4" t="s">
        <v>106</v>
      </c>
      <c r="E47" s="4" t="s">
        <v>104</v>
      </c>
      <c r="F47" s="5" t="s">
        <v>39</v>
      </c>
      <c r="G47" s="5" t="s">
        <v>280</v>
      </c>
      <c r="H47" s="5" t="s">
        <v>77</v>
      </c>
      <c r="I47" s="12">
        <v>3866.5</v>
      </c>
      <c r="J47" s="21"/>
      <c r="K47" s="10"/>
      <c r="L47" s="94"/>
      <c r="M47" s="2"/>
      <c r="N47" s="2"/>
      <c r="O47" s="10">
        <f t="shared" si="4"/>
        <v>3866.5</v>
      </c>
      <c r="P47" s="21">
        <v>299.27</v>
      </c>
      <c r="Q47" s="2"/>
      <c r="R47" s="2"/>
      <c r="S47" s="2"/>
      <c r="T47" s="10">
        <f t="shared" si="5"/>
        <v>3567.23</v>
      </c>
      <c r="U47" s="39"/>
      <c r="V47" s="87"/>
      <c r="W47" s="86"/>
      <c r="X47" s="9" t="s">
        <v>319</v>
      </c>
      <c r="Y47" s="2"/>
      <c r="Z47" s="9" t="s">
        <v>33</v>
      </c>
    </row>
    <row r="48" spans="2:36" ht="15.75" x14ac:dyDescent="0.25">
      <c r="B48" s="2"/>
      <c r="C48" s="60" t="s">
        <v>107</v>
      </c>
      <c r="D48" s="4"/>
      <c r="E48" s="4"/>
      <c r="F48" s="5"/>
      <c r="G48" s="5"/>
      <c r="H48" s="5"/>
      <c r="I48" s="19">
        <f>SUM(I37:I47)</f>
        <v>58337.700000000004</v>
      </c>
      <c r="J48" s="19">
        <f>SUM(J37:J47)</f>
        <v>0</v>
      </c>
      <c r="K48" s="19">
        <f t="shared" ref="K48:S48" si="6">SUM(K37:K47)</f>
        <v>0</v>
      </c>
      <c r="L48" s="19">
        <f>SUM(L37:L47)</f>
        <v>0</v>
      </c>
      <c r="M48" s="19">
        <f>SUM(M37:M47)</f>
        <v>280</v>
      </c>
      <c r="N48" s="19">
        <f t="shared" si="6"/>
        <v>0</v>
      </c>
      <c r="O48" s="19">
        <f>SUM(O37:O47)</f>
        <v>58617.700000000004</v>
      </c>
      <c r="P48" s="19">
        <f>SUM(P37:P47)</f>
        <v>6135.0299999999988</v>
      </c>
      <c r="Q48" s="19">
        <f t="shared" si="6"/>
        <v>0</v>
      </c>
      <c r="R48" s="19">
        <f t="shared" si="6"/>
        <v>0</v>
      </c>
      <c r="S48" s="19">
        <f t="shared" si="6"/>
        <v>0</v>
      </c>
      <c r="T48" s="19">
        <f>SUM(T37:T47)</f>
        <v>52482.67</v>
      </c>
      <c r="U48" s="2"/>
      <c r="V48" s="2"/>
      <c r="W48" s="2"/>
      <c r="X48" s="2"/>
      <c r="Y48" s="2"/>
      <c r="Z48" s="2"/>
    </row>
    <row r="49" spans="2:37" ht="15.75" x14ac:dyDescent="0.25">
      <c r="B49" s="2"/>
      <c r="C49" s="3"/>
      <c r="D49" s="4"/>
      <c r="E49" s="4"/>
      <c r="F49" s="5"/>
      <c r="G49" s="5"/>
      <c r="H49" s="18"/>
      <c r="I49" s="19"/>
      <c r="J49" s="25"/>
      <c r="K49" s="2"/>
      <c r="M49" s="2"/>
      <c r="N49" s="2"/>
      <c r="O49" s="2"/>
      <c r="P49" s="2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37" ht="15.75" x14ac:dyDescent="0.25">
      <c r="B50" s="2"/>
      <c r="C50" s="8" t="s">
        <v>108</v>
      </c>
      <c r="D50" s="3"/>
      <c r="E50" s="3"/>
      <c r="F50" s="3"/>
      <c r="G50" s="3"/>
      <c r="H50" s="20"/>
      <c r="I50" s="20"/>
      <c r="J50" s="20"/>
      <c r="K50" s="2"/>
      <c r="M50" s="2"/>
      <c r="N50" s="2"/>
      <c r="O50" s="2"/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37" ht="15.75" x14ac:dyDescent="0.25">
      <c r="B51" s="33">
        <v>40</v>
      </c>
      <c r="C51" s="3" t="s">
        <v>109</v>
      </c>
      <c r="D51" s="4" t="s">
        <v>67</v>
      </c>
      <c r="E51" s="4" t="s">
        <v>108</v>
      </c>
      <c r="F51" s="5" t="s">
        <v>39</v>
      </c>
      <c r="G51" s="5" t="s">
        <v>281</v>
      </c>
      <c r="H51" s="5" t="s">
        <v>31</v>
      </c>
      <c r="I51" s="7">
        <v>6933.9</v>
      </c>
      <c r="J51" s="6"/>
      <c r="K51" s="10"/>
      <c r="L51" s="67"/>
      <c r="M51" s="2"/>
      <c r="N51" s="2"/>
      <c r="O51" s="10">
        <f>I51+J51+K51+L51+M51+N51</f>
        <v>6933.9</v>
      </c>
      <c r="P51" s="6">
        <v>842.91</v>
      </c>
      <c r="Q51" s="2"/>
      <c r="R51" s="2"/>
      <c r="S51" s="2"/>
      <c r="T51" s="10">
        <f>+O51-P51-Q51-R51-S51</f>
        <v>6090.99</v>
      </c>
      <c r="U51" s="66"/>
      <c r="V51" s="13"/>
      <c r="W51" s="13"/>
      <c r="X51" s="9" t="s">
        <v>32</v>
      </c>
      <c r="Y51" s="2"/>
      <c r="Z51" s="9" t="s">
        <v>110</v>
      </c>
    </row>
    <row r="52" spans="2:37" s="2" customFormat="1" ht="15.75" x14ac:dyDescent="0.25">
      <c r="B52" s="33">
        <v>41</v>
      </c>
      <c r="C52" s="3" t="s">
        <v>76</v>
      </c>
      <c r="D52" s="4" t="s">
        <v>35</v>
      </c>
      <c r="E52" s="4" t="s">
        <v>108</v>
      </c>
      <c r="F52" s="5" t="s">
        <v>39</v>
      </c>
      <c r="G52" s="5" t="s">
        <v>370</v>
      </c>
      <c r="H52" s="13" t="s">
        <v>77</v>
      </c>
      <c r="I52" s="7">
        <v>3866.5</v>
      </c>
      <c r="J52" s="6"/>
      <c r="K52" s="10"/>
      <c r="L52" s="67"/>
      <c r="N52" s="10"/>
      <c r="O52" s="10">
        <f>I52+J52+K52+L52+M52+N52</f>
        <v>3866.5</v>
      </c>
      <c r="P52" s="6">
        <v>299.27</v>
      </c>
      <c r="T52" s="10">
        <f>+O52-P52-Q52-R52-S52</f>
        <v>3567.23</v>
      </c>
      <c r="U52" s="39"/>
      <c r="V52" s="84"/>
      <c r="W52" s="13"/>
      <c r="X52" s="9" t="s">
        <v>78</v>
      </c>
      <c r="Z52" s="9" t="s">
        <v>33</v>
      </c>
      <c r="AE52" s="73"/>
      <c r="AF52" s="73"/>
      <c r="AG52" s="73"/>
      <c r="AH52" s="73"/>
    </row>
    <row r="53" spans="2:37" s="2" customFormat="1" ht="15.75" x14ac:dyDescent="0.25">
      <c r="B53" s="33">
        <v>42</v>
      </c>
      <c r="C53" s="3" t="s">
        <v>246</v>
      </c>
      <c r="D53" s="4" t="s">
        <v>328</v>
      </c>
      <c r="E53" s="4" t="s">
        <v>108</v>
      </c>
      <c r="F53" s="5" t="s">
        <v>39</v>
      </c>
      <c r="G53" s="5" t="s">
        <v>371</v>
      </c>
      <c r="H53" s="5" t="s">
        <v>36</v>
      </c>
      <c r="I53" s="7">
        <v>2866.5</v>
      </c>
      <c r="J53" s="6"/>
      <c r="K53" s="10"/>
      <c r="L53" s="67"/>
      <c r="O53" s="10">
        <f>I53+J53+K53+L53+M53+N53</f>
        <v>2866.5</v>
      </c>
      <c r="P53" s="6">
        <v>45.12</v>
      </c>
      <c r="T53" s="10">
        <f>+O53-P53-Q53-R53-S53</f>
        <v>2821.38</v>
      </c>
      <c r="U53" s="9"/>
      <c r="V53" s="13"/>
      <c r="W53" s="69"/>
      <c r="X53" s="9" t="s">
        <v>247</v>
      </c>
      <c r="Z53" s="9" t="s">
        <v>110</v>
      </c>
      <c r="AE53" s="73"/>
      <c r="AF53" s="73"/>
      <c r="AG53" s="73"/>
      <c r="AH53" s="73"/>
      <c r="AI53" s="73"/>
      <c r="AJ53" s="73"/>
      <c r="AK53" s="73"/>
    </row>
    <row r="54" spans="2:37" s="2" customFormat="1" ht="15.75" x14ac:dyDescent="0.25">
      <c r="B54" s="33">
        <v>43</v>
      </c>
      <c r="C54" s="3" t="s">
        <v>220</v>
      </c>
      <c r="D54" s="4" t="s">
        <v>328</v>
      </c>
      <c r="E54" s="4" t="s">
        <v>108</v>
      </c>
      <c r="F54" s="5" t="s">
        <v>39</v>
      </c>
      <c r="G54" s="5" t="s">
        <v>385</v>
      </c>
      <c r="H54" s="5" t="s">
        <v>36</v>
      </c>
      <c r="I54" s="7">
        <v>2752</v>
      </c>
      <c r="J54" s="6"/>
      <c r="K54" s="10"/>
      <c r="L54" s="67"/>
      <c r="O54" s="10">
        <f>I54+J54+K54+L54+M54+N54</f>
        <v>2752</v>
      </c>
      <c r="P54" s="6">
        <v>32.67</v>
      </c>
      <c r="T54" s="10">
        <f>+O54-P54-Q54-R54-S54</f>
        <v>2719.33</v>
      </c>
      <c r="U54" s="9"/>
      <c r="V54" s="24"/>
      <c r="W54" s="9"/>
      <c r="X54" s="9" t="s">
        <v>377</v>
      </c>
      <c r="Z54" s="9" t="s">
        <v>110</v>
      </c>
      <c r="AE54" s="73"/>
      <c r="AF54" s="73"/>
      <c r="AG54" s="73"/>
      <c r="AH54" s="73"/>
      <c r="AI54" s="73"/>
      <c r="AJ54" s="73"/>
      <c r="AK54" s="73"/>
    </row>
    <row r="55" spans="2:37" s="2" customFormat="1" ht="15.75" x14ac:dyDescent="0.25">
      <c r="B55" s="33">
        <v>44</v>
      </c>
      <c r="C55" s="3" t="s">
        <v>311</v>
      </c>
      <c r="D55" s="3" t="s">
        <v>421</v>
      </c>
      <c r="E55" s="4" t="s">
        <v>108</v>
      </c>
      <c r="F55" s="5" t="s">
        <v>39</v>
      </c>
      <c r="G55" s="5" t="s">
        <v>412</v>
      </c>
      <c r="H55" s="5" t="s">
        <v>121</v>
      </c>
      <c r="I55" s="7">
        <v>2752</v>
      </c>
      <c r="J55" s="6"/>
      <c r="K55" s="10"/>
      <c r="L55" s="67"/>
      <c r="N55" s="10"/>
      <c r="O55" s="10">
        <f>I55+J55+K55+L55+M55+N55</f>
        <v>2752</v>
      </c>
      <c r="P55" s="6">
        <v>32.67</v>
      </c>
      <c r="T55" s="10">
        <f>+O55-P55-Q55-R55-S55</f>
        <v>2719.33</v>
      </c>
      <c r="U55" s="39"/>
      <c r="V55" s="69"/>
      <c r="W55" s="69"/>
      <c r="X55" s="9" t="s">
        <v>333</v>
      </c>
      <c r="Z55" s="9" t="s">
        <v>33</v>
      </c>
      <c r="AE55" s="73"/>
      <c r="AF55" s="73"/>
      <c r="AG55" s="73"/>
      <c r="AH55" s="73"/>
      <c r="AI55" s="73"/>
      <c r="AJ55" s="73"/>
    </row>
    <row r="56" spans="2:37" ht="15.75" x14ac:dyDescent="0.25">
      <c r="B56" s="2"/>
      <c r="C56" s="60" t="s">
        <v>111</v>
      </c>
      <c r="D56" s="4"/>
      <c r="E56" s="4"/>
      <c r="F56" s="5"/>
      <c r="G56" s="5"/>
      <c r="H56" s="5"/>
      <c r="I56" s="14">
        <f>SUM(I51:I55)</f>
        <v>19170.900000000001</v>
      </c>
      <c r="J56" s="14">
        <f>SUM(J51:J55)</f>
        <v>0</v>
      </c>
      <c r="K56" s="14">
        <f t="shared" ref="K56:N56" si="7">SUM(K51:K55)</f>
        <v>0</v>
      </c>
      <c r="L56" s="14">
        <f t="shared" si="7"/>
        <v>0</v>
      </c>
      <c r="M56" s="14">
        <f t="shared" si="7"/>
        <v>0</v>
      </c>
      <c r="N56" s="14">
        <f t="shared" si="7"/>
        <v>0</v>
      </c>
      <c r="O56" s="14">
        <f>SUM(O51:O55)</f>
        <v>19170.900000000001</v>
      </c>
      <c r="P56" s="14">
        <f>SUM(P51:P55)</f>
        <v>1252.6399999999999</v>
      </c>
      <c r="Q56" s="14">
        <f>SUM(Q51:Q53)</f>
        <v>0</v>
      </c>
      <c r="R56" s="14">
        <f>SUM(R51:R53)</f>
        <v>0</v>
      </c>
      <c r="S56" s="14">
        <f>SUM(S51:S53)</f>
        <v>0</v>
      </c>
      <c r="T56" s="14">
        <f>SUM(T51:T55)</f>
        <v>17918.259999999998</v>
      </c>
      <c r="U56" s="2"/>
      <c r="V56" s="2"/>
      <c r="W56" s="2"/>
      <c r="X56" s="2"/>
      <c r="Y56" s="2"/>
      <c r="Z56" s="2"/>
    </row>
    <row r="57" spans="2:37" ht="15.75" x14ac:dyDescent="0.25">
      <c r="B57" s="2"/>
      <c r="C57" s="3"/>
      <c r="D57" s="4"/>
      <c r="E57" s="4"/>
      <c r="F57" s="5"/>
      <c r="G57" s="5"/>
      <c r="H57" s="5"/>
      <c r="I57" s="7"/>
      <c r="J57" s="6"/>
      <c r="K57" s="2"/>
      <c r="M57" s="2"/>
      <c r="N57" s="2"/>
      <c r="O57" s="2"/>
      <c r="P57" s="6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37" ht="15.75" x14ac:dyDescent="0.25">
      <c r="B58" s="33"/>
      <c r="C58" s="8" t="s">
        <v>112</v>
      </c>
      <c r="D58" s="15"/>
      <c r="E58" s="15"/>
      <c r="F58" s="15"/>
      <c r="G58" s="15"/>
      <c r="H58" s="15"/>
      <c r="I58" s="15"/>
      <c r="J58" s="15"/>
      <c r="K58" s="2"/>
      <c r="L58" s="9"/>
      <c r="M58" s="2"/>
      <c r="N58" s="2"/>
      <c r="O58" s="2"/>
      <c r="P58" s="15"/>
      <c r="Q58" s="2"/>
      <c r="R58" s="2"/>
      <c r="S58" s="2"/>
      <c r="T58" s="2"/>
      <c r="U58" s="74"/>
      <c r="V58" s="2"/>
      <c r="W58" s="2"/>
      <c r="X58" s="2"/>
      <c r="Y58" s="2"/>
      <c r="Z58" s="2"/>
    </row>
    <row r="59" spans="2:37" ht="15.75" x14ac:dyDescent="0.25">
      <c r="B59" s="33">
        <v>45</v>
      </c>
      <c r="C59" s="3" t="s">
        <v>113</v>
      </c>
      <c r="D59" s="4" t="s">
        <v>67</v>
      </c>
      <c r="E59" s="4" t="s">
        <v>114</v>
      </c>
      <c r="F59" s="5" t="s">
        <v>39</v>
      </c>
      <c r="G59" s="5" t="s">
        <v>282</v>
      </c>
      <c r="H59" s="5" t="s">
        <v>31</v>
      </c>
      <c r="I59" s="7">
        <v>5159.5</v>
      </c>
      <c r="J59" s="6"/>
      <c r="K59" s="10"/>
      <c r="L59" s="10"/>
      <c r="M59" s="2"/>
      <c r="N59" s="2"/>
      <c r="O59" s="10">
        <f>SUM(I59:N59)</f>
        <v>5159.5</v>
      </c>
      <c r="P59" s="6">
        <v>490.17</v>
      </c>
      <c r="Q59" s="2"/>
      <c r="R59" s="2"/>
      <c r="S59" s="2"/>
      <c r="T59" s="10">
        <f>SUM(O59-P59-Q59-R59-S59)</f>
        <v>4669.33</v>
      </c>
      <c r="U59" s="43"/>
      <c r="V59" s="26"/>
      <c r="W59" s="13"/>
      <c r="X59" s="9" t="s">
        <v>32</v>
      </c>
      <c r="Y59" s="2"/>
      <c r="Z59" s="9" t="s">
        <v>33</v>
      </c>
    </row>
    <row r="60" spans="2:37" s="2" customFormat="1" ht="15.75" x14ac:dyDescent="0.25">
      <c r="B60" s="33">
        <v>46</v>
      </c>
      <c r="C60" s="3" t="s">
        <v>130</v>
      </c>
      <c r="D60" s="4" t="s">
        <v>35</v>
      </c>
      <c r="E60" s="4" t="s">
        <v>114</v>
      </c>
      <c r="F60" s="5" t="s">
        <v>39</v>
      </c>
      <c r="G60" s="5" t="s">
        <v>283</v>
      </c>
      <c r="H60" s="5" t="s">
        <v>36</v>
      </c>
      <c r="I60" s="12">
        <v>2866.5</v>
      </c>
      <c r="J60" s="21"/>
      <c r="K60" s="10"/>
      <c r="L60" s="10"/>
      <c r="N60" s="10"/>
      <c r="O60" s="10">
        <f t="shared" ref="O60:O109" si="8">SUM(I60:N60)</f>
        <v>2866.5</v>
      </c>
      <c r="P60" s="21">
        <v>45.12</v>
      </c>
      <c r="T60" s="10">
        <f>SUM(O60-P60-Q60-R60-S60)</f>
        <v>2821.38</v>
      </c>
      <c r="U60" s="43"/>
      <c r="V60" s="26"/>
      <c r="W60" s="13"/>
      <c r="X60" s="9" t="s">
        <v>342</v>
      </c>
      <c r="Z60" s="9" t="s">
        <v>33</v>
      </c>
      <c r="AE60" s="73"/>
      <c r="AF60" s="73"/>
      <c r="AG60" s="73"/>
      <c r="AH60" s="73"/>
    </row>
    <row r="61" spans="2:37" s="2" customFormat="1" ht="15.75" x14ac:dyDescent="0.25">
      <c r="B61" s="33">
        <v>47</v>
      </c>
      <c r="C61" s="24" t="s">
        <v>118</v>
      </c>
      <c r="D61" s="4" t="s">
        <v>116</v>
      </c>
      <c r="E61" s="4" t="s">
        <v>114</v>
      </c>
      <c r="F61" s="5" t="s">
        <v>39</v>
      </c>
      <c r="G61" s="5" t="s">
        <v>284</v>
      </c>
      <c r="H61" s="5" t="s">
        <v>36</v>
      </c>
      <c r="I61" s="7">
        <v>3391.5</v>
      </c>
      <c r="J61" s="6"/>
      <c r="K61" s="10"/>
      <c r="L61" s="10"/>
      <c r="N61" s="10"/>
      <c r="O61" s="10">
        <f t="shared" si="8"/>
        <v>3391.5</v>
      </c>
      <c r="P61" s="6">
        <v>122.49</v>
      </c>
      <c r="T61" s="10">
        <f>+O61-P61-Q61-R61-S61</f>
        <v>3269.01</v>
      </c>
      <c r="U61" s="43"/>
      <c r="V61" s="69"/>
      <c r="W61" s="13"/>
      <c r="X61" s="9" t="s">
        <v>93</v>
      </c>
      <c r="Z61" s="9" t="s">
        <v>33</v>
      </c>
      <c r="AE61" s="73"/>
      <c r="AF61" s="73"/>
      <c r="AG61" s="73"/>
      <c r="AH61" s="73"/>
    </row>
    <row r="62" spans="2:37" ht="15.75" x14ac:dyDescent="0.25">
      <c r="B62" s="33">
        <v>48</v>
      </c>
      <c r="C62" s="3" t="s">
        <v>117</v>
      </c>
      <c r="D62" s="4" t="s">
        <v>407</v>
      </c>
      <c r="E62" s="4" t="s">
        <v>114</v>
      </c>
      <c r="F62" s="5" t="s">
        <v>39</v>
      </c>
      <c r="G62" s="5" t="s">
        <v>285</v>
      </c>
      <c r="H62" s="5" t="s">
        <v>36</v>
      </c>
      <c r="I62" s="7">
        <v>3096</v>
      </c>
      <c r="J62" s="6"/>
      <c r="K62" s="10"/>
      <c r="L62" s="10"/>
      <c r="M62" s="2"/>
      <c r="N62" s="10"/>
      <c r="O62" s="10">
        <f t="shared" si="8"/>
        <v>3096</v>
      </c>
      <c r="P62" s="6">
        <v>90.34</v>
      </c>
      <c r="Q62" s="2"/>
      <c r="R62" s="2"/>
      <c r="S62" s="2"/>
      <c r="T62" s="10">
        <f t="shared" ref="T62:T109" si="9">+O62-P62-Q62-R62-S62</f>
        <v>3005.66</v>
      </c>
      <c r="U62" s="39"/>
      <c r="V62" s="13"/>
      <c r="W62" s="13"/>
      <c r="X62" s="95" t="s">
        <v>343</v>
      </c>
      <c r="Y62" s="2"/>
      <c r="Z62" s="9" t="s">
        <v>33</v>
      </c>
      <c r="AE62" s="73"/>
      <c r="AF62" s="73"/>
      <c r="AG62" s="73"/>
      <c r="AH62" s="73"/>
    </row>
    <row r="63" spans="2:37" s="2" customFormat="1" ht="15.75" x14ac:dyDescent="0.25">
      <c r="B63" s="33">
        <v>49</v>
      </c>
      <c r="C63" s="3" t="s">
        <v>125</v>
      </c>
      <c r="D63" s="4" t="s">
        <v>126</v>
      </c>
      <c r="E63" s="4" t="s">
        <v>114</v>
      </c>
      <c r="F63" s="5" t="s">
        <v>39</v>
      </c>
      <c r="G63" s="5" t="s">
        <v>286</v>
      </c>
      <c r="H63" s="5" t="s">
        <v>36</v>
      </c>
      <c r="I63" s="7">
        <v>3096</v>
      </c>
      <c r="J63" s="6"/>
      <c r="K63" s="10"/>
      <c r="L63" s="10"/>
      <c r="N63" s="10"/>
      <c r="O63" s="10">
        <f t="shared" si="8"/>
        <v>3096</v>
      </c>
      <c r="P63" s="6">
        <v>90.34</v>
      </c>
      <c r="T63" s="10">
        <f>+O63-P63-Q63-R63-S63</f>
        <v>3005.66</v>
      </c>
      <c r="U63" s="39"/>
      <c r="V63" s="26"/>
      <c r="W63" s="13"/>
      <c r="X63" s="95" t="s">
        <v>344</v>
      </c>
      <c r="Z63" s="9" t="s">
        <v>33</v>
      </c>
      <c r="AE63" s="73"/>
      <c r="AF63" s="73"/>
      <c r="AG63" s="73"/>
      <c r="AH63" s="73"/>
    </row>
    <row r="64" spans="2:37" s="2" customFormat="1" ht="15.75" x14ac:dyDescent="0.25">
      <c r="B64" s="33">
        <v>50</v>
      </c>
      <c r="C64" s="3" t="s">
        <v>127</v>
      </c>
      <c r="D64" s="4" t="s">
        <v>126</v>
      </c>
      <c r="E64" s="4" t="s">
        <v>114</v>
      </c>
      <c r="F64" s="5" t="s">
        <v>39</v>
      </c>
      <c r="G64" s="5" t="s">
        <v>287</v>
      </c>
      <c r="H64" s="5" t="s">
        <v>36</v>
      </c>
      <c r="I64" s="7">
        <v>3096</v>
      </c>
      <c r="J64" s="6"/>
      <c r="K64" s="10"/>
      <c r="L64" s="10"/>
      <c r="N64" s="10"/>
      <c r="O64" s="10">
        <f t="shared" si="8"/>
        <v>3096</v>
      </c>
      <c r="P64" s="6">
        <v>90.34</v>
      </c>
      <c r="T64" s="10">
        <f>+O64-P64-Q64-R64-S64</f>
        <v>3005.66</v>
      </c>
      <c r="U64" s="46"/>
      <c r="V64" s="93"/>
      <c r="W64" s="93"/>
      <c r="X64" s="95" t="s">
        <v>344</v>
      </c>
      <c r="Z64" s="9" t="s">
        <v>33</v>
      </c>
      <c r="AE64" s="73"/>
      <c r="AF64" s="73"/>
      <c r="AG64" s="73"/>
      <c r="AH64" s="73"/>
    </row>
    <row r="65" spans="2:34" ht="15.75" x14ac:dyDescent="0.25">
      <c r="B65" s="33">
        <v>51</v>
      </c>
      <c r="C65" s="3" t="s">
        <v>119</v>
      </c>
      <c r="D65" s="4" t="s">
        <v>489</v>
      </c>
      <c r="E65" s="4" t="s">
        <v>114</v>
      </c>
      <c r="F65" s="5" t="s">
        <v>39</v>
      </c>
      <c r="G65" s="5" t="s">
        <v>490</v>
      </c>
      <c r="H65" s="5" t="s">
        <v>121</v>
      </c>
      <c r="I65" s="6">
        <v>2508.5</v>
      </c>
      <c r="J65" s="6">
        <v>8.83</v>
      </c>
      <c r="K65" s="10"/>
      <c r="L65" s="10"/>
      <c r="M65" s="2"/>
      <c r="N65" s="10"/>
      <c r="O65" s="10">
        <f t="shared" si="8"/>
        <v>2517.33</v>
      </c>
      <c r="P65" s="6"/>
      <c r="Q65" s="2"/>
      <c r="R65" s="2"/>
      <c r="S65" s="2"/>
      <c r="T65" s="10">
        <f t="shared" si="9"/>
        <v>2517.33</v>
      </c>
      <c r="U65" s="39"/>
      <c r="V65" s="68"/>
      <c r="W65" s="13"/>
      <c r="X65" s="95" t="s">
        <v>93</v>
      </c>
      <c r="Y65" s="2"/>
      <c r="Z65" s="9" t="s">
        <v>33</v>
      </c>
      <c r="AE65" s="73"/>
      <c r="AF65" s="73"/>
      <c r="AG65" s="73"/>
      <c r="AH65" s="73"/>
    </row>
    <row r="66" spans="2:34" ht="15.75" x14ac:dyDescent="0.25">
      <c r="B66" s="33">
        <v>52</v>
      </c>
      <c r="C66" s="3" t="s">
        <v>122</v>
      </c>
      <c r="D66" s="4" t="s">
        <v>120</v>
      </c>
      <c r="E66" s="4" t="s">
        <v>114</v>
      </c>
      <c r="F66" s="5" t="s">
        <v>39</v>
      </c>
      <c r="G66" s="5" t="s">
        <v>392</v>
      </c>
      <c r="H66" s="5" t="s">
        <v>121</v>
      </c>
      <c r="I66" s="7">
        <v>2402.5</v>
      </c>
      <c r="J66" s="6">
        <v>19.34</v>
      </c>
      <c r="K66" s="10"/>
      <c r="L66" s="10"/>
      <c r="M66" s="2"/>
      <c r="N66" s="10"/>
      <c r="O66" s="10">
        <f t="shared" si="8"/>
        <v>2421.84</v>
      </c>
      <c r="P66" s="6"/>
      <c r="Q66" s="2"/>
      <c r="R66" s="2"/>
      <c r="S66" s="2"/>
      <c r="T66" s="10">
        <f t="shared" si="9"/>
        <v>2421.84</v>
      </c>
      <c r="U66" s="39"/>
      <c r="V66" s="26"/>
      <c r="W66" s="13"/>
      <c r="X66" s="9" t="s">
        <v>345</v>
      </c>
      <c r="Y66" s="2"/>
      <c r="Z66" s="9" t="s">
        <v>33</v>
      </c>
      <c r="AE66" s="73"/>
      <c r="AF66" s="73"/>
      <c r="AG66" s="73"/>
      <c r="AH66" s="73"/>
    </row>
    <row r="67" spans="2:34" ht="15.75" x14ac:dyDescent="0.25">
      <c r="B67" s="33">
        <v>53</v>
      </c>
      <c r="C67" s="3" t="s">
        <v>123</v>
      </c>
      <c r="D67" s="4" t="s">
        <v>124</v>
      </c>
      <c r="E67" s="4" t="s">
        <v>114</v>
      </c>
      <c r="F67" s="5" t="s">
        <v>39</v>
      </c>
      <c r="G67" s="5" t="s">
        <v>411</v>
      </c>
      <c r="H67" s="5" t="s">
        <v>410</v>
      </c>
      <c r="I67" s="7">
        <v>2293</v>
      </c>
      <c r="J67" s="6">
        <v>40.72</v>
      </c>
      <c r="K67" s="10"/>
      <c r="L67" s="10"/>
      <c r="M67" s="2"/>
      <c r="N67" s="10"/>
      <c r="O67" s="10">
        <f t="shared" si="8"/>
        <v>2333.7199999999998</v>
      </c>
      <c r="P67" s="6"/>
      <c r="Q67" s="2"/>
      <c r="R67" s="2"/>
      <c r="S67" s="2"/>
      <c r="T67" s="10">
        <f t="shared" si="9"/>
        <v>2333.7199999999998</v>
      </c>
      <c r="U67" s="43"/>
      <c r="V67" s="68"/>
      <c r="W67" s="13"/>
      <c r="X67" s="95" t="s">
        <v>341</v>
      </c>
      <c r="Y67" s="2"/>
      <c r="Z67" s="9" t="s">
        <v>33</v>
      </c>
      <c r="AE67" s="73"/>
      <c r="AF67" s="73"/>
      <c r="AG67" s="73"/>
      <c r="AH67" s="73"/>
    </row>
    <row r="68" spans="2:34" s="2" customFormat="1" ht="15.75" x14ac:dyDescent="0.25">
      <c r="B68" s="33">
        <v>54</v>
      </c>
      <c r="C68" s="3" t="s">
        <v>115</v>
      </c>
      <c r="D68" s="4" t="s">
        <v>408</v>
      </c>
      <c r="E68" s="4" t="s">
        <v>114</v>
      </c>
      <c r="F68" s="5" t="s">
        <v>39</v>
      </c>
      <c r="G68" s="5" t="s">
        <v>409</v>
      </c>
      <c r="H68" s="5" t="s">
        <v>36</v>
      </c>
      <c r="I68" s="7">
        <v>3096</v>
      </c>
      <c r="J68" s="6"/>
      <c r="K68" s="10"/>
      <c r="L68" s="10"/>
      <c r="N68" s="10"/>
      <c r="O68" s="10">
        <f t="shared" si="8"/>
        <v>3096</v>
      </c>
      <c r="P68" s="6">
        <v>90.34</v>
      </c>
      <c r="T68" s="10">
        <f>+O68-P68-Q68-R68-S68</f>
        <v>3005.66</v>
      </c>
      <c r="U68" s="43"/>
      <c r="V68" s="69"/>
      <c r="W68" s="69"/>
      <c r="X68" s="95" t="s">
        <v>343</v>
      </c>
      <c r="Z68" s="9" t="s">
        <v>33</v>
      </c>
      <c r="AE68" s="73"/>
      <c r="AF68" s="73"/>
      <c r="AG68" s="73"/>
      <c r="AH68" s="73"/>
    </row>
    <row r="69" spans="2:34" ht="15.75" x14ac:dyDescent="0.25">
      <c r="B69" s="33">
        <v>55</v>
      </c>
      <c r="C69" s="3" t="s">
        <v>128</v>
      </c>
      <c r="D69" s="4" t="s">
        <v>67</v>
      </c>
      <c r="E69" s="4" t="s">
        <v>129</v>
      </c>
      <c r="F69" s="5" t="s">
        <v>39</v>
      </c>
      <c r="G69" s="5" t="s">
        <v>288</v>
      </c>
      <c r="H69" s="5" t="s">
        <v>31</v>
      </c>
      <c r="I69" s="7">
        <v>5159.5</v>
      </c>
      <c r="J69" s="6"/>
      <c r="K69" s="10"/>
      <c r="L69" s="10"/>
      <c r="M69" s="2"/>
      <c r="N69" s="2"/>
      <c r="O69" s="10">
        <f t="shared" si="8"/>
        <v>5159.5</v>
      </c>
      <c r="P69" s="6">
        <v>490.17</v>
      </c>
      <c r="Q69" s="2"/>
      <c r="R69" s="2"/>
      <c r="S69" s="2"/>
      <c r="T69" s="10">
        <f t="shared" si="9"/>
        <v>4669.33</v>
      </c>
      <c r="U69" s="43"/>
      <c r="V69" s="68"/>
      <c r="W69" s="13"/>
      <c r="X69" s="9" t="s">
        <v>32</v>
      </c>
      <c r="Y69" s="2"/>
      <c r="Z69" s="9" t="s">
        <v>33</v>
      </c>
    </row>
    <row r="70" spans="2:34" ht="15.75" x14ac:dyDescent="0.25">
      <c r="B70" s="33">
        <v>56</v>
      </c>
      <c r="C70" s="3" t="s">
        <v>135</v>
      </c>
      <c r="D70" s="4" t="s">
        <v>133</v>
      </c>
      <c r="E70" s="4" t="s">
        <v>134</v>
      </c>
      <c r="F70" s="5" t="s">
        <v>39</v>
      </c>
      <c r="G70" s="5" t="s">
        <v>289</v>
      </c>
      <c r="H70" s="5" t="s">
        <v>77</v>
      </c>
      <c r="I70" s="6">
        <v>4200</v>
      </c>
      <c r="J70" s="6"/>
      <c r="K70" s="10"/>
      <c r="L70" s="10"/>
      <c r="M70" s="10"/>
      <c r="N70" s="10"/>
      <c r="O70" s="10">
        <f t="shared" si="8"/>
        <v>4200</v>
      </c>
      <c r="P70" s="6">
        <v>335.56</v>
      </c>
      <c r="Q70" s="2"/>
      <c r="R70" s="2"/>
      <c r="S70" s="2"/>
      <c r="T70" s="10">
        <f t="shared" si="9"/>
        <v>3864.44</v>
      </c>
      <c r="U70" s="43"/>
      <c r="V70" s="5"/>
      <c r="W70" s="5"/>
      <c r="X70" s="9" t="s">
        <v>346</v>
      </c>
      <c r="Y70" s="2"/>
      <c r="Z70" s="9" t="s">
        <v>33</v>
      </c>
      <c r="AF70" s="73"/>
      <c r="AH70" s="73"/>
    </row>
    <row r="71" spans="2:34" ht="15.75" x14ac:dyDescent="0.25">
      <c r="B71" s="33">
        <v>57</v>
      </c>
      <c r="C71" s="3" t="s">
        <v>136</v>
      </c>
      <c r="D71" s="4" t="s">
        <v>133</v>
      </c>
      <c r="E71" s="4" t="s">
        <v>137</v>
      </c>
      <c r="F71" s="5" t="s">
        <v>39</v>
      </c>
      <c r="G71" s="5" t="s">
        <v>290</v>
      </c>
      <c r="H71" s="5" t="s">
        <v>77</v>
      </c>
      <c r="I71" s="6">
        <v>4200</v>
      </c>
      <c r="J71" s="6"/>
      <c r="K71" s="10"/>
      <c r="L71" s="10"/>
      <c r="M71" s="2"/>
      <c r="N71" s="67"/>
      <c r="O71" s="10">
        <f t="shared" si="8"/>
        <v>4200</v>
      </c>
      <c r="P71" s="6">
        <v>335.56</v>
      </c>
      <c r="Q71" s="2"/>
      <c r="R71" s="2"/>
      <c r="S71" s="2"/>
      <c r="T71" s="10">
        <f t="shared" si="9"/>
        <v>3864.44</v>
      </c>
      <c r="U71" s="43"/>
      <c r="V71" s="5"/>
      <c r="W71" s="93"/>
      <c r="X71" s="9" t="s">
        <v>138</v>
      </c>
      <c r="Y71" s="2"/>
      <c r="Z71" s="9" t="s">
        <v>33</v>
      </c>
    </row>
    <row r="72" spans="2:34" ht="15.75" x14ac:dyDescent="0.25">
      <c r="B72" s="33">
        <v>58</v>
      </c>
      <c r="C72" s="3" t="s">
        <v>139</v>
      </c>
      <c r="D72" s="4" t="s">
        <v>140</v>
      </c>
      <c r="E72" s="4" t="s">
        <v>134</v>
      </c>
      <c r="F72" s="5" t="s">
        <v>39</v>
      </c>
      <c r="G72" s="5" t="s">
        <v>291</v>
      </c>
      <c r="H72" s="5" t="s">
        <v>77</v>
      </c>
      <c r="I72" s="7">
        <v>3391.5</v>
      </c>
      <c r="J72" s="6"/>
      <c r="K72" s="10"/>
      <c r="L72" s="10"/>
      <c r="M72" s="10"/>
      <c r="N72" s="10"/>
      <c r="O72" s="10">
        <f t="shared" si="8"/>
        <v>3391.5</v>
      </c>
      <c r="P72" s="6">
        <v>122.49</v>
      </c>
      <c r="Q72" s="2"/>
      <c r="R72" s="2"/>
      <c r="S72" s="2"/>
      <c r="T72" s="10">
        <f t="shared" si="9"/>
        <v>3269.01</v>
      </c>
      <c r="U72" s="26"/>
      <c r="V72" s="5"/>
      <c r="W72" s="13"/>
      <c r="X72" s="9" t="s">
        <v>347</v>
      </c>
      <c r="Y72" s="2"/>
      <c r="Z72" s="9" t="s">
        <v>33</v>
      </c>
      <c r="AE72" s="73"/>
      <c r="AF72" s="73"/>
      <c r="AG72" s="73"/>
      <c r="AH72" s="73"/>
    </row>
    <row r="73" spans="2:34" ht="15.75" x14ac:dyDescent="0.25">
      <c r="B73" s="33">
        <v>59</v>
      </c>
      <c r="C73" s="3" t="s">
        <v>141</v>
      </c>
      <c r="D73" s="4" t="s">
        <v>142</v>
      </c>
      <c r="E73" s="4" t="s">
        <v>134</v>
      </c>
      <c r="F73" s="5" t="s">
        <v>39</v>
      </c>
      <c r="G73" s="5" t="s">
        <v>292</v>
      </c>
      <c r="H73" s="5" t="s">
        <v>36</v>
      </c>
      <c r="I73" s="7">
        <v>2866.5</v>
      </c>
      <c r="J73" s="6"/>
      <c r="K73" s="10"/>
      <c r="L73" s="10"/>
      <c r="M73" s="10"/>
      <c r="N73" s="10"/>
      <c r="O73" s="10">
        <f t="shared" si="8"/>
        <v>2866.5</v>
      </c>
      <c r="P73" s="6">
        <v>45.12</v>
      </c>
      <c r="Q73" s="2"/>
      <c r="R73" s="2"/>
      <c r="S73" s="2"/>
      <c r="T73" s="10">
        <f t="shared" si="9"/>
        <v>2821.38</v>
      </c>
      <c r="U73" s="43"/>
      <c r="V73" s="5"/>
      <c r="W73" s="5"/>
      <c r="X73" s="9" t="s">
        <v>348</v>
      </c>
      <c r="Y73" s="2"/>
      <c r="Z73" s="9" t="s">
        <v>33</v>
      </c>
      <c r="AE73" s="73"/>
      <c r="AF73" s="73"/>
      <c r="AG73" s="73"/>
      <c r="AH73" s="73"/>
    </row>
    <row r="74" spans="2:34" s="2" customFormat="1" ht="15.75" x14ac:dyDescent="0.25">
      <c r="B74" s="33">
        <v>60</v>
      </c>
      <c r="C74" s="3" t="s">
        <v>449</v>
      </c>
      <c r="D74" s="4" t="s">
        <v>142</v>
      </c>
      <c r="E74" s="4" t="s">
        <v>134</v>
      </c>
      <c r="F74" s="5" t="s">
        <v>39</v>
      </c>
      <c r="G74" s="5" t="s">
        <v>450</v>
      </c>
      <c r="H74" s="5" t="s">
        <v>36</v>
      </c>
      <c r="I74" s="7">
        <v>2866.5</v>
      </c>
      <c r="J74" s="6"/>
      <c r="K74" s="10"/>
      <c r="L74" s="10"/>
      <c r="M74" s="10"/>
      <c r="N74" s="10"/>
      <c r="O74" s="10">
        <f t="shared" si="8"/>
        <v>2866.5</v>
      </c>
      <c r="P74" s="6">
        <v>45.12</v>
      </c>
      <c r="T74" s="10">
        <f t="shared" si="9"/>
        <v>2821.38</v>
      </c>
      <c r="U74" s="43"/>
      <c r="V74" s="5"/>
      <c r="W74" s="5"/>
      <c r="X74" s="9" t="s">
        <v>451</v>
      </c>
      <c r="Z74" s="9" t="s">
        <v>33</v>
      </c>
      <c r="AE74" s="73"/>
      <c r="AF74" s="73"/>
      <c r="AG74" s="73"/>
      <c r="AH74" s="73"/>
    </row>
    <row r="75" spans="2:34" ht="15.75" x14ac:dyDescent="0.25">
      <c r="B75" s="33">
        <v>61</v>
      </c>
      <c r="C75" s="3" t="s">
        <v>145</v>
      </c>
      <c r="D75" s="4" t="s">
        <v>142</v>
      </c>
      <c r="E75" s="4" t="s">
        <v>134</v>
      </c>
      <c r="F75" s="5" t="s">
        <v>39</v>
      </c>
      <c r="G75" s="5" t="s">
        <v>293</v>
      </c>
      <c r="H75" s="5" t="s">
        <v>36</v>
      </c>
      <c r="I75" s="7">
        <v>2866.5</v>
      </c>
      <c r="J75" s="6"/>
      <c r="K75" s="10"/>
      <c r="L75" s="10"/>
      <c r="M75" s="2"/>
      <c r="N75" s="10"/>
      <c r="O75" s="10">
        <f t="shared" si="8"/>
        <v>2866.5</v>
      </c>
      <c r="P75" s="6">
        <v>45.12</v>
      </c>
      <c r="Q75" s="2"/>
      <c r="R75" s="2"/>
      <c r="S75" s="2"/>
      <c r="T75" s="10">
        <f t="shared" si="9"/>
        <v>2821.38</v>
      </c>
      <c r="U75" s="43"/>
      <c r="V75" s="5"/>
      <c r="W75" s="5"/>
      <c r="X75" s="9" t="s">
        <v>344</v>
      </c>
      <c r="Y75" s="2"/>
      <c r="Z75" s="9" t="s">
        <v>33</v>
      </c>
      <c r="AE75" s="73"/>
      <c r="AF75" s="73"/>
      <c r="AG75" s="73"/>
      <c r="AH75" s="73"/>
    </row>
    <row r="76" spans="2:34" s="2" customFormat="1" ht="15.75" x14ac:dyDescent="0.25">
      <c r="B76" s="33">
        <v>62</v>
      </c>
      <c r="C76" s="115" t="s">
        <v>423</v>
      </c>
      <c r="D76" s="4" t="s">
        <v>142</v>
      </c>
      <c r="E76" s="4" t="s">
        <v>134</v>
      </c>
      <c r="F76" s="5" t="s">
        <v>39</v>
      </c>
      <c r="G76" s="5" t="s">
        <v>473</v>
      </c>
      <c r="H76" s="5" t="s">
        <v>36</v>
      </c>
      <c r="I76" s="7">
        <v>2866.5</v>
      </c>
      <c r="J76" s="6"/>
      <c r="K76" s="10"/>
      <c r="L76" s="10"/>
      <c r="M76" s="67">
        <v>382.2</v>
      </c>
      <c r="N76" s="10"/>
      <c r="O76" s="10">
        <f t="shared" si="8"/>
        <v>3248.7</v>
      </c>
      <c r="P76" s="6">
        <v>38.96</v>
      </c>
      <c r="T76" s="10">
        <f t="shared" si="9"/>
        <v>3209.74</v>
      </c>
      <c r="U76" s="109"/>
      <c r="V76" s="16"/>
      <c r="W76" s="16"/>
      <c r="X76" s="9" t="s">
        <v>474</v>
      </c>
      <c r="Z76" s="9" t="s">
        <v>33</v>
      </c>
      <c r="AE76" s="73"/>
      <c r="AF76" s="73"/>
      <c r="AG76" s="73"/>
      <c r="AH76" s="73"/>
    </row>
    <row r="77" spans="2:34" s="2" customFormat="1" ht="15.75" x14ac:dyDescent="0.25">
      <c r="B77" s="33">
        <v>63</v>
      </c>
      <c r="C77" s="3" t="s">
        <v>500</v>
      </c>
      <c r="D77" s="4" t="s">
        <v>142</v>
      </c>
      <c r="E77" s="4" t="s">
        <v>134</v>
      </c>
      <c r="F77" s="5" t="s">
        <v>39</v>
      </c>
      <c r="G77" s="5" t="s">
        <v>501</v>
      </c>
      <c r="H77" s="5" t="s">
        <v>36</v>
      </c>
      <c r="I77" s="7">
        <v>2866.5</v>
      </c>
      <c r="J77" s="6"/>
      <c r="K77" s="10"/>
      <c r="L77" s="10"/>
      <c r="M77" s="67"/>
      <c r="N77" s="10"/>
      <c r="O77" s="10">
        <f t="shared" si="8"/>
        <v>2866.5</v>
      </c>
      <c r="P77" s="6">
        <v>45.12</v>
      </c>
      <c r="T77" s="10">
        <f t="shared" si="9"/>
        <v>2821.38</v>
      </c>
      <c r="U77" s="43"/>
      <c r="V77" s="5"/>
      <c r="W77" s="5"/>
      <c r="X77" s="9" t="s">
        <v>32</v>
      </c>
      <c r="Z77" s="9" t="s">
        <v>33</v>
      </c>
      <c r="AE77" s="73"/>
      <c r="AF77" s="73"/>
      <c r="AG77" s="73"/>
      <c r="AH77" s="73"/>
    </row>
    <row r="78" spans="2:34" s="2" customFormat="1" ht="15.75" x14ac:dyDescent="0.25">
      <c r="B78" s="33">
        <v>64</v>
      </c>
      <c r="C78" s="3" t="s">
        <v>316</v>
      </c>
      <c r="D78" s="4" t="s">
        <v>389</v>
      </c>
      <c r="E78" s="4" t="s">
        <v>134</v>
      </c>
      <c r="F78" s="5" t="s">
        <v>39</v>
      </c>
      <c r="G78" s="5" t="s">
        <v>294</v>
      </c>
      <c r="H78" s="5" t="s">
        <v>36</v>
      </c>
      <c r="I78" s="7">
        <v>2866.5</v>
      </c>
      <c r="J78" s="6"/>
      <c r="K78" s="10"/>
      <c r="L78" s="10"/>
      <c r="N78" s="10"/>
      <c r="O78" s="10">
        <f t="shared" si="8"/>
        <v>2866.5</v>
      </c>
      <c r="P78" s="6">
        <v>45.12</v>
      </c>
      <c r="T78" s="10">
        <f t="shared" si="9"/>
        <v>2821.38</v>
      </c>
      <c r="U78" s="9"/>
      <c r="V78" s="24"/>
      <c r="W78" s="9"/>
      <c r="X78" s="9" t="s">
        <v>377</v>
      </c>
      <c r="Z78" s="9" t="s">
        <v>33</v>
      </c>
      <c r="AE78" s="73"/>
      <c r="AF78" s="73"/>
      <c r="AG78" s="73"/>
      <c r="AH78" s="73"/>
    </row>
    <row r="79" spans="2:34" ht="15.75" x14ac:dyDescent="0.25">
      <c r="B79" s="33">
        <v>65</v>
      </c>
      <c r="C79" s="3" t="s">
        <v>146</v>
      </c>
      <c r="D79" s="4" t="s">
        <v>144</v>
      </c>
      <c r="E79" s="4" t="s">
        <v>134</v>
      </c>
      <c r="F79" s="5" t="s">
        <v>39</v>
      </c>
      <c r="G79" s="5" t="s">
        <v>295</v>
      </c>
      <c r="H79" s="5" t="s">
        <v>36</v>
      </c>
      <c r="I79" s="6">
        <v>3225.85</v>
      </c>
      <c r="J79" s="6"/>
      <c r="K79" s="10"/>
      <c r="L79" s="10"/>
      <c r="M79" s="2"/>
      <c r="N79" s="10"/>
      <c r="O79" s="10">
        <f t="shared" si="8"/>
        <v>3225.85</v>
      </c>
      <c r="P79" s="6">
        <v>104.47</v>
      </c>
      <c r="Q79" s="2"/>
      <c r="R79" s="2"/>
      <c r="S79" s="2"/>
      <c r="T79" s="10">
        <f t="shared" si="9"/>
        <v>3121.38</v>
      </c>
      <c r="U79" s="43"/>
      <c r="V79" s="5"/>
      <c r="W79" s="5"/>
      <c r="X79" s="9" t="s">
        <v>147</v>
      </c>
      <c r="Y79" s="2"/>
      <c r="Z79" s="9" t="s">
        <v>33</v>
      </c>
      <c r="AE79" s="73"/>
      <c r="AF79" s="73"/>
      <c r="AG79" s="73"/>
      <c r="AH79" s="73"/>
    </row>
    <row r="80" spans="2:34" s="2" customFormat="1" ht="15.75" x14ac:dyDescent="0.25">
      <c r="B80" s="33">
        <v>66</v>
      </c>
      <c r="C80" s="3" t="s">
        <v>143</v>
      </c>
      <c r="D80" s="4" t="s">
        <v>144</v>
      </c>
      <c r="E80" s="4" t="s">
        <v>134</v>
      </c>
      <c r="F80" s="5" t="s">
        <v>39</v>
      </c>
      <c r="G80" s="5" t="s">
        <v>296</v>
      </c>
      <c r="H80" s="5" t="s">
        <v>36</v>
      </c>
      <c r="I80" s="6">
        <v>3225.85</v>
      </c>
      <c r="J80" s="6"/>
      <c r="K80" s="10"/>
      <c r="L80" s="10"/>
      <c r="O80" s="10">
        <f t="shared" si="8"/>
        <v>3225.85</v>
      </c>
      <c r="P80" s="6">
        <v>104.47</v>
      </c>
      <c r="T80" s="10">
        <f>+O80-P80-Q80-R80-S80</f>
        <v>3121.38</v>
      </c>
      <c r="U80" s="43"/>
      <c r="V80" s="5"/>
      <c r="W80" s="93"/>
      <c r="X80" s="9" t="s">
        <v>37</v>
      </c>
      <c r="Z80" s="9" t="s">
        <v>33</v>
      </c>
    </row>
    <row r="81" spans="2:36" ht="15.75" x14ac:dyDescent="0.25">
      <c r="B81" s="33">
        <v>67</v>
      </c>
      <c r="C81" s="3" t="s">
        <v>148</v>
      </c>
      <c r="D81" s="4" t="s">
        <v>144</v>
      </c>
      <c r="E81" s="4" t="s">
        <v>134</v>
      </c>
      <c r="F81" s="5" t="s">
        <v>39</v>
      </c>
      <c r="G81" s="5" t="s">
        <v>393</v>
      </c>
      <c r="H81" s="5" t="s">
        <v>36</v>
      </c>
      <c r="I81" s="6">
        <v>3225.85</v>
      </c>
      <c r="J81" s="6"/>
      <c r="K81" s="10"/>
      <c r="L81" s="10"/>
      <c r="M81" s="2"/>
      <c r="N81" s="2"/>
      <c r="O81" s="10">
        <f t="shared" si="8"/>
        <v>3225.85</v>
      </c>
      <c r="P81" s="6">
        <v>104.47</v>
      </c>
      <c r="Q81" s="2"/>
      <c r="R81" s="2"/>
      <c r="S81" s="2"/>
      <c r="T81" s="10">
        <f t="shared" si="9"/>
        <v>3121.38</v>
      </c>
      <c r="U81" s="43"/>
      <c r="V81" s="68"/>
      <c r="W81" s="5"/>
      <c r="X81" s="9" t="s">
        <v>32</v>
      </c>
      <c r="Y81" s="2"/>
      <c r="Z81" s="9" t="s">
        <v>33</v>
      </c>
    </row>
    <row r="82" spans="2:36" ht="15.75" x14ac:dyDescent="0.25">
      <c r="B82" s="33">
        <v>68</v>
      </c>
      <c r="C82" s="3" t="s">
        <v>149</v>
      </c>
      <c r="D82" s="4" t="s">
        <v>67</v>
      </c>
      <c r="E82" s="4" t="s">
        <v>150</v>
      </c>
      <c r="F82" s="5" t="s">
        <v>39</v>
      </c>
      <c r="G82" s="5" t="s">
        <v>297</v>
      </c>
      <c r="H82" s="5" t="s">
        <v>31</v>
      </c>
      <c r="I82" s="7">
        <v>6933.9</v>
      </c>
      <c r="J82" s="6"/>
      <c r="K82" s="10"/>
      <c r="L82" s="10"/>
      <c r="M82" s="2"/>
      <c r="N82" s="2"/>
      <c r="O82" s="10">
        <f t="shared" si="8"/>
        <v>6933.9</v>
      </c>
      <c r="P82" s="6">
        <v>842.91</v>
      </c>
      <c r="Q82" s="2"/>
      <c r="R82" s="2"/>
      <c r="S82" s="2"/>
      <c r="T82" s="10">
        <f t="shared" si="9"/>
        <v>6090.99</v>
      </c>
      <c r="U82" s="43"/>
      <c r="V82" s="13"/>
      <c r="W82" s="13"/>
      <c r="X82" s="9" t="s">
        <v>32</v>
      </c>
      <c r="Y82" s="2"/>
      <c r="Z82" s="9" t="s">
        <v>33</v>
      </c>
    </row>
    <row r="83" spans="2:36" s="2" customFormat="1" ht="15.75" x14ac:dyDescent="0.25">
      <c r="B83" s="33">
        <v>69</v>
      </c>
      <c r="C83" s="3" t="s">
        <v>244</v>
      </c>
      <c r="D83" s="4" t="s">
        <v>35</v>
      </c>
      <c r="E83" s="4" t="s">
        <v>150</v>
      </c>
      <c r="F83" s="5" t="s">
        <v>39</v>
      </c>
      <c r="G83" s="5" t="s">
        <v>365</v>
      </c>
      <c r="H83" s="5" t="s">
        <v>36</v>
      </c>
      <c r="I83" s="12">
        <v>2730</v>
      </c>
      <c r="J83" s="21"/>
      <c r="K83" s="10"/>
      <c r="L83" s="10"/>
      <c r="O83" s="10">
        <f t="shared" si="8"/>
        <v>2730</v>
      </c>
      <c r="P83" s="21">
        <v>30.27</v>
      </c>
      <c r="T83" s="10">
        <f t="shared" si="9"/>
        <v>2699.73</v>
      </c>
      <c r="U83" s="46"/>
      <c r="V83" s="13"/>
      <c r="W83" s="13"/>
      <c r="X83" s="9" t="s">
        <v>245</v>
      </c>
      <c r="Z83" s="9" t="s">
        <v>33</v>
      </c>
      <c r="AD83" s="73"/>
      <c r="AE83" s="73"/>
      <c r="AF83" s="73"/>
      <c r="AG83" s="73"/>
      <c r="AH83" s="73"/>
      <c r="AI83" s="73"/>
      <c r="AJ83" s="73"/>
    </row>
    <row r="84" spans="2:36" ht="15.75" x14ac:dyDescent="0.25">
      <c r="B84" s="33">
        <v>70</v>
      </c>
      <c r="C84" s="3" t="s">
        <v>151</v>
      </c>
      <c r="D84" s="4" t="s">
        <v>248</v>
      </c>
      <c r="E84" s="4" t="s">
        <v>150</v>
      </c>
      <c r="F84" s="5" t="s">
        <v>39</v>
      </c>
      <c r="G84" s="5" t="s">
        <v>298</v>
      </c>
      <c r="H84" s="5" t="s">
        <v>77</v>
      </c>
      <c r="I84" s="21">
        <v>3554.24</v>
      </c>
      <c r="J84" s="21"/>
      <c r="K84" s="10"/>
      <c r="L84" s="10"/>
      <c r="M84" s="2"/>
      <c r="N84" s="10"/>
      <c r="O84" s="10">
        <f t="shared" si="8"/>
        <v>3554.24</v>
      </c>
      <c r="P84" s="21">
        <v>157.9</v>
      </c>
      <c r="Q84" s="2"/>
      <c r="R84" s="2"/>
      <c r="S84" s="2"/>
      <c r="T84" s="10">
        <f t="shared" si="9"/>
        <v>3396.3399999999997</v>
      </c>
      <c r="U84" s="43"/>
      <c r="V84" s="5"/>
      <c r="W84" s="5"/>
      <c r="X84" s="9" t="s">
        <v>32</v>
      </c>
      <c r="Y84" s="2"/>
      <c r="Z84" s="9" t="s">
        <v>33</v>
      </c>
      <c r="AE84" s="73"/>
      <c r="AF84" s="73"/>
      <c r="AG84" s="73"/>
      <c r="AH84" s="73"/>
    </row>
    <row r="85" spans="2:36" s="2" customFormat="1" ht="15.75" x14ac:dyDescent="0.25">
      <c r="B85" s="33">
        <v>71</v>
      </c>
      <c r="C85" s="116" t="s">
        <v>168</v>
      </c>
      <c r="D85" s="4" t="s">
        <v>248</v>
      </c>
      <c r="E85" s="4" t="s">
        <v>150</v>
      </c>
      <c r="F85" s="5" t="s">
        <v>39</v>
      </c>
      <c r="G85" s="5" t="s">
        <v>306</v>
      </c>
      <c r="H85" s="5" t="s">
        <v>77</v>
      </c>
      <c r="I85" s="7">
        <v>3317.3</v>
      </c>
      <c r="J85" s="6"/>
      <c r="K85" s="10"/>
      <c r="L85" s="10"/>
      <c r="O85" s="10">
        <f t="shared" si="8"/>
        <v>3317.3</v>
      </c>
      <c r="P85" s="6">
        <v>147.38</v>
      </c>
      <c r="T85" s="10">
        <f t="shared" ref="T85:T91" si="10">+O85-P85-Q85-R85-S85</f>
        <v>3169.92</v>
      </c>
      <c r="U85" s="30"/>
      <c r="V85" s="26"/>
      <c r="W85" s="93"/>
      <c r="X85" s="9" t="s">
        <v>32</v>
      </c>
      <c r="Z85" s="9" t="s">
        <v>33</v>
      </c>
      <c r="AE85" s="73"/>
      <c r="AF85" s="73"/>
      <c r="AG85" s="73"/>
      <c r="AH85" s="73"/>
    </row>
    <row r="86" spans="2:36" s="2" customFormat="1" ht="15.75" x14ac:dyDescent="0.25">
      <c r="B86" s="33">
        <v>72</v>
      </c>
      <c r="C86" s="3" t="s">
        <v>166</v>
      </c>
      <c r="D86" s="4" t="s">
        <v>249</v>
      </c>
      <c r="E86" s="4" t="s">
        <v>150</v>
      </c>
      <c r="F86" s="5" t="s">
        <v>39</v>
      </c>
      <c r="G86" s="5" t="s">
        <v>307</v>
      </c>
      <c r="H86" s="5" t="s">
        <v>36</v>
      </c>
      <c r="I86" s="7">
        <v>2987.45</v>
      </c>
      <c r="J86" s="6"/>
      <c r="K86" s="34"/>
      <c r="L86" s="10"/>
      <c r="M86" s="33"/>
      <c r="N86" s="34"/>
      <c r="O86" s="10">
        <f t="shared" si="8"/>
        <v>2987.45</v>
      </c>
      <c r="P86" s="6">
        <v>58.28</v>
      </c>
      <c r="Q86" s="33"/>
      <c r="R86" s="33"/>
      <c r="S86" s="33"/>
      <c r="T86" s="10">
        <f t="shared" si="10"/>
        <v>2929.1699999999996</v>
      </c>
      <c r="U86" s="43"/>
      <c r="V86" s="5"/>
      <c r="W86" s="5"/>
      <c r="X86" s="33" t="s">
        <v>349</v>
      </c>
      <c r="Y86" s="33"/>
      <c r="Z86" s="9" t="s">
        <v>33</v>
      </c>
      <c r="AE86" s="73"/>
      <c r="AF86" s="73"/>
      <c r="AG86" s="73"/>
      <c r="AH86" s="73"/>
    </row>
    <row r="87" spans="2:36" s="2" customFormat="1" ht="15.75" x14ac:dyDescent="0.25">
      <c r="B87" s="33">
        <v>73</v>
      </c>
      <c r="C87" s="3" t="s">
        <v>167</v>
      </c>
      <c r="D87" s="4" t="s">
        <v>249</v>
      </c>
      <c r="E87" s="4" t="s">
        <v>150</v>
      </c>
      <c r="F87" s="5" t="s">
        <v>39</v>
      </c>
      <c r="G87" s="5" t="s">
        <v>308</v>
      </c>
      <c r="H87" s="5" t="s">
        <v>36</v>
      </c>
      <c r="I87" s="7">
        <v>2987.45</v>
      </c>
      <c r="J87" s="6"/>
      <c r="K87" s="34"/>
      <c r="L87" s="10"/>
      <c r="M87" s="33"/>
      <c r="N87" s="34"/>
      <c r="O87" s="10">
        <f t="shared" si="8"/>
        <v>2987.45</v>
      </c>
      <c r="P87" s="6">
        <v>58.28</v>
      </c>
      <c r="Q87" s="33"/>
      <c r="R87" s="33"/>
      <c r="S87" s="33"/>
      <c r="T87" s="10">
        <f t="shared" si="10"/>
        <v>2929.1699999999996</v>
      </c>
      <c r="U87" s="43"/>
      <c r="V87" s="5"/>
      <c r="W87" s="5"/>
      <c r="X87" s="33" t="s">
        <v>93</v>
      </c>
      <c r="Y87" s="33"/>
      <c r="Z87" s="9" t="s">
        <v>33</v>
      </c>
      <c r="AE87" s="73"/>
      <c r="AF87" s="73"/>
      <c r="AG87" s="73"/>
      <c r="AH87" s="73"/>
      <c r="AI87" s="73"/>
    </row>
    <row r="88" spans="2:36" s="2" customFormat="1" ht="15.75" x14ac:dyDescent="0.25">
      <c r="B88" s="33">
        <v>74</v>
      </c>
      <c r="C88" s="3" t="s">
        <v>169</v>
      </c>
      <c r="D88" s="3" t="s">
        <v>249</v>
      </c>
      <c r="E88" s="4" t="s">
        <v>150</v>
      </c>
      <c r="F88" s="5" t="s">
        <v>39</v>
      </c>
      <c r="G88" s="5" t="s">
        <v>309</v>
      </c>
      <c r="H88" s="5" t="s">
        <v>36</v>
      </c>
      <c r="I88" s="7">
        <v>2752</v>
      </c>
      <c r="J88" s="6"/>
      <c r="K88" s="10"/>
      <c r="L88" s="10"/>
      <c r="N88" s="10"/>
      <c r="O88" s="10">
        <f t="shared" si="8"/>
        <v>2752</v>
      </c>
      <c r="P88" s="6">
        <v>32.67</v>
      </c>
      <c r="T88" s="10">
        <f t="shared" si="10"/>
        <v>2719.33</v>
      </c>
      <c r="U88" s="39"/>
      <c r="V88" s="69"/>
      <c r="W88" s="69"/>
      <c r="X88" s="9" t="s">
        <v>170</v>
      </c>
      <c r="Z88" s="9" t="s">
        <v>33</v>
      </c>
      <c r="AE88" s="73"/>
      <c r="AF88" s="73"/>
      <c r="AG88" s="73"/>
      <c r="AH88" s="73"/>
    </row>
    <row r="89" spans="2:36" s="2" customFormat="1" ht="15.75" x14ac:dyDescent="0.25">
      <c r="B89" s="33">
        <v>75</v>
      </c>
      <c r="C89" s="3" t="s">
        <v>161</v>
      </c>
      <c r="D89" s="4" t="s">
        <v>162</v>
      </c>
      <c r="E89" s="4" t="s">
        <v>150</v>
      </c>
      <c r="F89" s="5" t="s">
        <v>39</v>
      </c>
      <c r="G89" s="5" t="s">
        <v>413</v>
      </c>
      <c r="H89" s="5" t="s">
        <v>77</v>
      </c>
      <c r="I89" s="7">
        <v>4177.5</v>
      </c>
      <c r="J89" s="6"/>
      <c r="K89" s="10"/>
      <c r="L89" s="10"/>
      <c r="O89" s="10">
        <f t="shared" si="8"/>
        <v>4177.5</v>
      </c>
      <c r="P89" s="6">
        <v>333.11</v>
      </c>
      <c r="T89" s="10">
        <f t="shared" si="10"/>
        <v>3844.39</v>
      </c>
      <c r="U89" s="43"/>
      <c r="V89" s="26"/>
      <c r="W89" s="69"/>
      <c r="X89" s="9" t="s">
        <v>163</v>
      </c>
      <c r="Z89" s="9" t="s">
        <v>33</v>
      </c>
    </row>
    <row r="90" spans="2:36" s="2" customFormat="1" ht="15.75" x14ac:dyDescent="0.25">
      <c r="B90" s="33">
        <v>76</v>
      </c>
      <c r="C90" s="3" t="s">
        <v>325</v>
      </c>
      <c r="D90" s="4" t="s">
        <v>162</v>
      </c>
      <c r="E90" s="4" t="s">
        <v>150</v>
      </c>
      <c r="F90" s="5" t="s">
        <v>39</v>
      </c>
      <c r="G90" s="5" t="s">
        <v>414</v>
      </c>
      <c r="H90" s="5" t="s">
        <v>77</v>
      </c>
      <c r="I90" s="7">
        <v>4177.5</v>
      </c>
      <c r="J90" s="6"/>
      <c r="K90" s="10"/>
      <c r="L90" s="10"/>
      <c r="O90" s="10">
        <f t="shared" si="8"/>
        <v>4177.5</v>
      </c>
      <c r="P90" s="6">
        <v>333.11</v>
      </c>
      <c r="T90" s="10">
        <f t="shared" si="10"/>
        <v>3844.39</v>
      </c>
      <c r="U90" s="43"/>
      <c r="V90" s="68"/>
      <c r="W90" s="93"/>
      <c r="X90" s="9" t="s">
        <v>350</v>
      </c>
      <c r="Z90" s="9" t="s">
        <v>33</v>
      </c>
    </row>
    <row r="91" spans="2:36" s="2" customFormat="1" ht="15.75" x14ac:dyDescent="0.25">
      <c r="B91" s="33">
        <v>77</v>
      </c>
      <c r="C91" s="3" t="s">
        <v>157</v>
      </c>
      <c r="D91" s="4" t="s">
        <v>402</v>
      </c>
      <c r="E91" s="4" t="s">
        <v>150</v>
      </c>
      <c r="F91" s="5" t="s">
        <v>39</v>
      </c>
      <c r="G91" s="5" t="s">
        <v>299</v>
      </c>
      <c r="H91" s="5" t="s">
        <v>36</v>
      </c>
      <c r="I91" s="7">
        <v>3391.5</v>
      </c>
      <c r="J91" s="6"/>
      <c r="K91" s="34"/>
      <c r="L91" s="10"/>
      <c r="M91" s="33"/>
      <c r="N91" s="34"/>
      <c r="O91" s="10">
        <f t="shared" si="8"/>
        <v>3391.5</v>
      </c>
      <c r="P91" s="6">
        <v>122.49</v>
      </c>
      <c r="Q91" s="33"/>
      <c r="R91" s="33"/>
      <c r="S91" s="33"/>
      <c r="T91" s="10">
        <f t="shared" si="10"/>
        <v>3269.01</v>
      </c>
      <c r="U91" s="43"/>
      <c r="V91" s="5"/>
      <c r="W91" s="5"/>
      <c r="X91" s="33" t="s">
        <v>344</v>
      </c>
      <c r="Y91" s="33"/>
      <c r="Z91" s="9" t="s">
        <v>33</v>
      </c>
      <c r="AE91" s="73"/>
      <c r="AF91" s="73"/>
      <c r="AG91" s="73"/>
      <c r="AH91" s="73"/>
    </row>
    <row r="92" spans="2:36" ht="15.75" x14ac:dyDescent="0.25">
      <c r="B92" s="33">
        <v>78</v>
      </c>
      <c r="C92" s="3" t="s">
        <v>152</v>
      </c>
      <c r="D92" s="4" t="s">
        <v>153</v>
      </c>
      <c r="E92" s="4" t="s">
        <v>150</v>
      </c>
      <c r="F92" s="5" t="s">
        <v>39</v>
      </c>
      <c r="G92" s="5" t="s">
        <v>415</v>
      </c>
      <c r="H92" s="5" t="s">
        <v>121</v>
      </c>
      <c r="I92" s="7">
        <v>2987.45</v>
      </c>
      <c r="J92" s="6"/>
      <c r="K92" s="34"/>
      <c r="L92" s="10"/>
      <c r="M92" s="33"/>
      <c r="N92" s="34"/>
      <c r="O92" s="10">
        <f t="shared" si="8"/>
        <v>2987.45</v>
      </c>
      <c r="P92" s="21">
        <v>58.28</v>
      </c>
      <c r="Q92" s="33"/>
      <c r="R92" s="33"/>
      <c r="S92" s="33"/>
      <c r="T92" s="10">
        <f t="shared" si="9"/>
        <v>2929.1699999999996</v>
      </c>
      <c r="U92" s="43"/>
      <c r="V92" s="5"/>
      <c r="W92" s="5"/>
      <c r="X92" s="33" t="s">
        <v>341</v>
      </c>
      <c r="Y92" s="33"/>
      <c r="Z92" s="9" t="s">
        <v>33</v>
      </c>
      <c r="AE92" s="73"/>
      <c r="AF92" s="73"/>
      <c r="AG92" s="73"/>
      <c r="AH92" s="73"/>
    </row>
    <row r="93" spans="2:36" s="2" customFormat="1" ht="15.75" x14ac:dyDescent="0.25">
      <c r="B93" s="33">
        <v>79</v>
      </c>
      <c r="C93" s="3" t="s">
        <v>154</v>
      </c>
      <c r="D93" s="4" t="s">
        <v>153</v>
      </c>
      <c r="E93" s="4" t="s">
        <v>150</v>
      </c>
      <c r="F93" s="5" t="s">
        <v>39</v>
      </c>
      <c r="G93" s="5" t="s">
        <v>416</v>
      </c>
      <c r="H93" s="5" t="s">
        <v>121</v>
      </c>
      <c r="I93" s="6">
        <v>2987.45</v>
      </c>
      <c r="J93" s="6"/>
      <c r="K93" s="10"/>
      <c r="L93" s="10"/>
      <c r="N93" s="10"/>
      <c r="O93" s="10">
        <f t="shared" si="8"/>
        <v>2987.45</v>
      </c>
      <c r="P93" s="6">
        <v>58.28</v>
      </c>
      <c r="T93" s="10">
        <f>+O93-P93-Q93-R93-S93</f>
        <v>2929.1699999999996</v>
      </c>
      <c r="U93" s="43"/>
      <c r="V93" s="5"/>
      <c r="W93" s="5"/>
      <c r="X93" s="33" t="s">
        <v>334</v>
      </c>
      <c r="Z93" s="9" t="s">
        <v>33</v>
      </c>
      <c r="AE93" s="73"/>
      <c r="AF93" s="73"/>
      <c r="AG93" s="73"/>
      <c r="AH93" s="73"/>
    </row>
    <row r="94" spans="2:36" s="2" customFormat="1" ht="15.75" x14ac:dyDescent="0.25">
      <c r="B94" s="33">
        <v>80</v>
      </c>
      <c r="C94" s="3" t="s">
        <v>218</v>
      </c>
      <c r="D94" s="4" t="s">
        <v>383</v>
      </c>
      <c r="E94" s="4" t="s">
        <v>150</v>
      </c>
      <c r="F94" s="5" t="s">
        <v>39</v>
      </c>
      <c r="G94" s="5" t="s">
        <v>417</v>
      </c>
      <c r="H94" s="5" t="s">
        <v>410</v>
      </c>
      <c r="I94" s="7">
        <v>2752</v>
      </c>
      <c r="J94" s="6"/>
      <c r="K94" s="34"/>
      <c r="L94" s="10"/>
      <c r="M94" s="33"/>
      <c r="N94" s="34"/>
      <c r="O94" s="10">
        <f t="shared" si="8"/>
        <v>2752</v>
      </c>
      <c r="P94" s="21">
        <v>32.67</v>
      </c>
      <c r="Q94" s="33"/>
      <c r="R94" s="33"/>
      <c r="S94" s="33"/>
      <c r="T94" s="10">
        <f t="shared" si="9"/>
        <v>2719.33</v>
      </c>
      <c r="U94" s="9"/>
      <c r="V94" s="80"/>
      <c r="W94" s="9"/>
      <c r="X94" s="33" t="s">
        <v>377</v>
      </c>
      <c r="Y94" s="33"/>
      <c r="Z94" s="9"/>
      <c r="AE94" s="73"/>
      <c r="AF94" s="73"/>
      <c r="AG94" s="73"/>
      <c r="AH94" s="73"/>
    </row>
    <row r="95" spans="2:36" ht="15.75" x14ac:dyDescent="0.25">
      <c r="B95" s="33">
        <v>81</v>
      </c>
      <c r="C95" s="3" t="s">
        <v>160</v>
      </c>
      <c r="D95" s="4" t="s">
        <v>404</v>
      </c>
      <c r="E95" s="4" t="s">
        <v>150</v>
      </c>
      <c r="F95" s="5" t="s">
        <v>39</v>
      </c>
      <c r="G95" s="5" t="s">
        <v>302</v>
      </c>
      <c r="H95" s="5" t="s">
        <v>36</v>
      </c>
      <c r="I95" s="7">
        <v>2402.5</v>
      </c>
      <c r="J95" s="6">
        <v>19.34</v>
      </c>
      <c r="K95" s="10"/>
      <c r="L95" s="10"/>
      <c r="M95" s="2"/>
      <c r="N95" s="10"/>
      <c r="O95" s="10">
        <f t="shared" si="8"/>
        <v>2421.84</v>
      </c>
      <c r="P95" s="6"/>
      <c r="Q95" s="2"/>
      <c r="R95" s="2"/>
      <c r="S95" s="2"/>
      <c r="T95" s="10">
        <f t="shared" si="9"/>
        <v>2421.84</v>
      </c>
      <c r="U95" s="43"/>
      <c r="V95" s="70"/>
      <c r="W95" s="13"/>
      <c r="X95" s="2" t="s">
        <v>352</v>
      </c>
      <c r="Y95" s="2"/>
      <c r="Z95" s="9" t="s">
        <v>33</v>
      </c>
      <c r="AE95" s="73"/>
      <c r="AF95" s="73"/>
      <c r="AG95" s="73"/>
      <c r="AH95" s="73"/>
    </row>
    <row r="96" spans="2:36" s="2" customFormat="1" ht="15.75" x14ac:dyDescent="0.25">
      <c r="B96" s="33">
        <v>82</v>
      </c>
      <c r="C96" s="3" t="s">
        <v>222</v>
      </c>
      <c r="D96" s="4" t="s">
        <v>387</v>
      </c>
      <c r="E96" s="4" t="s">
        <v>150</v>
      </c>
      <c r="F96" s="5" t="s">
        <v>39</v>
      </c>
      <c r="G96" s="5" t="s">
        <v>303</v>
      </c>
      <c r="H96" s="5" t="s">
        <v>36</v>
      </c>
      <c r="I96" s="7">
        <v>2402.5</v>
      </c>
      <c r="J96" s="6">
        <v>19.34</v>
      </c>
      <c r="K96" s="10"/>
      <c r="L96" s="10"/>
      <c r="O96" s="10">
        <f t="shared" si="8"/>
        <v>2421.84</v>
      </c>
      <c r="P96" s="6"/>
      <c r="T96" s="10">
        <f t="shared" si="9"/>
        <v>2421.84</v>
      </c>
      <c r="U96" s="110"/>
      <c r="V96" s="24"/>
      <c r="W96" s="9"/>
      <c r="X96" s="2" t="s">
        <v>377</v>
      </c>
      <c r="Z96" s="9"/>
    </row>
    <row r="97" spans="2:34" ht="15.75" x14ac:dyDescent="0.25">
      <c r="B97" s="33">
        <v>83</v>
      </c>
      <c r="C97" s="3" t="s">
        <v>165</v>
      </c>
      <c r="D97" s="4" t="s">
        <v>405</v>
      </c>
      <c r="E97" s="4" t="s">
        <v>150</v>
      </c>
      <c r="F97" s="5" t="s">
        <v>39</v>
      </c>
      <c r="G97" s="5" t="s">
        <v>304</v>
      </c>
      <c r="H97" s="5" t="s">
        <v>36</v>
      </c>
      <c r="I97" s="6">
        <v>2987.45</v>
      </c>
      <c r="J97" s="6"/>
      <c r="K97" s="10"/>
      <c r="L97" s="10"/>
      <c r="M97" s="2"/>
      <c r="N97" s="2"/>
      <c r="O97" s="10">
        <f t="shared" si="8"/>
        <v>2987.45</v>
      </c>
      <c r="P97" s="6">
        <v>58.28</v>
      </c>
      <c r="Q97" s="2"/>
      <c r="R97" s="2"/>
      <c r="S97" s="2"/>
      <c r="T97" s="10">
        <f t="shared" si="9"/>
        <v>2929.1699999999996</v>
      </c>
      <c r="U97" s="43"/>
      <c r="V97" s="13"/>
      <c r="W97" s="13"/>
      <c r="X97" s="9" t="s">
        <v>32</v>
      </c>
      <c r="Y97" s="2"/>
      <c r="Z97" s="9" t="s">
        <v>33</v>
      </c>
    </row>
    <row r="98" spans="2:34" s="2" customFormat="1" ht="15.75" x14ac:dyDescent="0.25">
      <c r="B98" s="33">
        <v>84</v>
      </c>
      <c r="C98" s="3" t="s">
        <v>323</v>
      </c>
      <c r="D98" s="4" t="s">
        <v>390</v>
      </c>
      <c r="E98" s="4" t="s">
        <v>150</v>
      </c>
      <c r="F98" s="5" t="s">
        <v>39</v>
      </c>
      <c r="G98" s="5" t="s">
        <v>394</v>
      </c>
      <c r="H98" s="5" t="s">
        <v>36</v>
      </c>
      <c r="I98" s="6">
        <v>2000</v>
      </c>
      <c r="J98" s="6">
        <v>73.42</v>
      </c>
      <c r="K98" s="10"/>
      <c r="L98" s="10"/>
      <c r="O98" s="10">
        <f t="shared" si="8"/>
        <v>2073.42</v>
      </c>
      <c r="P98" s="6"/>
      <c r="T98" s="10">
        <f t="shared" si="9"/>
        <v>2073.42</v>
      </c>
      <c r="U98" s="9"/>
      <c r="V98" s="3"/>
      <c r="W98" s="9"/>
      <c r="X98" s="9" t="s">
        <v>377</v>
      </c>
      <c r="Z98" s="9"/>
    </row>
    <row r="99" spans="2:34" s="2" customFormat="1" ht="15.75" x14ac:dyDescent="0.25">
      <c r="B99" s="33">
        <v>85</v>
      </c>
      <c r="C99" s="3" t="s">
        <v>312</v>
      </c>
      <c r="D99" s="4" t="s">
        <v>388</v>
      </c>
      <c r="E99" s="4" t="s">
        <v>150</v>
      </c>
      <c r="F99" s="5" t="s">
        <v>39</v>
      </c>
      <c r="G99" s="5" t="s">
        <v>364</v>
      </c>
      <c r="H99" s="5" t="s">
        <v>36</v>
      </c>
      <c r="I99" s="37">
        <v>1483.21</v>
      </c>
      <c r="J99" s="37">
        <v>118.49</v>
      </c>
      <c r="K99" s="10"/>
      <c r="L99" s="10"/>
      <c r="O99" s="10">
        <f t="shared" si="8"/>
        <v>1601.7</v>
      </c>
      <c r="P99" s="6"/>
      <c r="T99" s="10">
        <f t="shared" si="9"/>
        <v>1601.7</v>
      </c>
      <c r="U99" s="9"/>
      <c r="V99" s="24"/>
      <c r="W99" s="9"/>
      <c r="X99" s="9" t="s">
        <v>377</v>
      </c>
      <c r="Z99" s="9" t="s">
        <v>33</v>
      </c>
    </row>
    <row r="100" spans="2:34" ht="15.75" x14ac:dyDescent="0.25">
      <c r="B100" s="33">
        <v>86</v>
      </c>
      <c r="C100" s="3" t="s">
        <v>420</v>
      </c>
      <c r="D100" s="3" t="s">
        <v>384</v>
      </c>
      <c r="E100" s="4" t="s">
        <v>150</v>
      </c>
      <c r="F100" s="5" t="s">
        <v>39</v>
      </c>
      <c r="G100" s="5" t="s">
        <v>305</v>
      </c>
      <c r="H100" s="5" t="s">
        <v>36</v>
      </c>
      <c r="I100" s="7">
        <v>2752</v>
      </c>
      <c r="J100" s="6"/>
      <c r="K100" s="10"/>
      <c r="L100" s="10"/>
      <c r="M100" s="2"/>
      <c r="N100" s="2"/>
      <c r="O100" s="10">
        <f t="shared" si="8"/>
        <v>2752</v>
      </c>
      <c r="P100" s="6">
        <v>32.67</v>
      </c>
      <c r="Q100" s="2"/>
      <c r="R100" s="2"/>
      <c r="S100" s="2"/>
      <c r="T100" s="10">
        <f t="shared" si="9"/>
        <v>2719.33</v>
      </c>
      <c r="U100" s="43"/>
      <c r="V100" s="68"/>
      <c r="W100" s="93"/>
      <c r="X100" s="9" t="s">
        <v>32</v>
      </c>
      <c r="Y100" s="2"/>
      <c r="Z100" s="9" t="s">
        <v>33</v>
      </c>
    </row>
    <row r="101" spans="2:34" ht="15.75" x14ac:dyDescent="0.25">
      <c r="B101" s="33">
        <v>87</v>
      </c>
      <c r="C101" s="3" t="s">
        <v>171</v>
      </c>
      <c r="D101" s="4" t="s">
        <v>172</v>
      </c>
      <c r="E101" s="4" t="s">
        <v>150</v>
      </c>
      <c r="F101" s="5" t="s">
        <v>39</v>
      </c>
      <c r="G101" s="5" t="s">
        <v>395</v>
      </c>
      <c r="H101" s="5" t="s">
        <v>77</v>
      </c>
      <c r="I101" s="7">
        <v>3096</v>
      </c>
      <c r="J101" s="6"/>
      <c r="K101" s="10"/>
      <c r="L101" s="10"/>
      <c r="M101" s="67"/>
      <c r="N101" s="10"/>
      <c r="O101" s="10">
        <f t="shared" si="8"/>
        <v>3096</v>
      </c>
      <c r="P101" s="6">
        <v>90.34</v>
      </c>
      <c r="Q101" s="2"/>
      <c r="R101" s="2"/>
      <c r="S101" s="2"/>
      <c r="T101" s="10">
        <f t="shared" si="9"/>
        <v>3005.66</v>
      </c>
      <c r="U101" s="43"/>
      <c r="V101" s="5"/>
      <c r="W101" s="5"/>
      <c r="X101" s="9" t="s">
        <v>344</v>
      </c>
      <c r="Y101" s="2"/>
      <c r="Z101" s="9" t="s">
        <v>33</v>
      </c>
      <c r="AE101" s="73"/>
      <c r="AF101" s="73"/>
      <c r="AG101" s="73"/>
      <c r="AH101" s="73"/>
    </row>
    <row r="102" spans="2:34" s="2" customFormat="1" ht="15.75" x14ac:dyDescent="0.25">
      <c r="B102" s="33">
        <v>88</v>
      </c>
      <c r="C102" s="3" t="s">
        <v>159</v>
      </c>
      <c r="D102" s="4" t="s">
        <v>403</v>
      </c>
      <c r="E102" s="4" t="s">
        <v>150</v>
      </c>
      <c r="F102" s="5" t="s">
        <v>39</v>
      </c>
      <c r="G102" s="5" t="s">
        <v>301</v>
      </c>
      <c r="H102" s="5" t="s">
        <v>36</v>
      </c>
      <c r="I102" s="7">
        <v>3554.24</v>
      </c>
      <c r="J102" s="21"/>
      <c r="K102" s="10"/>
      <c r="L102" s="10"/>
      <c r="N102" s="10"/>
      <c r="O102" s="10">
        <f t="shared" si="8"/>
        <v>3554.24</v>
      </c>
      <c r="P102" s="21">
        <v>157.9</v>
      </c>
      <c r="T102" s="10">
        <f>+O102-P102-Q102-R102-S102</f>
        <v>3396.3399999999997</v>
      </c>
      <c r="U102" s="43"/>
      <c r="V102" s="5"/>
      <c r="W102" s="5"/>
      <c r="X102" s="2" t="s">
        <v>177</v>
      </c>
      <c r="Z102" s="9" t="s">
        <v>33</v>
      </c>
      <c r="AE102" s="73"/>
      <c r="AF102" s="73"/>
      <c r="AG102" s="73"/>
      <c r="AH102" s="73"/>
    </row>
    <row r="103" spans="2:34" s="2" customFormat="1" ht="15.75" x14ac:dyDescent="0.25">
      <c r="B103" s="33">
        <v>89</v>
      </c>
      <c r="C103" s="3" t="s">
        <v>178</v>
      </c>
      <c r="D103" s="4" t="s">
        <v>173</v>
      </c>
      <c r="E103" s="4" t="s">
        <v>150</v>
      </c>
      <c r="F103" s="5" t="s">
        <v>39</v>
      </c>
      <c r="G103" s="5" t="s">
        <v>401</v>
      </c>
      <c r="H103" s="5" t="s">
        <v>36</v>
      </c>
      <c r="I103" s="7">
        <v>3096</v>
      </c>
      <c r="J103" s="33"/>
      <c r="K103" s="34"/>
      <c r="L103" s="10"/>
      <c r="M103" s="33"/>
      <c r="N103" s="34"/>
      <c r="O103" s="10">
        <f t="shared" si="8"/>
        <v>3096</v>
      </c>
      <c r="P103" s="6">
        <v>90.34</v>
      </c>
      <c r="Q103" s="34"/>
      <c r="R103" s="34"/>
      <c r="S103" s="34"/>
      <c r="T103" s="10">
        <f>+O103-P103-Q103-R103-S103</f>
        <v>3005.66</v>
      </c>
      <c r="U103" s="43"/>
      <c r="V103" s="26"/>
      <c r="W103" s="69"/>
      <c r="X103" s="33" t="s">
        <v>93</v>
      </c>
      <c r="Y103" s="33"/>
      <c r="Z103" s="9" t="s">
        <v>33</v>
      </c>
      <c r="AE103" s="73"/>
      <c r="AF103" s="73"/>
      <c r="AG103" s="73"/>
      <c r="AH103" s="73"/>
    </row>
    <row r="104" spans="2:34" s="2" customFormat="1" ht="15.75" x14ac:dyDescent="0.25">
      <c r="B104" s="33">
        <v>90</v>
      </c>
      <c r="C104" s="116" t="s">
        <v>158</v>
      </c>
      <c r="D104" s="4" t="s">
        <v>175</v>
      </c>
      <c r="E104" s="4" t="s">
        <v>150</v>
      </c>
      <c r="F104" s="5" t="s">
        <v>39</v>
      </c>
      <c r="G104" s="5" t="s">
        <v>300</v>
      </c>
      <c r="H104" s="5" t="s">
        <v>36</v>
      </c>
      <c r="I104" s="7">
        <v>2240.6</v>
      </c>
      <c r="J104" s="6"/>
      <c r="K104" s="34"/>
      <c r="L104" s="10"/>
      <c r="M104" s="33"/>
      <c r="N104" s="34"/>
      <c r="O104" s="10">
        <f t="shared" si="8"/>
        <v>2240.6</v>
      </c>
      <c r="P104" s="6">
        <v>46.64</v>
      </c>
      <c r="Q104" s="33"/>
      <c r="R104" s="33"/>
      <c r="S104" s="33"/>
      <c r="T104" s="10">
        <f>+O104-P104-Q104-R104-S104</f>
        <v>2193.96</v>
      </c>
      <c r="U104" s="43"/>
      <c r="V104" s="103"/>
      <c r="W104" s="5"/>
      <c r="X104" s="2" t="s">
        <v>351</v>
      </c>
      <c r="Z104" s="9" t="s">
        <v>33</v>
      </c>
      <c r="AE104" s="73"/>
      <c r="AF104" s="73"/>
      <c r="AG104" s="73"/>
      <c r="AH104" s="73"/>
    </row>
    <row r="105" spans="2:34" s="2" customFormat="1" ht="15.75" x14ac:dyDescent="0.25">
      <c r="B105" s="33">
        <v>91</v>
      </c>
      <c r="C105" s="3" t="s">
        <v>176</v>
      </c>
      <c r="D105" s="4" t="s">
        <v>175</v>
      </c>
      <c r="E105" s="4" t="s">
        <v>150</v>
      </c>
      <c r="F105" s="5" t="s">
        <v>39</v>
      </c>
      <c r="G105" s="5" t="s">
        <v>397</v>
      </c>
      <c r="H105" s="5" t="s">
        <v>36</v>
      </c>
      <c r="I105" s="7">
        <v>2866.5</v>
      </c>
      <c r="J105" s="6"/>
      <c r="K105" s="10"/>
      <c r="L105" s="10"/>
      <c r="N105" s="10"/>
      <c r="O105" s="10">
        <f t="shared" si="8"/>
        <v>2866.5</v>
      </c>
      <c r="P105" s="6">
        <v>45.12</v>
      </c>
      <c r="T105" s="10">
        <f>+O105-P105-Q105-R105-S105</f>
        <v>2821.38</v>
      </c>
      <c r="U105" s="39"/>
      <c r="V105" s="103"/>
      <c r="W105" s="13"/>
      <c r="X105" s="9" t="s">
        <v>177</v>
      </c>
      <c r="Z105" s="9" t="s">
        <v>33</v>
      </c>
      <c r="AE105" s="73"/>
      <c r="AF105" s="73"/>
      <c r="AG105" s="73"/>
      <c r="AH105" s="73"/>
    </row>
    <row r="106" spans="2:34" ht="15.75" x14ac:dyDescent="0.25">
      <c r="B106" s="33">
        <v>92</v>
      </c>
      <c r="C106" s="3" t="s">
        <v>174</v>
      </c>
      <c r="D106" s="4" t="s">
        <v>386</v>
      </c>
      <c r="E106" s="4" t="s">
        <v>150</v>
      </c>
      <c r="F106" s="5" t="s">
        <v>39</v>
      </c>
      <c r="G106" s="5" t="s">
        <v>396</v>
      </c>
      <c r="H106" s="5" t="s">
        <v>36</v>
      </c>
      <c r="I106" s="7">
        <v>2752</v>
      </c>
      <c r="J106" s="6"/>
      <c r="K106" s="10"/>
      <c r="L106" s="10"/>
      <c r="M106" s="2"/>
      <c r="N106" s="10"/>
      <c r="O106" s="10">
        <f t="shared" si="8"/>
        <v>2752</v>
      </c>
      <c r="P106" s="6">
        <v>32.67</v>
      </c>
      <c r="Q106" s="2"/>
      <c r="R106" s="2"/>
      <c r="S106" s="2"/>
      <c r="T106" s="10">
        <f t="shared" si="9"/>
        <v>2719.33</v>
      </c>
      <c r="U106" s="39"/>
      <c r="V106" s="93"/>
      <c r="W106" s="13"/>
      <c r="X106" s="9" t="s">
        <v>156</v>
      </c>
      <c r="Y106" s="2"/>
      <c r="Z106" s="9" t="s">
        <v>33</v>
      </c>
      <c r="AE106" s="73"/>
      <c r="AF106" s="73"/>
      <c r="AG106" s="73"/>
      <c r="AH106" s="73"/>
    </row>
    <row r="107" spans="2:34" s="2" customFormat="1" ht="15.75" x14ac:dyDescent="0.25">
      <c r="B107" s="33">
        <v>93</v>
      </c>
      <c r="C107" s="115" t="s">
        <v>221</v>
      </c>
      <c r="D107" s="4" t="s">
        <v>386</v>
      </c>
      <c r="E107" s="4" t="s">
        <v>150</v>
      </c>
      <c r="F107" s="5" t="s">
        <v>39</v>
      </c>
      <c r="G107" s="5" t="s">
        <v>398</v>
      </c>
      <c r="H107" s="5" t="s">
        <v>36</v>
      </c>
      <c r="I107" s="7">
        <v>2752</v>
      </c>
      <c r="J107" s="6"/>
      <c r="K107" s="10"/>
      <c r="L107" s="10"/>
      <c r="M107" s="2">
        <v>183.46</v>
      </c>
      <c r="N107" s="10"/>
      <c r="O107" s="10">
        <f t="shared" si="8"/>
        <v>2935.46</v>
      </c>
      <c r="P107" s="6">
        <v>34.85</v>
      </c>
      <c r="T107" s="10">
        <f t="shared" si="9"/>
        <v>2900.61</v>
      </c>
      <c r="U107" s="9"/>
      <c r="V107" s="80"/>
      <c r="W107" s="9"/>
      <c r="X107" s="9" t="s">
        <v>377</v>
      </c>
      <c r="Z107" s="9"/>
      <c r="AE107" s="73"/>
      <c r="AF107" s="73"/>
      <c r="AG107" s="73"/>
      <c r="AH107" s="73"/>
    </row>
    <row r="108" spans="2:34" s="2" customFormat="1" ht="15.75" x14ac:dyDescent="0.25">
      <c r="B108" s="33">
        <v>94</v>
      </c>
      <c r="C108" s="115" t="s">
        <v>310</v>
      </c>
      <c r="D108" s="4" t="s">
        <v>386</v>
      </c>
      <c r="E108" s="4" t="s">
        <v>150</v>
      </c>
      <c r="F108" s="5" t="s">
        <v>39</v>
      </c>
      <c r="G108" s="5" t="s">
        <v>399</v>
      </c>
      <c r="H108" s="5" t="s">
        <v>36</v>
      </c>
      <c r="I108" s="7">
        <v>2752</v>
      </c>
      <c r="J108" s="6"/>
      <c r="K108" s="10"/>
      <c r="L108" s="10"/>
      <c r="M108" s="2">
        <v>366.92</v>
      </c>
      <c r="N108" s="10"/>
      <c r="O108" s="10">
        <f t="shared" si="8"/>
        <v>3118.92</v>
      </c>
      <c r="P108" s="6">
        <v>37.01</v>
      </c>
      <c r="T108" s="10">
        <f t="shared" si="9"/>
        <v>3081.91</v>
      </c>
      <c r="U108" s="9"/>
      <c r="V108" s="24"/>
      <c r="W108" s="9"/>
      <c r="X108" s="9" t="s">
        <v>377</v>
      </c>
      <c r="Z108" s="9"/>
      <c r="AE108" s="73"/>
      <c r="AF108" s="73"/>
      <c r="AG108" s="73"/>
      <c r="AH108" s="73"/>
    </row>
    <row r="109" spans="2:34" s="2" customFormat="1" ht="15.75" x14ac:dyDescent="0.25">
      <c r="B109" s="33">
        <v>95</v>
      </c>
      <c r="C109" s="3" t="s">
        <v>339</v>
      </c>
      <c r="D109" s="4" t="s">
        <v>391</v>
      </c>
      <c r="E109" s="4" t="s">
        <v>150</v>
      </c>
      <c r="F109" s="5" t="s">
        <v>39</v>
      </c>
      <c r="G109" s="5" t="s">
        <v>400</v>
      </c>
      <c r="H109" s="5" t="s">
        <v>36</v>
      </c>
      <c r="I109" s="7">
        <v>2601.3000000000002</v>
      </c>
      <c r="J109" s="6"/>
      <c r="K109" s="10"/>
      <c r="L109" s="10"/>
      <c r="N109" s="10"/>
      <c r="O109" s="10">
        <f t="shared" si="8"/>
        <v>2601.3000000000002</v>
      </c>
      <c r="P109" s="6">
        <v>1.27</v>
      </c>
      <c r="T109" s="10">
        <f t="shared" si="9"/>
        <v>2600.0300000000002</v>
      </c>
      <c r="U109" s="9"/>
      <c r="V109" s="3"/>
      <c r="W109" s="9"/>
      <c r="X109" s="9" t="s">
        <v>377</v>
      </c>
      <c r="Z109" s="9"/>
      <c r="AE109" s="73"/>
      <c r="AF109" s="73"/>
      <c r="AG109" s="73"/>
      <c r="AH109" s="73"/>
    </row>
    <row r="110" spans="2:34" ht="15.75" x14ac:dyDescent="0.25">
      <c r="B110" s="33"/>
      <c r="C110" s="60" t="s">
        <v>179</v>
      </c>
      <c r="D110" s="2"/>
      <c r="E110" s="2"/>
      <c r="F110" s="2"/>
      <c r="G110" s="2"/>
      <c r="H110" s="2"/>
      <c r="I110" s="32">
        <f>SUM(I59:I109)</f>
        <v>160307.09</v>
      </c>
      <c r="J110" s="32">
        <f>SUM(J59:J109)</f>
        <v>299.48</v>
      </c>
      <c r="K110" s="32">
        <v>0</v>
      </c>
      <c r="L110" s="32">
        <f>SUM(L59:L109)</f>
        <v>0</v>
      </c>
      <c r="M110" s="32">
        <f>SUM(M59:M109)</f>
        <v>932.57999999999993</v>
      </c>
      <c r="N110" s="32">
        <v>0</v>
      </c>
      <c r="O110" s="32">
        <f>SUM(O59:O109)</f>
        <v>161539.15</v>
      </c>
      <c r="P110" s="32">
        <f>SUM(P59:P109)</f>
        <v>5773.6099999999988</v>
      </c>
      <c r="Q110" s="32">
        <f t="shared" ref="Q110:S110" si="11">SUM(Q59:Q109)</f>
        <v>0</v>
      </c>
      <c r="R110" s="32">
        <f t="shared" si="11"/>
        <v>0</v>
      </c>
      <c r="S110" s="32">
        <f t="shared" si="11"/>
        <v>0</v>
      </c>
      <c r="T110" s="32">
        <f>SUM(T59:T109)</f>
        <v>155765.53999999995</v>
      </c>
      <c r="U110" s="44"/>
      <c r="V110" s="2"/>
      <c r="W110" s="2"/>
      <c r="X110" s="2"/>
      <c r="Y110" s="2"/>
      <c r="Z110" s="2"/>
    </row>
    <row r="111" spans="2:34" x14ac:dyDescent="0.25">
      <c r="I111" s="67"/>
      <c r="J111" s="67"/>
      <c r="O111" s="67"/>
      <c r="T111" s="67"/>
    </row>
    <row r="112" spans="2:34" ht="15.75" x14ac:dyDescent="0.25">
      <c r="B112" s="2"/>
      <c r="C112" s="2"/>
      <c r="D112" s="2"/>
      <c r="E112" s="2"/>
      <c r="F112" s="2"/>
      <c r="G112" s="2"/>
      <c r="H112" s="2"/>
      <c r="I112" s="32">
        <f>SUM(I110+I56+I48+I34)</f>
        <v>466098.04</v>
      </c>
      <c r="J112" s="32">
        <f>SUM(J110+J56+J48+J34)</f>
        <v>380.92</v>
      </c>
      <c r="K112" s="32">
        <f>K110+K56+K48+K34</f>
        <v>0</v>
      </c>
      <c r="L112" s="32">
        <f>L110+L56+L48+L34</f>
        <v>0</v>
      </c>
      <c r="M112" s="32">
        <f t="shared" ref="M112:T112" si="12">SUM(M110+M56+M48+M34)</f>
        <v>1212.58</v>
      </c>
      <c r="N112" s="32">
        <f t="shared" si="12"/>
        <v>0</v>
      </c>
      <c r="O112" s="32">
        <f t="shared" si="12"/>
        <v>467691.54</v>
      </c>
      <c r="P112" s="32">
        <f t="shared" si="12"/>
        <v>45843.929999999993</v>
      </c>
      <c r="Q112" s="32">
        <f t="shared" si="12"/>
        <v>0</v>
      </c>
      <c r="R112" s="32">
        <f t="shared" si="12"/>
        <v>0</v>
      </c>
      <c r="S112" s="32">
        <f t="shared" si="12"/>
        <v>0</v>
      </c>
      <c r="T112" s="32">
        <f t="shared" si="12"/>
        <v>421847.60999999993</v>
      </c>
      <c r="U112" s="2"/>
      <c r="V112" s="2"/>
      <c r="W112" s="2"/>
      <c r="X112" s="2"/>
      <c r="Y112" s="2"/>
      <c r="Z112" s="2"/>
    </row>
    <row r="115" spans="2:32" ht="15.75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M115" s="2"/>
      <c r="N115" s="2"/>
      <c r="O115" s="10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7" spans="2:32" ht="15.75" x14ac:dyDescent="0.25">
      <c r="B117" s="2"/>
      <c r="C117" s="2"/>
      <c r="D117" s="119" t="s">
        <v>180</v>
      </c>
      <c r="E117" s="119"/>
      <c r="F117" s="2"/>
      <c r="G117" s="2"/>
      <c r="H117" s="119" t="s">
        <v>181</v>
      </c>
      <c r="I117" s="119"/>
      <c r="J117" s="119"/>
      <c r="K117" s="119"/>
      <c r="M117" s="2"/>
      <c r="N117" s="2"/>
      <c r="O117" s="119" t="s">
        <v>182</v>
      </c>
      <c r="P117" s="119"/>
      <c r="Q117" s="119"/>
      <c r="R117" s="119"/>
      <c r="S117" s="2"/>
      <c r="T117" s="2"/>
      <c r="U117" s="2"/>
      <c r="V117" s="2"/>
      <c r="W117" s="2"/>
      <c r="X117" s="2"/>
      <c r="Y117" s="2"/>
      <c r="Z117" s="2"/>
    </row>
    <row r="118" spans="2:32" ht="15.75" x14ac:dyDescent="0.25">
      <c r="B118" s="2"/>
      <c r="C118" s="2"/>
      <c r="D118" s="119" t="s">
        <v>28</v>
      </c>
      <c r="E118" s="119"/>
      <c r="F118" s="2"/>
      <c r="G118" s="2"/>
      <c r="H118" s="119" t="s">
        <v>87</v>
      </c>
      <c r="I118" s="119"/>
      <c r="J118" s="119"/>
      <c r="K118" s="119"/>
      <c r="M118" s="2"/>
      <c r="N118" s="2"/>
      <c r="O118" s="119" t="s">
        <v>45</v>
      </c>
      <c r="P118" s="119"/>
      <c r="Q118" s="119"/>
      <c r="R118" s="119"/>
      <c r="S118" s="2"/>
      <c r="T118" s="2"/>
      <c r="U118" s="2"/>
      <c r="V118" s="2"/>
      <c r="W118" s="2"/>
      <c r="X118" s="2"/>
      <c r="Y118" s="2"/>
      <c r="Z118" s="2"/>
    </row>
    <row r="121" spans="2:32" ht="15.75" x14ac:dyDescent="0.25">
      <c r="B121" s="120" t="s">
        <v>0</v>
      </c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99"/>
      <c r="W121" s="2"/>
      <c r="X121" s="2"/>
      <c r="Y121" s="2"/>
      <c r="Z121" s="2"/>
    </row>
    <row r="122" spans="2:32" ht="15.75" x14ac:dyDescent="0.25">
      <c r="B122" s="120" t="s">
        <v>508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99"/>
      <c r="W122" s="2"/>
      <c r="X122" s="2"/>
      <c r="Y122" s="2"/>
      <c r="Z122" s="2"/>
    </row>
    <row r="123" spans="2:32" ht="15.75" x14ac:dyDescent="0.25">
      <c r="B123" s="120" t="s">
        <v>183</v>
      </c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99"/>
      <c r="W123" s="2"/>
      <c r="X123" s="2"/>
      <c r="Y123" s="2"/>
      <c r="Z123" s="2"/>
    </row>
    <row r="124" spans="2:32" ht="15.75" x14ac:dyDescent="0.25">
      <c r="B124" s="2"/>
      <c r="C124" s="38"/>
      <c r="D124" s="38"/>
      <c r="E124" s="38"/>
      <c r="F124" s="38"/>
      <c r="G124" s="38"/>
      <c r="H124" s="38"/>
      <c r="I124" s="38"/>
      <c r="J124" s="38"/>
      <c r="K124" s="38"/>
      <c r="L124" s="104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2"/>
      <c r="X124" s="2"/>
      <c r="Y124" s="2"/>
      <c r="Z124" s="2"/>
      <c r="AA124" s="2"/>
      <c r="AB124" s="2"/>
    </row>
    <row r="125" spans="2:32" ht="15.75" x14ac:dyDescent="0.25">
      <c r="B125" s="31" t="s">
        <v>184</v>
      </c>
      <c r="C125" s="31" t="s">
        <v>2</v>
      </c>
      <c r="D125" s="51" t="s">
        <v>3</v>
      </c>
      <c r="E125" s="51" t="s">
        <v>4</v>
      </c>
      <c r="F125" s="52" t="s">
        <v>5</v>
      </c>
      <c r="G125" s="52" t="s">
        <v>6</v>
      </c>
      <c r="H125" s="31" t="s">
        <v>185</v>
      </c>
      <c r="I125" s="53" t="s">
        <v>8</v>
      </c>
      <c r="J125" s="53" t="s">
        <v>9</v>
      </c>
      <c r="K125" s="53" t="s">
        <v>10</v>
      </c>
      <c r="L125" s="51" t="s">
        <v>11</v>
      </c>
      <c r="M125" s="51" t="s">
        <v>12</v>
      </c>
      <c r="N125" s="52" t="s">
        <v>13</v>
      </c>
      <c r="O125" s="52" t="s">
        <v>14</v>
      </c>
      <c r="P125" s="52" t="s">
        <v>15</v>
      </c>
      <c r="Q125" s="52" t="s">
        <v>16</v>
      </c>
      <c r="R125" s="52" t="s">
        <v>17</v>
      </c>
      <c r="S125" s="52" t="s">
        <v>18</v>
      </c>
      <c r="T125" s="54" t="s">
        <v>19</v>
      </c>
      <c r="U125" s="55" t="s">
        <v>20</v>
      </c>
      <c r="V125" s="31" t="s">
        <v>21</v>
      </c>
      <c r="W125" s="31" t="s">
        <v>22</v>
      </c>
      <c r="X125" s="31" t="s">
        <v>23</v>
      </c>
      <c r="Y125" s="2"/>
      <c r="Z125" s="31" t="s">
        <v>24</v>
      </c>
      <c r="AA125" s="31" t="s">
        <v>25</v>
      </c>
      <c r="AB125" s="2"/>
      <c r="AC125" s="31"/>
      <c r="AD125" s="31"/>
      <c r="AE125" s="31"/>
      <c r="AF125" s="31"/>
    </row>
    <row r="126" spans="2:32" ht="15.75" x14ac:dyDescent="0.25">
      <c r="B126" s="35"/>
      <c r="C126" s="35"/>
      <c r="D126" s="47"/>
      <c r="E126" s="47"/>
      <c r="F126" s="48"/>
      <c r="G126" s="48"/>
      <c r="H126" s="35"/>
      <c r="I126" s="28"/>
      <c r="J126" s="28"/>
      <c r="K126" s="28"/>
      <c r="L126" s="27"/>
      <c r="M126" s="27"/>
      <c r="N126" s="26"/>
      <c r="O126" s="26"/>
      <c r="P126" s="26"/>
      <c r="Q126" s="26"/>
      <c r="R126" s="26"/>
      <c r="S126" s="26"/>
      <c r="T126" s="29"/>
      <c r="U126" s="41"/>
      <c r="V126" s="2"/>
      <c r="W126" s="2"/>
      <c r="X126" s="2"/>
      <c r="Y126" s="2"/>
      <c r="Z126" s="2"/>
      <c r="AA126" s="2"/>
      <c r="AB126" s="2"/>
    </row>
    <row r="127" spans="2:32" ht="15.75" x14ac:dyDescent="0.25">
      <c r="B127" s="9">
        <v>1</v>
      </c>
      <c r="C127" s="15" t="s">
        <v>190</v>
      </c>
      <c r="D127" s="37" t="s">
        <v>187</v>
      </c>
      <c r="E127" s="37" t="s">
        <v>188</v>
      </c>
      <c r="F127" s="3" t="s">
        <v>189</v>
      </c>
      <c r="G127" s="3"/>
      <c r="H127" s="3"/>
      <c r="I127" s="37">
        <v>1323</v>
      </c>
      <c r="J127" s="37">
        <v>128.75</v>
      </c>
      <c r="K127" s="49"/>
      <c r="L127" s="36"/>
      <c r="M127" s="2"/>
      <c r="N127" s="2"/>
      <c r="O127" s="49">
        <f t="shared" ref="O127:O140" si="13">SUM(I127:N127)</f>
        <v>1451.75</v>
      </c>
      <c r="P127" s="37"/>
      <c r="Q127" s="2"/>
      <c r="R127" s="2"/>
      <c r="S127" s="2"/>
      <c r="T127" s="10">
        <f t="shared" ref="T127:T140" si="14">+O127-P127-Q127-R127-S127</f>
        <v>1451.75</v>
      </c>
      <c r="U127" s="2"/>
      <c r="V127" s="33"/>
      <c r="W127" s="74"/>
      <c r="X127" s="2"/>
      <c r="Y127" s="2"/>
      <c r="Z127" s="9" t="s">
        <v>33</v>
      </c>
      <c r="AA127" s="2"/>
      <c r="AB127" s="2"/>
      <c r="AC127" s="73"/>
      <c r="AD127" s="73"/>
      <c r="AE127" s="73"/>
      <c r="AF127" s="73"/>
    </row>
    <row r="128" spans="2:32" ht="15.75" x14ac:dyDescent="0.25">
      <c r="B128" s="9">
        <v>2</v>
      </c>
      <c r="C128" s="15" t="s">
        <v>191</v>
      </c>
      <c r="D128" s="37" t="s">
        <v>187</v>
      </c>
      <c r="E128" s="37" t="s">
        <v>188</v>
      </c>
      <c r="F128" s="3" t="s">
        <v>189</v>
      </c>
      <c r="G128" s="3"/>
      <c r="H128" s="3"/>
      <c r="I128" s="37">
        <v>2025</v>
      </c>
      <c r="J128" s="37">
        <v>71.819999999999993</v>
      </c>
      <c r="K128" s="49"/>
      <c r="L128" s="36"/>
      <c r="M128" s="2"/>
      <c r="N128" s="2"/>
      <c r="O128" s="49">
        <f t="shared" si="13"/>
        <v>2096.8200000000002</v>
      </c>
      <c r="P128" s="37"/>
      <c r="Q128" s="2"/>
      <c r="R128" s="2"/>
      <c r="S128" s="2"/>
      <c r="T128" s="10">
        <f t="shared" si="14"/>
        <v>2096.8200000000002</v>
      </c>
      <c r="U128" s="2"/>
      <c r="V128" s="84"/>
      <c r="W128" s="2"/>
      <c r="X128" s="2"/>
      <c r="Y128" s="2"/>
      <c r="Z128" s="9" t="s">
        <v>33</v>
      </c>
      <c r="AA128" s="2"/>
      <c r="AB128" s="2"/>
      <c r="AC128" s="73"/>
      <c r="AD128" s="73"/>
      <c r="AE128" s="73"/>
      <c r="AF128" s="73"/>
    </row>
    <row r="129" spans="2:32" ht="15.75" x14ac:dyDescent="0.25">
      <c r="B129" s="9">
        <v>3</v>
      </c>
      <c r="C129" s="3" t="s">
        <v>192</v>
      </c>
      <c r="D129" s="37" t="s">
        <v>187</v>
      </c>
      <c r="E129" s="37" t="s">
        <v>188</v>
      </c>
      <c r="F129" s="3" t="s">
        <v>189</v>
      </c>
      <c r="G129" s="3"/>
      <c r="H129" s="3"/>
      <c r="I129" s="37">
        <v>2531</v>
      </c>
      <c r="J129" s="37">
        <v>6.38</v>
      </c>
      <c r="K129" s="49"/>
      <c r="L129" s="36"/>
      <c r="M129" s="2"/>
      <c r="N129" s="2"/>
      <c r="O129" s="49">
        <f t="shared" si="13"/>
        <v>2537.38</v>
      </c>
      <c r="P129" s="37"/>
      <c r="Q129" s="2"/>
      <c r="R129" s="2"/>
      <c r="S129" s="2"/>
      <c r="T129" s="10">
        <f t="shared" si="14"/>
        <v>2537.38</v>
      </c>
      <c r="U129" s="2"/>
      <c r="V129" s="33"/>
      <c r="W129" s="74"/>
      <c r="X129" s="2"/>
      <c r="Y129" s="2"/>
      <c r="Z129" s="9" t="s">
        <v>33</v>
      </c>
      <c r="AA129" s="2"/>
      <c r="AB129" s="2"/>
      <c r="AC129" s="73"/>
      <c r="AD129" s="73"/>
      <c r="AE129" s="73"/>
      <c r="AF129" s="73"/>
    </row>
    <row r="130" spans="2:32" s="74" customFormat="1" ht="15.75" x14ac:dyDescent="0.25">
      <c r="B130" s="9">
        <v>4</v>
      </c>
      <c r="C130" s="3" t="s">
        <v>193</v>
      </c>
      <c r="D130" s="37" t="s">
        <v>187</v>
      </c>
      <c r="E130" s="37" t="s">
        <v>188</v>
      </c>
      <c r="F130" s="3" t="s">
        <v>189</v>
      </c>
      <c r="G130" s="3"/>
      <c r="H130" s="3"/>
      <c r="I130" s="37">
        <v>1747.2</v>
      </c>
      <c r="J130" s="37">
        <v>89.6</v>
      </c>
      <c r="K130" s="49"/>
      <c r="L130" s="49"/>
      <c r="N130" s="33"/>
      <c r="O130" s="49">
        <f t="shared" si="13"/>
        <v>1836.8</v>
      </c>
      <c r="P130" s="37"/>
      <c r="Q130" s="33"/>
      <c r="T130" s="34">
        <f t="shared" si="14"/>
        <v>1836.8</v>
      </c>
      <c r="V130" s="90"/>
      <c r="Z130" s="33" t="s">
        <v>33</v>
      </c>
      <c r="AC130" s="101"/>
      <c r="AD130" s="101"/>
      <c r="AE130" s="101"/>
      <c r="AF130" s="101"/>
    </row>
    <row r="131" spans="2:32" ht="15.75" x14ac:dyDescent="0.25">
      <c r="B131" s="9">
        <v>5</v>
      </c>
      <c r="C131" s="3" t="s">
        <v>194</v>
      </c>
      <c r="D131" s="37" t="s">
        <v>187</v>
      </c>
      <c r="E131" s="37" t="s">
        <v>188</v>
      </c>
      <c r="F131" s="3" t="s">
        <v>189</v>
      </c>
      <c r="G131" s="3"/>
      <c r="H131" s="3"/>
      <c r="I131" s="37">
        <v>1651.2</v>
      </c>
      <c r="J131" s="37">
        <v>107.74</v>
      </c>
      <c r="K131" s="49"/>
      <c r="L131" s="36"/>
      <c r="M131" s="2"/>
      <c r="N131" s="2"/>
      <c r="O131" s="49">
        <f t="shared" si="13"/>
        <v>1758.94</v>
      </c>
      <c r="P131" s="37"/>
      <c r="Q131" s="33"/>
      <c r="R131" s="2"/>
      <c r="S131" s="2"/>
      <c r="T131" s="10">
        <f t="shared" si="14"/>
        <v>1758.94</v>
      </c>
      <c r="U131" s="2"/>
      <c r="V131" s="84"/>
      <c r="W131" s="33"/>
      <c r="X131" s="2"/>
      <c r="Y131" s="2"/>
      <c r="Z131" s="9" t="s">
        <v>33</v>
      </c>
      <c r="AA131" s="2"/>
      <c r="AB131" s="2"/>
      <c r="AC131" s="73"/>
      <c r="AD131" s="73"/>
      <c r="AE131" s="73"/>
      <c r="AF131" s="73"/>
    </row>
    <row r="132" spans="2:32" s="2" customFormat="1" ht="15.75" x14ac:dyDescent="0.25">
      <c r="B132" s="9">
        <v>6</v>
      </c>
      <c r="C132" s="3" t="s">
        <v>494</v>
      </c>
      <c r="D132" s="37" t="s">
        <v>187</v>
      </c>
      <c r="E132" s="37" t="s">
        <v>188</v>
      </c>
      <c r="F132" s="3" t="s">
        <v>189</v>
      </c>
      <c r="G132" s="3"/>
      <c r="H132" s="3"/>
      <c r="I132" s="37">
        <v>1834.4</v>
      </c>
      <c r="J132" s="37">
        <v>84.02</v>
      </c>
      <c r="K132" s="49"/>
      <c r="L132" s="36"/>
      <c r="O132" s="49">
        <f t="shared" si="13"/>
        <v>1918.42</v>
      </c>
      <c r="P132" s="37"/>
      <c r="Q132" s="33"/>
      <c r="T132" s="10">
        <f t="shared" si="14"/>
        <v>1918.42</v>
      </c>
      <c r="V132" s="33"/>
      <c r="W132" s="33"/>
      <c r="Z132" s="9" t="s">
        <v>33</v>
      </c>
      <c r="AC132" s="73"/>
      <c r="AD132" s="73"/>
      <c r="AE132" s="73"/>
      <c r="AF132" s="73"/>
    </row>
    <row r="133" spans="2:32" ht="15.75" x14ac:dyDescent="0.25">
      <c r="B133" s="9">
        <v>7</v>
      </c>
      <c r="C133" s="3" t="s">
        <v>195</v>
      </c>
      <c r="D133" s="37" t="s">
        <v>187</v>
      </c>
      <c r="E133" s="37" t="s">
        <v>188</v>
      </c>
      <c r="F133" s="3" t="s">
        <v>189</v>
      </c>
      <c r="G133" s="3"/>
      <c r="H133" s="3"/>
      <c r="I133" s="37">
        <v>2100</v>
      </c>
      <c r="J133" s="37">
        <v>67.02</v>
      </c>
      <c r="K133" s="49"/>
      <c r="L133" s="36"/>
      <c r="M133" s="33"/>
      <c r="N133" s="33"/>
      <c r="O133" s="49">
        <f t="shared" si="13"/>
        <v>2167.02</v>
      </c>
      <c r="P133" s="37"/>
      <c r="Q133" s="33"/>
      <c r="R133" s="2"/>
      <c r="S133" s="2"/>
      <c r="T133" s="10">
        <f t="shared" si="14"/>
        <v>2167.02</v>
      </c>
      <c r="U133" s="2"/>
      <c r="V133" s="33"/>
      <c r="W133" s="33"/>
      <c r="X133" s="2"/>
      <c r="Y133" s="2"/>
      <c r="Z133" s="9" t="s">
        <v>33</v>
      </c>
      <c r="AA133" s="2"/>
      <c r="AB133" s="2"/>
      <c r="AC133" s="73"/>
      <c r="AD133" s="73"/>
      <c r="AE133" s="73"/>
      <c r="AF133" s="73"/>
    </row>
    <row r="134" spans="2:32" ht="15.75" x14ac:dyDescent="0.25">
      <c r="B134" s="9">
        <v>8</v>
      </c>
      <c r="C134" s="3" t="s">
        <v>196</v>
      </c>
      <c r="D134" s="37" t="s">
        <v>187</v>
      </c>
      <c r="E134" s="37" t="s">
        <v>188</v>
      </c>
      <c r="F134" s="3" t="s">
        <v>189</v>
      </c>
      <c r="G134" s="3"/>
      <c r="H134" s="3"/>
      <c r="I134" s="37">
        <v>1834.4</v>
      </c>
      <c r="J134" s="37">
        <v>84.02</v>
      </c>
      <c r="K134" s="49"/>
      <c r="L134" s="36"/>
      <c r="M134" s="2"/>
      <c r="N134" s="2"/>
      <c r="O134" s="49">
        <f t="shared" si="13"/>
        <v>1918.42</v>
      </c>
      <c r="P134" s="37"/>
      <c r="Q134" s="33"/>
      <c r="R134" s="2"/>
      <c r="S134" s="2"/>
      <c r="T134" s="10">
        <f t="shared" si="14"/>
        <v>1918.42</v>
      </c>
      <c r="U134" s="2"/>
      <c r="V134" s="33"/>
      <c r="W134" s="33"/>
      <c r="X134" s="2"/>
      <c r="Y134" s="2"/>
      <c r="Z134" s="9" t="s">
        <v>33</v>
      </c>
      <c r="AA134" s="2"/>
      <c r="AB134" s="2"/>
      <c r="AC134" s="73"/>
      <c r="AD134" s="73"/>
      <c r="AE134" s="73"/>
      <c r="AF134" s="73"/>
    </row>
    <row r="135" spans="2:32" ht="15.75" x14ac:dyDescent="0.25">
      <c r="B135" s="9">
        <v>9</v>
      </c>
      <c r="C135" s="3" t="s">
        <v>197</v>
      </c>
      <c r="D135" s="37" t="s">
        <v>187</v>
      </c>
      <c r="E135" s="37" t="s">
        <v>188</v>
      </c>
      <c r="F135" s="3" t="s">
        <v>189</v>
      </c>
      <c r="G135" s="3"/>
      <c r="H135" s="3"/>
      <c r="I135" s="37">
        <v>2795</v>
      </c>
      <c r="J135" s="37"/>
      <c r="K135" s="49"/>
      <c r="L135" s="36"/>
      <c r="M135" s="2"/>
      <c r="N135" s="2"/>
      <c r="O135" s="49">
        <f t="shared" si="13"/>
        <v>2795</v>
      </c>
      <c r="P135" s="37">
        <v>37.340000000000003</v>
      </c>
      <c r="Q135" s="33"/>
      <c r="R135" s="2"/>
      <c r="S135" s="2"/>
      <c r="T135" s="10">
        <f t="shared" si="14"/>
        <v>2757.66</v>
      </c>
      <c r="U135" s="2"/>
      <c r="V135" s="9"/>
      <c r="W135" s="33"/>
      <c r="X135" s="2"/>
      <c r="Y135" s="2"/>
      <c r="Z135" s="9" t="s">
        <v>33</v>
      </c>
      <c r="AA135" s="2"/>
      <c r="AB135" s="2"/>
      <c r="AC135" s="73"/>
      <c r="AD135" s="73"/>
      <c r="AE135" s="73"/>
      <c r="AF135" s="73"/>
    </row>
    <row r="136" spans="2:32" ht="15.75" x14ac:dyDescent="0.25">
      <c r="B136" s="9">
        <v>10</v>
      </c>
      <c r="C136" s="3" t="s">
        <v>198</v>
      </c>
      <c r="D136" s="37" t="s">
        <v>187</v>
      </c>
      <c r="E136" s="37" t="s">
        <v>188</v>
      </c>
      <c r="F136" s="3" t="s">
        <v>189</v>
      </c>
      <c r="G136" s="3"/>
      <c r="H136" s="3"/>
      <c r="I136" s="37">
        <v>2969.75</v>
      </c>
      <c r="J136" s="37"/>
      <c r="K136" s="49"/>
      <c r="L136" s="36"/>
      <c r="M136" s="33"/>
      <c r="N136" s="33"/>
      <c r="O136" s="49">
        <f t="shared" si="13"/>
        <v>2969.75</v>
      </c>
      <c r="P136" s="37">
        <v>56.36</v>
      </c>
      <c r="Q136" s="2"/>
      <c r="R136" s="2"/>
      <c r="S136" s="2"/>
      <c r="T136" s="10">
        <f t="shared" si="14"/>
        <v>2913.39</v>
      </c>
      <c r="U136" s="2"/>
      <c r="V136" s="33"/>
      <c r="W136" s="33"/>
      <c r="X136" s="2"/>
      <c r="Y136" s="2"/>
      <c r="Z136" s="9" t="s">
        <v>33</v>
      </c>
      <c r="AA136" s="2"/>
      <c r="AB136" s="2"/>
      <c r="AC136" s="73"/>
      <c r="AD136" s="73"/>
      <c r="AE136" s="73"/>
      <c r="AF136" s="73"/>
    </row>
    <row r="137" spans="2:32" ht="15.75" x14ac:dyDescent="0.25">
      <c r="B137" s="9">
        <v>11</v>
      </c>
      <c r="C137" s="3" t="s">
        <v>199</v>
      </c>
      <c r="D137" s="37" t="s">
        <v>187</v>
      </c>
      <c r="E137" s="37" t="s">
        <v>188</v>
      </c>
      <c r="F137" s="3" t="s">
        <v>189</v>
      </c>
      <c r="G137" s="3"/>
      <c r="H137" s="3"/>
      <c r="I137" s="37">
        <v>1440</v>
      </c>
      <c r="J137" s="37">
        <v>121.26</v>
      </c>
      <c r="K137" s="49"/>
      <c r="L137" s="36"/>
      <c r="M137" s="33"/>
      <c r="N137" s="33"/>
      <c r="O137" s="49">
        <f t="shared" si="13"/>
        <v>1561.26</v>
      </c>
      <c r="P137" s="37"/>
      <c r="Q137" s="2"/>
      <c r="R137" s="2"/>
      <c r="S137" s="2"/>
      <c r="T137" s="10">
        <f t="shared" si="14"/>
        <v>1561.26</v>
      </c>
      <c r="U137" s="2"/>
      <c r="V137" s="33"/>
      <c r="W137" s="74"/>
      <c r="X137" s="2"/>
      <c r="Y137" s="2"/>
      <c r="Z137" s="9" t="s">
        <v>33</v>
      </c>
      <c r="AA137" s="2"/>
      <c r="AB137" s="2"/>
      <c r="AC137" s="73"/>
      <c r="AD137" s="73"/>
      <c r="AE137" s="73"/>
      <c r="AF137" s="73"/>
    </row>
    <row r="138" spans="2:32" ht="15.75" x14ac:dyDescent="0.25">
      <c r="B138" s="9">
        <v>12</v>
      </c>
      <c r="C138" s="3" t="s">
        <v>200</v>
      </c>
      <c r="D138" s="37" t="s">
        <v>187</v>
      </c>
      <c r="E138" s="37" t="s">
        <v>188</v>
      </c>
      <c r="F138" s="3" t="s">
        <v>189</v>
      </c>
      <c r="G138" s="3"/>
      <c r="H138" s="3"/>
      <c r="I138" s="34">
        <v>3554.25</v>
      </c>
      <c r="J138" s="34"/>
      <c r="K138" s="49"/>
      <c r="L138" s="36"/>
      <c r="M138" s="33"/>
      <c r="N138" s="33"/>
      <c r="O138" s="49">
        <f t="shared" si="13"/>
        <v>3554.25</v>
      </c>
      <c r="P138" s="34">
        <v>157.9</v>
      </c>
      <c r="Q138" s="2"/>
      <c r="R138" s="2"/>
      <c r="S138" s="2"/>
      <c r="T138" s="10">
        <f t="shared" si="14"/>
        <v>3396.35</v>
      </c>
      <c r="U138" s="2"/>
      <c r="V138" s="33"/>
      <c r="W138" s="33"/>
      <c r="X138" s="2"/>
      <c r="Y138" s="2"/>
      <c r="Z138" s="9" t="s">
        <v>33</v>
      </c>
      <c r="AA138" s="2"/>
      <c r="AB138" s="2"/>
      <c r="AC138" s="73"/>
      <c r="AD138" s="73"/>
      <c r="AE138" s="73"/>
      <c r="AF138" s="73"/>
    </row>
    <row r="139" spans="2:32" ht="15.75" x14ac:dyDescent="0.25">
      <c r="B139" s="9">
        <v>13</v>
      </c>
      <c r="C139" s="3" t="s">
        <v>201</v>
      </c>
      <c r="D139" s="37" t="s">
        <v>187</v>
      </c>
      <c r="E139" s="37" t="s">
        <v>188</v>
      </c>
      <c r="F139" s="3" t="s">
        <v>189</v>
      </c>
      <c r="G139" s="3"/>
      <c r="H139" s="3"/>
      <c r="I139" s="34">
        <v>3096</v>
      </c>
      <c r="J139" s="34"/>
      <c r="K139" s="49"/>
      <c r="L139" s="36"/>
      <c r="M139" s="33"/>
      <c r="N139" s="33"/>
      <c r="O139" s="49">
        <f t="shared" si="13"/>
        <v>3096</v>
      </c>
      <c r="P139" s="34">
        <v>90.34</v>
      </c>
      <c r="Q139" s="2"/>
      <c r="R139" s="2"/>
      <c r="S139" s="2"/>
      <c r="T139" s="10">
        <f t="shared" si="14"/>
        <v>3005.66</v>
      </c>
      <c r="U139" s="2"/>
      <c r="V139" s="33"/>
      <c r="W139" s="74"/>
      <c r="X139" s="2"/>
      <c r="Y139" s="2"/>
      <c r="Z139" s="9" t="s">
        <v>33</v>
      </c>
      <c r="AA139" s="2"/>
      <c r="AB139" s="2"/>
      <c r="AC139" s="73"/>
      <c r="AD139" s="73"/>
      <c r="AE139" s="73"/>
      <c r="AF139" s="72"/>
    </row>
    <row r="140" spans="2:32" s="2" customFormat="1" ht="15.75" x14ac:dyDescent="0.25">
      <c r="B140" s="9">
        <v>14</v>
      </c>
      <c r="C140" s="3" t="s">
        <v>493</v>
      </c>
      <c r="D140" s="37" t="s">
        <v>187</v>
      </c>
      <c r="E140" s="37" t="s">
        <v>188</v>
      </c>
      <c r="F140" s="3" t="s">
        <v>189</v>
      </c>
      <c r="G140" s="3"/>
      <c r="H140" s="3"/>
      <c r="I140" s="34">
        <v>1190.7</v>
      </c>
      <c r="J140" s="34">
        <v>137.21</v>
      </c>
      <c r="K140" s="49"/>
      <c r="L140" s="36"/>
      <c r="M140" s="33"/>
      <c r="N140" s="33"/>
      <c r="O140" s="49">
        <f t="shared" si="13"/>
        <v>1327.91</v>
      </c>
      <c r="P140" s="34"/>
      <c r="T140" s="10">
        <f t="shared" si="14"/>
        <v>1327.91</v>
      </c>
      <c r="V140" s="33"/>
      <c r="W140" s="33"/>
      <c r="Z140" s="9" t="s">
        <v>33</v>
      </c>
      <c r="AC140" s="73"/>
      <c r="AD140" s="73"/>
      <c r="AE140" s="73"/>
      <c r="AF140" s="72"/>
    </row>
    <row r="141" spans="2:32" s="2" customFormat="1" ht="15.75" x14ac:dyDescent="0.25">
      <c r="C141" s="20" t="s">
        <v>202</v>
      </c>
      <c r="D141" s="37"/>
      <c r="E141" s="34"/>
      <c r="F141" s="34"/>
      <c r="G141" s="3"/>
      <c r="H141" s="3"/>
      <c r="I141" s="50">
        <f>SUM(I127:I140)</f>
        <v>30091.899999999998</v>
      </c>
      <c r="J141" s="50">
        <f>SUM(J127:J140)</f>
        <v>897.81999999999994</v>
      </c>
      <c r="K141" s="50">
        <f>SUM(K127:K140)</f>
        <v>0</v>
      </c>
      <c r="L141" s="50">
        <v>0</v>
      </c>
      <c r="M141" s="50">
        <f t="shared" ref="M141:S141" si="15">SUM(M127:M140)</f>
        <v>0</v>
      </c>
      <c r="N141" s="50">
        <f t="shared" si="15"/>
        <v>0</v>
      </c>
      <c r="O141" s="50">
        <f>SUM(O127:O140)</f>
        <v>30989.72</v>
      </c>
      <c r="P141" s="50">
        <f>SUM(P127:P140)</f>
        <v>341.94000000000005</v>
      </c>
      <c r="Q141" s="50">
        <f t="shared" si="15"/>
        <v>0</v>
      </c>
      <c r="R141" s="50">
        <f t="shared" si="15"/>
        <v>0</v>
      </c>
      <c r="S141" s="50">
        <f t="shared" si="15"/>
        <v>0</v>
      </c>
      <c r="T141" s="50">
        <f>SUM(T127:T140)</f>
        <v>30647.779999999995</v>
      </c>
      <c r="AD141"/>
      <c r="AE141"/>
      <c r="AF141" s="72"/>
    </row>
    <row r="142" spans="2:32" s="2" customFormat="1" ht="15.75" x14ac:dyDescent="0.25">
      <c r="C142" s="20"/>
      <c r="D142" s="37"/>
      <c r="E142" s="34"/>
      <c r="F142" s="34"/>
      <c r="G142" s="3"/>
      <c r="H142" s="3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AF142" s="72"/>
    </row>
    <row r="143" spans="2:32" s="2" customFormat="1" ht="15.75" x14ac:dyDescent="0.25">
      <c r="C143" s="20"/>
      <c r="D143" s="37"/>
      <c r="E143" s="34"/>
      <c r="F143" s="34"/>
      <c r="G143" s="3"/>
      <c r="H143" s="3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AF143" s="72"/>
    </row>
    <row r="144" spans="2:32" s="2" customFormat="1" ht="15.75" x14ac:dyDescent="0.25">
      <c r="C144" s="20"/>
      <c r="D144" s="37"/>
      <c r="E144" s="34"/>
      <c r="F144" s="34"/>
      <c r="G144" s="3"/>
      <c r="H144" s="3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AF144" s="72"/>
    </row>
    <row r="145" spans="2:32" s="2" customFormat="1" ht="15.75" x14ac:dyDescent="0.25">
      <c r="C145" s="20"/>
      <c r="D145" s="37"/>
      <c r="E145" s="34"/>
      <c r="F145" s="34"/>
      <c r="G145" s="3"/>
      <c r="H145" s="3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AF145" s="72"/>
    </row>
    <row r="146" spans="2:32" s="2" customFormat="1" ht="15.75" x14ac:dyDescent="0.25">
      <c r="C146" s="20"/>
      <c r="D146" s="37"/>
      <c r="E146" s="34"/>
      <c r="F146" s="34"/>
      <c r="G146" s="3"/>
      <c r="H146" s="3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AF146" s="72"/>
    </row>
    <row r="147" spans="2:32" s="2" customFormat="1" ht="15.75" x14ac:dyDescent="0.25">
      <c r="C147" s="20"/>
      <c r="D147" s="37"/>
      <c r="E147" s="34"/>
      <c r="F147" s="34"/>
      <c r="G147" s="3"/>
      <c r="H147" s="3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AF147" s="72"/>
    </row>
    <row r="148" spans="2:32" s="2" customFormat="1" ht="15.75" x14ac:dyDescent="0.25">
      <c r="C148" s="20"/>
      <c r="D148" s="119" t="s">
        <v>180</v>
      </c>
      <c r="E148" s="119"/>
      <c r="H148" s="119" t="s">
        <v>181</v>
      </c>
      <c r="I148" s="119"/>
      <c r="J148" s="119"/>
      <c r="K148" s="119"/>
      <c r="O148" s="119" t="s">
        <v>182</v>
      </c>
      <c r="P148" s="119"/>
      <c r="Q148" s="119"/>
      <c r="R148" s="119"/>
      <c r="S148" s="50"/>
      <c r="T148" s="50"/>
      <c r="AF148" s="72"/>
    </row>
    <row r="149" spans="2:32" s="2" customFormat="1" ht="15.75" x14ac:dyDescent="0.25">
      <c r="C149" s="20"/>
      <c r="D149" s="119" t="s">
        <v>28</v>
      </c>
      <c r="E149" s="119"/>
      <c r="H149" s="119" t="s">
        <v>87</v>
      </c>
      <c r="I149" s="119"/>
      <c r="J149" s="119"/>
      <c r="K149" s="119"/>
      <c r="O149" s="119" t="s">
        <v>45</v>
      </c>
      <c r="P149" s="119"/>
      <c r="Q149" s="119"/>
      <c r="R149" s="119"/>
      <c r="S149" s="50"/>
      <c r="T149" s="50"/>
      <c r="AF149" s="72"/>
    </row>
    <row r="150" spans="2:32" s="2" customFormat="1" ht="15.75" x14ac:dyDescent="0.25">
      <c r="C150" s="20"/>
      <c r="D150" s="37"/>
      <c r="E150" s="34"/>
      <c r="F150" s="34"/>
      <c r="G150" s="3"/>
      <c r="H150" s="3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AF150" s="72"/>
    </row>
    <row r="151" spans="2:32" s="2" customFormat="1" ht="15.75" x14ac:dyDescent="0.25">
      <c r="C151" s="20"/>
      <c r="D151" s="37"/>
      <c r="E151" s="34"/>
      <c r="F151" s="34"/>
      <c r="G151" s="3"/>
      <c r="H151" s="3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AF151" s="72"/>
    </row>
    <row r="152" spans="2:32" s="2" customFormat="1" ht="15.75" x14ac:dyDescent="0.25">
      <c r="C152" s="20"/>
      <c r="D152" s="37"/>
      <c r="E152" s="34"/>
      <c r="F152" s="34"/>
      <c r="G152" s="3"/>
      <c r="H152" s="3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AF152" s="72"/>
    </row>
    <row r="153" spans="2:32" ht="15.75" x14ac:dyDescent="0.25">
      <c r="B153" s="2"/>
      <c r="C153" s="20"/>
      <c r="D153" s="37"/>
      <c r="E153" s="34"/>
      <c r="F153" s="34"/>
      <c r="G153" s="3"/>
      <c r="H153" s="3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2:32" ht="15.75" x14ac:dyDescent="0.25">
      <c r="B154" s="120" t="s">
        <v>0</v>
      </c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99"/>
      <c r="W154" s="2"/>
      <c r="X154" s="2"/>
      <c r="Y154" s="2"/>
      <c r="Z154" s="2"/>
      <c r="AA154" s="2"/>
      <c r="AB154" s="2"/>
      <c r="AC154" s="2"/>
    </row>
    <row r="155" spans="2:32" ht="15.75" x14ac:dyDescent="0.25">
      <c r="B155" s="120" t="s">
        <v>508</v>
      </c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99"/>
      <c r="W155" s="2"/>
      <c r="X155" s="2"/>
      <c r="Y155" s="2"/>
      <c r="Z155" s="2"/>
      <c r="AA155" s="2"/>
      <c r="AB155" s="2"/>
      <c r="AC155" s="2"/>
    </row>
    <row r="156" spans="2:32" ht="15.75" x14ac:dyDescent="0.25">
      <c r="B156" s="120" t="s">
        <v>203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99"/>
      <c r="W156" s="2"/>
      <c r="X156" s="2"/>
      <c r="Y156" s="2"/>
      <c r="Z156" s="2"/>
      <c r="AA156" s="2"/>
      <c r="AB156" s="2"/>
      <c r="AC156" s="2"/>
    </row>
    <row r="157" spans="2:32" ht="15.75" x14ac:dyDescent="0.25">
      <c r="B157" s="2"/>
      <c r="C157" s="3"/>
      <c r="D157" s="37"/>
      <c r="E157" s="34"/>
      <c r="F157" s="34"/>
      <c r="G157" s="3"/>
      <c r="H157" s="3"/>
      <c r="I157" s="3"/>
      <c r="J157" s="3"/>
      <c r="K157" s="3"/>
      <c r="L157" s="36"/>
      <c r="M157" s="33"/>
      <c r="N157" s="33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2:32" ht="15.75" x14ac:dyDescent="0.25">
      <c r="B158" s="31" t="s">
        <v>184</v>
      </c>
      <c r="C158" s="20" t="s">
        <v>2</v>
      </c>
      <c r="D158" s="56" t="s">
        <v>3</v>
      </c>
      <c r="E158" s="57" t="s">
        <v>4</v>
      </c>
      <c r="F158" s="57" t="s">
        <v>5</v>
      </c>
      <c r="G158" s="20" t="s">
        <v>6</v>
      </c>
      <c r="H158" s="20" t="s">
        <v>7</v>
      </c>
      <c r="I158" s="20" t="s">
        <v>8</v>
      </c>
      <c r="J158" s="20" t="s">
        <v>9</v>
      </c>
      <c r="K158" s="20" t="s">
        <v>10</v>
      </c>
      <c r="L158" s="58" t="s">
        <v>11</v>
      </c>
      <c r="M158" s="59" t="s">
        <v>12</v>
      </c>
      <c r="N158" s="59" t="s">
        <v>13</v>
      </c>
      <c r="O158" s="20" t="s">
        <v>14</v>
      </c>
      <c r="P158" s="31" t="s">
        <v>15</v>
      </c>
      <c r="Q158" s="31" t="s">
        <v>16</v>
      </c>
      <c r="R158" s="31" t="s">
        <v>17</v>
      </c>
      <c r="S158" s="31" t="s">
        <v>18</v>
      </c>
      <c r="T158" s="31" t="s">
        <v>19</v>
      </c>
      <c r="U158" s="40" t="s">
        <v>20</v>
      </c>
      <c r="V158" s="31" t="s">
        <v>21</v>
      </c>
      <c r="W158" s="31" t="s">
        <v>22</v>
      </c>
      <c r="X158" s="31" t="s">
        <v>23</v>
      </c>
      <c r="Y158" s="2"/>
      <c r="Z158" s="31" t="s">
        <v>24</v>
      </c>
      <c r="AA158" s="31" t="s">
        <v>25</v>
      </c>
      <c r="AB158" s="2"/>
      <c r="AC158" s="2"/>
      <c r="AD158" s="31" t="s">
        <v>186</v>
      </c>
      <c r="AE158" s="31" t="s">
        <v>204</v>
      </c>
    </row>
    <row r="159" spans="2:32" s="74" customFormat="1" ht="15.75" x14ac:dyDescent="0.25">
      <c r="B159" s="2"/>
      <c r="C159" s="3"/>
      <c r="D159" s="37"/>
      <c r="E159" s="34"/>
      <c r="F159" s="34"/>
      <c r="G159" s="3"/>
      <c r="H159" s="3"/>
      <c r="I159" s="3"/>
      <c r="J159" s="3"/>
      <c r="K159" s="3"/>
      <c r="L159" s="36"/>
      <c r="M159" s="33"/>
      <c r="N159" s="33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2:32" s="74" customFormat="1" ht="15.75" x14ac:dyDescent="0.25">
      <c r="B160" s="33">
        <v>1</v>
      </c>
      <c r="C160" s="3" t="s">
        <v>205</v>
      </c>
      <c r="D160" s="37" t="s">
        <v>206</v>
      </c>
      <c r="E160" s="37" t="s">
        <v>207</v>
      </c>
      <c r="F160" s="3" t="s">
        <v>208</v>
      </c>
      <c r="G160" s="3"/>
      <c r="H160" s="13" t="s">
        <v>121</v>
      </c>
      <c r="I160" s="37">
        <v>1696.88</v>
      </c>
      <c r="J160" s="37">
        <v>104.82</v>
      </c>
      <c r="K160" s="49"/>
      <c r="L160" s="3"/>
      <c r="M160" s="3"/>
      <c r="N160" s="3"/>
      <c r="O160" s="49">
        <f>SUM(I160:N160)</f>
        <v>1801.7</v>
      </c>
      <c r="P160" s="37"/>
      <c r="T160" s="34">
        <f t="shared" ref="T160:T167" si="16">O160-P160-Q160-R160-S160</f>
        <v>1801.7</v>
      </c>
      <c r="U160" s="107"/>
      <c r="V160" s="3"/>
      <c r="W160" s="3"/>
      <c r="X160" s="33" t="s">
        <v>209</v>
      </c>
      <c r="Z160" s="33" t="s">
        <v>33</v>
      </c>
      <c r="AC160" s="3"/>
      <c r="AD160" s="3"/>
      <c r="AE160" s="3" t="s">
        <v>355</v>
      </c>
    </row>
    <row r="161" spans="2:31" s="74" customFormat="1" ht="15.75" x14ac:dyDescent="0.25">
      <c r="B161" s="33">
        <v>2</v>
      </c>
      <c r="C161" s="3" t="s">
        <v>439</v>
      </c>
      <c r="D161" s="37" t="s">
        <v>206</v>
      </c>
      <c r="E161" s="37" t="s">
        <v>207</v>
      </c>
      <c r="F161" s="3" t="s">
        <v>208</v>
      </c>
      <c r="G161" s="3"/>
      <c r="H161" s="13" t="s">
        <v>121</v>
      </c>
      <c r="I161" s="37">
        <v>735.18</v>
      </c>
      <c r="J161" s="37">
        <v>166.52</v>
      </c>
      <c r="K161" s="49"/>
      <c r="L161" s="3"/>
      <c r="M161" s="3"/>
      <c r="N161" s="3"/>
      <c r="O161" s="49">
        <f t="shared" ref="O161:O176" si="17">SUM(I161:N161)</f>
        <v>901.69999999999993</v>
      </c>
      <c r="P161" s="37"/>
      <c r="T161" s="34">
        <f t="shared" si="16"/>
        <v>901.69999999999993</v>
      </c>
      <c r="U161" s="107"/>
      <c r="V161" s="81"/>
      <c r="W161" s="33"/>
      <c r="X161" s="33" t="s">
        <v>440</v>
      </c>
      <c r="Z161" s="33" t="s">
        <v>33</v>
      </c>
      <c r="AC161" s="3"/>
      <c r="AD161" s="3" t="s">
        <v>322</v>
      </c>
      <c r="AE161" s="3" t="s">
        <v>355</v>
      </c>
    </row>
    <row r="162" spans="2:31" s="74" customFormat="1" ht="15.75" x14ac:dyDescent="0.25">
      <c r="B162" s="33">
        <v>3</v>
      </c>
      <c r="C162" s="3" t="s">
        <v>471</v>
      </c>
      <c r="D162" s="37" t="s">
        <v>206</v>
      </c>
      <c r="E162" s="37" t="s">
        <v>207</v>
      </c>
      <c r="F162" s="3" t="s">
        <v>208</v>
      </c>
      <c r="G162" s="3"/>
      <c r="H162" s="13" t="s">
        <v>121</v>
      </c>
      <c r="I162" s="37">
        <v>1483.21</v>
      </c>
      <c r="J162" s="37">
        <v>118.49</v>
      </c>
      <c r="K162" s="49"/>
      <c r="L162" s="3"/>
      <c r="M162" s="3"/>
      <c r="N162" s="3"/>
      <c r="O162" s="49">
        <f t="shared" si="17"/>
        <v>1601.7</v>
      </c>
      <c r="P162" s="37"/>
      <c r="T162" s="34">
        <f t="shared" si="16"/>
        <v>1601.7</v>
      </c>
      <c r="U162" s="107"/>
      <c r="V162" s="81"/>
      <c r="W162" s="33"/>
      <c r="X162" s="33" t="s">
        <v>467</v>
      </c>
      <c r="Z162" s="33" t="s">
        <v>33</v>
      </c>
      <c r="AC162" s="3"/>
      <c r="AD162" s="3"/>
      <c r="AE162" s="3"/>
    </row>
    <row r="163" spans="2:31" s="74" customFormat="1" ht="15.75" x14ac:dyDescent="0.25">
      <c r="B163" s="33">
        <v>4</v>
      </c>
      <c r="C163" s="33" t="s">
        <v>212</v>
      </c>
      <c r="D163" s="37" t="s">
        <v>206</v>
      </c>
      <c r="E163" s="33" t="s">
        <v>213</v>
      </c>
      <c r="F163" s="3" t="s">
        <v>208</v>
      </c>
      <c r="G163" s="3"/>
      <c r="H163" s="13" t="s">
        <v>121</v>
      </c>
      <c r="I163" s="34">
        <v>1440</v>
      </c>
      <c r="J163" s="33">
        <v>121.26</v>
      </c>
      <c r="K163" s="49"/>
      <c r="M163" s="33"/>
      <c r="O163" s="49">
        <f t="shared" si="17"/>
        <v>1561.26</v>
      </c>
      <c r="T163" s="34">
        <f t="shared" si="16"/>
        <v>1561.26</v>
      </c>
      <c r="U163" s="107"/>
      <c r="V163" s="81"/>
      <c r="W163" s="33"/>
      <c r="X163" s="33" t="s">
        <v>209</v>
      </c>
      <c r="Z163" s="33" t="s">
        <v>33</v>
      </c>
      <c r="AD163" s="33" t="s">
        <v>214</v>
      </c>
      <c r="AE163" s="33" t="s">
        <v>354</v>
      </c>
    </row>
    <row r="164" spans="2:31" s="74" customFormat="1" ht="15.75" x14ac:dyDescent="0.25">
      <c r="B164" s="33">
        <v>5</v>
      </c>
      <c r="C164" s="3" t="s">
        <v>216</v>
      </c>
      <c r="D164" s="37" t="s">
        <v>206</v>
      </c>
      <c r="E164" s="37" t="s">
        <v>215</v>
      </c>
      <c r="F164" s="3" t="s">
        <v>208</v>
      </c>
      <c r="G164" s="3"/>
      <c r="H164" s="13" t="s">
        <v>121</v>
      </c>
      <c r="I164" s="37">
        <v>700</v>
      </c>
      <c r="J164" s="37">
        <v>168.77</v>
      </c>
      <c r="K164" s="49"/>
      <c r="L164" s="3"/>
      <c r="M164" s="3"/>
      <c r="N164" s="3"/>
      <c r="O164" s="49">
        <f t="shared" si="17"/>
        <v>868.77</v>
      </c>
      <c r="P164" s="37"/>
      <c r="T164" s="34">
        <f t="shared" si="16"/>
        <v>868.77</v>
      </c>
      <c r="U164" s="107"/>
      <c r="V164" s="24"/>
      <c r="Z164" s="33" t="s">
        <v>33</v>
      </c>
      <c r="AC164" s="3"/>
      <c r="AD164" s="3" t="s">
        <v>217</v>
      </c>
      <c r="AE164" s="3" t="s">
        <v>353</v>
      </c>
    </row>
    <row r="165" spans="2:31" s="74" customFormat="1" ht="15.75" x14ac:dyDescent="0.25">
      <c r="B165" s="33">
        <v>6</v>
      </c>
      <c r="C165" s="3" t="s">
        <v>356</v>
      </c>
      <c r="D165" s="4" t="s">
        <v>206</v>
      </c>
      <c r="E165" s="4" t="s">
        <v>108</v>
      </c>
      <c r="F165" s="3" t="s">
        <v>208</v>
      </c>
      <c r="G165" s="5"/>
      <c r="H165" s="5" t="s">
        <v>36</v>
      </c>
      <c r="I165" s="7">
        <v>3165.19</v>
      </c>
      <c r="J165" s="6"/>
      <c r="K165" s="34"/>
      <c r="O165" s="49">
        <f t="shared" si="17"/>
        <v>3165.19</v>
      </c>
      <c r="P165" s="6">
        <v>97.87</v>
      </c>
      <c r="T165" s="34">
        <f t="shared" si="16"/>
        <v>3067.32</v>
      </c>
      <c r="U165" s="107"/>
      <c r="V165" s="16"/>
      <c r="W165" s="13"/>
      <c r="X165" s="33" t="s">
        <v>357</v>
      </c>
      <c r="Z165" s="33" t="s">
        <v>33</v>
      </c>
    </row>
    <row r="166" spans="2:31" s="74" customFormat="1" ht="15.75" x14ac:dyDescent="0.25">
      <c r="B166" s="33">
        <v>7</v>
      </c>
      <c r="C166" s="3" t="s">
        <v>437</v>
      </c>
      <c r="D166" s="4" t="s">
        <v>206</v>
      </c>
      <c r="E166" s="4" t="s">
        <v>213</v>
      </c>
      <c r="F166" s="3" t="s">
        <v>208</v>
      </c>
      <c r="G166" s="5"/>
      <c r="H166" s="5" t="s">
        <v>36</v>
      </c>
      <c r="I166" s="7">
        <v>2293</v>
      </c>
      <c r="J166" s="6">
        <v>40.72</v>
      </c>
      <c r="K166" s="34"/>
      <c r="O166" s="49">
        <f t="shared" si="17"/>
        <v>2333.7199999999998</v>
      </c>
      <c r="P166" s="6"/>
      <c r="T166" s="34">
        <f t="shared" si="16"/>
        <v>2333.7199999999998</v>
      </c>
      <c r="U166" s="107"/>
      <c r="V166" s="16"/>
      <c r="W166" s="13"/>
      <c r="X166" s="33" t="s">
        <v>419</v>
      </c>
      <c r="Z166" s="33" t="s">
        <v>33</v>
      </c>
    </row>
    <row r="167" spans="2:31" s="74" customFormat="1" ht="15.75" x14ac:dyDescent="0.25">
      <c r="B167" s="33">
        <v>8</v>
      </c>
      <c r="C167" s="3" t="s">
        <v>427</v>
      </c>
      <c r="D167" s="4" t="s">
        <v>206</v>
      </c>
      <c r="E167" s="4" t="s">
        <v>428</v>
      </c>
      <c r="F167" s="3" t="s">
        <v>208</v>
      </c>
      <c r="G167" s="5"/>
      <c r="H167" s="5" t="s">
        <v>36</v>
      </c>
      <c r="I167" s="7">
        <v>4000</v>
      </c>
      <c r="J167" s="6"/>
      <c r="K167" s="34"/>
      <c r="M167" s="94"/>
      <c r="O167" s="49">
        <f t="shared" si="17"/>
        <v>4000</v>
      </c>
      <c r="P167" s="6">
        <v>313.8</v>
      </c>
      <c r="T167" s="34">
        <f t="shared" si="16"/>
        <v>3686.2</v>
      </c>
      <c r="U167" s="107"/>
      <c r="V167" s="16"/>
      <c r="W167" s="16"/>
      <c r="X167" s="33" t="s">
        <v>429</v>
      </c>
      <c r="Z167" s="33" t="s">
        <v>33</v>
      </c>
    </row>
    <row r="168" spans="2:31" s="2" customFormat="1" ht="15.75" x14ac:dyDescent="0.25">
      <c r="B168" s="33">
        <v>9</v>
      </c>
      <c r="C168" s="3" t="s">
        <v>441</v>
      </c>
      <c r="D168" s="4" t="s">
        <v>206</v>
      </c>
      <c r="E168" s="4" t="s">
        <v>102</v>
      </c>
      <c r="F168" s="3" t="s">
        <v>208</v>
      </c>
      <c r="G168" s="5"/>
      <c r="H168" s="5" t="s">
        <v>36</v>
      </c>
      <c r="I168" s="7">
        <v>2489.5</v>
      </c>
      <c r="J168" s="6">
        <v>10.89</v>
      </c>
      <c r="K168" s="34"/>
      <c r="L168" s="74"/>
      <c r="M168" s="94"/>
      <c r="N168" s="74"/>
      <c r="O168" s="49">
        <f t="shared" si="17"/>
        <v>2500.39</v>
      </c>
      <c r="P168" s="6"/>
      <c r="Q168" s="74"/>
      <c r="R168" s="74"/>
      <c r="S168" s="74"/>
      <c r="T168" s="34">
        <f t="shared" ref="T168:T176" si="18">O168-P168-Q168-R168-S168</f>
        <v>2500.39</v>
      </c>
      <c r="U168" s="107"/>
      <c r="V168" s="16"/>
      <c r="W168" s="16"/>
      <c r="X168" s="33" t="s">
        <v>440</v>
      </c>
      <c r="Y168" s="74"/>
      <c r="Z168" s="33" t="s">
        <v>33</v>
      </c>
      <c r="AA168" s="74"/>
      <c r="AB168" s="74"/>
      <c r="AC168" s="74"/>
      <c r="AD168" s="74"/>
      <c r="AE168" s="74"/>
    </row>
    <row r="169" spans="2:31" s="2" customFormat="1" ht="15.75" x14ac:dyDescent="0.25">
      <c r="B169" s="33">
        <v>10</v>
      </c>
      <c r="C169" s="3" t="s">
        <v>464</v>
      </c>
      <c r="D169" s="4" t="s">
        <v>206</v>
      </c>
      <c r="E169" s="4" t="s">
        <v>114</v>
      </c>
      <c r="F169" s="3" t="s">
        <v>208</v>
      </c>
      <c r="G169" s="5"/>
      <c r="H169" s="5" t="s">
        <v>36</v>
      </c>
      <c r="I169" s="7">
        <v>2752</v>
      </c>
      <c r="J169" s="6"/>
      <c r="K169" s="34"/>
      <c r="L169" s="74"/>
      <c r="M169" s="94"/>
      <c r="N169" s="74"/>
      <c r="O169" s="49">
        <f t="shared" si="17"/>
        <v>2752</v>
      </c>
      <c r="P169" s="6">
        <v>32.67</v>
      </c>
      <c r="Q169" s="74"/>
      <c r="R169" s="74"/>
      <c r="S169" s="74"/>
      <c r="T169" s="34">
        <f t="shared" si="18"/>
        <v>2719.33</v>
      </c>
      <c r="U169" s="107"/>
      <c r="V169" s="16"/>
      <c r="W169" s="16"/>
      <c r="X169" s="33" t="s">
        <v>465</v>
      </c>
      <c r="Y169" s="74"/>
      <c r="Z169" s="33" t="s">
        <v>33</v>
      </c>
      <c r="AA169" s="74"/>
      <c r="AB169" s="74"/>
      <c r="AC169" s="74"/>
      <c r="AD169" s="74"/>
      <c r="AE169" s="74"/>
    </row>
    <row r="170" spans="2:31" s="2" customFormat="1" ht="15.75" x14ac:dyDescent="0.25">
      <c r="B170" s="33">
        <v>11</v>
      </c>
      <c r="C170" s="3" t="s">
        <v>466</v>
      </c>
      <c r="D170" s="4" t="s">
        <v>206</v>
      </c>
      <c r="E170" s="4" t="s">
        <v>134</v>
      </c>
      <c r="F170" s="3" t="s">
        <v>208</v>
      </c>
      <c r="G170" s="5"/>
      <c r="H170" s="5" t="s">
        <v>36</v>
      </c>
      <c r="I170" s="7">
        <v>4200</v>
      </c>
      <c r="J170" s="6"/>
      <c r="K170" s="34"/>
      <c r="L170" s="74"/>
      <c r="M170" s="94"/>
      <c r="N170" s="74"/>
      <c r="O170" s="49">
        <f t="shared" si="17"/>
        <v>4200</v>
      </c>
      <c r="P170" s="6">
        <v>335.56</v>
      </c>
      <c r="Q170" s="74"/>
      <c r="R170" s="74"/>
      <c r="S170" s="74"/>
      <c r="T170" s="34">
        <f t="shared" si="18"/>
        <v>3864.44</v>
      </c>
      <c r="U170" s="107"/>
      <c r="V170" s="16"/>
      <c r="W170" s="16"/>
      <c r="X170" s="33" t="s">
        <v>467</v>
      </c>
      <c r="Y170" s="74"/>
      <c r="Z170" s="33" t="s">
        <v>33</v>
      </c>
      <c r="AA170" s="74"/>
      <c r="AB170" s="74"/>
      <c r="AC170" s="74"/>
      <c r="AD170" s="74"/>
      <c r="AE170" s="74"/>
    </row>
    <row r="171" spans="2:31" s="2" customFormat="1" ht="15.75" x14ac:dyDescent="0.25">
      <c r="B171" s="33">
        <v>12</v>
      </c>
      <c r="C171" s="115" t="s">
        <v>475</v>
      </c>
      <c r="D171" s="4" t="s">
        <v>206</v>
      </c>
      <c r="E171" s="4" t="s">
        <v>487</v>
      </c>
      <c r="F171" s="3" t="s">
        <v>208</v>
      </c>
      <c r="G171" s="5"/>
      <c r="H171" s="5" t="s">
        <v>36</v>
      </c>
      <c r="I171" s="7">
        <v>2489.5</v>
      </c>
      <c r="J171" s="6">
        <v>10.89</v>
      </c>
      <c r="K171" s="34"/>
      <c r="L171" s="74"/>
      <c r="M171" s="94"/>
      <c r="N171" s="74"/>
      <c r="O171" s="49">
        <f t="shared" si="17"/>
        <v>2500.39</v>
      </c>
      <c r="P171" s="6"/>
      <c r="Q171" s="74"/>
      <c r="R171" s="74"/>
      <c r="S171" s="74"/>
      <c r="T171" s="34">
        <f t="shared" si="18"/>
        <v>2500.39</v>
      </c>
      <c r="U171" s="107"/>
      <c r="V171" s="16"/>
      <c r="W171" s="16"/>
      <c r="X171" s="33" t="s">
        <v>474</v>
      </c>
      <c r="Y171" s="74"/>
      <c r="Z171" s="33" t="s">
        <v>33</v>
      </c>
      <c r="AA171" s="74"/>
      <c r="AB171" s="74"/>
      <c r="AC171" s="74"/>
      <c r="AD171" s="74"/>
      <c r="AE171" s="74"/>
    </row>
    <row r="172" spans="2:31" s="2" customFormat="1" ht="15.75" x14ac:dyDescent="0.25">
      <c r="B172" s="33">
        <v>13</v>
      </c>
      <c r="C172" s="115" t="s">
        <v>477</v>
      </c>
      <c r="D172" s="4" t="s">
        <v>206</v>
      </c>
      <c r="E172" s="4" t="s">
        <v>478</v>
      </c>
      <c r="F172" s="3" t="s">
        <v>208</v>
      </c>
      <c r="G172" s="5"/>
      <c r="H172" s="5" t="s">
        <v>36</v>
      </c>
      <c r="I172" s="7">
        <v>2000</v>
      </c>
      <c r="J172" s="6">
        <v>73.42</v>
      </c>
      <c r="K172" s="34"/>
      <c r="L172" s="74"/>
      <c r="M172" s="94"/>
      <c r="N172" s="74"/>
      <c r="O172" s="49">
        <f t="shared" si="17"/>
        <v>2073.42</v>
      </c>
      <c r="P172" s="6"/>
      <c r="Q172" s="74"/>
      <c r="R172" s="74"/>
      <c r="S172" s="74"/>
      <c r="T172" s="34">
        <f t="shared" si="18"/>
        <v>2073.42</v>
      </c>
      <c r="U172" s="107"/>
      <c r="V172" s="16"/>
      <c r="W172" s="16"/>
      <c r="X172" s="33" t="s">
        <v>474</v>
      </c>
      <c r="Y172" s="74"/>
      <c r="Z172" s="33" t="s">
        <v>33</v>
      </c>
      <c r="AA172" s="74"/>
      <c r="AB172" s="74"/>
      <c r="AC172" s="74"/>
      <c r="AD172" s="74"/>
      <c r="AE172" s="74"/>
    </row>
    <row r="173" spans="2:31" s="2" customFormat="1" ht="15.75" x14ac:dyDescent="0.25">
      <c r="B173" s="33">
        <v>14</v>
      </c>
      <c r="C173" s="3" t="s">
        <v>479</v>
      </c>
      <c r="D173" s="4" t="s">
        <v>206</v>
      </c>
      <c r="E173" s="4" t="s">
        <v>72</v>
      </c>
      <c r="F173" s="3" t="s">
        <v>208</v>
      </c>
      <c r="G173" s="5"/>
      <c r="H173" s="5" t="s">
        <v>36</v>
      </c>
      <c r="I173" s="7">
        <v>2508.5</v>
      </c>
      <c r="J173" s="6">
        <v>8.83</v>
      </c>
      <c r="K173" s="34"/>
      <c r="L173" s="74"/>
      <c r="M173" s="94"/>
      <c r="N173" s="74"/>
      <c r="O173" s="49">
        <f t="shared" si="17"/>
        <v>2517.33</v>
      </c>
      <c r="P173" s="6"/>
      <c r="Q173" s="74"/>
      <c r="R173" s="74"/>
      <c r="S173" s="74"/>
      <c r="T173" s="34">
        <f t="shared" si="18"/>
        <v>2517.33</v>
      </c>
      <c r="U173" s="107"/>
      <c r="V173" s="16"/>
      <c r="W173" s="16"/>
      <c r="X173" s="33" t="s">
        <v>480</v>
      </c>
      <c r="Y173" s="74"/>
      <c r="Z173" s="33" t="s">
        <v>33</v>
      </c>
      <c r="AA173" s="74"/>
      <c r="AB173" s="74"/>
      <c r="AC173" s="74"/>
      <c r="AD173" s="74"/>
      <c r="AE173" s="74"/>
    </row>
    <row r="174" spans="2:31" s="2" customFormat="1" ht="15.75" x14ac:dyDescent="0.25">
      <c r="B174" s="33">
        <v>15</v>
      </c>
      <c r="C174" s="3" t="s">
        <v>481</v>
      </c>
      <c r="D174" s="4" t="s">
        <v>206</v>
      </c>
      <c r="E174" s="4" t="s">
        <v>478</v>
      </c>
      <c r="F174" s="3" t="s">
        <v>208</v>
      </c>
      <c r="G174" s="5"/>
      <c r="H174" s="5" t="s">
        <v>36</v>
      </c>
      <c r="I174" s="7">
        <v>2402.5</v>
      </c>
      <c r="J174" s="6">
        <v>19.34</v>
      </c>
      <c r="K174" s="34"/>
      <c r="L174" s="74"/>
      <c r="M174" s="94"/>
      <c r="N174" s="74"/>
      <c r="O174" s="49">
        <f t="shared" si="17"/>
        <v>2421.84</v>
      </c>
      <c r="P174" s="6"/>
      <c r="Q174" s="74"/>
      <c r="R174" s="74"/>
      <c r="S174" s="74"/>
      <c r="T174" s="34">
        <f t="shared" si="18"/>
        <v>2421.84</v>
      </c>
      <c r="U174" s="107"/>
      <c r="V174" s="16"/>
      <c r="W174" s="16"/>
      <c r="X174" s="33" t="s">
        <v>482</v>
      </c>
      <c r="Y174" s="74"/>
      <c r="Z174" s="33" t="s">
        <v>33</v>
      </c>
      <c r="AA174" s="74"/>
      <c r="AB174" s="74"/>
      <c r="AC174" s="74"/>
      <c r="AD174" s="74"/>
      <c r="AE174" s="74"/>
    </row>
    <row r="175" spans="2:31" s="2" customFormat="1" ht="15.75" x14ac:dyDescent="0.25">
      <c r="B175" s="33">
        <v>16</v>
      </c>
      <c r="C175" s="115" t="s">
        <v>483</v>
      </c>
      <c r="D175" s="4" t="s">
        <v>206</v>
      </c>
      <c r="E175" s="4" t="s">
        <v>129</v>
      </c>
      <c r="F175" s="3" t="s">
        <v>208</v>
      </c>
      <c r="G175" s="5"/>
      <c r="H175" s="5" t="s">
        <v>36</v>
      </c>
      <c r="I175" s="7">
        <v>2402.5</v>
      </c>
      <c r="J175" s="6">
        <v>19.34</v>
      </c>
      <c r="K175" s="34"/>
      <c r="L175" s="74"/>
      <c r="M175" s="94"/>
      <c r="N175" s="74"/>
      <c r="O175" s="49">
        <f t="shared" si="17"/>
        <v>2421.84</v>
      </c>
      <c r="P175" s="6"/>
      <c r="Q175" s="74"/>
      <c r="R175" s="74"/>
      <c r="S175" s="74"/>
      <c r="T175" s="34">
        <f t="shared" si="18"/>
        <v>2421.84</v>
      </c>
      <c r="U175" s="107"/>
      <c r="V175" s="16"/>
      <c r="W175" s="16"/>
      <c r="X175" s="33" t="s">
        <v>484</v>
      </c>
      <c r="Y175" s="74"/>
      <c r="Z175" s="33" t="s">
        <v>110</v>
      </c>
      <c r="AA175" s="74"/>
      <c r="AB175" s="74"/>
      <c r="AC175" s="74"/>
      <c r="AD175" s="74"/>
      <c r="AE175" s="74"/>
    </row>
    <row r="176" spans="2:31" s="2" customFormat="1" ht="15.75" x14ac:dyDescent="0.25">
      <c r="B176" s="33">
        <v>17</v>
      </c>
      <c r="C176" s="3" t="s">
        <v>503</v>
      </c>
      <c r="D176" s="4" t="s">
        <v>206</v>
      </c>
      <c r="E176" s="4" t="s">
        <v>504</v>
      </c>
      <c r="F176" s="3" t="s">
        <v>208</v>
      </c>
      <c r="G176" s="5"/>
      <c r="H176" s="5" t="s">
        <v>36</v>
      </c>
      <c r="I176" s="7">
        <v>2257</v>
      </c>
      <c r="J176" s="6">
        <v>43.02</v>
      </c>
      <c r="K176" s="34"/>
      <c r="L176" s="74"/>
      <c r="M176" s="94"/>
      <c r="N176" s="74"/>
      <c r="O176" s="49">
        <f t="shared" si="17"/>
        <v>2300.02</v>
      </c>
      <c r="P176" s="6"/>
      <c r="Q176" s="74"/>
      <c r="R176" s="74"/>
      <c r="S176" s="74"/>
      <c r="T176" s="34">
        <f t="shared" si="18"/>
        <v>2300.02</v>
      </c>
      <c r="U176" s="107"/>
      <c r="V176" s="16"/>
      <c r="W176" s="16"/>
      <c r="X176" s="33" t="s">
        <v>505</v>
      </c>
      <c r="Y176" s="74"/>
      <c r="Z176" s="33" t="s">
        <v>110</v>
      </c>
      <c r="AA176" s="74"/>
      <c r="AB176" s="74"/>
      <c r="AC176" s="74"/>
      <c r="AD176" s="74"/>
      <c r="AE176" s="74"/>
    </row>
    <row r="177" spans="2:31" s="2" customFormat="1" ht="15.75" x14ac:dyDescent="0.25">
      <c r="C177" s="31" t="s">
        <v>223</v>
      </c>
      <c r="G177" s="45"/>
      <c r="I177" s="32">
        <f>SUM(I160:I176)</f>
        <v>39014.959999999999</v>
      </c>
      <c r="J177" s="32">
        <f>SUM(J160:J176)</f>
        <v>906.31000000000006</v>
      </c>
      <c r="K177" s="32">
        <f>SUM(K160:K175)</f>
        <v>0</v>
      </c>
      <c r="L177" s="32">
        <v>0</v>
      </c>
      <c r="M177" s="32">
        <f>SUM(M160:M175)</f>
        <v>0</v>
      </c>
      <c r="N177" s="32">
        <f>SUM(N160:N176)</f>
        <v>0</v>
      </c>
      <c r="O177" s="32">
        <f>SUM(O160:O176)</f>
        <v>39921.269999999997</v>
      </c>
      <c r="P177" s="32">
        <f>SUM(P160:P176)</f>
        <v>779.90000000000009</v>
      </c>
      <c r="Q177" s="32">
        <f t="shared" ref="Q177:S177" si="19">SUM(Q160:Q175)</f>
        <v>0</v>
      </c>
      <c r="R177" s="32">
        <f t="shared" si="19"/>
        <v>0</v>
      </c>
      <c r="S177" s="32">
        <f t="shared" si="19"/>
        <v>0</v>
      </c>
      <c r="T177" s="32">
        <f>SUM(T160:T176)</f>
        <v>39141.369999999988</v>
      </c>
      <c r="U177" s="108"/>
      <c r="AD177" s="3"/>
      <c r="AE177" s="3"/>
    </row>
    <row r="178" spans="2:31" s="2" customFormat="1" ht="15.75" x14ac:dyDescent="0.25">
      <c r="C178" s="31"/>
      <c r="G178" s="45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AD178" s="3"/>
      <c r="AE178" s="3"/>
    </row>
    <row r="179" spans="2:31" s="2" customFormat="1" ht="15.75" x14ac:dyDescent="0.25">
      <c r="C179" s="31"/>
      <c r="G179" s="45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AD179" s="3"/>
      <c r="AE179" s="3"/>
    </row>
    <row r="180" spans="2:31" s="2" customFormat="1" ht="15.75" x14ac:dyDescent="0.25">
      <c r="C180" s="31"/>
      <c r="G180" s="45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AD180" s="3"/>
      <c r="AE180" s="3"/>
    </row>
    <row r="181" spans="2:31" s="2" customFormat="1" ht="15.75" x14ac:dyDescent="0.25">
      <c r="C181" s="31"/>
      <c r="G181" s="45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AD181" s="3"/>
      <c r="AE181" s="3"/>
    </row>
    <row r="182" spans="2:31" s="2" customFormat="1" ht="15.75" x14ac:dyDescent="0.25">
      <c r="C182" s="31"/>
      <c r="G182" s="45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AD182" s="3"/>
      <c r="AE182" s="3"/>
    </row>
    <row r="183" spans="2:31" ht="15.75" x14ac:dyDescent="0.25">
      <c r="B183" s="2"/>
      <c r="C183" s="31"/>
      <c r="D183" s="119" t="s">
        <v>180</v>
      </c>
      <c r="E183" s="119"/>
      <c r="F183" s="2"/>
      <c r="G183" s="2"/>
      <c r="H183" s="119" t="s">
        <v>181</v>
      </c>
      <c r="I183" s="119"/>
      <c r="J183" s="119"/>
      <c r="K183" s="119"/>
      <c r="M183" s="2"/>
      <c r="N183" s="2"/>
      <c r="O183" s="119" t="s">
        <v>182</v>
      </c>
      <c r="P183" s="119"/>
      <c r="Q183" s="119"/>
      <c r="R183" s="119"/>
      <c r="S183" s="50"/>
      <c r="T183" s="32"/>
      <c r="U183" s="2"/>
      <c r="V183" s="2"/>
      <c r="W183" s="2"/>
      <c r="X183" s="2"/>
      <c r="Y183" s="2"/>
      <c r="Z183" s="2"/>
      <c r="AA183" s="2"/>
      <c r="AB183" s="2"/>
      <c r="AC183" s="2"/>
      <c r="AD183" s="3"/>
      <c r="AE183" s="3"/>
    </row>
    <row r="184" spans="2:31" ht="15.75" x14ac:dyDescent="0.25">
      <c r="B184" s="2"/>
      <c r="C184" s="2"/>
      <c r="D184" s="119" t="s">
        <v>28</v>
      </c>
      <c r="E184" s="119"/>
      <c r="F184" s="2"/>
      <c r="G184" s="2"/>
      <c r="H184" s="119" t="s">
        <v>87</v>
      </c>
      <c r="I184" s="119"/>
      <c r="J184" s="119"/>
      <c r="K184" s="119"/>
      <c r="M184" s="2"/>
      <c r="N184" s="2"/>
      <c r="O184" s="119" t="s">
        <v>45</v>
      </c>
      <c r="P184" s="119"/>
      <c r="Q184" s="119"/>
      <c r="R184" s="119"/>
      <c r="S184" s="50"/>
      <c r="T184" s="10"/>
      <c r="U184" s="2"/>
      <c r="V184" s="2"/>
      <c r="W184" s="2"/>
      <c r="X184" s="2"/>
      <c r="Y184" s="2"/>
      <c r="Z184" s="2"/>
      <c r="AA184" s="2"/>
      <c r="AB184" s="2"/>
      <c r="AC184" s="2"/>
    </row>
    <row r="187" spans="2:31" s="2" customFormat="1" x14ac:dyDescent="0.25"/>
    <row r="190" spans="2:31" s="2" customFormat="1" x14ac:dyDescent="0.25"/>
    <row r="192" spans="2:31" s="2" customFormat="1" ht="15.75" x14ac:dyDescent="0.25">
      <c r="B192" s="120" t="s">
        <v>0</v>
      </c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</row>
    <row r="193" spans="2:23" s="2" customFormat="1" ht="15.75" x14ac:dyDescent="0.25">
      <c r="B193" s="120" t="s">
        <v>523</v>
      </c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</row>
    <row r="194" spans="2:23" s="2" customFormat="1" ht="15.75" x14ac:dyDescent="0.25">
      <c r="B194" s="120" t="s">
        <v>509</v>
      </c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</row>
    <row r="195" spans="2:23" s="2" customFormat="1" x14ac:dyDescent="0.25"/>
    <row r="196" spans="2:23" s="2" customFormat="1" ht="15.75" x14ac:dyDescent="0.25">
      <c r="B196" s="31" t="s">
        <v>184</v>
      </c>
      <c r="C196" s="20" t="s">
        <v>2</v>
      </c>
      <c r="D196" s="56" t="s">
        <v>3</v>
      </c>
      <c r="E196" s="57" t="s">
        <v>4</v>
      </c>
      <c r="F196" s="57" t="s">
        <v>5</v>
      </c>
      <c r="G196" s="20" t="s">
        <v>6</v>
      </c>
      <c r="H196" s="20" t="s">
        <v>7</v>
      </c>
      <c r="I196" s="20" t="s">
        <v>8</v>
      </c>
      <c r="J196" s="20" t="s">
        <v>9</v>
      </c>
      <c r="K196" s="20" t="s">
        <v>10</v>
      </c>
      <c r="L196" s="58" t="s">
        <v>11</v>
      </c>
      <c r="M196" s="58"/>
      <c r="N196" s="58"/>
      <c r="O196" s="59" t="s">
        <v>12</v>
      </c>
      <c r="P196" s="59" t="s">
        <v>13</v>
      </c>
      <c r="Q196" s="20" t="s">
        <v>14</v>
      </c>
      <c r="R196" s="31" t="s">
        <v>15</v>
      </c>
      <c r="S196" s="31" t="s">
        <v>16</v>
      </c>
      <c r="T196" s="31" t="s">
        <v>17</v>
      </c>
      <c r="U196" s="31" t="s">
        <v>18</v>
      </c>
      <c r="V196" s="31" t="s">
        <v>19</v>
      </c>
      <c r="W196" s="40" t="s">
        <v>20</v>
      </c>
    </row>
    <row r="197" spans="2:23" s="2" customFormat="1" ht="15.75" x14ac:dyDescent="0.25">
      <c r="B197" s="9">
        <v>1</v>
      </c>
      <c r="C197" s="3" t="s">
        <v>510</v>
      </c>
      <c r="D197" s="37" t="s">
        <v>511</v>
      </c>
      <c r="E197" s="37" t="s">
        <v>512</v>
      </c>
      <c r="F197" s="3" t="s">
        <v>208</v>
      </c>
      <c r="G197" s="3"/>
      <c r="H197" s="3"/>
      <c r="I197" s="37">
        <v>1086.8800000000001</v>
      </c>
      <c r="J197" s="37"/>
      <c r="K197" s="49"/>
      <c r="L197" s="49"/>
      <c r="M197" s="49"/>
      <c r="N197" s="49"/>
      <c r="O197" s="49"/>
      <c r="P197" s="49"/>
      <c r="Q197" s="49">
        <f t="shared" ref="Q197:Q208" si="20">SUM(I197:P197)</f>
        <v>1086.8800000000001</v>
      </c>
      <c r="R197" s="37"/>
      <c r="S197" s="67"/>
      <c r="T197" s="67"/>
      <c r="U197" s="67"/>
      <c r="V197" s="10">
        <f t="shared" ref="V197:V208" si="21">Q197-R197-S197-T197-U197</f>
        <v>1086.8800000000001</v>
      </c>
      <c r="W197" s="67"/>
    </row>
    <row r="198" spans="2:23" s="2" customFormat="1" ht="15.75" x14ac:dyDescent="0.25">
      <c r="B198" s="9">
        <v>2</v>
      </c>
      <c r="C198" s="3" t="s">
        <v>513</v>
      </c>
      <c r="D198" s="37" t="s">
        <v>511</v>
      </c>
      <c r="E198" s="37" t="s">
        <v>512</v>
      </c>
      <c r="F198" s="3" t="s">
        <v>208</v>
      </c>
      <c r="G198" s="3"/>
      <c r="H198" s="3"/>
      <c r="I198" s="37">
        <v>1344.28</v>
      </c>
      <c r="J198" s="37"/>
      <c r="K198" s="49"/>
      <c r="L198" s="49"/>
      <c r="M198" s="49"/>
      <c r="N198" s="49"/>
      <c r="O198" s="49"/>
      <c r="P198" s="49"/>
      <c r="Q198" s="49">
        <f t="shared" si="20"/>
        <v>1344.28</v>
      </c>
      <c r="R198" s="37"/>
      <c r="S198" s="67"/>
      <c r="T198" s="67"/>
      <c r="U198" s="67"/>
      <c r="V198" s="10">
        <f t="shared" si="21"/>
        <v>1344.28</v>
      </c>
      <c r="W198" s="67"/>
    </row>
    <row r="199" spans="2:23" s="2" customFormat="1" ht="15.75" x14ac:dyDescent="0.25">
      <c r="B199" s="9">
        <v>3</v>
      </c>
      <c r="C199" s="33" t="s">
        <v>514</v>
      </c>
      <c r="D199" s="37" t="s">
        <v>511</v>
      </c>
      <c r="E199" s="37" t="s">
        <v>512</v>
      </c>
      <c r="F199" s="3" t="s">
        <v>208</v>
      </c>
      <c r="G199" s="3"/>
      <c r="H199" s="3"/>
      <c r="I199" s="10">
        <v>1323</v>
      </c>
      <c r="J199" s="10"/>
      <c r="K199" s="49"/>
      <c r="L199" s="49"/>
      <c r="M199" s="49"/>
      <c r="N199" s="49"/>
      <c r="O199" s="49"/>
      <c r="P199" s="49"/>
      <c r="Q199" s="49">
        <f t="shared" si="20"/>
        <v>1323</v>
      </c>
      <c r="R199" s="37"/>
      <c r="S199" s="67"/>
      <c r="T199" s="67"/>
      <c r="U199" s="67"/>
      <c r="V199" s="10">
        <f t="shared" si="21"/>
        <v>1323</v>
      </c>
      <c r="W199" s="67"/>
    </row>
    <row r="200" spans="2:23" s="2" customFormat="1" ht="15.75" x14ac:dyDescent="0.25">
      <c r="B200" s="9">
        <v>4</v>
      </c>
      <c r="C200" s="33" t="s">
        <v>515</v>
      </c>
      <c r="D200" s="37" t="s">
        <v>511</v>
      </c>
      <c r="E200" s="37" t="s">
        <v>512</v>
      </c>
      <c r="F200" s="3" t="s">
        <v>208</v>
      </c>
      <c r="G200" s="3"/>
      <c r="H200" s="3"/>
      <c r="I200" s="10">
        <v>1323</v>
      </c>
      <c r="J200" s="10"/>
      <c r="K200" s="49"/>
      <c r="L200" s="49"/>
      <c r="M200" s="49"/>
      <c r="N200" s="49"/>
      <c r="O200" s="49"/>
      <c r="P200" s="49"/>
      <c r="Q200" s="49">
        <f>SUM(I200:P200)</f>
        <v>1323</v>
      </c>
      <c r="R200" s="37"/>
      <c r="S200" s="67"/>
      <c r="T200" s="67"/>
      <c r="U200" s="67"/>
      <c r="V200" s="10">
        <f t="shared" si="21"/>
        <v>1323</v>
      </c>
      <c r="W200" s="67"/>
    </row>
    <row r="201" spans="2:23" s="2" customFormat="1" ht="15.75" x14ac:dyDescent="0.25">
      <c r="B201" s="9">
        <v>5</v>
      </c>
      <c r="C201" s="33" t="s">
        <v>516</v>
      </c>
      <c r="D201" s="37" t="s">
        <v>511</v>
      </c>
      <c r="E201" s="37" t="s">
        <v>512</v>
      </c>
      <c r="F201" s="3" t="s">
        <v>208</v>
      </c>
      <c r="G201" s="3"/>
      <c r="H201" s="3"/>
      <c r="I201" s="10">
        <v>1400</v>
      </c>
      <c r="J201" s="10"/>
      <c r="K201" s="49"/>
      <c r="L201" s="49"/>
      <c r="M201" s="49"/>
      <c r="N201" s="49"/>
      <c r="O201" s="49"/>
      <c r="P201" s="49"/>
      <c r="Q201" s="49">
        <f t="shared" si="20"/>
        <v>1400</v>
      </c>
      <c r="R201" s="37"/>
      <c r="S201" s="67"/>
      <c r="T201" s="67"/>
      <c r="U201" s="67"/>
      <c r="V201" s="10">
        <f t="shared" si="21"/>
        <v>1400</v>
      </c>
      <c r="W201" s="67"/>
    </row>
    <row r="202" spans="2:23" s="2" customFormat="1" ht="15.75" x14ac:dyDescent="0.25">
      <c r="B202" s="9">
        <v>6</v>
      </c>
      <c r="C202" s="33" t="s">
        <v>517</v>
      </c>
      <c r="D202" s="37" t="s">
        <v>511</v>
      </c>
      <c r="E202" s="37" t="s">
        <v>512</v>
      </c>
      <c r="F202" s="3" t="s">
        <v>208</v>
      </c>
      <c r="G202" s="3"/>
      <c r="H202" s="3"/>
      <c r="I202" s="10">
        <v>1000</v>
      </c>
      <c r="J202" s="10"/>
      <c r="K202" s="49"/>
      <c r="L202" s="49"/>
      <c r="M202" s="49"/>
      <c r="N202" s="49"/>
      <c r="O202" s="49"/>
      <c r="P202" s="49"/>
      <c r="Q202" s="49">
        <f t="shared" si="20"/>
        <v>1000</v>
      </c>
      <c r="R202" s="37"/>
      <c r="S202" s="67"/>
      <c r="T202" s="67"/>
      <c r="U202" s="67"/>
      <c r="V202" s="10">
        <f t="shared" si="21"/>
        <v>1000</v>
      </c>
      <c r="W202" s="67"/>
    </row>
    <row r="203" spans="2:23" s="2" customFormat="1" ht="15.75" x14ac:dyDescent="0.25">
      <c r="B203" s="9">
        <v>7</v>
      </c>
      <c r="C203" s="33" t="s">
        <v>518</v>
      </c>
      <c r="D203" s="37" t="s">
        <v>511</v>
      </c>
      <c r="E203" s="37" t="s">
        <v>512</v>
      </c>
      <c r="F203" s="3" t="s">
        <v>208</v>
      </c>
      <c r="G203" s="3"/>
      <c r="H203" s="3"/>
      <c r="I203" s="10">
        <v>1000</v>
      </c>
      <c r="J203" s="10"/>
      <c r="K203" s="49"/>
      <c r="L203" s="49"/>
      <c r="M203" s="49"/>
      <c r="N203" s="49"/>
      <c r="O203" s="49"/>
      <c r="P203" s="49"/>
      <c r="Q203" s="49">
        <f t="shared" si="20"/>
        <v>1000</v>
      </c>
      <c r="R203" s="37"/>
      <c r="S203" s="67"/>
      <c r="T203" s="67"/>
      <c r="U203" s="67"/>
      <c r="V203" s="10">
        <f t="shared" si="21"/>
        <v>1000</v>
      </c>
      <c r="W203" s="67"/>
    </row>
    <row r="204" spans="2:23" s="2" customFormat="1" ht="15.75" x14ac:dyDescent="0.25">
      <c r="B204" s="9">
        <v>8</v>
      </c>
      <c r="C204" s="33" t="s">
        <v>519</v>
      </c>
      <c r="D204" s="37" t="s">
        <v>511</v>
      </c>
      <c r="E204" s="37" t="s">
        <v>512</v>
      </c>
      <c r="F204" s="3" t="s">
        <v>208</v>
      </c>
      <c r="G204" s="3"/>
      <c r="H204" s="3"/>
      <c r="I204" s="10">
        <v>1344</v>
      </c>
      <c r="J204" s="10"/>
      <c r="K204" s="49"/>
      <c r="L204" s="49"/>
      <c r="M204" s="49"/>
      <c r="N204" s="49"/>
      <c r="O204" s="49"/>
      <c r="P204" s="49"/>
      <c r="Q204" s="49">
        <f t="shared" si="20"/>
        <v>1344</v>
      </c>
      <c r="R204" s="37"/>
      <c r="S204" s="67"/>
      <c r="T204" s="67"/>
      <c r="U204" s="67"/>
      <c r="V204" s="10">
        <f t="shared" si="21"/>
        <v>1344</v>
      </c>
      <c r="W204" s="67"/>
    </row>
    <row r="205" spans="2:23" s="2" customFormat="1" ht="15.75" x14ac:dyDescent="0.25">
      <c r="B205" s="9">
        <v>9</v>
      </c>
      <c r="C205" s="33" t="s">
        <v>520</v>
      </c>
      <c r="D205" s="37" t="s">
        <v>511</v>
      </c>
      <c r="E205" s="37" t="s">
        <v>512</v>
      </c>
      <c r="F205" s="3" t="s">
        <v>208</v>
      </c>
      <c r="G205" s="3"/>
      <c r="H205" s="3"/>
      <c r="I205" s="10">
        <v>1400</v>
      </c>
      <c r="J205" s="10"/>
      <c r="K205" s="49"/>
      <c r="L205" s="49"/>
      <c r="M205" s="49"/>
      <c r="N205" s="49"/>
      <c r="O205" s="49"/>
      <c r="P205" s="49"/>
      <c r="Q205" s="49">
        <f t="shared" si="20"/>
        <v>1400</v>
      </c>
      <c r="R205" s="37"/>
      <c r="S205" s="67"/>
      <c r="T205" s="67"/>
      <c r="U205" s="67"/>
      <c r="V205" s="10">
        <f t="shared" si="21"/>
        <v>1400</v>
      </c>
      <c r="W205" s="67"/>
    </row>
    <row r="206" spans="2:23" s="2" customFormat="1" ht="15.75" x14ac:dyDescent="0.25">
      <c r="B206" s="9">
        <v>10</v>
      </c>
      <c r="C206" s="33" t="s">
        <v>521</v>
      </c>
      <c r="D206" s="37" t="s">
        <v>511</v>
      </c>
      <c r="E206" s="37" t="s">
        <v>512</v>
      </c>
      <c r="F206" s="3" t="s">
        <v>208</v>
      </c>
      <c r="G206" s="3"/>
      <c r="H206" s="3"/>
      <c r="I206" s="10">
        <v>1000</v>
      </c>
      <c r="J206" s="10"/>
      <c r="K206" s="49"/>
      <c r="L206" s="49"/>
      <c r="M206" s="49"/>
      <c r="N206" s="49"/>
      <c r="O206" s="49"/>
      <c r="P206" s="49"/>
      <c r="Q206" s="49">
        <f t="shared" si="20"/>
        <v>1000</v>
      </c>
      <c r="R206" s="37"/>
      <c r="S206" s="67"/>
      <c r="T206" s="67"/>
      <c r="U206" s="67"/>
      <c r="V206" s="10">
        <f t="shared" si="21"/>
        <v>1000</v>
      </c>
      <c r="W206" s="67"/>
    </row>
    <row r="207" spans="2:23" s="2" customFormat="1" ht="15.75" x14ac:dyDescent="0.25">
      <c r="B207" s="9">
        <v>11</v>
      </c>
      <c r="C207" s="33" t="s">
        <v>522</v>
      </c>
      <c r="D207" s="37" t="s">
        <v>511</v>
      </c>
      <c r="E207" s="37" t="s">
        <v>512</v>
      </c>
      <c r="F207" s="3" t="s">
        <v>208</v>
      </c>
      <c r="G207" s="3"/>
      <c r="H207" s="3"/>
      <c r="I207" s="10">
        <v>1000</v>
      </c>
      <c r="J207" s="10"/>
      <c r="K207" s="49"/>
      <c r="L207" s="49"/>
      <c r="M207" s="49"/>
      <c r="N207" s="49"/>
      <c r="O207" s="49"/>
      <c r="P207" s="49"/>
      <c r="Q207" s="49">
        <f t="shared" si="20"/>
        <v>1000</v>
      </c>
      <c r="R207" s="37"/>
      <c r="S207" s="67"/>
      <c r="T207" s="67"/>
      <c r="U207" s="67"/>
      <c r="V207" s="10">
        <f t="shared" si="21"/>
        <v>1000</v>
      </c>
      <c r="W207" s="67"/>
    </row>
    <row r="208" spans="2:23" s="2" customFormat="1" ht="15.75" x14ac:dyDescent="0.25">
      <c r="B208" s="9">
        <v>12</v>
      </c>
      <c r="C208" s="117" t="s">
        <v>527</v>
      </c>
      <c r="D208" s="37" t="s">
        <v>511</v>
      </c>
      <c r="E208" s="37" t="s">
        <v>512</v>
      </c>
      <c r="F208" s="3" t="s">
        <v>208</v>
      </c>
      <c r="G208" s="3"/>
      <c r="H208" s="3"/>
      <c r="I208" s="10">
        <v>1667</v>
      </c>
      <c r="J208" s="10"/>
      <c r="K208" s="49"/>
      <c r="L208" s="49"/>
      <c r="M208" s="49"/>
      <c r="N208" s="49"/>
      <c r="O208" s="49"/>
      <c r="P208" s="49"/>
      <c r="Q208" s="49">
        <f t="shared" si="20"/>
        <v>1667</v>
      </c>
      <c r="R208" s="37"/>
      <c r="S208" s="67"/>
      <c r="T208" s="67"/>
      <c r="U208" s="67"/>
      <c r="V208" s="10">
        <f t="shared" si="21"/>
        <v>1667</v>
      </c>
      <c r="W208" s="67"/>
    </row>
    <row r="209" spans="3:23" s="2" customFormat="1" ht="15.75" x14ac:dyDescent="0.25">
      <c r="C209" s="33"/>
      <c r="D209" s="37"/>
      <c r="E209" s="37"/>
      <c r="F209" s="3"/>
      <c r="I209" s="72">
        <f>SUM(I197:I208)</f>
        <v>14888.16</v>
      </c>
      <c r="J209" s="72">
        <f>SUM(J197:J208)</f>
        <v>0</v>
      </c>
      <c r="K209" s="72">
        <f>SUM(K197:K208)</f>
        <v>0</v>
      </c>
      <c r="L209" s="72">
        <f>SUM(L197:L208)</f>
        <v>0</v>
      </c>
      <c r="M209" s="72"/>
      <c r="N209" s="72"/>
      <c r="O209" s="72">
        <f t="shared" ref="O209:V209" si="22">SUM(O197:O208)</f>
        <v>0</v>
      </c>
      <c r="P209" s="72">
        <f t="shared" si="22"/>
        <v>0</v>
      </c>
      <c r="Q209" s="72">
        <f>SUM(Q197:Q208)</f>
        <v>14888.16</v>
      </c>
      <c r="R209" s="72">
        <f t="shared" si="22"/>
        <v>0</v>
      </c>
      <c r="S209" s="72">
        <f t="shared" si="22"/>
        <v>0</v>
      </c>
      <c r="T209" s="72">
        <f t="shared" si="22"/>
        <v>0</v>
      </c>
      <c r="U209" s="72">
        <f t="shared" si="22"/>
        <v>0</v>
      </c>
      <c r="V209" s="72">
        <f t="shared" si="22"/>
        <v>14888.16</v>
      </c>
      <c r="W209" s="67"/>
    </row>
    <row r="210" spans="3:23" s="2" customFormat="1" x14ac:dyDescent="0.25"/>
    <row r="211" spans="3:23" s="2" customFormat="1" x14ac:dyDescent="0.25"/>
    <row r="212" spans="3:23" s="2" customFormat="1" x14ac:dyDescent="0.25"/>
    <row r="213" spans="3:23" s="2" customFormat="1" x14ac:dyDescent="0.25"/>
    <row r="214" spans="3:23" s="2" customFormat="1" x14ac:dyDescent="0.25"/>
    <row r="215" spans="3:23" s="2" customFormat="1" x14ac:dyDescent="0.25"/>
    <row r="216" spans="3:23" s="2" customFormat="1" ht="15.75" x14ac:dyDescent="0.25">
      <c r="D216" s="119" t="s">
        <v>180</v>
      </c>
      <c r="E216" s="119"/>
      <c r="H216" s="119" t="s">
        <v>181</v>
      </c>
      <c r="I216" s="119"/>
      <c r="J216" s="119"/>
      <c r="K216" s="119"/>
      <c r="Q216" s="119" t="s">
        <v>182</v>
      </c>
      <c r="R216" s="119"/>
      <c r="S216" s="119"/>
      <c r="T216" s="119"/>
    </row>
    <row r="217" spans="3:23" s="2" customFormat="1" ht="15.75" x14ac:dyDescent="0.25">
      <c r="D217" s="119" t="s">
        <v>28</v>
      </c>
      <c r="E217" s="119"/>
      <c r="H217" s="119" t="s">
        <v>87</v>
      </c>
      <c r="I217" s="119"/>
      <c r="J217" s="119"/>
      <c r="K217" s="119"/>
      <c r="Q217" s="119" t="s">
        <v>45</v>
      </c>
      <c r="R217" s="119"/>
      <c r="S217" s="119"/>
      <c r="T217" s="119"/>
    </row>
    <row r="218" spans="3:23" s="2" customFormat="1" x14ac:dyDescent="0.25"/>
    <row r="219" spans="3:23" s="2" customFormat="1" x14ac:dyDescent="0.25"/>
    <row r="220" spans="3:23" s="2" customFormat="1" x14ac:dyDescent="0.25"/>
  </sheetData>
  <mergeCells count="35">
    <mergeCell ref="B123:U123"/>
    <mergeCell ref="B1:U1"/>
    <mergeCell ref="B2:U2"/>
    <mergeCell ref="D117:E117"/>
    <mergeCell ref="H117:K117"/>
    <mergeCell ref="O117:R117"/>
    <mergeCell ref="D118:E118"/>
    <mergeCell ref="H118:K118"/>
    <mergeCell ref="O118:R118"/>
    <mergeCell ref="B121:U121"/>
    <mergeCell ref="B122:U122"/>
    <mergeCell ref="O183:R183"/>
    <mergeCell ref="D184:E184"/>
    <mergeCell ref="H184:K184"/>
    <mergeCell ref="O184:R184"/>
    <mergeCell ref="B156:U156"/>
    <mergeCell ref="D183:E183"/>
    <mergeCell ref="H183:K183"/>
    <mergeCell ref="B154:U154"/>
    <mergeCell ref="B155:U155"/>
    <mergeCell ref="D148:E148"/>
    <mergeCell ref="H148:K148"/>
    <mergeCell ref="O148:R148"/>
    <mergeCell ref="D149:E149"/>
    <mergeCell ref="H149:K149"/>
    <mergeCell ref="O149:R149"/>
    <mergeCell ref="D217:E217"/>
    <mergeCell ref="H217:K217"/>
    <mergeCell ref="Q217:T217"/>
    <mergeCell ref="B192:W192"/>
    <mergeCell ref="B193:W193"/>
    <mergeCell ref="B194:W194"/>
    <mergeCell ref="D216:E216"/>
    <mergeCell ref="H216:K216"/>
    <mergeCell ref="Q216:T216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AK91"/>
  <sheetViews>
    <sheetView tabSelected="1" topLeftCell="J1" zoomScale="78" zoomScaleNormal="78" workbookViewId="0">
      <selection activeCell="W79" sqref="W79"/>
    </sheetView>
  </sheetViews>
  <sheetFormatPr baseColWidth="10" defaultRowHeight="15" x14ac:dyDescent="0.25"/>
  <cols>
    <col min="1" max="1" width="11.28515625" customWidth="1"/>
    <col min="2" max="2" width="5" customWidth="1"/>
    <col min="3" max="3" width="39.85546875" bestFit="1" customWidth="1"/>
    <col min="4" max="4" width="32.5703125" customWidth="1"/>
    <col min="5" max="5" width="35.85546875" customWidth="1"/>
    <col min="6" max="6" width="16" customWidth="1"/>
    <col min="7" max="7" width="26.28515625" customWidth="1"/>
    <col min="8" max="8" width="7.28515625" customWidth="1"/>
    <col min="9" max="9" width="12.7109375" customWidth="1"/>
    <col min="15" max="15" width="13.5703125" customWidth="1"/>
    <col min="20" max="20" width="14.140625" customWidth="1"/>
    <col min="21" max="21" width="16.42578125" customWidth="1"/>
    <col min="22" max="22" width="19.85546875" bestFit="1" customWidth="1"/>
    <col min="23" max="23" width="23.85546875" bestFit="1" customWidth="1"/>
  </cols>
  <sheetData>
    <row r="1" spans="1:34" ht="15.75" x14ac:dyDescent="0.25">
      <c r="A1" s="9"/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9"/>
      <c r="W1" s="9"/>
      <c r="X1" s="9"/>
      <c r="Y1" s="9"/>
      <c r="Z1" s="9"/>
      <c r="AA1" s="9"/>
      <c r="AB1" s="9"/>
    </row>
    <row r="2" spans="1:34" ht="15.75" x14ac:dyDescent="0.25">
      <c r="A2" s="9"/>
      <c r="B2" s="120" t="s">
        <v>508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9"/>
      <c r="W2" s="9"/>
      <c r="X2" s="9"/>
      <c r="Y2" s="9"/>
      <c r="Z2" s="9"/>
      <c r="AA2" s="9"/>
      <c r="AB2" s="9"/>
    </row>
    <row r="3" spans="1:34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34" ht="15.75" x14ac:dyDescent="0.25">
      <c r="A4" s="9"/>
      <c r="B4" s="26" t="s">
        <v>1</v>
      </c>
      <c r="C4" s="26" t="s">
        <v>2</v>
      </c>
      <c r="D4" s="27" t="s">
        <v>3</v>
      </c>
      <c r="E4" s="27" t="s">
        <v>4</v>
      </c>
      <c r="F4" s="26" t="s">
        <v>5</v>
      </c>
      <c r="G4" s="26" t="s">
        <v>6</v>
      </c>
      <c r="H4" s="26" t="s">
        <v>7</v>
      </c>
      <c r="I4" s="28" t="s">
        <v>8</v>
      </c>
      <c r="J4" s="28" t="s">
        <v>9</v>
      </c>
      <c r="K4" s="28" t="s">
        <v>10</v>
      </c>
      <c r="L4" s="27" t="s">
        <v>11</v>
      </c>
      <c r="M4" s="27" t="s">
        <v>12</v>
      </c>
      <c r="N4" s="26" t="s">
        <v>13</v>
      </c>
      <c r="O4" s="26" t="s">
        <v>14</v>
      </c>
      <c r="P4" s="26" t="s">
        <v>15</v>
      </c>
      <c r="Q4" s="26" t="s">
        <v>16</v>
      </c>
      <c r="R4" s="26" t="s">
        <v>17</v>
      </c>
      <c r="S4" s="26" t="s">
        <v>18</v>
      </c>
      <c r="T4" s="29" t="s">
        <v>19</v>
      </c>
      <c r="U4" s="30" t="s">
        <v>20</v>
      </c>
      <c r="V4" s="9" t="s">
        <v>21</v>
      </c>
      <c r="W4" s="9" t="s">
        <v>22</v>
      </c>
      <c r="X4" s="9" t="s">
        <v>225</v>
      </c>
      <c r="Y4" s="9"/>
      <c r="Z4" s="9" t="s">
        <v>24</v>
      </c>
      <c r="AA4" s="9" t="s">
        <v>25</v>
      </c>
      <c r="AB4" s="9"/>
    </row>
    <row r="5" spans="1:34" ht="15.75" x14ac:dyDescent="0.25">
      <c r="A5" s="9"/>
      <c r="B5" s="26"/>
      <c r="C5" s="8" t="s">
        <v>226</v>
      </c>
      <c r="D5" s="27"/>
      <c r="E5" s="27"/>
      <c r="F5" s="26"/>
      <c r="G5" s="26"/>
      <c r="H5" s="26"/>
      <c r="I5" s="28"/>
      <c r="J5" s="28"/>
      <c r="K5" s="28"/>
      <c r="L5" s="27"/>
      <c r="M5" s="27"/>
      <c r="N5" s="26"/>
      <c r="O5" s="26"/>
      <c r="P5" s="26"/>
      <c r="Q5" s="26"/>
      <c r="R5" s="26"/>
      <c r="S5" s="26"/>
      <c r="T5" s="29"/>
      <c r="U5" s="30"/>
      <c r="V5" s="9"/>
      <c r="W5" s="9"/>
      <c r="X5" s="9"/>
      <c r="Y5" s="9"/>
      <c r="Z5" s="9"/>
      <c r="AA5" s="9"/>
      <c r="AB5" s="9"/>
    </row>
    <row r="6" spans="1:34" s="2" customFormat="1" ht="15.75" x14ac:dyDescent="0.25">
      <c r="A6" s="9"/>
      <c r="B6" s="102">
        <v>1</v>
      </c>
      <c r="C6" s="33" t="s">
        <v>330</v>
      </c>
      <c r="D6" s="27" t="s">
        <v>378</v>
      </c>
      <c r="E6" s="4" t="s">
        <v>226</v>
      </c>
      <c r="F6" s="5" t="s">
        <v>80</v>
      </c>
      <c r="G6" s="26" t="s">
        <v>376</v>
      </c>
      <c r="H6" s="26" t="s">
        <v>31</v>
      </c>
      <c r="I6" s="79">
        <v>11020.42</v>
      </c>
      <c r="J6" s="28"/>
      <c r="K6" s="28"/>
      <c r="L6" s="77"/>
      <c r="M6" s="27"/>
      <c r="N6" s="26"/>
      <c r="O6" s="10">
        <f t="shared" ref="O6:O18" si="0">I6+J6+K6+L6+M6+N6</f>
        <v>11020.42</v>
      </c>
      <c r="P6" s="77">
        <v>1715.79</v>
      </c>
      <c r="Q6" s="26"/>
      <c r="R6" s="26"/>
      <c r="S6" s="26"/>
      <c r="T6" s="10">
        <f>+O6-P6-Q6-R6-S6</f>
        <v>9304.630000000001</v>
      </c>
      <c r="U6" s="30"/>
      <c r="V6" s="84"/>
      <c r="W6" s="85"/>
      <c r="X6" s="9" t="s">
        <v>430</v>
      </c>
      <c r="Y6" s="9"/>
      <c r="Z6" s="9" t="s">
        <v>110</v>
      </c>
      <c r="AA6" s="9"/>
      <c r="AB6" s="9"/>
    </row>
    <row r="7" spans="1:34" s="2" customFormat="1" ht="15.75" x14ac:dyDescent="0.25">
      <c r="A7" s="9"/>
      <c r="B7" s="102">
        <v>2</v>
      </c>
      <c r="C7" s="3" t="s">
        <v>320</v>
      </c>
      <c r="D7" s="4" t="s">
        <v>454</v>
      </c>
      <c r="E7" s="4" t="s">
        <v>226</v>
      </c>
      <c r="F7" s="5" t="s">
        <v>80</v>
      </c>
      <c r="G7" s="5" t="s">
        <v>321</v>
      </c>
      <c r="H7" s="61" t="s">
        <v>36</v>
      </c>
      <c r="I7" s="6">
        <v>3110</v>
      </c>
      <c r="J7" s="9"/>
      <c r="K7" s="10"/>
      <c r="L7" s="77"/>
      <c r="M7" s="10"/>
      <c r="N7" s="10"/>
      <c r="O7" s="10">
        <f t="shared" si="0"/>
        <v>3110</v>
      </c>
      <c r="P7" s="6">
        <v>91.87</v>
      </c>
      <c r="Q7" s="9"/>
      <c r="R7" s="10"/>
      <c r="S7" s="9"/>
      <c r="T7" s="10">
        <f>+O7-P7-Q7-R7-S7</f>
        <v>3018.13</v>
      </c>
      <c r="U7" s="33"/>
      <c r="V7" s="16"/>
      <c r="W7" s="16"/>
      <c r="X7" s="9" t="s">
        <v>329</v>
      </c>
      <c r="Y7" s="9"/>
      <c r="Z7" s="9" t="s">
        <v>110</v>
      </c>
      <c r="AA7" s="9"/>
      <c r="AB7" s="9"/>
      <c r="AE7" s="73"/>
      <c r="AF7" s="73"/>
      <c r="AG7" s="73"/>
      <c r="AH7" s="73"/>
    </row>
    <row r="8" spans="1:34" ht="15.75" x14ac:dyDescent="0.25">
      <c r="A8" s="9"/>
      <c r="B8" s="102">
        <v>3</v>
      </c>
      <c r="C8" s="3" t="s">
        <v>531</v>
      </c>
      <c r="D8" s="4" t="s">
        <v>497</v>
      </c>
      <c r="E8" s="4" t="s">
        <v>226</v>
      </c>
      <c r="F8" s="5" t="s">
        <v>80</v>
      </c>
      <c r="G8" s="5" t="s">
        <v>372</v>
      </c>
      <c r="H8" s="61" t="s">
        <v>36</v>
      </c>
      <c r="I8" s="6">
        <v>3903.28</v>
      </c>
      <c r="J8" s="9"/>
      <c r="K8" s="10"/>
      <c r="L8" s="77"/>
      <c r="M8" s="10"/>
      <c r="N8" s="10"/>
      <c r="O8" s="10">
        <f t="shared" si="0"/>
        <v>3903.28</v>
      </c>
      <c r="P8" s="6">
        <v>303.27999999999997</v>
      </c>
      <c r="Q8" s="9"/>
      <c r="R8" s="10"/>
      <c r="S8" s="9"/>
      <c r="T8" s="10">
        <f t="shared" ref="T8:T18" si="1">+O8-P8-Q8-R8-S8</f>
        <v>3600</v>
      </c>
      <c r="U8" s="33"/>
      <c r="V8" s="75"/>
      <c r="W8" s="16"/>
      <c r="X8" s="9" t="s">
        <v>334</v>
      </c>
      <c r="Y8" s="9"/>
      <c r="Z8" s="9" t="s">
        <v>110</v>
      </c>
      <c r="AA8" s="9"/>
      <c r="AB8" s="9"/>
      <c r="AE8" s="73"/>
      <c r="AF8" s="73"/>
      <c r="AG8" s="73"/>
      <c r="AH8" s="73"/>
    </row>
    <row r="9" spans="1:34" ht="15.75" x14ac:dyDescent="0.25">
      <c r="A9" s="9"/>
      <c r="B9" s="102">
        <v>4</v>
      </c>
      <c r="C9" s="3" t="s">
        <v>531</v>
      </c>
      <c r="D9" s="4" t="s">
        <v>497</v>
      </c>
      <c r="E9" s="4" t="s">
        <v>226</v>
      </c>
      <c r="F9" s="5" t="s">
        <v>80</v>
      </c>
      <c r="G9" s="5" t="s">
        <v>256</v>
      </c>
      <c r="H9" s="61" t="s">
        <v>36</v>
      </c>
      <c r="I9" s="6">
        <v>3903.28</v>
      </c>
      <c r="J9" s="9"/>
      <c r="K9" s="10"/>
      <c r="L9" s="77"/>
      <c r="M9" s="10"/>
      <c r="N9" s="10"/>
      <c r="O9" s="10">
        <f t="shared" si="0"/>
        <v>3903.28</v>
      </c>
      <c r="P9" s="6">
        <v>303.27999999999997</v>
      </c>
      <c r="Q9" s="9"/>
      <c r="R9" s="10"/>
      <c r="S9" s="9"/>
      <c r="T9" s="10">
        <f t="shared" si="1"/>
        <v>3600</v>
      </c>
      <c r="U9" s="112"/>
      <c r="V9" s="4"/>
      <c r="W9" s="4"/>
      <c r="X9" s="9" t="s">
        <v>156</v>
      </c>
      <c r="Y9" s="9"/>
      <c r="Z9" s="9" t="s">
        <v>110</v>
      </c>
      <c r="AA9" s="9"/>
      <c r="AB9" s="9"/>
      <c r="AE9" s="73"/>
      <c r="AF9" s="73"/>
      <c r="AG9" s="73"/>
      <c r="AH9" s="73"/>
    </row>
    <row r="10" spans="1:34" s="2" customFormat="1" ht="15.75" x14ac:dyDescent="0.25">
      <c r="B10" s="102">
        <v>5</v>
      </c>
      <c r="C10" s="3" t="s">
        <v>38</v>
      </c>
      <c r="D10" s="4" t="s">
        <v>454</v>
      </c>
      <c r="E10" s="4" t="s">
        <v>239</v>
      </c>
      <c r="F10" s="5" t="s">
        <v>80</v>
      </c>
      <c r="G10" s="5" t="s">
        <v>257</v>
      </c>
      <c r="H10" s="61" t="s">
        <v>36</v>
      </c>
      <c r="I10" s="12">
        <v>3096</v>
      </c>
      <c r="J10" s="21"/>
      <c r="K10" s="10"/>
      <c r="L10" s="77"/>
      <c r="M10" s="67"/>
      <c r="N10" s="67"/>
      <c r="O10" s="62">
        <f t="shared" si="0"/>
        <v>3096</v>
      </c>
      <c r="P10" s="21">
        <v>90.34</v>
      </c>
      <c r="R10" s="67"/>
      <c r="T10" s="10">
        <f t="shared" si="1"/>
        <v>3005.66</v>
      </c>
      <c r="U10" s="46"/>
      <c r="V10" s="26"/>
      <c r="W10" s="69"/>
      <c r="X10" s="9" t="s">
        <v>32</v>
      </c>
      <c r="Z10" s="9" t="s">
        <v>33</v>
      </c>
      <c r="AC10" s="67"/>
    </row>
    <row r="11" spans="1:34" s="2" customFormat="1" ht="15.75" x14ac:dyDescent="0.25">
      <c r="B11" s="102">
        <v>6</v>
      </c>
      <c r="C11" s="3" t="s">
        <v>443</v>
      </c>
      <c r="D11" s="4" t="s">
        <v>35</v>
      </c>
      <c r="E11" s="4" t="s">
        <v>239</v>
      </c>
      <c r="F11" s="5" t="s">
        <v>80</v>
      </c>
      <c r="G11" s="5" t="s">
        <v>444</v>
      </c>
      <c r="H11" s="61" t="s">
        <v>36</v>
      </c>
      <c r="I11" s="12">
        <v>2866.5</v>
      </c>
      <c r="J11" s="21"/>
      <c r="K11" s="10"/>
      <c r="L11" s="77"/>
      <c r="O11" s="62">
        <f t="shared" si="0"/>
        <v>2866.5</v>
      </c>
      <c r="P11" s="21">
        <v>45.12</v>
      </c>
      <c r="R11" s="67"/>
      <c r="T11" s="10">
        <f t="shared" si="1"/>
        <v>2821.38</v>
      </c>
      <c r="U11" s="46"/>
      <c r="V11" s="68"/>
      <c r="W11" s="111"/>
      <c r="X11" s="9" t="s">
        <v>445</v>
      </c>
      <c r="Z11" s="9" t="s">
        <v>110</v>
      </c>
      <c r="AC11" s="67"/>
    </row>
    <row r="12" spans="1:34" s="2" customFormat="1" ht="15.75" x14ac:dyDescent="0.25">
      <c r="A12" s="9"/>
      <c r="B12" s="102">
        <v>7</v>
      </c>
      <c r="C12" s="3" t="s">
        <v>424</v>
      </c>
      <c r="D12" s="4" t="s">
        <v>67</v>
      </c>
      <c r="E12" s="4" t="s">
        <v>227</v>
      </c>
      <c r="F12" s="5" t="s">
        <v>80</v>
      </c>
      <c r="G12" s="5" t="s">
        <v>425</v>
      </c>
      <c r="H12" s="61" t="s">
        <v>31</v>
      </c>
      <c r="I12" s="7">
        <v>5159.5</v>
      </c>
      <c r="J12" s="9"/>
      <c r="K12" s="10"/>
      <c r="L12" s="77"/>
      <c r="M12" s="10"/>
      <c r="N12" s="10"/>
      <c r="O12" s="10">
        <f t="shared" si="0"/>
        <v>5159.5</v>
      </c>
      <c r="P12" s="6">
        <v>490.17</v>
      </c>
      <c r="Q12" s="10"/>
      <c r="R12" s="10"/>
      <c r="S12" s="10"/>
      <c r="T12" s="10">
        <f t="shared" si="1"/>
        <v>4669.33</v>
      </c>
      <c r="U12" s="33"/>
      <c r="V12" s="3"/>
      <c r="W12" s="3"/>
      <c r="X12" s="9" t="s">
        <v>32</v>
      </c>
      <c r="Y12" s="9"/>
      <c r="Z12" s="9" t="s">
        <v>110</v>
      </c>
      <c r="AA12" s="9" t="s">
        <v>426</v>
      </c>
      <c r="AB12" s="9"/>
    </row>
    <row r="13" spans="1:34" ht="15.75" x14ac:dyDescent="0.25">
      <c r="A13" s="9"/>
      <c r="B13" s="102">
        <v>8</v>
      </c>
      <c r="C13" s="3" t="s">
        <v>228</v>
      </c>
      <c r="D13" s="4" t="s">
        <v>229</v>
      </c>
      <c r="E13" s="4" t="s">
        <v>227</v>
      </c>
      <c r="F13" s="5" t="s">
        <v>80</v>
      </c>
      <c r="G13" s="5" t="s">
        <v>373</v>
      </c>
      <c r="H13" s="61" t="s">
        <v>77</v>
      </c>
      <c r="I13" s="7">
        <v>3325</v>
      </c>
      <c r="J13" s="9"/>
      <c r="K13" s="10"/>
      <c r="L13" s="77"/>
      <c r="M13" s="10"/>
      <c r="N13" s="10"/>
      <c r="O13" s="10">
        <f t="shared" si="0"/>
        <v>3325</v>
      </c>
      <c r="P13" s="6">
        <v>115.26</v>
      </c>
      <c r="Q13" s="10"/>
      <c r="R13" s="10"/>
      <c r="S13" s="10"/>
      <c r="T13" s="10">
        <f t="shared" si="1"/>
        <v>3209.74</v>
      </c>
      <c r="U13" s="96"/>
      <c r="V13" s="9"/>
      <c r="W13" s="9"/>
      <c r="X13" s="9" t="s">
        <v>335</v>
      </c>
      <c r="Y13" s="9"/>
      <c r="Z13" s="9" t="s">
        <v>110</v>
      </c>
      <c r="AA13" s="9"/>
      <c r="AB13" s="9"/>
      <c r="AE13" s="73"/>
      <c r="AF13" s="73"/>
      <c r="AG13" s="73"/>
      <c r="AH13" s="73"/>
    </row>
    <row r="14" spans="1:34" ht="15.75" x14ac:dyDescent="0.25">
      <c r="A14" s="9"/>
      <c r="B14" s="102">
        <v>9</v>
      </c>
      <c r="C14" s="3" t="s">
        <v>230</v>
      </c>
      <c r="D14" s="4" t="s">
        <v>231</v>
      </c>
      <c r="E14" s="4" t="s">
        <v>227</v>
      </c>
      <c r="F14" s="5" t="s">
        <v>80</v>
      </c>
      <c r="G14" s="5" t="s">
        <v>374</v>
      </c>
      <c r="H14" s="61" t="s">
        <v>36</v>
      </c>
      <c r="I14" s="7">
        <v>2752</v>
      </c>
      <c r="J14" s="9"/>
      <c r="K14" s="10"/>
      <c r="L14" s="77"/>
      <c r="M14" s="10"/>
      <c r="N14" s="10"/>
      <c r="O14" s="10">
        <f t="shared" si="0"/>
        <v>2752</v>
      </c>
      <c r="P14" s="6">
        <v>32.67</v>
      </c>
      <c r="Q14" s="113">
        <v>1087.73</v>
      </c>
      <c r="R14" s="10"/>
      <c r="S14" s="10"/>
      <c r="T14" s="10">
        <f t="shared" si="1"/>
        <v>1631.6</v>
      </c>
      <c r="U14" s="33"/>
      <c r="V14" s="5"/>
      <c r="W14" s="5"/>
      <c r="X14" s="9" t="s">
        <v>336</v>
      </c>
      <c r="Y14" s="9"/>
      <c r="Z14" s="9" t="s">
        <v>110</v>
      </c>
      <c r="AA14" s="9"/>
      <c r="AB14" s="9"/>
      <c r="AE14" s="73"/>
      <c r="AF14" s="73"/>
      <c r="AG14" s="73"/>
      <c r="AH14" s="73"/>
    </row>
    <row r="15" spans="1:34" ht="15.75" x14ac:dyDescent="0.25">
      <c r="A15" s="9"/>
      <c r="B15" s="102">
        <v>10</v>
      </c>
      <c r="C15" s="3" t="s">
        <v>232</v>
      </c>
      <c r="D15" s="4" t="s">
        <v>231</v>
      </c>
      <c r="E15" s="4" t="s">
        <v>227</v>
      </c>
      <c r="F15" s="5" t="s">
        <v>80</v>
      </c>
      <c r="G15" s="5" t="s">
        <v>258</v>
      </c>
      <c r="H15" s="61" t="s">
        <v>36</v>
      </c>
      <c r="I15" s="7">
        <v>2752</v>
      </c>
      <c r="J15" s="9"/>
      <c r="K15" s="10"/>
      <c r="L15" s="77"/>
      <c r="M15" s="10"/>
      <c r="N15" s="10"/>
      <c r="O15" s="10">
        <f t="shared" si="0"/>
        <v>2752</v>
      </c>
      <c r="P15" s="6">
        <v>32.67</v>
      </c>
      <c r="Q15" s="10"/>
      <c r="R15" s="10"/>
      <c r="S15" s="10"/>
      <c r="T15" s="10">
        <f t="shared" si="1"/>
        <v>2719.33</v>
      </c>
      <c r="U15" s="33"/>
      <c r="V15" s="5"/>
      <c r="W15" s="5"/>
      <c r="X15" s="9" t="s">
        <v>93</v>
      </c>
      <c r="Y15" s="9"/>
      <c r="Z15" s="9" t="s">
        <v>110</v>
      </c>
      <c r="AA15" s="9"/>
      <c r="AB15" s="9"/>
      <c r="AE15" s="73"/>
      <c r="AF15" s="73"/>
      <c r="AG15" s="73"/>
      <c r="AH15" s="73"/>
    </row>
    <row r="16" spans="1:34" ht="15.75" x14ac:dyDescent="0.25">
      <c r="A16" s="9"/>
      <c r="B16" s="102">
        <v>11</v>
      </c>
      <c r="C16" s="3" t="s">
        <v>233</v>
      </c>
      <c r="D16" s="4" t="s">
        <v>231</v>
      </c>
      <c r="E16" s="4" t="s">
        <v>227</v>
      </c>
      <c r="F16" s="5" t="s">
        <v>80</v>
      </c>
      <c r="G16" s="5" t="s">
        <v>259</v>
      </c>
      <c r="H16" s="61" t="s">
        <v>36</v>
      </c>
      <c r="I16" s="7">
        <v>2752</v>
      </c>
      <c r="J16" s="9"/>
      <c r="K16" s="10"/>
      <c r="L16" s="77"/>
      <c r="M16" s="10"/>
      <c r="N16" s="10"/>
      <c r="O16" s="10">
        <f t="shared" si="0"/>
        <v>2752</v>
      </c>
      <c r="P16" s="6">
        <v>32.67</v>
      </c>
      <c r="Q16" s="10"/>
      <c r="R16" s="10"/>
      <c r="S16" s="10"/>
      <c r="T16" s="10">
        <f>+O16-P16-Q16-R16-S16</f>
        <v>2719.33</v>
      </c>
      <c r="U16" s="33"/>
      <c r="V16" s="5"/>
      <c r="W16" s="5"/>
      <c r="X16" s="9" t="s">
        <v>337</v>
      </c>
      <c r="Y16" s="9"/>
      <c r="Z16" s="9" t="s">
        <v>110</v>
      </c>
      <c r="AA16" s="9"/>
      <c r="AB16" s="9"/>
      <c r="AE16" s="73"/>
      <c r="AF16" s="73"/>
      <c r="AG16" s="73"/>
      <c r="AH16" s="73"/>
    </row>
    <row r="17" spans="1:37" ht="15.75" x14ac:dyDescent="0.25">
      <c r="A17" s="9"/>
      <c r="B17" s="102">
        <v>12</v>
      </c>
      <c r="C17" s="4" t="s">
        <v>234</v>
      </c>
      <c r="D17" s="4" t="s">
        <v>231</v>
      </c>
      <c r="E17" s="4" t="s">
        <v>227</v>
      </c>
      <c r="F17" s="5" t="s">
        <v>80</v>
      </c>
      <c r="G17" s="5" t="s">
        <v>375</v>
      </c>
      <c r="H17" s="61" t="s">
        <v>36</v>
      </c>
      <c r="I17" s="7">
        <v>2752</v>
      </c>
      <c r="J17" s="9"/>
      <c r="K17" s="10"/>
      <c r="L17" s="77"/>
      <c r="M17" s="10"/>
      <c r="N17" s="10"/>
      <c r="O17" s="10">
        <f t="shared" si="0"/>
        <v>2752</v>
      </c>
      <c r="P17" s="6">
        <v>32.67</v>
      </c>
      <c r="Q17" s="10"/>
      <c r="R17" s="10"/>
      <c r="S17" s="10"/>
      <c r="T17" s="10">
        <f t="shared" si="1"/>
        <v>2719.33</v>
      </c>
      <c r="U17" s="33"/>
      <c r="V17" s="5"/>
      <c r="W17" s="5"/>
      <c r="X17" s="9" t="s">
        <v>335</v>
      </c>
      <c r="Y17" s="9"/>
      <c r="Z17" s="9" t="s">
        <v>110</v>
      </c>
      <c r="AA17" s="9"/>
      <c r="AB17" s="9"/>
      <c r="AE17" s="73"/>
      <c r="AF17" s="73"/>
      <c r="AG17" s="73"/>
      <c r="AH17" s="73"/>
    </row>
    <row r="18" spans="1:37" s="2" customFormat="1" ht="15.75" x14ac:dyDescent="0.25">
      <c r="A18" s="9"/>
      <c r="B18" s="102">
        <v>13</v>
      </c>
      <c r="C18" s="33" t="s">
        <v>211</v>
      </c>
      <c r="D18" s="4" t="s">
        <v>231</v>
      </c>
      <c r="E18" s="4" t="s">
        <v>227</v>
      </c>
      <c r="F18" s="5" t="s">
        <v>80</v>
      </c>
      <c r="G18" s="5" t="s">
        <v>382</v>
      </c>
      <c r="H18" s="61" t="s">
        <v>36</v>
      </c>
      <c r="I18" s="7">
        <v>2752</v>
      </c>
      <c r="J18" s="9"/>
      <c r="K18" s="10"/>
      <c r="L18" s="77"/>
      <c r="M18" s="10"/>
      <c r="N18" s="10"/>
      <c r="O18" s="10">
        <f t="shared" si="0"/>
        <v>2752</v>
      </c>
      <c r="P18" s="6">
        <v>32.67</v>
      </c>
      <c r="Q18" s="10"/>
      <c r="R18" s="10"/>
      <c r="S18" s="10"/>
      <c r="T18" s="10">
        <f t="shared" si="1"/>
        <v>2719.33</v>
      </c>
      <c r="V18" s="80"/>
      <c r="W18" s="9"/>
      <c r="X18" s="9" t="s">
        <v>377</v>
      </c>
      <c r="Y18" s="9"/>
      <c r="Z18" s="9" t="s">
        <v>110</v>
      </c>
      <c r="AA18" s="9"/>
      <c r="AB18" s="9"/>
      <c r="AE18" s="73"/>
      <c r="AF18" s="73"/>
      <c r="AG18" s="73"/>
      <c r="AH18" s="73"/>
    </row>
    <row r="19" spans="1:37" ht="15.75" x14ac:dyDescent="0.25">
      <c r="A19" s="9"/>
      <c r="B19" s="9"/>
      <c r="C19" s="31" t="s">
        <v>235</v>
      </c>
      <c r="D19" s="9"/>
      <c r="E19" s="9"/>
      <c r="F19" s="9"/>
      <c r="G19" s="9"/>
      <c r="H19" s="9"/>
      <c r="I19" s="32">
        <f>SUM(I6:I18)</f>
        <v>50143.979999999996</v>
      </c>
      <c r="J19" s="32">
        <f t="shared" ref="J19:N19" si="2">SUM(J6:J18)</f>
        <v>0</v>
      </c>
      <c r="K19" s="32">
        <f t="shared" si="2"/>
        <v>0</v>
      </c>
      <c r="L19" s="32">
        <f t="shared" si="2"/>
        <v>0</v>
      </c>
      <c r="M19" s="32">
        <f>SUM(M6:M18)</f>
        <v>0</v>
      </c>
      <c r="N19" s="32">
        <f t="shared" si="2"/>
        <v>0</v>
      </c>
      <c r="O19" s="32">
        <f>SUM(O6:O18)</f>
        <v>50143.979999999996</v>
      </c>
      <c r="P19" s="32">
        <f>SUM(P6:P18)</f>
        <v>3318.46</v>
      </c>
      <c r="Q19" s="32">
        <f>SUM(Q6:Q18)</f>
        <v>1087.73</v>
      </c>
      <c r="R19" s="32">
        <f>SUM(R7:R17)</f>
        <v>0</v>
      </c>
      <c r="S19" s="32">
        <f>SUM(S7:S17)</f>
        <v>0</v>
      </c>
      <c r="T19" s="32">
        <f>SUM(T6:T18)</f>
        <v>45737.790000000008</v>
      </c>
      <c r="U19" s="9"/>
      <c r="V19" s="9"/>
      <c r="W19" s="9"/>
      <c r="X19" s="9"/>
      <c r="Y19" s="9"/>
      <c r="Z19" s="9"/>
      <c r="AA19" s="9"/>
      <c r="AB19" s="9"/>
    </row>
    <row r="20" spans="1:37" ht="15.75" x14ac:dyDescent="0.25">
      <c r="A20" s="9"/>
      <c r="B20" s="9"/>
      <c r="C20" s="31"/>
      <c r="D20" s="9"/>
      <c r="E20" s="9"/>
      <c r="F20" s="9"/>
      <c r="G20" s="9"/>
      <c r="H20" s="9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9"/>
      <c r="V20" s="9"/>
      <c r="W20" s="9"/>
      <c r="X20" s="9"/>
      <c r="Y20" s="9"/>
      <c r="Z20" s="9"/>
      <c r="AA20" s="9"/>
      <c r="AB20" s="9"/>
    </row>
    <row r="21" spans="1:37" ht="15.75" x14ac:dyDescent="0.25">
      <c r="A21" s="9"/>
      <c r="B21" s="9"/>
      <c r="C21" s="31"/>
      <c r="D21" s="9"/>
      <c r="E21" s="9"/>
      <c r="F21" s="9"/>
      <c r="G21" s="9"/>
      <c r="H21" s="9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9"/>
      <c r="V21" s="9"/>
      <c r="W21" s="9"/>
      <c r="X21" s="9"/>
      <c r="Y21" s="9"/>
      <c r="Z21" s="9"/>
      <c r="AA21" s="9"/>
      <c r="AB21" s="9"/>
    </row>
    <row r="22" spans="1:37" ht="15.75" x14ac:dyDescent="0.25">
      <c r="A22" s="9"/>
      <c r="B22" s="9"/>
      <c r="C22" s="31"/>
      <c r="D22" s="9"/>
      <c r="E22" s="9"/>
      <c r="F22" s="9"/>
      <c r="G22" s="9"/>
      <c r="H22" s="9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9"/>
      <c r="V22" s="9"/>
      <c r="W22" s="9"/>
      <c r="X22" s="9"/>
      <c r="Y22" s="9"/>
      <c r="Z22" s="9"/>
      <c r="AA22" s="9"/>
      <c r="AB22" s="9"/>
    </row>
    <row r="23" spans="1:37" ht="15.75" x14ac:dyDescent="0.25">
      <c r="A23" s="9"/>
      <c r="B23" s="9"/>
      <c r="C23" s="31"/>
      <c r="D23" s="9"/>
      <c r="E23" s="9"/>
      <c r="F23" s="9"/>
      <c r="G23" s="9"/>
      <c r="H23" s="9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9"/>
      <c r="V23" s="9"/>
      <c r="W23" s="9"/>
      <c r="X23" s="9"/>
      <c r="Y23" s="9"/>
      <c r="Z23" s="9"/>
      <c r="AA23" s="9"/>
      <c r="AB23" s="9"/>
    </row>
    <row r="24" spans="1:37" ht="15.7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37" ht="15.7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37" ht="15.75" x14ac:dyDescent="0.25">
      <c r="A26" s="9"/>
      <c r="B26" s="9"/>
      <c r="C26" s="9"/>
      <c r="D26" s="119" t="s">
        <v>180</v>
      </c>
      <c r="E26" s="119"/>
      <c r="F26" s="9"/>
      <c r="G26" s="9"/>
      <c r="H26" s="119" t="s">
        <v>181</v>
      </c>
      <c r="I26" s="119"/>
      <c r="J26" s="119"/>
      <c r="K26" s="119"/>
      <c r="L26" s="9"/>
      <c r="M26" s="9"/>
      <c r="N26" s="9"/>
      <c r="O26" s="119" t="s">
        <v>182</v>
      </c>
      <c r="P26" s="119"/>
      <c r="Q26" s="119"/>
      <c r="R26" s="11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37" ht="15.75" x14ac:dyDescent="0.25">
      <c r="A27" s="9"/>
      <c r="B27" s="9"/>
      <c r="C27" s="9"/>
      <c r="D27" s="119" t="s">
        <v>28</v>
      </c>
      <c r="E27" s="119"/>
      <c r="F27" s="9"/>
      <c r="G27" s="9"/>
      <c r="H27" s="119" t="s">
        <v>87</v>
      </c>
      <c r="I27" s="119"/>
      <c r="J27" s="119"/>
      <c r="K27" s="119"/>
      <c r="L27" s="9"/>
      <c r="M27" s="9"/>
      <c r="N27" s="9"/>
      <c r="O27" s="119" t="s">
        <v>45</v>
      </c>
      <c r="P27" s="119"/>
      <c r="Q27" s="119"/>
      <c r="R27" s="119"/>
      <c r="S27" s="9"/>
      <c r="T27" s="9"/>
      <c r="U27" s="9"/>
      <c r="V27" s="9"/>
      <c r="W27" s="9"/>
      <c r="X27" s="9"/>
      <c r="Y27" s="9"/>
      <c r="Z27" s="9"/>
      <c r="AA27" s="9"/>
      <c r="AB27" s="9"/>
      <c r="AK27" s="67"/>
    </row>
    <row r="28" spans="1:37" ht="15.75" x14ac:dyDescent="0.25">
      <c r="A28" s="9"/>
      <c r="B28" s="9"/>
      <c r="C28" s="9"/>
      <c r="D28" s="1"/>
      <c r="E28" s="1"/>
      <c r="F28" s="9"/>
      <c r="G28" s="9"/>
      <c r="H28" s="1"/>
      <c r="I28" s="1"/>
      <c r="J28" s="1"/>
      <c r="K28" s="1"/>
      <c r="L28" s="9"/>
      <c r="M28" s="9"/>
      <c r="N28" s="9"/>
      <c r="O28" s="1"/>
      <c r="P28" s="1"/>
      <c r="Q28" s="1"/>
      <c r="R28" s="1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37" ht="15.75" x14ac:dyDescent="0.25">
      <c r="A29" s="9"/>
      <c r="B29" s="9"/>
      <c r="C29" s="9"/>
      <c r="D29" s="1"/>
      <c r="E29" s="1"/>
      <c r="F29" s="9"/>
      <c r="G29" s="9"/>
      <c r="H29" s="1"/>
      <c r="I29" s="1"/>
      <c r="J29" s="1"/>
      <c r="K29" s="1"/>
      <c r="L29" s="9"/>
      <c r="M29" s="9"/>
      <c r="N29" s="9"/>
      <c r="O29" s="1"/>
      <c r="P29" s="1"/>
      <c r="Q29" s="1"/>
      <c r="R29" s="1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37" ht="15.75" x14ac:dyDescent="0.25">
      <c r="A30" s="9"/>
      <c r="B30" s="9"/>
      <c r="C30" s="9"/>
      <c r="D30" s="1"/>
      <c r="E30" s="1"/>
      <c r="F30" s="9"/>
      <c r="G30" s="9"/>
      <c r="H30" s="1"/>
      <c r="I30" s="1"/>
      <c r="J30" s="1"/>
      <c r="K30" s="1"/>
      <c r="L30" s="9"/>
      <c r="M30" s="9"/>
      <c r="N30" s="9"/>
      <c r="O30" s="1"/>
      <c r="P30" s="1"/>
      <c r="Q30" s="1"/>
      <c r="R30" s="1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37" ht="15.75" x14ac:dyDescent="0.25">
      <c r="A31" s="9"/>
      <c r="B31" s="120" t="s">
        <v>0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9"/>
      <c r="W31" s="9"/>
      <c r="X31" s="9"/>
      <c r="Y31" s="9"/>
      <c r="Z31" s="9"/>
      <c r="AA31" s="9"/>
      <c r="AB31" s="9"/>
    </row>
    <row r="32" spans="1:37" ht="15.75" x14ac:dyDescent="0.25">
      <c r="A32" s="9"/>
      <c r="B32" s="120" t="s">
        <v>508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9"/>
      <c r="W32" s="9"/>
      <c r="X32" s="9"/>
      <c r="Y32" s="9"/>
      <c r="Z32" s="9"/>
      <c r="AA32" s="9"/>
      <c r="AB32" s="9"/>
    </row>
    <row r="33" spans="1:29" ht="15.75" x14ac:dyDescent="0.25">
      <c r="A33" s="9"/>
      <c r="B33" s="120" t="s">
        <v>236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9"/>
      <c r="W33" s="9"/>
      <c r="X33" s="9"/>
      <c r="Y33" s="9"/>
      <c r="Z33" s="9"/>
      <c r="AA33" s="9"/>
      <c r="AB33" s="9"/>
    </row>
    <row r="34" spans="1:29" ht="15.75" x14ac:dyDescent="0.25">
      <c r="A34" s="9"/>
      <c r="B34" s="9"/>
      <c r="C34" s="9"/>
      <c r="D34" s="1"/>
      <c r="E34" s="1"/>
      <c r="F34" s="9"/>
      <c r="G34" s="9"/>
      <c r="H34" s="1"/>
      <c r="I34" s="1"/>
      <c r="J34" s="1"/>
      <c r="K34" s="1"/>
      <c r="L34" s="9"/>
      <c r="M34" s="9"/>
      <c r="N34" s="9"/>
      <c r="O34" s="1"/>
      <c r="P34" s="1"/>
      <c r="Q34" s="1"/>
      <c r="R34" s="1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9" ht="15.75" x14ac:dyDescent="0.25">
      <c r="A35" s="9"/>
      <c r="B35" s="35" t="s">
        <v>184</v>
      </c>
      <c r="C35" s="35" t="s">
        <v>2</v>
      </c>
      <c r="D35" s="27" t="s">
        <v>3</v>
      </c>
      <c r="E35" s="27" t="s">
        <v>4</v>
      </c>
      <c r="F35" s="26" t="s">
        <v>5</v>
      </c>
      <c r="G35" s="26" t="s">
        <v>6</v>
      </c>
      <c r="H35" s="26" t="s">
        <v>7</v>
      </c>
      <c r="I35" s="28" t="s">
        <v>8</v>
      </c>
      <c r="J35" s="28" t="s">
        <v>9</v>
      </c>
      <c r="K35" s="28" t="s">
        <v>10</v>
      </c>
      <c r="L35" s="27" t="s">
        <v>11</v>
      </c>
      <c r="M35" s="27" t="s">
        <v>12</v>
      </c>
      <c r="N35" s="26" t="s">
        <v>13</v>
      </c>
      <c r="O35" s="26" t="s">
        <v>14</v>
      </c>
      <c r="P35" s="26" t="s">
        <v>15</v>
      </c>
      <c r="Q35" s="26" t="s">
        <v>16</v>
      </c>
      <c r="R35" s="26" t="s">
        <v>17</v>
      </c>
      <c r="S35" s="26" t="s">
        <v>18</v>
      </c>
      <c r="T35" s="29" t="s">
        <v>19</v>
      </c>
      <c r="U35" s="30" t="s">
        <v>20</v>
      </c>
      <c r="V35" s="9" t="s">
        <v>21</v>
      </c>
      <c r="W35" s="9" t="s">
        <v>22</v>
      </c>
      <c r="X35" s="9" t="s">
        <v>225</v>
      </c>
      <c r="Y35" s="9"/>
      <c r="Z35" s="9" t="s">
        <v>237</v>
      </c>
      <c r="AA35" s="9" t="s">
        <v>238</v>
      </c>
      <c r="AB35" s="9"/>
    </row>
    <row r="36" spans="1:29" ht="15.75" x14ac:dyDescent="0.25">
      <c r="A36" s="9"/>
      <c r="B36" s="35"/>
      <c r="C36" s="106"/>
      <c r="D36" s="27"/>
      <c r="E36" s="27"/>
      <c r="F36" s="26"/>
      <c r="G36" s="26"/>
      <c r="H36" s="26"/>
      <c r="I36" s="28"/>
      <c r="J36" s="28"/>
      <c r="K36" s="28"/>
      <c r="L36" s="27"/>
      <c r="M36" s="27"/>
      <c r="N36" s="26"/>
      <c r="O36" s="26"/>
      <c r="P36" s="26"/>
      <c r="Q36" s="26"/>
      <c r="R36" s="26"/>
      <c r="S36" s="26"/>
      <c r="T36" s="29"/>
      <c r="U36" s="30"/>
      <c r="V36" s="9"/>
      <c r="W36" s="9"/>
      <c r="X36" s="9"/>
      <c r="Y36" s="9"/>
      <c r="Z36" s="9"/>
      <c r="AA36" s="9"/>
      <c r="AB36" s="9"/>
    </row>
    <row r="37" spans="1:29" ht="15.75" x14ac:dyDescent="0.25">
      <c r="A37" s="9"/>
      <c r="B37" s="33">
        <v>1</v>
      </c>
      <c r="C37" s="3" t="s">
        <v>241</v>
      </c>
      <c r="D37" s="4" t="s">
        <v>453</v>
      </c>
      <c r="E37" s="9" t="s">
        <v>239</v>
      </c>
      <c r="F37" s="2" t="s">
        <v>240</v>
      </c>
      <c r="G37" s="2"/>
      <c r="H37" s="61" t="s">
        <v>36</v>
      </c>
      <c r="I37" s="97">
        <v>3110</v>
      </c>
      <c r="J37" s="49"/>
      <c r="K37" s="49"/>
      <c r="L37" s="67"/>
      <c r="M37" s="10"/>
      <c r="N37" s="10"/>
      <c r="O37" s="67">
        <f>SUM(I37:N37)</f>
        <v>3110</v>
      </c>
      <c r="P37" s="98">
        <v>91.87</v>
      </c>
      <c r="Q37" s="10"/>
      <c r="R37" s="10"/>
      <c r="S37" s="10"/>
      <c r="T37" s="10">
        <f t="shared" ref="T37:T77" si="3">+O37-P37-Q37-R37-S37</f>
        <v>3018.13</v>
      </c>
      <c r="U37" s="9"/>
      <c r="V37" s="89"/>
      <c r="W37" s="92"/>
      <c r="X37" s="9" t="s">
        <v>318</v>
      </c>
      <c r="Y37" s="9"/>
      <c r="Z37" s="9" t="s">
        <v>33</v>
      </c>
      <c r="AA37" s="9"/>
      <c r="AB37" s="9"/>
    </row>
    <row r="38" spans="1:29" ht="15.75" x14ac:dyDescent="0.25">
      <c r="A38" s="9"/>
      <c r="B38" s="33">
        <v>2</v>
      </c>
      <c r="C38" s="3" t="s">
        <v>242</v>
      </c>
      <c r="D38" s="4" t="s">
        <v>453</v>
      </c>
      <c r="E38" s="9" t="s">
        <v>239</v>
      </c>
      <c r="F38" s="2" t="s">
        <v>240</v>
      </c>
      <c r="G38" s="2"/>
      <c r="H38" s="61" t="s">
        <v>36</v>
      </c>
      <c r="I38" s="97">
        <v>3110</v>
      </c>
      <c r="J38" s="49"/>
      <c r="K38" s="49"/>
      <c r="L38" s="67"/>
      <c r="M38" s="10"/>
      <c r="N38" s="10"/>
      <c r="O38" s="67">
        <f>SUM(I38:N38)</f>
        <v>3110</v>
      </c>
      <c r="P38" s="98">
        <v>91.87</v>
      </c>
      <c r="Q38" s="10"/>
      <c r="R38" s="10"/>
      <c r="S38" s="10"/>
      <c r="T38" s="10">
        <f t="shared" si="3"/>
        <v>3018.13</v>
      </c>
      <c r="U38" s="9"/>
      <c r="V38" s="82"/>
      <c r="W38" s="82"/>
      <c r="X38" s="9" t="s">
        <v>338</v>
      </c>
      <c r="Y38" s="9"/>
      <c r="Z38" s="9" t="s">
        <v>33</v>
      </c>
      <c r="AA38" s="9"/>
      <c r="AB38" s="9"/>
    </row>
    <row r="39" spans="1:29" s="2" customFormat="1" ht="15.75" x14ac:dyDescent="0.25">
      <c r="B39" s="33">
        <v>3</v>
      </c>
      <c r="C39" s="3" t="s">
        <v>531</v>
      </c>
      <c r="D39" s="4" t="s">
        <v>499</v>
      </c>
      <c r="E39" s="4" t="s">
        <v>239</v>
      </c>
      <c r="F39" s="2" t="s">
        <v>240</v>
      </c>
      <c r="G39" s="5"/>
      <c r="H39" s="61" t="s">
        <v>36</v>
      </c>
      <c r="I39" s="21">
        <v>3110</v>
      </c>
      <c r="J39" s="21"/>
      <c r="K39" s="10"/>
      <c r="L39" s="67"/>
      <c r="M39" s="67"/>
      <c r="N39" s="67"/>
      <c r="O39" s="67">
        <f>SUM(I39:N39)</f>
        <v>3110</v>
      </c>
      <c r="P39" s="98">
        <v>91.87</v>
      </c>
      <c r="Q39" s="67"/>
      <c r="R39" s="67"/>
      <c r="S39" s="67"/>
      <c r="T39" s="10">
        <f t="shared" si="3"/>
        <v>3018.13</v>
      </c>
      <c r="U39" s="43"/>
      <c r="V39" s="90"/>
      <c r="W39" s="92"/>
      <c r="X39" s="9" t="s">
        <v>324</v>
      </c>
      <c r="Z39" s="9" t="s">
        <v>110</v>
      </c>
      <c r="AC39" s="67"/>
    </row>
    <row r="40" spans="1:29" s="2" customFormat="1" ht="15.75" x14ac:dyDescent="0.25">
      <c r="B40" s="33">
        <v>4</v>
      </c>
      <c r="C40" s="3" t="s">
        <v>532</v>
      </c>
      <c r="D40" s="4" t="s">
        <v>498</v>
      </c>
      <c r="E40" s="4" t="s">
        <v>239</v>
      </c>
      <c r="F40" s="2" t="s">
        <v>240</v>
      </c>
      <c r="G40" s="5"/>
      <c r="H40" s="61" t="s">
        <v>36</v>
      </c>
      <c r="I40" s="78">
        <v>4357.84</v>
      </c>
      <c r="J40" s="21"/>
      <c r="K40" s="10"/>
      <c r="L40" s="67"/>
      <c r="M40" s="67"/>
      <c r="N40" s="67"/>
      <c r="O40" s="67">
        <f t="shared" ref="O40:O69" si="4">SUM(I40:N40)</f>
        <v>4357.84</v>
      </c>
      <c r="P40" s="98">
        <v>357.84</v>
      </c>
      <c r="Q40" s="67"/>
      <c r="R40" s="67"/>
      <c r="S40" s="67"/>
      <c r="T40" s="10">
        <f t="shared" si="3"/>
        <v>4000</v>
      </c>
      <c r="U40" s="43"/>
      <c r="V40" s="84"/>
      <c r="W40" s="91"/>
      <c r="X40" s="9" t="s">
        <v>418</v>
      </c>
      <c r="Z40" s="9" t="s">
        <v>110</v>
      </c>
      <c r="AC40" s="67"/>
    </row>
    <row r="41" spans="1:29" s="2" customFormat="1" ht="15.75" x14ac:dyDescent="0.25">
      <c r="B41" s="33">
        <v>5</v>
      </c>
      <c r="C41" s="3" t="s">
        <v>531</v>
      </c>
      <c r="D41" s="4" t="s">
        <v>499</v>
      </c>
      <c r="E41" s="4" t="s">
        <v>239</v>
      </c>
      <c r="F41" s="2" t="s">
        <v>240</v>
      </c>
      <c r="G41" s="5"/>
      <c r="H41" s="61" t="s">
        <v>36</v>
      </c>
      <c r="I41" s="78">
        <v>4357.84</v>
      </c>
      <c r="J41" s="21"/>
      <c r="K41" s="10"/>
      <c r="L41" s="67"/>
      <c r="M41" s="67"/>
      <c r="N41" s="67"/>
      <c r="O41" s="67">
        <f t="shared" si="4"/>
        <v>4357.84</v>
      </c>
      <c r="P41" s="98">
        <v>357.84</v>
      </c>
      <c r="Q41" s="67"/>
      <c r="R41" s="67"/>
      <c r="S41" s="67"/>
      <c r="T41" s="10">
        <f t="shared" si="3"/>
        <v>4000</v>
      </c>
      <c r="U41" s="43"/>
      <c r="V41" s="84"/>
      <c r="W41" s="91"/>
      <c r="X41" s="9" t="s">
        <v>418</v>
      </c>
      <c r="Z41" s="9" t="s">
        <v>110</v>
      </c>
      <c r="AC41" s="67"/>
    </row>
    <row r="42" spans="1:29" s="2" customFormat="1" ht="15.75" x14ac:dyDescent="0.25">
      <c r="B42" s="33">
        <v>6</v>
      </c>
      <c r="C42" s="3" t="s">
        <v>531</v>
      </c>
      <c r="D42" s="4" t="s">
        <v>497</v>
      </c>
      <c r="E42" s="4" t="s">
        <v>239</v>
      </c>
      <c r="F42" s="2" t="s">
        <v>240</v>
      </c>
      <c r="G42" s="5"/>
      <c r="H42" s="61" t="s">
        <v>36</v>
      </c>
      <c r="I42" s="78">
        <v>3903.28</v>
      </c>
      <c r="J42" s="21"/>
      <c r="K42" s="10"/>
      <c r="L42" s="67"/>
      <c r="M42" s="67"/>
      <c r="N42" s="67"/>
      <c r="O42" s="67">
        <f t="shared" si="4"/>
        <v>3903.28</v>
      </c>
      <c r="P42" s="98">
        <v>303.27999999999997</v>
      </c>
      <c r="Q42" s="67"/>
      <c r="R42" s="67"/>
      <c r="S42" s="67"/>
      <c r="T42" s="10">
        <f t="shared" si="3"/>
        <v>3600</v>
      </c>
      <c r="U42" s="43"/>
      <c r="V42" s="84"/>
      <c r="W42" s="91"/>
      <c r="X42" s="9" t="s">
        <v>422</v>
      </c>
      <c r="Z42" s="9" t="s">
        <v>110</v>
      </c>
      <c r="AC42" s="67"/>
    </row>
    <row r="43" spans="1:29" s="2" customFormat="1" ht="15.75" x14ac:dyDescent="0.25">
      <c r="B43" s="33">
        <v>7</v>
      </c>
      <c r="C43" s="3" t="s">
        <v>531</v>
      </c>
      <c r="D43" s="4" t="s">
        <v>497</v>
      </c>
      <c r="E43" s="4" t="s">
        <v>239</v>
      </c>
      <c r="F43" s="2" t="s">
        <v>240</v>
      </c>
      <c r="G43" s="5"/>
      <c r="H43" s="61" t="s">
        <v>36</v>
      </c>
      <c r="I43" s="78">
        <v>3903.28</v>
      </c>
      <c r="J43" s="21"/>
      <c r="K43" s="10"/>
      <c r="L43" s="67"/>
      <c r="M43" s="67"/>
      <c r="N43" s="67"/>
      <c r="O43" s="67">
        <f t="shared" si="4"/>
        <v>3903.28</v>
      </c>
      <c r="P43" s="98">
        <v>303.27999999999997</v>
      </c>
      <c r="Q43" s="67"/>
      <c r="R43" s="67"/>
      <c r="S43" s="67"/>
      <c r="T43" s="10">
        <f t="shared" si="3"/>
        <v>3600</v>
      </c>
      <c r="U43" s="43"/>
      <c r="V43" s="84"/>
      <c r="W43" s="91"/>
      <c r="X43" s="9" t="s">
        <v>435</v>
      </c>
      <c r="Z43" s="9" t="s">
        <v>110</v>
      </c>
      <c r="AC43" s="67"/>
    </row>
    <row r="44" spans="1:29" s="2" customFormat="1" ht="15.75" x14ac:dyDescent="0.25">
      <c r="B44" s="33">
        <v>8</v>
      </c>
      <c r="C44" s="3" t="s">
        <v>531</v>
      </c>
      <c r="D44" s="4" t="s">
        <v>499</v>
      </c>
      <c r="E44" s="4" t="s">
        <v>239</v>
      </c>
      <c r="F44" s="2" t="s">
        <v>240</v>
      </c>
      <c r="G44" s="5"/>
      <c r="H44" s="61" t="s">
        <v>36</v>
      </c>
      <c r="I44" s="78">
        <v>4357.84</v>
      </c>
      <c r="J44" s="21"/>
      <c r="K44" s="10"/>
      <c r="L44" s="67"/>
      <c r="M44" s="67"/>
      <c r="N44" s="67"/>
      <c r="O44" s="67">
        <f t="shared" si="4"/>
        <v>4357.84</v>
      </c>
      <c r="P44" s="98">
        <v>357.84</v>
      </c>
      <c r="Q44" s="67"/>
      <c r="R44" s="67"/>
      <c r="S44" s="67"/>
      <c r="T44" s="10">
        <f t="shared" si="3"/>
        <v>4000</v>
      </c>
      <c r="U44" s="43"/>
      <c r="V44" s="84"/>
      <c r="W44" s="91"/>
      <c r="X44" s="9" t="s">
        <v>438</v>
      </c>
      <c r="Z44" s="9" t="s">
        <v>110</v>
      </c>
      <c r="AC44" s="67"/>
    </row>
    <row r="45" spans="1:29" s="2" customFormat="1" ht="15.75" x14ac:dyDescent="0.25">
      <c r="B45" s="33">
        <v>9</v>
      </c>
      <c r="C45" s="3" t="s">
        <v>531</v>
      </c>
      <c r="D45" s="4" t="s">
        <v>497</v>
      </c>
      <c r="E45" s="4" t="s">
        <v>239</v>
      </c>
      <c r="F45" s="2" t="s">
        <v>240</v>
      </c>
      <c r="G45" s="5"/>
      <c r="H45" s="61" t="s">
        <v>36</v>
      </c>
      <c r="I45" s="78">
        <v>3903.28</v>
      </c>
      <c r="J45" s="21"/>
      <c r="K45" s="10"/>
      <c r="L45" s="67"/>
      <c r="M45" s="67"/>
      <c r="N45" s="67"/>
      <c r="O45" s="67">
        <f t="shared" si="4"/>
        <v>3903.28</v>
      </c>
      <c r="P45" s="98">
        <v>303.27999999999997</v>
      </c>
      <c r="Q45" s="67"/>
      <c r="R45" s="67"/>
      <c r="S45" s="67"/>
      <c r="T45" s="10">
        <f t="shared" si="3"/>
        <v>3600</v>
      </c>
      <c r="U45" s="109"/>
      <c r="V45" s="84"/>
      <c r="W45" s="91"/>
      <c r="X45" s="9" t="s">
        <v>446</v>
      </c>
      <c r="Z45" s="9" t="s">
        <v>110</v>
      </c>
      <c r="AC45" s="67"/>
    </row>
    <row r="46" spans="1:29" s="2" customFormat="1" ht="15.75" x14ac:dyDescent="0.25">
      <c r="B46" s="33">
        <v>10</v>
      </c>
      <c r="C46" s="3" t="s">
        <v>531</v>
      </c>
      <c r="D46" s="4" t="s">
        <v>498</v>
      </c>
      <c r="E46" s="4" t="s">
        <v>239</v>
      </c>
      <c r="F46" s="2" t="s">
        <v>240</v>
      </c>
      <c r="G46" s="5"/>
      <c r="H46" s="61" t="s">
        <v>36</v>
      </c>
      <c r="I46" s="78">
        <v>4357.84</v>
      </c>
      <c r="J46" s="21"/>
      <c r="K46" s="10"/>
      <c r="L46" s="67"/>
      <c r="M46" s="67"/>
      <c r="N46" s="67"/>
      <c r="O46" s="67">
        <f t="shared" si="4"/>
        <v>4357.84</v>
      </c>
      <c r="P46" s="98">
        <v>357.84</v>
      </c>
      <c r="Q46" s="67"/>
      <c r="R46" s="67"/>
      <c r="S46" s="67"/>
      <c r="T46" s="10">
        <f t="shared" si="3"/>
        <v>4000</v>
      </c>
      <c r="U46" s="114"/>
      <c r="V46" s="84"/>
      <c r="W46" s="91"/>
      <c r="X46" s="9" t="s">
        <v>447</v>
      </c>
      <c r="Z46" s="9" t="s">
        <v>110</v>
      </c>
      <c r="AC46" s="67"/>
    </row>
    <row r="47" spans="1:29" s="2" customFormat="1" ht="15.75" x14ac:dyDescent="0.25">
      <c r="B47" s="33">
        <v>11</v>
      </c>
      <c r="C47" s="118" t="s">
        <v>531</v>
      </c>
      <c r="D47" s="4" t="s">
        <v>499</v>
      </c>
      <c r="E47" s="4" t="s">
        <v>239</v>
      </c>
      <c r="F47" s="2" t="s">
        <v>240</v>
      </c>
      <c r="G47" s="5"/>
      <c r="H47" s="61" t="s">
        <v>36</v>
      </c>
      <c r="I47" s="78">
        <v>3776.8</v>
      </c>
      <c r="J47" s="21"/>
      <c r="K47" s="10"/>
      <c r="L47" s="67"/>
      <c r="M47" s="67"/>
      <c r="N47" s="67"/>
      <c r="O47" s="67">
        <f t="shared" si="4"/>
        <v>3776.8</v>
      </c>
      <c r="P47" s="98">
        <v>310.14</v>
      </c>
      <c r="Q47" s="67"/>
      <c r="R47" s="67"/>
      <c r="S47" s="67"/>
      <c r="T47" s="10">
        <f t="shared" si="3"/>
        <v>3466.6600000000003</v>
      </c>
      <c r="U47" s="109"/>
      <c r="V47" s="84"/>
      <c r="W47" s="91"/>
      <c r="X47" s="9" t="s">
        <v>448</v>
      </c>
      <c r="Z47" s="9" t="s">
        <v>110</v>
      </c>
      <c r="AC47" s="67"/>
    </row>
    <row r="48" spans="1:29" s="74" customFormat="1" ht="15.75" x14ac:dyDescent="0.25">
      <c r="B48" s="33">
        <v>12</v>
      </c>
      <c r="C48" s="118" t="s">
        <v>531</v>
      </c>
      <c r="D48" s="4" t="s">
        <v>497</v>
      </c>
      <c r="E48" s="4" t="s">
        <v>239</v>
      </c>
      <c r="F48" s="2" t="s">
        <v>240</v>
      </c>
      <c r="G48" s="5"/>
      <c r="H48" s="61" t="s">
        <v>36</v>
      </c>
      <c r="I48" s="78">
        <v>3382.86</v>
      </c>
      <c r="J48" s="21"/>
      <c r="K48" s="34"/>
      <c r="L48" s="94"/>
      <c r="M48" s="94"/>
      <c r="N48" s="94"/>
      <c r="O48" s="94">
        <f t="shared" si="4"/>
        <v>3382.86</v>
      </c>
      <c r="P48" s="37">
        <v>262.86</v>
      </c>
      <c r="Q48" s="94"/>
      <c r="R48" s="94"/>
      <c r="S48" s="94"/>
      <c r="T48" s="34">
        <f t="shared" si="3"/>
        <v>3120</v>
      </c>
      <c r="U48" s="114"/>
      <c r="V48" s="90"/>
      <c r="W48" s="92"/>
      <c r="X48" s="33" t="s">
        <v>452</v>
      </c>
      <c r="Z48" s="9" t="s">
        <v>110</v>
      </c>
      <c r="AC48" s="94"/>
    </row>
    <row r="49" spans="2:29" s="74" customFormat="1" ht="15.75" x14ac:dyDescent="0.25">
      <c r="B49" s="33">
        <v>13</v>
      </c>
      <c r="C49" s="3" t="s">
        <v>531</v>
      </c>
      <c r="D49" s="4" t="s">
        <v>499</v>
      </c>
      <c r="E49" s="4" t="s">
        <v>239</v>
      </c>
      <c r="F49" s="2" t="s">
        <v>240</v>
      </c>
      <c r="G49" s="5"/>
      <c r="H49" s="61" t="s">
        <v>36</v>
      </c>
      <c r="I49" s="78">
        <v>4357.84</v>
      </c>
      <c r="J49" s="21"/>
      <c r="K49" s="34"/>
      <c r="L49" s="94"/>
      <c r="M49" s="94"/>
      <c r="N49" s="94"/>
      <c r="O49" s="94">
        <f t="shared" si="4"/>
        <v>4357.84</v>
      </c>
      <c r="P49" s="37">
        <v>357.84</v>
      </c>
      <c r="Q49" s="94"/>
      <c r="R49" s="94"/>
      <c r="S49" s="94"/>
      <c r="T49" s="34">
        <f t="shared" si="3"/>
        <v>4000</v>
      </c>
      <c r="U49" s="109"/>
      <c r="V49" s="90"/>
      <c r="W49" s="92"/>
      <c r="X49" s="33" t="s">
        <v>455</v>
      </c>
      <c r="Z49" s="9"/>
      <c r="AC49" s="94"/>
    </row>
    <row r="50" spans="2:29" s="74" customFormat="1" ht="15.75" x14ac:dyDescent="0.25">
      <c r="B50" s="33">
        <v>14</v>
      </c>
      <c r="C50" s="3" t="s">
        <v>531</v>
      </c>
      <c r="D50" s="4" t="s">
        <v>497</v>
      </c>
      <c r="E50" s="4" t="s">
        <v>239</v>
      </c>
      <c r="F50" s="2" t="s">
        <v>240</v>
      </c>
      <c r="G50" s="5"/>
      <c r="H50" s="61" t="s">
        <v>36</v>
      </c>
      <c r="I50" s="78">
        <v>3903.28</v>
      </c>
      <c r="J50" s="21"/>
      <c r="K50" s="34"/>
      <c r="L50" s="94"/>
      <c r="M50" s="94"/>
      <c r="N50" s="94"/>
      <c r="O50" s="94">
        <f t="shared" si="4"/>
        <v>3903.28</v>
      </c>
      <c r="P50" s="37">
        <v>303.27999999999997</v>
      </c>
      <c r="Q50" s="94"/>
      <c r="R50" s="94"/>
      <c r="S50" s="94"/>
      <c r="T50" s="34">
        <f t="shared" si="3"/>
        <v>3600</v>
      </c>
      <c r="U50" s="109"/>
      <c r="V50" s="90"/>
      <c r="W50" s="92"/>
      <c r="X50" s="33" t="s">
        <v>456</v>
      </c>
      <c r="Z50" s="9"/>
      <c r="AC50" s="94"/>
    </row>
    <row r="51" spans="2:29" s="74" customFormat="1" ht="15.75" x14ac:dyDescent="0.25">
      <c r="B51" s="33">
        <v>15</v>
      </c>
      <c r="C51" s="118" t="s">
        <v>531</v>
      </c>
      <c r="D51" s="4" t="s">
        <v>497</v>
      </c>
      <c r="E51" s="4" t="s">
        <v>239</v>
      </c>
      <c r="F51" s="2" t="s">
        <v>240</v>
      </c>
      <c r="G51" s="5"/>
      <c r="H51" s="61" t="s">
        <v>36</v>
      </c>
      <c r="I51" s="78">
        <v>2862.44</v>
      </c>
      <c r="J51" s="21"/>
      <c r="K51" s="34"/>
      <c r="L51" s="94"/>
      <c r="M51" s="94"/>
      <c r="N51" s="94"/>
      <c r="O51" s="94">
        <f t="shared" si="4"/>
        <v>2862.44</v>
      </c>
      <c r="P51" s="37">
        <v>222.44</v>
      </c>
      <c r="Q51" s="94"/>
      <c r="R51" s="94"/>
      <c r="S51" s="94"/>
      <c r="T51" s="34">
        <f t="shared" si="3"/>
        <v>2640</v>
      </c>
      <c r="U51" s="114"/>
      <c r="V51" s="90"/>
      <c r="W51" s="92"/>
      <c r="X51" s="33" t="s">
        <v>457</v>
      </c>
      <c r="Z51" s="9"/>
      <c r="AC51" s="94"/>
    </row>
    <row r="52" spans="2:29" s="2" customFormat="1" ht="15.75" x14ac:dyDescent="0.25">
      <c r="B52" s="33">
        <v>16</v>
      </c>
      <c r="C52" s="3" t="s">
        <v>531</v>
      </c>
      <c r="D52" s="4" t="s">
        <v>499</v>
      </c>
      <c r="E52" s="4" t="s">
        <v>239</v>
      </c>
      <c r="F52" s="2" t="s">
        <v>240</v>
      </c>
      <c r="G52" s="5"/>
      <c r="H52" s="61" t="s">
        <v>36</v>
      </c>
      <c r="I52" s="78">
        <v>4357.84</v>
      </c>
      <c r="J52" s="21"/>
      <c r="K52" s="10"/>
      <c r="L52" s="67"/>
      <c r="M52" s="67"/>
      <c r="N52" s="67"/>
      <c r="O52" s="67">
        <f t="shared" si="4"/>
        <v>4357.84</v>
      </c>
      <c r="P52" s="98">
        <v>357.84</v>
      </c>
      <c r="Q52" s="67"/>
      <c r="R52" s="67"/>
      <c r="S52" s="67"/>
      <c r="T52" s="10">
        <f t="shared" si="3"/>
        <v>4000</v>
      </c>
      <c r="U52" s="109"/>
      <c r="V52" s="84"/>
      <c r="W52" s="91"/>
      <c r="X52" s="9" t="s">
        <v>461</v>
      </c>
      <c r="Z52" s="9" t="s">
        <v>110</v>
      </c>
      <c r="AC52" s="67"/>
    </row>
    <row r="53" spans="2:29" s="2" customFormat="1" ht="15.75" x14ac:dyDescent="0.25">
      <c r="B53" s="33">
        <v>17</v>
      </c>
      <c r="C53" s="3" t="s">
        <v>531</v>
      </c>
      <c r="D53" s="4" t="s">
        <v>497</v>
      </c>
      <c r="E53" s="4" t="s">
        <v>239</v>
      </c>
      <c r="F53" s="2" t="s">
        <v>240</v>
      </c>
      <c r="G53" s="5"/>
      <c r="H53" s="61" t="s">
        <v>36</v>
      </c>
      <c r="I53" s="78">
        <v>3903.28</v>
      </c>
      <c r="J53" s="21"/>
      <c r="K53" s="10"/>
      <c r="L53" s="67"/>
      <c r="M53" s="67"/>
      <c r="N53" s="67"/>
      <c r="O53" s="67">
        <f t="shared" si="4"/>
        <v>3903.28</v>
      </c>
      <c r="P53" s="98">
        <v>303.27999999999997</v>
      </c>
      <c r="Q53" s="67"/>
      <c r="R53" s="67"/>
      <c r="S53" s="67"/>
      <c r="T53" s="10">
        <f t="shared" si="3"/>
        <v>3600</v>
      </c>
      <c r="U53" s="109"/>
      <c r="V53" s="84"/>
      <c r="W53" s="91"/>
      <c r="X53" s="9" t="s">
        <v>462</v>
      </c>
      <c r="Z53" s="9" t="s">
        <v>110</v>
      </c>
      <c r="AC53" s="67"/>
    </row>
    <row r="54" spans="2:29" s="2" customFormat="1" ht="15.75" x14ac:dyDescent="0.25">
      <c r="B54" s="33">
        <v>18</v>
      </c>
      <c r="C54" s="3" t="s">
        <v>531</v>
      </c>
      <c r="D54" s="4" t="s">
        <v>497</v>
      </c>
      <c r="E54" s="4" t="s">
        <v>239</v>
      </c>
      <c r="F54" s="2" t="s">
        <v>240</v>
      </c>
      <c r="G54" s="5"/>
      <c r="H54" s="61" t="s">
        <v>36</v>
      </c>
      <c r="I54" s="78">
        <v>3903.28</v>
      </c>
      <c r="J54" s="21"/>
      <c r="K54" s="10"/>
      <c r="L54" s="67"/>
      <c r="M54" s="67"/>
      <c r="N54" s="67"/>
      <c r="O54" s="67">
        <f t="shared" si="4"/>
        <v>3903.28</v>
      </c>
      <c r="P54" s="98">
        <v>303.27999999999997</v>
      </c>
      <c r="Q54" s="67"/>
      <c r="R54" s="67"/>
      <c r="S54" s="67"/>
      <c r="T54" s="10">
        <f t="shared" si="3"/>
        <v>3600</v>
      </c>
      <c r="U54" s="109"/>
      <c r="V54" s="84"/>
      <c r="W54" s="91"/>
      <c r="X54" s="9" t="s">
        <v>463</v>
      </c>
      <c r="Z54" s="9" t="s">
        <v>110</v>
      </c>
      <c r="AC54" s="67"/>
    </row>
    <row r="55" spans="2:29" s="2" customFormat="1" ht="15.75" x14ac:dyDescent="0.25">
      <c r="B55" s="33">
        <v>19</v>
      </c>
      <c r="C55" s="118" t="s">
        <v>531</v>
      </c>
      <c r="D55" s="4" t="s">
        <v>497</v>
      </c>
      <c r="E55" s="4" t="s">
        <v>239</v>
      </c>
      <c r="F55" s="2" t="s">
        <v>240</v>
      </c>
      <c r="G55" s="5"/>
      <c r="H55" s="61" t="s">
        <v>36</v>
      </c>
      <c r="I55" s="78">
        <v>2862.44</v>
      </c>
      <c r="J55" s="21"/>
      <c r="K55" s="10"/>
      <c r="L55" s="67"/>
      <c r="M55" s="67"/>
      <c r="N55" s="67"/>
      <c r="O55" s="67">
        <f t="shared" si="4"/>
        <v>2862.44</v>
      </c>
      <c r="P55" s="98">
        <v>222.44</v>
      </c>
      <c r="Q55" s="67"/>
      <c r="R55" s="67"/>
      <c r="S55" s="67"/>
      <c r="T55" s="10">
        <f t="shared" si="3"/>
        <v>2640</v>
      </c>
      <c r="U55" s="109"/>
      <c r="V55" s="84"/>
      <c r="W55" s="91"/>
      <c r="X55" s="9" t="s">
        <v>468</v>
      </c>
      <c r="Z55" s="9" t="s">
        <v>110</v>
      </c>
      <c r="AC55" s="67"/>
    </row>
    <row r="56" spans="2:29" s="2" customFormat="1" ht="15.75" x14ac:dyDescent="0.25">
      <c r="B56" s="33">
        <v>20</v>
      </c>
      <c r="C56" s="118" t="s">
        <v>531</v>
      </c>
      <c r="D56" s="4" t="s">
        <v>497</v>
      </c>
      <c r="E56" s="4" t="s">
        <v>239</v>
      </c>
      <c r="F56" s="2" t="s">
        <v>240</v>
      </c>
      <c r="G56" s="5"/>
      <c r="H56" s="61" t="s">
        <v>36</v>
      </c>
      <c r="I56" s="78">
        <v>3382.86</v>
      </c>
      <c r="J56" s="21"/>
      <c r="K56" s="10"/>
      <c r="L56" s="67"/>
      <c r="M56" s="67"/>
      <c r="N56" s="67"/>
      <c r="O56" s="67">
        <f t="shared" si="4"/>
        <v>3382.86</v>
      </c>
      <c r="P56" s="98">
        <v>262.86</v>
      </c>
      <c r="Q56" s="67"/>
      <c r="R56" s="67"/>
      <c r="S56" s="67"/>
      <c r="T56" s="10">
        <f t="shared" si="3"/>
        <v>3120</v>
      </c>
      <c r="U56" s="109"/>
      <c r="V56" s="84"/>
      <c r="W56" s="91"/>
      <c r="X56" s="9" t="s">
        <v>469</v>
      </c>
      <c r="Z56" s="9" t="s">
        <v>110</v>
      </c>
      <c r="AC56" s="67"/>
    </row>
    <row r="57" spans="2:29" s="2" customFormat="1" ht="15.75" x14ac:dyDescent="0.25">
      <c r="B57" s="33">
        <v>21</v>
      </c>
      <c r="C57" s="118" t="s">
        <v>531</v>
      </c>
      <c r="D57" s="4" t="s">
        <v>497</v>
      </c>
      <c r="E57" s="4" t="s">
        <v>239</v>
      </c>
      <c r="F57" s="2" t="s">
        <v>240</v>
      </c>
      <c r="G57" s="5"/>
      <c r="H57" s="61" t="s">
        <v>36</v>
      </c>
      <c r="I57" s="78">
        <v>3382.86</v>
      </c>
      <c r="J57" s="21"/>
      <c r="K57" s="10"/>
      <c r="L57" s="67"/>
      <c r="M57" s="67"/>
      <c r="N57" s="67"/>
      <c r="O57" s="67">
        <f t="shared" si="4"/>
        <v>3382.86</v>
      </c>
      <c r="P57" s="98">
        <v>262.86</v>
      </c>
      <c r="Q57" s="67"/>
      <c r="R57" s="67"/>
      <c r="S57" s="67"/>
      <c r="T57" s="10">
        <f t="shared" si="3"/>
        <v>3120</v>
      </c>
      <c r="U57" s="109"/>
      <c r="V57" s="84"/>
      <c r="W57" s="91"/>
      <c r="X57" s="9" t="s">
        <v>470</v>
      </c>
      <c r="Z57" s="9" t="s">
        <v>110</v>
      </c>
      <c r="AC57" s="67"/>
    </row>
    <row r="58" spans="2:29" s="2" customFormat="1" ht="15.75" x14ac:dyDescent="0.25">
      <c r="B58" s="33">
        <v>22</v>
      </c>
      <c r="C58" s="118" t="s">
        <v>531</v>
      </c>
      <c r="D58" s="4" t="s">
        <v>497</v>
      </c>
      <c r="E58" s="4" t="s">
        <v>239</v>
      </c>
      <c r="F58" s="2" t="s">
        <v>240</v>
      </c>
      <c r="G58" s="5"/>
      <c r="H58" s="61" t="s">
        <v>36</v>
      </c>
      <c r="I58" s="78">
        <v>3382.86</v>
      </c>
      <c r="J58" s="21"/>
      <c r="K58" s="10"/>
      <c r="L58" s="67"/>
      <c r="M58" s="67"/>
      <c r="N58" s="67"/>
      <c r="O58" s="67">
        <f t="shared" si="4"/>
        <v>3382.86</v>
      </c>
      <c r="P58" s="98">
        <v>262.86</v>
      </c>
      <c r="Q58" s="67"/>
      <c r="R58" s="67"/>
      <c r="S58" s="67"/>
      <c r="T58" s="10">
        <f t="shared" si="3"/>
        <v>3120</v>
      </c>
      <c r="U58" s="114"/>
      <c r="V58" s="84"/>
      <c r="W58" s="91"/>
      <c r="X58" s="9" t="s">
        <v>472</v>
      </c>
      <c r="Z58" s="9"/>
      <c r="AC58" s="67"/>
    </row>
    <row r="59" spans="2:29" s="2" customFormat="1" ht="15.75" x14ac:dyDescent="0.25">
      <c r="B59" s="33">
        <v>23</v>
      </c>
      <c r="C59" s="118" t="s">
        <v>531</v>
      </c>
      <c r="D59" s="4" t="s">
        <v>497</v>
      </c>
      <c r="E59" s="4" t="s">
        <v>239</v>
      </c>
      <c r="F59" s="2" t="s">
        <v>240</v>
      </c>
      <c r="G59" s="5"/>
      <c r="H59" s="61" t="s">
        <v>36</v>
      </c>
      <c r="I59" s="78">
        <v>3382.86</v>
      </c>
      <c r="J59" s="21"/>
      <c r="K59" s="10"/>
      <c r="L59" s="67"/>
      <c r="M59" s="67"/>
      <c r="N59" s="67"/>
      <c r="O59" s="67">
        <f t="shared" si="4"/>
        <v>3382.86</v>
      </c>
      <c r="P59" s="98">
        <v>262.86</v>
      </c>
      <c r="Q59" s="67"/>
      <c r="R59" s="67"/>
      <c r="S59" s="67"/>
      <c r="T59" s="10">
        <f t="shared" si="3"/>
        <v>3120</v>
      </c>
      <c r="U59" s="109"/>
      <c r="V59" s="84"/>
      <c r="W59" s="91"/>
      <c r="X59" s="9" t="s">
        <v>485</v>
      </c>
      <c r="Z59" s="9"/>
      <c r="AC59" s="67"/>
    </row>
    <row r="60" spans="2:29" s="2" customFormat="1" ht="15.75" x14ac:dyDescent="0.25">
      <c r="B60" s="33">
        <v>24</v>
      </c>
      <c r="C60" s="3" t="s">
        <v>531</v>
      </c>
      <c r="D60" s="4" t="s">
        <v>497</v>
      </c>
      <c r="E60" s="4" t="s">
        <v>239</v>
      </c>
      <c r="F60" s="2" t="s">
        <v>240</v>
      </c>
      <c r="G60" s="5"/>
      <c r="H60" s="61" t="s">
        <v>36</v>
      </c>
      <c r="I60" s="78">
        <v>3903.28</v>
      </c>
      <c r="J60" s="21"/>
      <c r="K60" s="10"/>
      <c r="L60" s="67"/>
      <c r="M60" s="67"/>
      <c r="N60" s="67"/>
      <c r="O60" s="67">
        <f t="shared" si="4"/>
        <v>3903.28</v>
      </c>
      <c r="P60" s="98">
        <v>303.27999999999997</v>
      </c>
      <c r="Q60" s="67"/>
      <c r="R60" s="67"/>
      <c r="S60" s="67"/>
      <c r="T60" s="10">
        <f t="shared" si="3"/>
        <v>3600</v>
      </c>
      <c r="U60" s="109"/>
      <c r="V60" s="84"/>
      <c r="W60" s="91"/>
      <c r="X60" s="9" t="s">
        <v>485</v>
      </c>
      <c r="Z60" s="9"/>
      <c r="AC60" s="67"/>
    </row>
    <row r="61" spans="2:29" s="2" customFormat="1" ht="15.75" x14ac:dyDescent="0.25">
      <c r="B61" s="33">
        <v>25</v>
      </c>
      <c r="C61" s="3" t="s">
        <v>531</v>
      </c>
      <c r="D61" s="4" t="s">
        <v>497</v>
      </c>
      <c r="E61" s="4" t="s">
        <v>239</v>
      </c>
      <c r="F61" s="2" t="s">
        <v>240</v>
      </c>
      <c r="G61" s="5"/>
      <c r="H61" s="61" t="s">
        <v>36</v>
      </c>
      <c r="I61" s="78">
        <v>3903.28</v>
      </c>
      <c r="J61" s="21"/>
      <c r="K61" s="10"/>
      <c r="L61" s="67"/>
      <c r="M61" s="67"/>
      <c r="N61" s="67"/>
      <c r="O61" s="67">
        <f t="shared" si="4"/>
        <v>3903.28</v>
      </c>
      <c r="P61" s="98">
        <v>303.27999999999997</v>
      </c>
      <c r="Q61" s="67"/>
      <c r="R61" s="67"/>
      <c r="S61" s="67"/>
      <c r="T61" s="10">
        <f t="shared" si="3"/>
        <v>3600</v>
      </c>
      <c r="U61" s="109"/>
      <c r="V61" s="84"/>
      <c r="W61" s="91"/>
      <c r="X61" s="9" t="s">
        <v>495</v>
      </c>
      <c r="Z61" s="9"/>
      <c r="AC61" s="67"/>
    </row>
    <row r="62" spans="2:29" s="2" customFormat="1" ht="15.75" x14ac:dyDescent="0.25">
      <c r="B62" s="33">
        <v>26</v>
      </c>
      <c r="C62" s="3" t="s">
        <v>531</v>
      </c>
      <c r="D62" s="4" t="s">
        <v>499</v>
      </c>
      <c r="E62" s="4" t="s">
        <v>239</v>
      </c>
      <c r="F62" s="2" t="s">
        <v>240</v>
      </c>
      <c r="G62" s="5"/>
      <c r="H62" s="61" t="s">
        <v>36</v>
      </c>
      <c r="I62" s="78">
        <v>4357.84</v>
      </c>
      <c r="J62" s="21"/>
      <c r="K62" s="10"/>
      <c r="L62" s="67"/>
      <c r="M62" s="67"/>
      <c r="N62" s="67"/>
      <c r="O62" s="67">
        <f t="shared" si="4"/>
        <v>4357.84</v>
      </c>
      <c r="P62" s="98">
        <v>357.84</v>
      </c>
      <c r="Q62" s="67"/>
      <c r="R62" s="67"/>
      <c r="S62" s="67"/>
      <c r="T62" s="10">
        <f t="shared" si="3"/>
        <v>4000</v>
      </c>
      <c r="U62" s="114"/>
      <c r="V62" s="84"/>
      <c r="W62" s="91"/>
      <c r="X62" s="9" t="s">
        <v>496</v>
      </c>
      <c r="Z62" s="9"/>
      <c r="AC62" s="67"/>
    </row>
    <row r="63" spans="2:29" s="2" customFormat="1" ht="15.75" x14ac:dyDescent="0.25">
      <c r="B63" s="33">
        <v>27</v>
      </c>
      <c r="C63" s="3" t="s">
        <v>531</v>
      </c>
      <c r="D63" s="4" t="s">
        <v>497</v>
      </c>
      <c r="E63" s="4" t="s">
        <v>239</v>
      </c>
      <c r="F63" s="2" t="s">
        <v>240</v>
      </c>
      <c r="G63" s="5"/>
      <c r="H63" s="61" t="s">
        <v>36</v>
      </c>
      <c r="I63" s="78">
        <v>3903.28</v>
      </c>
      <c r="J63" s="21"/>
      <c r="K63" s="10"/>
      <c r="L63" s="67"/>
      <c r="M63" s="67"/>
      <c r="N63" s="67"/>
      <c r="O63" s="67">
        <f t="shared" si="4"/>
        <v>3903.28</v>
      </c>
      <c r="P63" s="98">
        <v>303.27999999999997</v>
      </c>
      <c r="Q63" s="67"/>
      <c r="R63" s="67"/>
      <c r="S63" s="67"/>
      <c r="T63" s="10">
        <f t="shared" si="3"/>
        <v>3600</v>
      </c>
      <c r="U63" s="109"/>
      <c r="V63" s="84"/>
      <c r="W63" s="91"/>
      <c r="X63" s="9" t="s">
        <v>502</v>
      </c>
      <c r="Z63" s="9"/>
      <c r="AC63" s="67"/>
    </row>
    <row r="64" spans="2:29" s="2" customFormat="1" ht="15.75" x14ac:dyDescent="0.25">
      <c r="B64" s="33">
        <v>28</v>
      </c>
      <c r="C64" s="3" t="s">
        <v>531</v>
      </c>
      <c r="D64" s="4" t="s">
        <v>497</v>
      </c>
      <c r="E64" s="4" t="s">
        <v>239</v>
      </c>
      <c r="F64" s="2" t="s">
        <v>240</v>
      </c>
      <c r="G64" s="5"/>
      <c r="H64" s="61" t="s">
        <v>36</v>
      </c>
      <c r="I64" s="78">
        <v>3903.28</v>
      </c>
      <c r="J64" s="21"/>
      <c r="K64" s="10"/>
      <c r="L64" s="67"/>
      <c r="M64" s="67"/>
      <c r="N64" s="67"/>
      <c r="O64" s="67">
        <f t="shared" si="4"/>
        <v>3903.28</v>
      </c>
      <c r="P64" s="98">
        <v>303.27999999999997</v>
      </c>
      <c r="Q64" s="67"/>
      <c r="R64" s="67"/>
      <c r="S64" s="67"/>
      <c r="T64" s="10">
        <f t="shared" si="3"/>
        <v>3600</v>
      </c>
      <c r="U64" s="109"/>
      <c r="V64" s="84"/>
      <c r="W64" s="91"/>
      <c r="X64" s="9" t="s">
        <v>502</v>
      </c>
      <c r="Z64" s="9"/>
      <c r="AC64" s="67"/>
    </row>
    <row r="65" spans="1:29" s="2" customFormat="1" ht="15.75" x14ac:dyDescent="0.25">
      <c r="B65" s="33">
        <v>29</v>
      </c>
      <c r="C65" s="3" t="s">
        <v>531</v>
      </c>
      <c r="D65" s="4" t="s">
        <v>497</v>
      </c>
      <c r="E65" s="4" t="s">
        <v>239</v>
      </c>
      <c r="F65" s="2" t="s">
        <v>240</v>
      </c>
      <c r="G65" s="5"/>
      <c r="H65" s="61" t="s">
        <v>36</v>
      </c>
      <c r="I65" s="78">
        <v>3903.28</v>
      </c>
      <c r="J65" s="21"/>
      <c r="K65" s="10"/>
      <c r="L65" s="67"/>
      <c r="M65" s="67"/>
      <c r="N65" s="67"/>
      <c r="O65" s="67">
        <f t="shared" si="4"/>
        <v>3903.28</v>
      </c>
      <c r="P65" s="98">
        <v>303.27999999999997</v>
      </c>
      <c r="Q65" s="67"/>
      <c r="R65" s="67"/>
      <c r="S65" s="67"/>
      <c r="T65" s="10">
        <f t="shared" si="3"/>
        <v>3600</v>
      </c>
      <c r="U65" s="109"/>
      <c r="V65" s="84"/>
      <c r="W65" s="91"/>
      <c r="X65" s="9" t="s">
        <v>507</v>
      </c>
      <c r="Z65" s="9"/>
      <c r="AC65" s="67"/>
    </row>
    <row r="66" spans="1:29" s="2" customFormat="1" ht="15.75" x14ac:dyDescent="0.25">
      <c r="B66" s="33">
        <v>30</v>
      </c>
      <c r="C66" s="3" t="s">
        <v>531</v>
      </c>
      <c r="D66" s="4" t="s">
        <v>497</v>
      </c>
      <c r="E66" s="4" t="s">
        <v>239</v>
      </c>
      <c r="F66" s="2" t="s">
        <v>240</v>
      </c>
      <c r="G66" s="5"/>
      <c r="H66" s="61" t="s">
        <v>36</v>
      </c>
      <c r="I66" s="78">
        <v>3903.28</v>
      </c>
      <c r="J66" s="21"/>
      <c r="K66" s="10"/>
      <c r="L66" s="67"/>
      <c r="M66" s="67"/>
      <c r="N66" s="67"/>
      <c r="O66" s="67">
        <f t="shared" si="4"/>
        <v>3903.28</v>
      </c>
      <c r="P66" s="98">
        <v>303.27999999999997</v>
      </c>
      <c r="Q66" s="67"/>
      <c r="R66" s="67"/>
      <c r="S66" s="67"/>
      <c r="T66" s="10">
        <f t="shared" si="3"/>
        <v>3600</v>
      </c>
      <c r="U66" s="109"/>
      <c r="V66" s="84"/>
      <c r="W66" s="91"/>
      <c r="X66" s="9" t="s">
        <v>505</v>
      </c>
      <c r="Z66" s="9"/>
      <c r="AC66" s="67"/>
    </row>
    <row r="67" spans="1:29" s="2" customFormat="1" ht="15.75" x14ac:dyDescent="0.25">
      <c r="B67" s="33">
        <v>31</v>
      </c>
      <c r="C67" s="118" t="s">
        <v>531</v>
      </c>
      <c r="D67" s="4" t="s">
        <v>497</v>
      </c>
      <c r="E67" s="4" t="s">
        <v>239</v>
      </c>
      <c r="F67" s="2" t="s">
        <v>240</v>
      </c>
      <c r="G67" s="5"/>
      <c r="H67" s="61" t="s">
        <v>36</v>
      </c>
      <c r="I67" s="78">
        <v>3903.28</v>
      </c>
      <c r="J67" s="21"/>
      <c r="K67" s="10"/>
      <c r="L67" s="67"/>
      <c r="M67" s="67">
        <v>260.20999999999998</v>
      </c>
      <c r="N67" s="67"/>
      <c r="O67" s="67">
        <f t="shared" si="4"/>
        <v>4163.49</v>
      </c>
      <c r="P67" s="98">
        <v>323.49</v>
      </c>
      <c r="Q67" s="67"/>
      <c r="R67" s="67"/>
      <c r="S67" s="67"/>
      <c r="T67" s="10">
        <f t="shared" si="3"/>
        <v>3840</v>
      </c>
      <c r="U67" s="109"/>
      <c r="V67" s="84"/>
      <c r="W67" s="91"/>
      <c r="X67" s="9" t="s">
        <v>526</v>
      </c>
      <c r="Z67" s="9"/>
      <c r="AC67" s="67"/>
    </row>
    <row r="68" spans="1:29" s="2" customFormat="1" ht="15.75" x14ac:dyDescent="0.25">
      <c r="B68" s="33">
        <v>32</v>
      </c>
      <c r="C68" s="118" t="s">
        <v>531</v>
      </c>
      <c r="D68" s="4" t="s">
        <v>497</v>
      </c>
      <c r="E68" s="4" t="s">
        <v>239</v>
      </c>
      <c r="F68" s="2" t="s">
        <v>240</v>
      </c>
      <c r="G68" s="5"/>
      <c r="H68" s="61" t="s">
        <v>36</v>
      </c>
      <c r="I68" s="78">
        <v>3903.28</v>
      </c>
      <c r="J68" s="21"/>
      <c r="K68" s="10"/>
      <c r="L68" s="67"/>
      <c r="M68" s="67"/>
      <c r="N68" s="67"/>
      <c r="O68" s="67">
        <f t="shared" si="4"/>
        <v>3903.28</v>
      </c>
      <c r="P68" s="98">
        <v>303.27999999999997</v>
      </c>
      <c r="Q68" s="67"/>
      <c r="R68" s="67"/>
      <c r="S68" s="67"/>
      <c r="T68" s="10">
        <f t="shared" si="3"/>
        <v>3600</v>
      </c>
      <c r="U68" s="109"/>
      <c r="V68" s="84"/>
      <c r="W68" s="91"/>
      <c r="X68" s="9" t="s">
        <v>528</v>
      </c>
      <c r="Z68" s="9"/>
      <c r="AC68" s="67"/>
    </row>
    <row r="69" spans="1:29" s="2" customFormat="1" ht="15.75" x14ac:dyDescent="0.25">
      <c r="B69" s="33">
        <v>33</v>
      </c>
      <c r="C69" s="118" t="s">
        <v>529</v>
      </c>
      <c r="D69" s="4" t="s">
        <v>497</v>
      </c>
      <c r="E69" s="4" t="s">
        <v>239</v>
      </c>
      <c r="F69" s="2" t="s">
        <v>240</v>
      </c>
      <c r="G69" s="5"/>
      <c r="H69" s="61" t="s">
        <v>36</v>
      </c>
      <c r="I69" s="78">
        <v>3903.28</v>
      </c>
      <c r="J69" s="21"/>
      <c r="K69" s="10"/>
      <c r="L69" s="67"/>
      <c r="M69" s="67"/>
      <c r="N69" s="67"/>
      <c r="O69" s="67">
        <f t="shared" si="4"/>
        <v>3903.28</v>
      </c>
      <c r="P69" s="98">
        <v>303.27999999999997</v>
      </c>
      <c r="Q69" s="67"/>
      <c r="R69" s="67"/>
      <c r="S69" s="67"/>
      <c r="T69" s="10">
        <f t="shared" si="3"/>
        <v>3600</v>
      </c>
      <c r="U69" s="109"/>
      <c r="V69" s="84"/>
      <c r="W69" s="91"/>
      <c r="X69" s="9" t="s">
        <v>528</v>
      </c>
      <c r="Z69" s="9"/>
      <c r="AC69" s="67"/>
    </row>
    <row r="70" spans="1:29" s="2" customFormat="1" ht="15.75" x14ac:dyDescent="0.25">
      <c r="B70" s="33">
        <v>34</v>
      </c>
      <c r="C70" s="118" t="s">
        <v>327</v>
      </c>
      <c r="D70" s="4" t="s">
        <v>326</v>
      </c>
      <c r="E70" s="4" t="s">
        <v>227</v>
      </c>
      <c r="F70" s="2" t="s">
        <v>240</v>
      </c>
      <c r="G70" s="5"/>
      <c r="H70" s="61" t="s">
        <v>36</v>
      </c>
      <c r="I70" s="78">
        <v>2509</v>
      </c>
      <c r="J70" s="21">
        <v>8.77</v>
      </c>
      <c r="K70" s="10"/>
      <c r="L70" s="67"/>
      <c r="M70" s="67"/>
      <c r="N70" s="67"/>
      <c r="O70" s="67">
        <f t="shared" ref="O70:O77" si="5">SUM(I70:N70)</f>
        <v>2517.77</v>
      </c>
      <c r="P70" s="21"/>
      <c r="Q70" s="67"/>
      <c r="R70" s="67"/>
      <c r="S70" s="67"/>
      <c r="T70" s="10">
        <f t="shared" si="3"/>
        <v>2517.77</v>
      </c>
      <c r="U70" s="43"/>
      <c r="V70" s="83"/>
      <c r="W70" s="82"/>
      <c r="X70" s="9" t="s">
        <v>329</v>
      </c>
      <c r="Z70" s="9" t="s">
        <v>110</v>
      </c>
      <c r="AC70" s="67"/>
    </row>
    <row r="71" spans="1:29" s="2" customFormat="1" ht="15.75" x14ac:dyDescent="0.25">
      <c r="B71" s="33">
        <v>35</v>
      </c>
      <c r="C71" s="3" t="s">
        <v>433</v>
      </c>
      <c r="D71" s="4" t="s">
        <v>326</v>
      </c>
      <c r="E71" s="4" t="s">
        <v>227</v>
      </c>
      <c r="F71" s="2" t="s">
        <v>240</v>
      </c>
      <c r="G71" s="5"/>
      <c r="H71" s="61" t="s">
        <v>36</v>
      </c>
      <c r="I71" s="78">
        <v>2509</v>
      </c>
      <c r="J71" s="21">
        <v>8.77</v>
      </c>
      <c r="K71" s="10"/>
      <c r="L71" s="67"/>
      <c r="M71" s="67"/>
      <c r="N71" s="67"/>
      <c r="O71" s="67">
        <f t="shared" si="5"/>
        <v>2517.77</v>
      </c>
      <c r="P71" s="21"/>
      <c r="Q71" s="67"/>
      <c r="R71" s="67"/>
      <c r="S71" s="67"/>
      <c r="T71" s="10">
        <f t="shared" si="3"/>
        <v>2517.77</v>
      </c>
      <c r="U71" s="43"/>
      <c r="V71" s="83"/>
      <c r="W71" s="91"/>
      <c r="X71" s="9" t="s">
        <v>434</v>
      </c>
      <c r="Z71" s="9" t="s">
        <v>110</v>
      </c>
      <c r="AC71" s="67"/>
    </row>
    <row r="72" spans="1:29" s="2" customFormat="1" ht="15.75" x14ac:dyDescent="0.25">
      <c r="B72" s="33">
        <v>36</v>
      </c>
      <c r="C72" s="3" t="s">
        <v>530</v>
      </c>
      <c r="D72" s="4" t="s">
        <v>326</v>
      </c>
      <c r="E72" s="4" t="s">
        <v>227</v>
      </c>
      <c r="F72" s="2" t="s">
        <v>240</v>
      </c>
      <c r="G72" s="5"/>
      <c r="H72" s="61" t="s">
        <v>36</v>
      </c>
      <c r="I72" s="78">
        <v>2509</v>
      </c>
      <c r="J72" s="21">
        <v>8.77</v>
      </c>
      <c r="K72" s="10"/>
      <c r="L72" s="67"/>
      <c r="M72" s="67"/>
      <c r="N72" s="67"/>
      <c r="O72" s="67">
        <f t="shared" si="5"/>
        <v>2517.77</v>
      </c>
      <c r="P72" s="21"/>
      <c r="Q72" s="67"/>
      <c r="R72" s="67"/>
      <c r="S72" s="67"/>
      <c r="T72" s="10">
        <f t="shared" si="3"/>
        <v>2517.77</v>
      </c>
      <c r="U72" s="43"/>
      <c r="V72" s="83"/>
      <c r="W72" s="91"/>
      <c r="X72" s="9" t="s">
        <v>458</v>
      </c>
      <c r="Z72" s="9" t="s">
        <v>110</v>
      </c>
      <c r="AC72" s="67"/>
    </row>
    <row r="73" spans="1:29" s="2" customFormat="1" ht="15.75" x14ac:dyDescent="0.25">
      <c r="B73" s="33">
        <v>37</v>
      </c>
      <c r="C73" s="3" t="s">
        <v>358</v>
      </c>
      <c r="D73" s="4" t="s">
        <v>59</v>
      </c>
      <c r="E73" s="4" t="s">
        <v>359</v>
      </c>
      <c r="F73" s="2" t="s">
        <v>240</v>
      </c>
      <c r="G73" s="5"/>
      <c r="H73" s="61" t="s">
        <v>36</v>
      </c>
      <c r="I73" s="78">
        <v>3210.5</v>
      </c>
      <c r="J73" s="21"/>
      <c r="K73" s="10"/>
      <c r="L73" s="67"/>
      <c r="M73" s="67"/>
      <c r="N73" s="67"/>
      <c r="O73" s="67">
        <f t="shared" si="5"/>
        <v>3210.5</v>
      </c>
      <c r="P73" s="21">
        <v>102.8</v>
      </c>
      <c r="Q73" s="67"/>
      <c r="R73" s="67"/>
      <c r="S73" s="67"/>
      <c r="T73" s="10">
        <f t="shared" si="3"/>
        <v>3107.7</v>
      </c>
      <c r="U73" s="43"/>
      <c r="V73" s="83"/>
      <c r="W73" s="91"/>
      <c r="X73" s="9" t="s">
        <v>360</v>
      </c>
      <c r="Z73" s="9" t="s">
        <v>110</v>
      </c>
      <c r="AC73" s="67"/>
    </row>
    <row r="74" spans="1:29" s="2" customFormat="1" ht="15.75" x14ac:dyDescent="0.25">
      <c r="B74" s="33">
        <v>38</v>
      </c>
      <c r="C74" s="3" t="s">
        <v>361</v>
      </c>
      <c r="D74" s="4" t="s">
        <v>362</v>
      </c>
      <c r="E74" s="4" t="s">
        <v>359</v>
      </c>
      <c r="F74" s="2" t="s">
        <v>240</v>
      </c>
      <c r="G74" s="5"/>
      <c r="H74" s="61" t="s">
        <v>36</v>
      </c>
      <c r="I74" s="78">
        <v>2752</v>
      </c>
      <c r="J74" s="21"/>
      <c r="K74" s="10"/>
      <c r="L74" s="67"/>
      <c r="M74" s="67"/>
      <c r="N74" s="67"/>
      <c r="O74" s="67">
        <f t="shared" si="5"/>
        <v>2752</v>
      </c>
      <c r="P74" s="21">
        <v>32.67</v>
      </c>
      <c r="Q74" s="67"/>
      <c r="R74" s="67"/>
      <c r="S74" s="67"/>
      <c r="T74" s="10">
        <f t="shared" si="3"/>
        <v>2719.33</v>
      </c>
      <c r="U74" s="109"/>
      <c r="V74" s="83"/>
      <c r="W74" s="91"/>
      <c r="X74" s="9" t="s">
        <v>360</v>
      </c>
      <c r="Z74" s="9" t="s">
        <v>110</v>
      </c>
      <c r="AC74" s="67"/>
    </row>
    <row r="75" spans="1:29" s="2" customFormat="1" ht="15.75" x14ac:dyDescent="0.25">
      <c r="B75" s="33">
        <v>39</v>
      </c>
      <c r="C75" s="3" t="s">
        <v>363</v>
      </c>
      <c r="D75" s="4" t="s">
        <v>362</v>
      </c>
      <c r="E75" s="4" t="s">
        <v>359</v>
      </c>
      <c r="F75" s="2" t="s">
        <v>240</v>
      </c>
      <c r="G75" s="5"/>
      <c r="H75" s="61" t="s">
        <v>36</v>
      </c>
      <c r="I75" s="78">
        <v>2752</v>
      </c>
      <c r="J75" s="21"/>
      <c r="K75" s="10"/>
      <c r="L75" s="67"/>
      <c r="M75" s="67"/>
      <c r="N75" s="67"/>
      <c r="O75" s="67">
        <f t="shared" si="5"/>
        <v>2752</v>
      </c>
      <c r="P75" s="21">
        <v>32.67</v>
      </c>
      <c r="Q75" s="67"/>
      <c r="R75" s="67"/>
      <c r="S75" s="67"/>
      <c r="T75" s="10">
        <f t="shared" si="3"/>
        <v>2719.33</v>
      </c>
      <c r="U75" s="43"/>
      <c r="V75" s="83"/>
      <c r="W75" s="91"/>
      <c r="X75" s="9" t="s">
        <v>360</v>
      </c>
      <c r="Z75" s="9" t="s">
        <v>110</v>
      </c>
      <c r="AC75" s="67"/>
    </row>
    <row r="76" spans="1:29" s="2" customFormat="1" ht="15.75" x14ac:dyDescent="0.25">
      <c r="B76" s="33">
        <v>40</v>
      </c>
      <c r="C76" s="3" t="s">
        <v>431</v>
      </c>
      <c r="D76" s="4" t="s">
        <v>362</v>
      </c>
      <c r="E76" s="4" t="s">
        <v>359</v>
      </c>
      <c r="F76" s="2" t="s">
        <v>240</v>
      </c>
      <c r="G76" s="5"/>
      <c r="H76" s="61" t="s">
        <v>36</v>
      </c>
      <c r="I76" s="78">
        <v>2752</v>
      </c>
      <c r="J76" s="21"/>
      <c r="K76" s="10"/>
      <c r="L76" s="67"/>
      <c r="M76" s="67"/>
      <c r="N76" s="67"/>
      <c r="O76" s="67">
        <f t="shared" si="5"/>
        <v>2752</v>
      </c>
      <c r="P76" s="21">
        <v>32.67</v>
      </c>
      <c r="Q76" s="67"/>
      <c r="R76" s="67"/>
      <c r="S76" s="67"/>
      <c r="T76" s="10">
        <f t="shared" si="3"/>
        <v>2719.33</v>
      </c>
      <c r="U76" s="43"/>
      <c r="V76" s="83"/>
      <c r="W76" s="91"/>
      <c r="X76" s="9" t="s">
        <v>432</v>
      </c>
      <c r="Z76" s="9"/>
      <c r="AC76" s="67"/>
    </row>
    <row r="77" spans="1:29" s="2" customFormat="1" ht="15.75" x14ac:dyDescent="0.25">
      <c r="B77" s="33">
        <v>41</v>
      </c>
      <c r="C77" s="3" t="s">
        <v>459</v>
      </c>
      <c r="D77" s="4" t="s">
        <v>362</v>
      </c>
      <c r="E77" s="4" t="s">
        <v>359</v>
      </c>
      <c r="F77" s="2" t="s">
        <v>240</v>
      </c>
      <c r="G77" s="5"/>
      <c r="H77" s="61" t="s">
        <v>36</v>
      </c>
      <c r="I77" s="78">
        <v>2752</v>
      </c>
      <c r="J77" s="21"/>
      <c r="K77" s="10"/>
      <c r="L77" s="67"/>
      <c r="M77" s="67"/>
      <c r="N77" s="67"/>
      <c r="O77" s="67">
        <f t="shared" si="5"/>
        <v>2752</v>
      </c>
      <c r="P77" s="21">
        <v>32.67</v>
      </c>
      <c r="Q77" s="67"/>
      <c r="R77" s="67"/>
      <c r="S77" s="67"/>
      <c r="T77" s="10">
        <f t="shared" si="3"/>
        <v>2719.33</v>
      </c>
      <c r="U77" s="43"/>
      <c r="V77" s="83"/>
      <c r="W77" s="91"/>
      <c r="X77" s="9" t="s">
        <v>460</v>
      </c>
      <c r="Z77" s="9"/>
      <c r="AC77" s="67"/>
    </row>
    <row r="78" spans="1:29" ht="18" x14ac:dyDescent="0.4">
      <c r="A78" s="9"/>
      <c r="B78" s="9"/>
      <c r="C78" s="31" t="s">
        <v>243</v>
      </c>
      <c r="D78" s="9"/>
      <c r="E78" s="9"/>
      <c r="F78" s="9"/>
      <c r="G78" s="63"/>
      <c r="H78" s="9"/>
      <c r="I78" s="32">
        <f>SUM(I37:I77)</f>
        <v>146545.56</v>
      </c>
      <c r="J78" s="32">
        <f>SUM(J37:J77)</f>
        <v>26.31</v>
      </c>
      <c r="K78" s="32">
        <f t="shared" ref="K78:N78" si="6">SUM(K37:K77)</f>
        <v>0</v>
      </c>
      <c r="L78" s="32">
        <f t="shared" si="6"/>
        <v>0</v>
      </c>
      <c r="M78" s="32">
        <f>SUM(M37:M77)</f>
        <v>260.20999999999998</v>
      </c>
      <c r="N78" s="32">
        <f t="shared" si="6"/>
        <v>0</v>
      </c>
      <c r="O78" s="32">
        <f>SUM(O37:O77)</f>
        <v>146832.07999999999</v>
      </c>
      <c r="P78" s="32">
        <f>SUM(P37:P77)</f>
        <v>9652.6999999999971</v>
      </c>
      <c r="Q78" s="32">
        <f t="shared" ref="Q78:S78" si="7">SUM(Q37:Q76)</f>
        <v>0</v>
      </c>
      <c r="R78" s="32">
        <f t="shared" si="7"/>
        <v>0</v>
      </c>
      <c r="S78" s="32">
        <f t="shared" si="7"/>
        <v>0</v>
      </c>
      <c r="T78" s="32">
        <f>SUM(T37:T77)</f>
        <v>137179.37999999998</v>
      </c>
      <c r="U78" s="9"/>
      <c r="V78" s="76"/>
      <c r="W78" s="75"/>
      <c r="X78" s="9"/>
      <c r="Y78" s="9"/>
      <c r="Z78" s="9"/>
      <c r="AA78" s="9"/>
      <c r="AB78" s="9"/>
    </row>
    <row r="79" spans="1:29" ht="15.75" x14ac:dyDescent="0.25">
      <c r="A79" s="9"/>
      <c r="B79" s="9"/>
      <c r="C79" s="9"/>
      <c r="D79" s="9"/>
      <c r="E79" s="9"/>
      <c r="F79" s="9"/>
      <c r="G79" s="9"/>
      <c r="H79" s="9"/>
      <c r="I79" s="10"/>
      <c r="J79" s="9"/>
      <c r="K79" s="9"/>
      <c r="L79" s="9"/>
      <c r="M79" s="9"/>
      <c r="N79" s="9"/>
      <c r="O79" s="9"/>
      <c r="P79" s="9"/>
      <c r="Q79" s="9"/>
      <c r="R79" s="9"/>
      <c r="S79" s="9"/>
      <c r="T79" s="10"/>
      <c r="U79" s="9"/>
      <c r="V79" s="9"/>
      <c r="W79" s="9"/>
      <c r="X79" s="9"/>
      <c r="Y79" s="9"/>
      <c r="Z79" s="9"/>
      <c r="AA79" s="9"/>
      <c r="AB79" s="9"/>
    </row>
    <row r="80" spans="1:29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V82" s="9"/>
      <c r="W82" s="9"/>
      <c r="X82" s="9"/>
      <c r="Y82" s="9"/>
      <c r="Z82" s="9"/>
      <c r="AA82" s="9"/>
      <c r="AB82" s="9"/>
    </row>
    <row r="83" spans="1:28" ht="15.75" x14ac:dyDescent="0.25">
      <c r="A83" s="9"/>
      <c r="B83" s="9"/>
      <c r="C83" s="9"/>
      <c r="D83" s="119" t="s">
        <v>180</v>
      </c>
      <c r="E83" s="119"/>
      <c r="F83" s="9"/>
      <c r="G83" s="9"/>
      <c r="H83" s="119" t="s">
        <v>181</v>
      </c>
      <c r="I83" s="119"/>
      <c r="J83" s="119"/>
      <c r="K83" s="119"/>
      <c r="L83" s="9"/>
      <c r="M83" s="9"/>
      <c r="N83" s="9"/>
      <c r="O83" s="119" t="s">
        <v>182</v>
      </c>
      <c r="P83" s="119"/>
      <c r="Q83" s="119"/>
      <c r="R83" s="11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x14ac:dyDescent="0.25">
      <c r="D84" s="119" t="s">
        <v>28</v>
      </c>
      <c r="E84" s="119"/>
      <c r="F84" s="9"/>
      <c r="G84" s="9"/>
      <c r="H84" s="119" t="s">
        <v>87</v>
      </c>
      <c r="I84" s="119"/>
      <c r="J84" s="119"/>
      <c r="K84" s="119"/>
      <c r="L84" s="9"/>
      <c r="M84" s="9"/>
      <c r="N84" s="9"/>
      <c r="O84" s="119" t="s">
        <v>45</v>
      </c>
      <c r="P84" s="119"/>
      <c r="Q84" s="119"/>
      <c r="R84" s="119"/>
      <c r="S84" s="9"/>
    </row>
    <row r="91" spans="1:28" ht="15.75" x14ac:dyDescent="0.25">
      <c r="T91" s="64" t="s">
        <v>224</v>
      </c>
      <c r="U91" s="65">
        <f>+T78+T19</f>
        <v>182917.16999999998</v>
      </c>
    </row>
  </sheetData>
  <mergeCells count="17">
    <mergeCell ref="B31:U31"/>
    <mergeCell ref="B32:U32"/>
    <mergeCell ref="B33:U33"/>
    <mergeCell ref="B1:U1"/>
    <mergeCell ref="B2:U2"/>
    <mergeCell ref="D26:E26"/>
    <mergeCell ref="H26:K26"/>
    <mergeCell ref="O26:R26"/>
    <mergeCell ref="D27:E27"/>
    <mergeCell ref="H27:K27"/>
    <mergeCell ref="O27:R27"/>
    <mergeCell ref="D83:E83"/>
    <mergeCell ref="H83:K83"/>
    <mergeCell ref="O83:R83"/>
    <mergeCell ref="D84:E84"/>
    <mergeCell ref="H84:K84"/>
    <mergeCell ref="O84:R84"/>
  </mergeCells>
  <pageMargins left="0.31496062992125984" right="0.31496062992125984" top="0.35433070866141736" bottom="0.35433070866141736" header="0" footer="0"/>
  <pageSetup paperSize="5" scale="50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Administrativos</vt:lpstr>
      <vt:lpstr>Fortalecimiento</vt:lpstr>
      <vt:lpstr>Fortalecimiento!Área_de_impresión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OFICILIA MAYOR</dc:creator>
  <cp:lastModifiedBy>Vaio</cp:lastModifiedBy>
  <cp:lastPrinted>2016-10-26T15:51:05Z</cp:lastPrinted>
  <dcterms:created xsi:type="dcterms:W3CDTF">2015-12-18T16:14:16Z</dcterms:created>
  <dcterms:modified xsi:type="dcterms:W3CDTF">2018-07-25T16:28:54Z</dcterms:modified>
</cp:coreProperties>
</file>