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OMINA 2017\DICIEMBRE\FINAL DICIEMBRE\"/>
    </mc:Choice>
  </mc:AlternateContent>
  <bookViews>
    <workbookView xWindow="120" yWindow="90" windowWidth="20640" windowHeight="11760" activeTab="1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Hoja2!$A$31:$U$80</definedName>
  </definedNames>
  <calcPr calcId="162913"/>
</workbook>
</file>

<file path=xl/calcChain.xml><?xml version="1.0" encoding="utf-8"?>
<calcChain xmlns="http://schemas.openxmlformats.org/spreadsheetml/2006/main">
  <c r="S212" i="1" l="1"/>
  <c r="R212" i="1"/>
  <c r="Q212" i="1"/>
  <c r="P212" i="1"/>
  <c r="N212" i="1"/>
  <c r="M212" i="1"/>
  <c r="L212" i="1"/>
  <c r="K212" i="1"/>
  <c r="J212" i="1"/>
  <c r="I212" i="1"/>
  <c r="O211" i="1"/>
  <c r="T211" i="1" s="1"/>
  <c r="O210" i="1"/>
  <c r="T210" i="1" s="1"/>
  <c r="O209" i="1"/>
  <c r="T209" i="1" s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T203" i="1" s="1"/>
  <c r="O202" i="1"/>
  <c r="T202" i="1" s="1"/>
  <c r="O201" i="1"/>
  <c r="T201" i="1" s="1"/>
  <c r="T212" i="1" l="1"/>
  <c r="O212" i="1"/>
  <c r="O62" i="2" l="1"/>
  <c r="T62" i="2" s="1"/>
  <c r="O61" i="2"/>
  <c r="T61" i="2" s="1"/>
  <c r="O60" i="2" l="1"/>
  <c r="T60" i="2" s="1"/>
  <c r="O79" i="1"/>
  <c r="T79" i="1" s="1"/>
  <c r="O58" i="2" l="1"/>
  <c r="T58" i="2" s="1"/>
  <c r="O59" i="2" l="1"/>
  <c r="T59" i="2" s="1"/>
  <c r="O57" i="2" l="1"/>
  <c r="T57" i="2" s="1"/>
  <c r="O56" i="2" l="1"/>
  <c r="T56" i="2" s="1"/>
  <c r="O55" i="2"/>
  <c r="T55" i="2" s="1"/>
  <c r="O54" i="2"/>
  <c r="T54" i="2" s="1"/>
  <c r="O53" i="2"/>
  <c r="T53" i="2" s="1"/>
  <c r="I183" i="1" l="1"/>
  <c r="J183" i="1"/>
  <c r="P183" i="1"/>
  <c r="P19" i="2"/>
  <c r="I19" i="2"/>
  <c r="P72" i="2"/>
  <c r="I72" i="2"/>
  <c r="M72" i="2"/>
  <c r="M120" i="1"/>
  <c r="M50" i="1"/>
  <c r="M36" i="1"/>
  <c r="O52" i="2"/>
  <c r="T52" i="2" s="1"/>
  <c r="O51" i="2"/>
  <c r="T51" i="2" s="1"/>
  <c r="O11" i="2"/>
  <c r="T11" i="2" s="1"/>
  <c r="O11" i="1" l="1"/>
  <c r="T11" i="1" s="1"/>
  <c r="S183" i="1" l="1"/>
  <c r="R183" i="1"/>
  <c r="N183" i="1"/>
  <c r="M183" i="1"/>
  <c r="K183" i="1"/>
  <c r="Q183" i="1"/>
  <c r="O182" i="1"/>
  <c r="T182" i="1" s="1"/>
  <c r="O43" i="2" l="1"/>
  <c r="T43" i="2" s="1"/>
  <c r="O50" i="2" l="1"/>
  <c r="T50" i="2" s="1"/>
  <c r="O66" i="2" l="1"/>
  <c r="T66" i="2" s="1"/>
  <c r="P151" i="1" l="1"/>
  <c r="J151" i="1"/>
  <c r="I151" i="1"/>
  <c r="O181" i="1" l="1"/>
  <c r="T181" i="1" s="1"/>
  <c r="O143" i="1" l="1"/>
  <c r="T143" i="1" s="1"/>
  <c r="O144" i="1"/>
  <c r="O145" i="1"/>
  <c r="O49" i="2" l="1"/>
  <c r="T49" i="2" s="1"/>
  <c r="N58" i="1"/>
  <c r="M58" i="1"/>
  <c r="M122" i="1" s="1"/>
  <c r="O48" i="2"/>
  <c r="T48" i="2" s="1"/>
  <c r="O65" i="2"/>
  <c r="T65" i="2" s="1"/>
  <c r="O64" i="2"/>
  <c r="T64" i="2" s="1"/>
  <c r="L58" i="1" l="1"/>
  <c r="Q72" i="2"/>
  <c r="S72" i="2"/>
  <c r="R72" i="2"/>
  <c r="K72" i="2"/>
  <c r="L72" i="2"/>
  <c r="N72" i="2"/>
  <c r="J72" i="2"/>
  <c r="O71" i="2"/>
  <c r="T71" i="2" s="1"/>
  <c r="O180" i="1"/>
  <c r="T180" i="1" s="1"/>
  <c r="L19" i="2" l="1"/>
  <c r="N19" i="2"/>
  <c r="M19" i="2"/>
  <c r="J19" i="2"/>
  <c r="K19" i="2"/>
  <c r="L36" i="1" l="1"/>
  <c r="L50" i="1"/>
  <c r="K58" i="1"/>
  <c r="L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T74" i="1"/>
  <c r="O54" i="1"/>
  <c r="O55" i="1"/>
  <c r="O56" i="1"/>
  <c r="O57" i="1"/>
  <c r="O53" i="1"/>
  <c r="O40" i="1"/>
  <c r="O41" i="1"/>
  <c r="O42" i="1"/>
  <c r="O43" i="1"/>
  <c r="O44" i="1"/>
  <c r="O45" i="1"/>
  <c r="O46" i="1"/>
  <c r="O47" i="1"/>
  <c r="O48" i="1"/>
  <c r="O49" i="1"/>
  <c r="O39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6" i="1"/>
  <c r="L122" i="1" l="1"/>
  <c r="O120" i="1"/>
  <c r="T73" i="1"/>
  <c r="O179" i="1"/>
  <c r="T179" i="1" s="1"/>
  <c r="T82" i="1" l="1"/>
  <c r="O12" i="2"/>
  <c r="T12" i="2" s="1"/>
  <c r="O178" i="1" l="1"/>
  <c r="T178" i="1" s="1"/>
  <c r="O47" i="2" l="1"/>
  <c r="T47" i="2" s="1"/>
  <c r="O46" i="2"/>
  <c r="T46" i="2" s="1"/>
  <c r="P58" i="1" l="1"/>
  <c r="J58" i="1"/>
  <c r="I58" i="1"/>
  <c r="T57" i="1"/>
  <c r="O45" i="2"/>
  <c r="T45" i="2" s="1"/>
  <c r="O44" i="2"/>
  <c r="T44" i="2" s="1"/>
  <c r="O42" i="2"/>
  <c r="T42" i="2" s="1"/>
  <c r="O177" i="1"/>
  <c r="T177" i="1" s="1"/>
  <c r="Q19" i="2" l="1"/>
  <c r="T70" i="1"/>
  <c r="I120" i="1"/>
  <c r="J120" i="1"/>
  <c r="P120" i="1"/>
  <c r="P50" i="1"/>
  <c r="I50" i="1"/>
  <c r="P36" i="1"/>
  <c r="I36" i="1"/>
  <c r="T113" i="1"/>
  <c r="T114" i="1"/>
  <c r="T112" i="1"/>
  <c r="T111" i="1"/>
  <c r="T100" i="1"/>
  <c r="T98" i="1"/>
  <c r="T96" i="1"/>
  <c r="T119" i="1"/>
  <c r="T106" i="1"/>
  <c r="T83" i="1"/>
  <c r="T107" i="1"/>
  <c r="T118" i="1" l="1"/>
  <c r="T103" i="1"/>
  <c r="T117" i="1"/>
  <c r="T56" i="1"/>
  <c r="T109" i="1"/>
  <c r="T99" i="1"/>
  <c r="O18" i="2"/>
  <c r="T18" i="2" s="1"/>
  <c r="T28" i="1"/>
  <c r="T27" i="1" l="1"/>
  <c r="O6" i="2" l="1"/>
  <c r="T6" i="2" s="1"/>
  <c r="T31" i="1"/>
  <c r="T88" i="1"/>
  <c r="T62" i="1"/>
  <c r="O70" i="2" l="1"/>
  <c r="T70" i="2" s="1"/>
  <c r="O69" i="2"/>
  <c r="T69" i="2" s="1"/>
  <c r="O68" i="2"/>
  <c r="T68" i="2" s="1"/>
  <c r="O67" i="2"/>
  <c r="T67" i="2" s="1"/>
  <c r="O176" i="1" l="1"/>
  <c r="T176" i="1" s="1"/>
  <c r="O37" i="2" l="1"/>
  <c r="O38" i="2"/>
  <c r="T38" i="2" s="1"/>
  <c r="O39" i="2"/>
  <c r="T39" i="2" s="1"/>
  <c r="O40" i="2"/>
  <c r="T40" i="2" s="1"/>
  <c r="O41" i="2"/>
  <c r="T41" i="2" s="1"/>
  <c r="O63" i="2"/>
  <c r="T63" i="2" s="1"/>
  <c r="Q120" i="1"/>
  <c r="R120" i="1"/>
  <c r="S120" i="1"/>
  <c r="O72" i="2" l="1"/>
  <c r="T37" i="2"/>
  <c r="T72" i="2" l="1"/>
  <c r="I122" i="1"/>
  <c r="P122" i="1"/>
  <c r="S50" i="1"/>
  <c r="R50" i="1"/>
  <c r="Q50" i="1"/>
  <c r="N50" i="1"/>
  <c r="K50" i="1"/>
  <c r="J50" i="1"/>
  <c r="N36" i="1"/>
  <c r="K36" i="1"/>
  <c r="J36" i="1"/>
  <c r="T45" i="1"/>
  <c r="K122" i="1" l="1"/>
  <c r="J122" i="1"/>
  <c r="T95" i="1" l="1"/>
  <c r="O172" i="1" l="1"/>
  <c r="T172" i="1" s="1"/>
  <c r="O7" i="2"/>
  <c r="T7" i="2" l="1"/>
  <c r="O10" i="2" l="1"/>
  <c r="T10" i="2" s="1"/>
  <c r="T46" i="1" l="1"/>
  <c r="T72" i="1" l="1"/>
  <c r="T30" i="1"/>
  <c r="T94" i="1"/>
  <c r="T92" i="1"/>
  <c r="T91" i="1"/>
  <c r="T90" i="1"/>
  <c r="T93" i="1" l="1"/>
  <c r="T85" i="1"/>
  <c r="T66" i="1" l="1"/>
  <c r="T65" i="1"/>
  <c r="T63" i="1"/>
  <c r="T54" i="1"/>
  <c r="T33" i="1"/>
  <c r="T9" i="1" l="1"/>
  <c r="O171" i="1"/>
  <c r="T171" i="1" s="1"/>
  <c r="O173" i="1"/>
  <c r="T173" i="1" s="1"/>
  <c r="O174" i="1"/>
  <c r="T174" i="1" s="1"/>
  <c r="O175" i="1"/>
  <c r="T175" i="1" s="1"/>
  <c r="O170" i="1"/>
  <c r="O138" i="1"/>
  <c r="T138" i="1" s="1"/>
  <c r="O139" i="1"/>
  <c r="T139" i="1" s="1"/>
  <c r="O140" i="1"/>
  <c r="T140" i="1" s="1"/>
  <c r="O141" i="1"/>
  <c r="T141" i="1" s="1"/>
  <c r="O142" i="1"/>
  <c r="T142" i="1" s="1"/>
  <c r="T144" i="1"/>
  <c r="T145" i="1"/>
  <c r="O146" i="1"/>
  <c r="T146" i="1" s="1"/>
  <c r="O147" i="1"/>
  <c r="T147" i="1" s="1"/>
  <c r="O148" i="1"/>
  <c r="T148" i="1" s="1"/>
  <c r="O149" i="1"/>
  <c r="T149" i="1" s="1"/>
  <c r="O150" i="1"/>
  <c r="T150" i="1" s="1"/>
  <c r="O137" i="1"/>
  <c r="K151" i="1"/>
  <c r="M151" i="1"/>
  <c r="N151" i="1"/>
  <c r="Q151" i="1"/>
  <c r="R151" i="1"/>
  <c r="S151" i="1"/>
  <c r="T64" i="1"/>
  <c r="T67" i="1"/>
  <c r="T68" i="1"/>
  <c r="T69" i="1"/>
  <c r="T71" i="1"/>
  <c r="T75" i="1"/>
  <c r="T76" i="1"/>
  <c r="T77" i="1"/>
  <c r="T78" i="1"/>
  <c r="T80" i="1"/>
  <c r="T81" i="1"/>
  <c r="T84" i="1"/>
  <c r="T87" i="1"/>
  <c r="T89" i="1"/>
  <c r="T97" i="1"/>
  <c r="T101" i="1"/>
  <c r="T102" i="1"/>
  <c r="T104" i="1"/>
  <c r="T105" i="1"/>
  <c r="T108" i="1"/>
  <c r="T110" i="1"/>
  <c r="T115" i="1"/>
  <c r="T116" i="1"/>
  <c r="T61" i="1"/>
  <c r="T55" i="1"/>
  <c r="Q58" i="1"/>
  <c r="R58" i="1"/>
  <c r="S58" i="1"/>
  <c r="Q36" i="1"/>
  <c r="R36" i="1"/>
  <c r="S36" i="1"/>
  <c r="T40" i="1"/>
  <c r="T41" i="1"/>
  <c r="T42" i="1"/>
  <c r="T43" i="1"/>
  <c r="T44" i="1"/>
  <c r="T47" i="1"/>
  <c r="T48" i="1"/>
  <c r="T49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35" i="1"/>
  <c r="O183" i="1" l="1"/>
  <c r="O151" i="1"/>
  <c r="O58" i="1"/>
  <c r="T6" i="1"/>
  <c r="T36" i="1" s="1"/>
  <c r="O36" i="1"/>
  <c r="O50" i="1"/>
  <c r="T86" i="1"/>
  <c r="T120" i="1" s="1"/>
  <c r="S122" i="1"/>
  <c r="R122" i="1"/>
  <c r="Q122" i="1"/>
  <c r="T170" i="1"/>
  <c r="T183" i="1" s="1"/>
  <c r="T53" i="1"/>
  <c r="T58" i="1" s="1"/>
  <c r="T137" i="1"/>
  <c r="T151" i="1" s="1"/>
  <c r="N122" i="1"/>
  <c r="T39" i="1"/>
  <c r="T50" i="1" s="1"/>
  <c r="S19" i="2"/>
  <c r="R19" i="2"/>
  <c r="O17" i="2"/>
  <c r="T17" i="2" s="1"/>
  <c r="O16" i="2"/>
  <c r="T16" i="2" s="1"/>
  <c r="O15" i="2"/>
  <c r="T15" i="2" s="1"/>
  <c r="O14" i="2"/>
  <c r="O13" i="2"/>
  <c r="T13" i="2" s="1"/>
  <c r="O9" i="2"/>
  <c r="O8" i="2"/>
  <c r="T14" i="2" l="1"/>
  <c r="O19" i="2"/>
  <c r="O122" i="1"/>
  <c r="T9" i="2"/>
  <c r="T8" i="2"/>
  <c r="T122" i="1"/>
  <c r="T19" i="2" l="1"/>
  <c r="U85" i="2" s="1"/>
</calcChain>
</file>

<file path=xl/sharedStrings.xml><?xml version="1.0" encoding="utf-8"?>
<sst xmlns="http://schemas.openxmlformats.org/spreadsheetml/2006/main" count="1590" uniqueCount="563">
  <si>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</si>
  <si>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</si>
  <si>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</si>
  <si>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</si>
  <si>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</si>
  <si>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</si>
  <si>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</si>
  <si>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</si>
  <si>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</si>
  <si>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</si>
  <si>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</si>
  <si>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</si>
  <si>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</si>
  <si>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</si>
  <si>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</si>
  <si>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</si>
  <si>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</si>
  <si>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</si>
  <si>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</si>
  <si>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</si>
  <si>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</si>
  <si>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</si>
  <si>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</si>
  <si>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</si>
  <si>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</si>
  <si>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</si>
  <si>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</si>
  <si>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</si>
  <si>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</si>
  <si>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</si>
  <si>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</si>
  <si>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</si>
  <si>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</si>
  <si>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</si>
  <si>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</si>
  <si>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</si>
  <si>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</si>
  <si>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</si>
  <si>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</si>
  <si>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</si>
  <si>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</si>
  <si>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</si>
  <si>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</si>
  <si>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</si>
  <si>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</si>
  <si>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</si>
  <si>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</si>
  <si>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</si>
  <si>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</si>
  <si>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</si>
  <si>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</si>
  <si>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</si>
  <si>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</si>
  <si>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</si>
  <si>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</si>
  <si>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</si>
  <si>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</si>
  <si>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</si>
  <si>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</si>
  <si>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</si>
  <si>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</si>
  <si>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</si>
  <si>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</si>
  <si>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</si>
  <si>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</si>
  <si>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</si>
  <si>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</si>
  <si>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</si>
  <si>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</si>
  <si>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</si>
  <si>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</si>
  <si>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</si>
  <si>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</si>
  <si>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</si>
  <si>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</si>
  <si>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</si>
  <si>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</si>
  <si>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</si>
  <si>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</si>
  <si>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</si>
  <si>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</si>
  <si>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</si>
  <si>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</si>
  <si>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</si>
  <si>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</si>
  <si>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</si>
  <si>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</si>
  <si>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</si>
  <si>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</si>
  <si>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</si>
  <si>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</si>
  <si>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</si>
  <si>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</si>
  <si>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</si>
  <si>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</si>
  <si>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</si>
  <si>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</si>
  <si>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</si>
  <si>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</si>
  <si>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</si>
  <si>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</si>
  <si>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</si>
  <si>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</si>
  <si>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</si>
  <si>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</si>
  <si>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</si>
  <si>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</si>
  <si>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</si>
  <si>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</si>
  <si>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</si>
  <si>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</si>
  <si>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</si>
  <si>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</si>
  <si>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</si>
  <si>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</si>
  <si>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</si>
  <si>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</si>
  <si>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</si>
  <si>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</si>
  <si>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</si>
  <si>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</si>
  <si>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</si>
  <si>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</si>
  <si>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</si>
  <si>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</si>
  <si>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</si>
  <si>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</si>
  <si>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</si>
  <si>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</si>
  <si>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</si>
  <si>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</si>
  <si>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</si>
  <si>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</si>
  <si>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</si>
  <si>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</si>
  <si>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</si>
  <si>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</si>
  <si>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</si>
  <si>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</si>
  <si>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</si>
  <si>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</si>
  <si>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</si>
  <si>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</si>
  <si>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</si>
  <si>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</si>
  <si>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</si>
  <si>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</si>
  <si>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</si>
  <si>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</si>
  <si>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</si>
  <si>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</si>
  <si>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</si>
  <si>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</si>
  <si>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</si>
  <si>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</si>
  <si>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</si>
  <si>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</si>
  <si>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</si>
  <si>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</si>
  <si>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</si>
  <si>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</si>
  <si>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</si>
  <si>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</si>
  <si>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</si>
  <si>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</si>
  <si>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</si>
  <si>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</si>
  <si>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</si>
  <si>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</si>
  <si>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</si>
  <si>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</si>
  <si>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</si>
  <si>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</si>
  <si>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</si>
  <si>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</si>
  <si>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</si>
  <si>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</si>
  <si>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</si>
  <si>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</si>
  <si>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</si>
  <si>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</si>
  <si>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</si>
  <si>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</si>
  <si>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</si>
  <si>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</si>
  <si>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</si>
  <si>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</si>
  <si>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</si>
  <si>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</si>
  <si>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</si>
  <si>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</si>
  <si>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</si>
  <si>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</si>
  <si>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</si>
  <si>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</si>
  <si>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</si>
  <si>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</si>
  <si>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</si>
  <si>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</si>
  <si>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</si>
  <si>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</si>
  <si>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</si>
  <si>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</si>
  <si>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</si>
  <si>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</si>
  <si>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</si>
  <si>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</si>
  <si>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</si>
  <si>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</si>
  <si>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</si>
  <si>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</si>
  <si>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</si>
  <si>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</si>
  <si>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</si>
  <si>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</si>
  <si>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</si>
  <si>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</si>
  <si>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</si>
  <si>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</si>
  <si>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</si>
  <si>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</si>
  <si>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</si>
  <si>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</si>
  <si>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</si>
  <si>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</si>
  <si>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</si>
  <si>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</si>
  <si>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</si>
  <si>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</si>
  <si>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</si>
  <si>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</si>
  <si>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</si>
  <si>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</si>
  <si>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</si>
  <si>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</si>
  <si>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</si>
  <si>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</si>
  <si>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</si>
  <si>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</si>
  <si>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</si>
  <si>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</si>
  <si>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BERNARDINO HERNANDEZ GARCIA</t>
  </si>
  <si>
    <t>PEDRO CASTELLANOS CERNA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</si>
  <si>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</si>
  <si>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</si>
  <si>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</si>
  <si>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</si>
  <si>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</si>
  <si>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</si>
  <si>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</si>
  <si>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</si>
  <si>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</si>
  <si>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</si>
  <si>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</si>
  <si>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</si>
  <si>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</si>
  <si>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</si>
  <si>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</si>
  <si>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</si>
  <si>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</si>
  <si>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</si>
  <si>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</si>
  <si>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</si>
  <si>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</si>
  <si>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</si>
  <si>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</si>
  <si>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</si>
  <si>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</si>
  <si>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</si>
  <si>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</si>
  <si>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</si>
  <si>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</si>
  <si>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</si>
  <si>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</si>
  <si>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</si>
  <si>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</si>
  <si>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</si>
  <si>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</si>
  <si>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</si>
  <si>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</si>
  <si>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</si>
  <si>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</si>
  <si>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</si>
  <si>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</si>
  <si>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</si>
  <si>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</si>
  <si>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</si>
  <si>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</si>
  <si>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</si>
  <si>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</si>
  <si>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</si>
  <si>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</si>
  <si>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</si>
  <si>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</si>
  <si>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</si>
  <si>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</si>
  <si>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</si>
  <si>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</si>
  <si>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</si>
  <si>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</si>
  <si>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</si>
  <si>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</si>
  <si>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</si>
  <si>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</si>
  <si>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</si>
  <si>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</si>
  <si>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</si>
  <si>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</si>
  <si>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</si>
  <si>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</si>
  <si>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</si>
  <si>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</si>
  <si>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</si>
  <si>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</si>
  <si>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</si>
  <si>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</si>
  <si>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</si>
  <si>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</si>
  <si>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</si>
  <si>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</si>
  <si>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</si>
  <si>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</si>
  <si>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</si>
  <si>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</si>
  <si>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</si>
  <si>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</si>
  <si>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</si>
  <si>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</si>
  <si>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</si>
  <si>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</si>
  <si>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</si>
  <si>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</si>
  <si>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</si>
  <si>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</si>
  <si>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</si>
  <si>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</si>
  <si>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</si>
  <si>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</si>
  <si>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</si>
  <si>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</si>
  <si>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</si>
  <si>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</si>
  <si>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</si>
  <si>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ROBERTO CARLOS CARDENAS BECERRA</t>
  </si>
  <si>
    <t>11 DE FEBRERO 2016</t>
  </si>
  <si>
    <t>DIRECTOR</t>
  </si>
  <si>
    <t>16 DE AGOSTO 2015</t>
  </si>
  <si>
    <t xml:space="preserve">01 DE OCTUBRE 2015 </t>
  </si>
  <si>
    <t xml:space="preserve">ANGEL CRUZ CABRERA </t>
  </si>
  <si>
    <t>JSP-02-02015-18/03</t>
  </si>
  <si>
    <t>MARTHA GOMEZ SUAREZ</t>
  </si>
  <si>
    <t>ALEJANDRO MEDINA URENDA</t>
  </si>
  <si>
    <t>03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</si>
  <si>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</si>
  <si>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</si>
  <si>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</si>
  <si>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</si>
  <si>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</si>
  <si>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</si>
  <si>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</si>
  <si>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</si>
  <si>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</si>
  <si>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</si>
  <si>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</si>
  <si>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</si>
  <si>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</si>
  <si>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</si>
  <si>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</si>
  <si>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</si>
  <si>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</si>
  <si>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</si>
  <si>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</si>
  <si>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</si>
  <si>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</si>
  <si>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</si>
  <si>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</si>
  <si>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</si>
  <si>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</si>
  <si>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</si>
  <si>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</si>
  <si>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</si>
  <si>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</si>
  <si>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</si>
  <si>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</si>
  <si>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</si>
  <si>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JAVIER GARCIA MUÑOZ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</si>
  <si>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</si>
  <si>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</si>
  <si>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</si>
  <si>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</si>
  <si>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</si>
  <si>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</si>
  <si>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</si>
  <si>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</si>
  <si>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</si>
  <si>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</si>
  <si>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</si>
  <si>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</si>
  <si>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</si>
  <si>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</si>
  <si>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</si>
  <si>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</si>
  <si>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</si>
  <si>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</si>
  <si>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</si>
  <si>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</si>
  <si>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</si>
  <si>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</si>
  <si>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</si>
  <si>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</si>
  <si>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</si>
  <si>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</si>
  <si>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</si>
  <si>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</si>
  <si>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</si>
  <si>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</si>
  <si>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</si>
  <si>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</si>
  <si>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</si>
  <si>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</si>
  <si>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</si>
  <si>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</si>
  <si>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</si>
  <si>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</si>
  <si>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</si>
  <si>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</si>
  <si>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</si>
  <si>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</si>
  <si>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</si>
  <si>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</si>
  <si>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</si>
  <si>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</si>
  <si>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</si>
  <si>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</si>
  <si>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</si>
  <si>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</si>
  <si>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</si>
  <si>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</si>
  <si>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</si>
  <si>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</si>
  <si>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</si>
  <si>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</si>
  <si>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</si>
  <si>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</si>
  <si>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</si>
  <si>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</si>
  <si>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</si>
  <si>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</si>
  <si>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</si>
  <si>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</si>
  <si>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</si>
  <si>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</si>
  <si>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</si>
  <si>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</si>
  <si>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</si>
  <si>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</si>
  <si>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</si>
  <si>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</si>
  <si>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</si>
  <si>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</si>
  <si>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</si>
  <si>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</si>
  <si>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</si>
  <si>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</si>
  <si>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OMAR ALBERTO ARIAS REYES</t>
  </si>
  <si>
    <t>SERGIO GUZMAN MEJIA</t>
  </si>
  <si>
    <t>20 DE ENERO 2017</t>
  </si>
  <si>
    <t>EYMARD CUITLAHUAC BENITEZ LLAMAS</t>
  </si>
  <si>
    <t>ELVIRA CAMPOS GUTIERREZ</t>
  </si>
  <si>
    <t>ALBAÑIL</t>
  </si>
  <si>
    <t>MARTIN SALVADOR SENTENO GOLLAZ</t>
  </si>
  <si>
    <t>03 DE MARZO 2017</t>
  </si>
  <si>
    <t>DAVID PEREZ GARCIA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</si>
  <si>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</si>
  <si>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</si>
  <si>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</si>
  <si>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</si>
  <si>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</si>
  <si>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</si>
  <si>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</si>
  <si>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</si>
  <si>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</si>
  <si>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</si>
  <si>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</si>
  <si>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</si>
  <si>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</si>
  <si>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</si>
  <si>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</si>
  <si>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</si>
  <si>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</si>
  <si>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</si>
  <si>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</si>
  <si>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</si>
  <si>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06 DE ABRIL 2017</t>
  </si>
  <si>
    <t>PEDRO PEREZ DAVILA</t>
  </si>
  <si>
    <t>20 DE ABRIL 2017</t>
  </si>
  <si>
    <t>JOEL VALDIVIA BARBA</t>
  </si>
  <si>
    <t>J. JESUS MORALES SANCHEZ</t>
  </si>
  <si>
    <t>JAZMIN HERNANDEZ HERMOSILLO</t>
  </si>
  <si>
    <t>18 DE MAYO 2017</t>
  </si>
  <si>
    <t xml:space="preserve">OFICIAL </t>
  </si>
  <si>
    <t>OMAR MENDOZA MORALES</t>
  </si>
  <si>
    <t>17 DE MAYO 2017</t>
  </si>
  <si>
    <t>LUIS DAVID ALMEIDA RENDON</t>
  </si>
  <si>
    <t>POLICIA DE LINEA (ADSCRITO AL AREA DE PRESIDENCIA)</t>
  </si>
  <si>
    <t>JOSE ALFREDO SANCHEZ RODRIGUEZ</t>
  </si>
  <si>
    <t>20 DE JUNIO 2017</t>
  </si>
  <si>
    <t>COMANDANTE EN TURNO EVENTUAL</t>
  </si>
  <si>
    <t>JOSE GUADALUPE ZAVALZA GARRIDO</t>
  </si>
  <si>
    <t>13 DE ENERO 2017</t>
  </si>
  <si>
    <t>BEATRIS VELAZQUEZ BELTRAN</t>
  </si>
  <si>
    <t>01 DE JULIO 2017</t>
  </si>
  <si>
    <t>LIZBETH ALEJANDRA SALAZAR VENEGAS</t>
  </si>
  <si>
    <t>ERIK JAFET LARIOS ALVAREZ</t>
  </si>
  <si>
    <t>ARCHIVISTA</t>
  </si>
  <si>
    <t>JPM-02-02015-18/03</t>
  </si>
  <si>
    <t xml:space="preserve">LUIS CARLOS PRECIADO MEDINA </t>
  </si>
  <si>
    <t>JSP-08-02015-18/03</t>
  </si>
  <si>
    <t>29 DE FEBRERO 2016</t>
  </si>
  <si>
    <t>ANGEL FRANCISCO HUERTA GONZALEZ</t>
  </si>
  <si>
    <t>04 DE JULIO 2017</t>
  </si>
  <si>
    <t>HUMBERTO ALEJANDRO ROCHA PERFECTO</t>
  </si>
  <si>
    <t>MARCIAL SANABRIA MORA</t>
  </si>
  <si>
    <t>DANIEL CARDENAS MARQUEZ</t>
  </si>
  <si>
    <t>28 DE JULIO 2017</t>
  </si>
  <si>
    <t>BRIAN ISRAEL VALDIVIA HERNANDEZ</t>
  </si>
  <si>
    <t>03 DE AGOSTO 2017</t>
  </si>
  <si>
    <t>09 DE AGOSTO 2017</t>
  </si>
  <si>
    <t>DANIEL DE ANDA ANGEL</t>
  </si>
  <si>
    <t>01 DE AGOSTO 2017</t>
  </si>
  <si>
    <t>BEATRIZ VITAL RODRIGUEZ</t>
  </si>
  <si>
    <t>ADAN GARCIA CONTRERAS</t>
  </si>
  <si>
    <t>28 DE AGOSTO 2017</t>
  </si>
  <si>
    <t>HECTOR MARIO AARON CHAVEZ GONZALEZ</t>
  </si>
  <si>
    <t>18 DE OCTUBRE 2017</t>
  </si>
  <si>
    <t>JUAN GABRIEL ROJAS NOVOA</t>
  </si>
  <si>
    <t>10 DE OCTUBRE 2017</t>
  </si>
  <si>
    <t>MANUEL JESUS RUIZ OROZCO</t>
  </si>
  <si>
    <t>JSM-07-02015-18/03</t>
  </si>
  <si>
    <t>01 DE JULIO 2013</t>
  </si>
  <si>
    <t>LUIS ARMANDO GOMEZ GOMEZ</t>
  </si>
  <si>
    <t>5112-200-202</t>
  </si>
  <si>
    <t>17 DE NOVIEMBRE 2017</t>
  </si>
  <si>
    <t>EMMANUEL VELAZQUEZ MARTINEZ</t>
  </si>
  <si>
    <t>JANETTE ELIZABETH FLORES BRISEÑO</t>
  </si>
  <si>
    <t>8 DE DICIEMBRE 2017</t>
  </si>
  <si>
    <t>NOMINA CORRESPONDIENTE DEL 16 AL 31 DE DICIEMBRE DE 2017</t>
  </si>
  <si>
    <t xml:space="preserve">TALLERISTAS </t>
  </si>
  <si>
    <t>JOSE LEOBARDO ESPARZA RAZO</t>
  </si>
  <si>
    <t xml:space="preserve">TALLERISTA </t>
  </si>
  <si>
    <t xml:space="preserve">CASA DE LA CULTURA </t>
  </si>
  <si>
    <t>ALVARO SOLORZANO CARBAJAL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</si>
  <si>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</si>
  <si>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</si>
  <si>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</si>
  <si>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</si>
  <si>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</si>
  <si>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</si>
  <si>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</si>
  <si>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ISMENI MARIBEL RUIZ MUÑOZ</t>
  </si>
  <si>
    <t>VICTOR MARTIN LARA MARTINEZ</t>
  </si>
  <si>
    <t>NOMINA CORRESPONDIENTE DEL 01 AL 31 DE DICIEMBRE DE 2017</t>
  </si>
  <si>
    <t>28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</si>
</sst>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K220"/>
  <sheetViews>
    <sheetView topLeftCell="A70" zoomScale="70" zoomScaleNormal="70" workbookViewId="0">
      <selection activeCell="AD197" sqref="AD197:AG220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34" ht="15.75" x14ac:dyDescent="0.25">
      <c r="B2" s="65" t="s">
        <v>546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34" ht="15.75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266</v>
      </c>
      <c r="H6" s="3" t="s">
        <v>28</v>
      </c>
      <c r="I6" s="8">
        <v>25985</v>
      </c>
      <c r="J6" s="16"/>
      <c r="K6" s="27"/>
      <c r="L6" s="57"/>
      <c r="O6" s="27">
        <f>I6+J6+K6+L6+M6+N6</f>
        <v>25985</v>
      </c>
      <c r="P6" s="16">
        <v>5980.18</v>
      </c>
      <c r="T6" s="27">
        <f>SUM(O6-P6-Q6-R6-S6)</f>
        <v>20004.82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36</v>
      </c>
      <c r="G7" s="3" t="s">
        <v>267</v>
      </c>
      <c r="H7" s="3" t="s">
        <v>33</v>
      </c>
      <c r="I7" s="8">
        <v>2866.5</v>
      </c>
      <c r="J7" s="16"/>
      <c r="K7" s="27"/>
      <c r="L7" s="57"/>
      <c r="M7" s="27"/>
      <c r="O7" s="27">
        <f t="shared" ref="O7:O35" si="0">I7+J7+K7+L7+M7+N7</f>
        <v>2866.5</v>
      </c>
      <c r="P7" s="16">
        <v>62.44</v>
      </c>
      <c r="T7" s="27">
        <f t="shared" ref="T7:T35" si="1">SUM(O7-P7-Q7-R7-S7)</f>
        <v>2804.06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37</v>
      </c>
      <c r="D8" s="2" t="s">
        <v>38</v>
      </c>
      <c r="E8" s="2" t="s">
        <v>39</v>
      </c>
      <c r="F8" s="3" t="s">
        <v>27</v>
      </c>
      <c r="G8" s="3" t="s">
        <v>403</v>
      </c>
      <c r="H8" s="3" t="s">
        <v>28</v>
      </c>
      <c r="I8" s="8">
        <v>14700</v>
      </c>
      <c r="J8" s="16"/>
      <c r="K8" s="27"/>
      <c r="L8" s="57"/>
      <c r="O8" s="27">
        <f t="shared" si="0"/>
        <v>14700</v>
      </c>
      <c r="P8" s="16">
        <v>2688.75</v>
      </c>
      <c r="T8" s="27">
        <f t="shared" si="1"/>
        <v>12011.25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134</v>
      </c>
      <c r="D9" s="2" t="s">
        <v>32</v>
      </c>
      <c r="E9" s="2" t="s">
        <v>39</v>
      </c>
      <c r="F9" s="3" t="s">
        <v>36</v>
      </c>
      <c r="G9" s="3" t="s">
        <v>404</v>
      </c>
      <c r="H9" s="3" t="s">
        <v>33</v>
      </c>
      <c r="I9" s="8">
        <v>3391.5</v>
      </c>
      <c r="J9" s="16"/>
      <c r="K9" s="27"/>
      <c r="L9" s="57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0"/>
      <c r="V9" s="45"/>
      <c r="W9" s="9"/>
      <c r="X9" s="26" t="s">
        <v>135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40</v>
      </c>
      <c r="D10" s="2" t="s">
        <v>41</v>
      </c>
      <c r="E10" s="2" t="s">
        <v>42</v>
      </c>
      <c r="F10" s="3" t="s">
        <v>36</v>
      </c>
      <c r="G10" s="3" t="s">
        <v>268</v>
      </c>
      <c r="H10" s="3" t="s">
        <v>28</v>
      </c>
      <c r="I10" s="8">
        <v>11000</v>
      </c>
      <c r="J10" s="16"/>
      <c r="K10" s="27"/>
      <c r="L10" s="57"/>
      <c r="O10" s="27">
        <f t="shared" si="0"/>
        <v>11000</v>
      </c>
      <c r="P10" s="16">
        <v>1818.51</v>
      </c>
      <c r="T10" s="27">
        <f t="shared" si="1"/>
        <v>9181.49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513</v>
      </c>
      <c r="D11" s="2" t="s">
        <v>514</v>
      </c>
      <c r="E11" s="2" t="s">
        <v>42</v>
      </c>
      <c r="F11" s="3" t="s">
        <v>36</v>
      </c>
      <c r="G11" s="3" t="s">
        <v>515</v>
      </c>
      <c r="H11" s="3" t="s">
        <v>33</v>
      </c>
      <c r="I11" s="8">
        <v>2000</v>
      </c>
      <c r="J11" s="16">
        <v>71.72</v>
      </c>
      <c r="K11" s="27"/>
      <c r="L11" s="57"/>
      <c r="O11" s="27">
        <f t="shared" si="0"/>
        <v>2071.7199999999998</v>
      </c>
      <c r="P11" s="16"/>
      <c r="T11" s="27">
        <f t="shared" si="1"/>
        <v>2071.7199999999998</v>
      </c>
      <c r="U11" s="26"/>
      <c r="V11" s="19"/>
      <c r="W11" s="26"/>
      <c r="X11" s="26" t="s">
        <v>414</v>
      </c>
      <c r="Z11" s="26" t="s">
        <v>30</v>
      </c>
    </row>
    <row r="12" spans="2:34" ht="15.75" x14ac:dyDescent="0.25">
      <c r="B12" s="26">
        <v>7</v>
      </c>
      <c r="C12" s="1" t="s">
        <v>43</v>
      </c>
      <c r="D12" s="2" t="s">
        <v>44</v>
      </c>
      <c r="E12" s="2" t="s">
        <v>45</v>
      </c>
      <c r="F12" s="3" t="s">
        <v>27</v>
      </c>
      <c r="G12" s="3" t="s">
        <v>405</v>
      </c>
      <c r="H12" s="3" t="s">
        <v>28</v>
      </c>
      <c r="I12" s="8">
        <v>12070.3</v>
      </c>
      <c r="J12" s="16"/>
      <c r="K12" s="27"/>
      <c r="L12" s="57"/>
      <c r="O12" s="27">
        <f t="shared" si="0"/>
        <v>12070.3</v>
      </c>
      <c r="P12" s="16">
        <v>2070.25</v>
      </c>
      <c r="T12" s="27">
        <f t="shared" si="1"/>
        <v>10000.049999999999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46</v>
      </c>
      <c r="D13" s="2" t="s">
        <v>44</v>
      </c>
      <c r="E13" s="2" t="s">
        <v>45</v>
      </c>
      <c r="F13" s="3" t="s">
        <v>27</v>
      </c>
      <c r="G13" s="3" t="s">
        <v>406</v>
      </c>
      <c r="H13" s="3" t="s">
        <v>28</v>
      </c>
      <c r="I13" s="8">
        <v>12070.3</v>
      </c>
      <c r="J13" s="16"/>
      <c r="K13" s="27"/>
      <c r="L13" s="57"/>
      <c r="O13" s="27">
        <f t="shared" si="0"/>
        <v>12070.3</v>
      </c>
      <c r="P13" s="16">
        <v>2070.25</v>
      </c>
      <c r="T13" s="27">
        <f t="shared" si="1"/>
        <v>10000.049999999999</v>
      </c>
      <c r="U13" s="31"/>
      <c r="V13" s="9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47</v>
      </c>
      <c r="D14" s="2" t="s">
        <v>44</v>
      </c>
      <c r="E14" s="2" t="s">
        <v>45</v>
      </c>
      <c r="F14" s="3" t="s">
        <v>27</v>
      </c>
      <c r="G14" s="3" t="s">
        <v>269</v>
      </c>
      <c r="H14" s="3" t="s">
        <v>28</v>
      </c>
      <c r="I14" s="8">
        <v>12070.3</v>
      </c>
      <c r="J14" s="16"/>
      <c r="K14" s="27"/>
      <c r="L14" s="57"/>
      <c r="O14" s="27">
        <f t="shared" si="0"/>
        <v>12070.3</v>
      </c>
      <c r="P14" s="16">
        <v>2070.25</v>
      </c>
      <c r="T14" s="27">
        <f>SUM(O14-P14-Q14-R14-S14)</f>
        <v>10000.049999999999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48</v>
      </c>
      <c r="D15" s="2" t="s">
        <v>44</v>
      </c>
      <c r="E15" s="2" t="s">
        <v>45</v>
      </c>
      <c r="F15" s="3" t="s">
        <v>27</v>
      </c>
      <c r="G15" s="3" t="s">
        <v>270</v>
      </c>
      <c r="H15" s="3" t="s">
        <v>28</v>
      </c>
      <c r="I15" s="8">
        <v>12070.3</v>
      </c>
      <c r="J15" s="16"/>
      <c r="K15" s="27"/>
      <c r="L15" s="57"/>
      <c r="O15" s="27">
        <f t="shared" si="0"/>
        <v>12070.3</v>
      </c>
      <c r="P15" s="16">
        <v>2070.25</v>
      </c>
      <c r="T15" s="27">
        <f t="shared" si="1"/>
        <v>10000.049999999999</v>
      </c>
      <c r="U15" s="31"/>
      <c r="V15" s="21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49</v>
      </c>
      <c r="D16" s="2" t="s">
        <v>44</v>
      </c>
      <c r="E16" s="2" t="s">
        <v>45</v>
      </c>
      <c r="F16" s="3" t="s">
        <v>27</v>
      </c>
      <c r="G16" s="3" t="s">
        <v>271</v>
      </c>
      <c r="H16" s="3" t="s">
        <v>28</v>
      </c>
      <c r="I16" s="8">
        <v>12070.3</v>
      </c>
      <c r="J16" s="16"/>
      <c r="K16" s="27"/>
      <c r="L16" s="57"/>
      <c r="O16" s="27">
        <f t="shared" si="0"/>
        <v>12070.3</v>
      </c>
      <c r="P16" s="16">
        <v>2070.25</v>
      </c>
      <c r="T16" s="27">
        <f t="shared" si="1"/>
        <v>10000.049999999999</v>
      </c>
      <c r="U16" s="31"/>
      <c r="V16" s="9"/>
      <c r="W16" s="9"/>
      <c r="X16" s="26" t="s">
        <v>29</v>
      </c>
      <c r="Z16" s="26" t="s">
        <v>30</v>
      </c>
    </row>
    <row r="17" spans="2:34" ht="15.75" x14ac:dyDescent="0.25">
      <c r="B17" s="26">
        <v>12</v>
      </c>
      <c r="C17" s="1" t="s">
        <v>370</v>
      </c>
      <c r="D17" s="2" t="s">
        <v>44</v>
      </c>
      <c r="E17" s="2" t="s">
        <v>45</v>
      </c>
      <c r="F17" s="3" t="s">
        <v>27</v>
      </c>
      <c r="G17" s="3" t="s">
        <v>276</v>
      </c>
      <c r="H17" s="3" t="s">
        <v>28</v>
      </c>
      <c r="I17" s="8">
        <v>12070.3</v>
      </c>
      <c r="J17" s="16"/>
      <c r="K17" s="27"/>
      <c r="L17" s="57"/>
      <c r="O17" s="27">
        <f t="shared" si="0"/>
        <v>12070.3</v>
      </c>
      <c r="P17" s="16">
        <v>2070.25</v>
      </c>
      <c r="Q17" s="57"/>
      <c r="T17" s="27">
        <f t="shared" si="1"/>
        <v>10000.049999999999</v>
      </c>
      <c r="U17" s="25"/>
      <c r="V17" s="21"/>
      <c r="W17" s="50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50</v>
      </c>
      <c r="D18" s="2" t="s">
        <v>44</v>
      </c>
      <c r="E18" s="2" t="s">
        <v>45</v>
      </c>
      <c r="F18" s="3" t="s">
        <v>27</v>
      </c>
      <c r="G18" s="3" t="s">
        <v>277</v>
      </c>
      <c r="H18" s="3" t="s">
        <v>28</v>
      </c>
      <c r="I18" s="8">
        <v>12070.3</v>
      </c>
      <c r="J18" s="16"/>
      <c r="K18" s="27"/>
      <c r="L18" s="57"/>
      <c r="O18" s="27">
        <f t="shared" si="0"/>
        <v>12070.3</v>
      </c>
      <c r="P18" s="16">
        <v>2070.25</v>
      </c>
      <c r="Q18" s="57"/>
      <c r="T18" s="27">
        <f t="shared" si="1"/>
        <v>10000.049999999999</v>
      </c>
      <c r="U18" s="31"/>
      <c r="V18" s="9"/>
      <c r="W18" s="9"/>
      <c r="X18" s="26" t="s">
        <v>29</v>
      </c>
      <c r="Z18" s="26" t="s">
        <v>30</v>
      </c>
      <c r="AE18" s="59"/>
      <c r="AF18" s="59"/>
      <c r="AG18" s="57"/>
      <c r="AH18" s="57"/>
    </row>
    <row r="19" spans="2:34" ht="15.75" x14ac:dyDescent="0.25">
      <c r="B19" s="26">
        <v>14</v>
      </c>
      <c r="C19" s="1" t="s">
        <v>51</v>
      </c>
      <c r="D19" s="2" t="s">
        <v>44</v>
      </c>
      <c r="E19" s="2" t="s">
        <v>45</v>
      </c>
      <c r="F19" s="3" t="s">
        <v>27</v>
      </c>
      <c r="G19" s="3" t="s">
        <v>278</v>
      </c>
      <c r="H19" s="3" t="s">
        <v>28</v>
      </c>
      <c r="I19" s="8">
        <v>12070.3</v>
      </c>
      <c r="J19" s="16"/>
      <c r="K19" s="27"/>
      <c r="L19" s="57"/>
      <c r="O19" s="27">
        <f t="shared" si="0"/>
        <v>12070.3</v>
      </c>
      <c r="P19" s="16">
        <v>2070.25</v>
      </c>
      <c r="T19" s="27">
        <f t="shared" si="1"/>
        <v>10000.049999999999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52</v>
      </c>
      <c r="D20" s="2" t="s">
        <v>44</v>
      </c>
      <c r="E20" s="2" t="s">
        <v>45</v>
      </c>
      <c r="F20" s="3" t="s">
        <v>27</v>
      </c>
      <c r="G20" s="3" t="s">
        <v>279</v>
      </c>
      <c r="H20" s="3" t="s">
        <v>28</v>
      </c>
      <c r="I20" s="8">
        <v>12070.3</v>
      </c>
      <c r="J20" s="16"/>
      <c r="K20" s="27"/>
      <c r="L20" s="57"/>
      <c r="O20" s="27">
        <f t="shared" si="0"/>
        <v>12070.3</v>
      </c>
      <c r="P20" s="16">
        <v>2070.25</v>
      </c>
      <c r="T20" s="27">
        <f t="shared" si="1"/>
        <v>10000.049999999999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53</v>
      </c>
      <c r="D21" s="2" t="s">
        <v>54</v>
      </c>
      <c r="E21" s="2" t="s">
        <v>55</v>
      </c>
      <c r="F21" s="3" t="s">
        <v>36</v>
      </c>
      <c r="G21" s="3" t="s">
        <v>280</v>
      </c>
      <c r="H21" s="3" t="s">
        <v>28</v>
      </c>
      <c r="I21" s="8">
        <v>11000</v>
      </c>
      <c r="J21" s="16"/>
      <c r="K21" s="27"/>
      <c r="L21" s="57"/>
      <c r="O21" s="27">
        <f t="shared" si="0"/>
        <v>11000</v>
      </c>
      <c r="P21" s="16">
        <v>1818.51</v>
      </c>
      <c r="T21" s="27">
        <f t="shared" si="1"/>
        <v>9181.49</v>
      </c>
      <c r="U21" s="31"/>
      <c r="V21" s="9"/>
      <c r="W21" s="9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56</v>
      </c>
      <c r="D22" s="2" t="s">
        <v>345</v>
      </c>
      <c r="E22" s="2" t="s">
        <v>58</v>
      </c>
      <c r="F22" s="3" t="s">
        <v>36</v>
      </c>
      <c r="G22" s="3" t="s">
        <v>417</v>
      </c>
      <c r="H22" s="3" t="s">
        <v>28</v>
      </c>
      <c r="I22" s="8">
        <v>4200</v>
      </c>
      <c r="J22" s="16"/>
      <c r="K22" s="27"/>
      <c r="L22" s="57"/>
      <c r="O22" s="27">
        <f t="shared" si="0"/>
        <v>4200</v>
      </c>
      <c r="P22" s="16">
        <v>381.09</v>
      </c>
      <c r="T22" s="27">
        <f t="shared" si="1"/>
        <v>3818.91</v>
      </c>
      <c r="U22" s="31"/>
      <c r="V22" s="45"/>
      <c r="W22" s="45"/>
      <c r="X22" s="26" t="s">
        <v>29</v>
      </c>
      <c r="Z22" s="26" t="s">
        <v>30</v>
      </c>
    </row>
    <row r="23" spans="2:34" ht="15.75" x14ac:dyDescent="0.25">
      <c r="B23" s="26">
        <v>18</v>
      </c>
      <c r="C23" s="1" t="s">
        <v>59</v>
      </c>
      <c r="D23" s="2" t="s">
        <v>60</v>
      </c>
      <c r="E23" s="2" t="s">
        <v>61</v>
      </c>
      <c r="F23" s="3" t="s">
        <v>36</v>
      </c>
      <c r="G23" s="3" t="s">
        <v>281</v>
      </c>
      <c r="H23" s="3" t="s">
        <v>33</v>
      </c>
      <c r="I23" s="8">
        <v>2866.5</v>
      </c>
      <c r="J23" s="16"/>
      <c r="K23" s="27"/>
      <c r="L23" s="57"/>
      <c r="N23" s="27"/>
      <c r="O23" s="27">
        <f t="shared" si="0"/>
        <v>2866.5</v>
      </c>
      <c r="P23" s="16">
        <v>62.44</v>
      </c>
      <c r="T23" s="27">
        <f t="shared" si="1"/>
        <v>2804.06</v>
      </c>
      <c r="U23" s="31"/>
      <c r="V23" s="3"/>
      <c r="W23" s="9"/>
      <c r="X23" s="26" t="s">
        <v>62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26" t="s">
        <v>63</v>
      </c>
      <c r="D24" s="2" t="s">
        <v>60</v>
      </c>
      <c r="E24" s="2" t="s">
        <v>61</v>
      </c>
      <c r="F24" s="3" t="s">
        <v>36</v>
      </c>
      <c r="G24" s="3" t="s">
        <v>282</v>
      </c>
      <c r="H24" s="3" t="s">
        <v>33</v>
      </c>
      <c r="I24" s="8">
        <v>2293</v>
      </c>
      <c r="J24" s="16">
        <v>29.35</v>
      </c>
      <c r="K24" s="27"/>
      <c r="L24" s="57"/>
      <c r="N24" s="27"/>
      <c r="O24" s="27">
        <f t="shared" si="0"/>
        <v>2322.35</v>
      </c>
      <c r="P24" s="16"/>
      <c r="T24" s="27">
        <f t="shared" si="1"/>
        <v>2322.35</v>
      </c>
      <c r="U24" s="31"/>
      <c r="V24" s="21"/>
      <c r="W24" s="68"/>
      <c r="X24" s="26" t="s">
        <v>64</v>
      </c>
      <c r="Z24" s="26" t="s">
        <v>30</v>
      </c>
      <c r="AE24" s="59"/>
      <c r="AF24" s="59"/>
      <c r="AG24" s="59"/>
      <c r="AH24" s="59"/>
    </row>
    <row r="25" spans="2:34" ht="15.75" x14ac:dyDescent="0.25">
      <c r="B25" s="26">
        <v>20</v>
      </c>
      <c r="C25" s="1" t="s">
        <v>65</v>
      </c>
      <c r="D25" s="2" t="s">
        <v>66</v>
      </c>
      <c r="E25" s="2" t="s">
        <v>67</v>
      </c>
      <c r="F25" s="3" t="s">
        <v>36</v>
      </c>
      <c r="G25" s="3" t="s">
        <v>283</v>
      </c>
      <c r="H25" s="3" t="s">
        <v>28</v>
      </c>
      <c r="I25" s="8">
        <v>5159.5</v>
      </c>
      <c r="J25" s="16"/>
      <c r="K25" s="27"/>
      <c r="L25" s="57"/>
      <c r="O25" s="27">
        <f t="shared" si="0"/>
        <v>5159.5</v>
      </c>
      <c r="P25" s="16">
        <v>554.88</v>
      </c>
      <c r="T25" s="27">
        <f t="shared" si="1"/>
        <v>4604.62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68</v>
      </c>
      <c r="D26" s="2" t="s">
        <v>69</v>
      </c>
      <c r="E26" s="2" t="s">
        <v>70</v>
      </c>
      <c r="F26" s="3" t="s">
        <v>36</v>
      </c>
      <c r="G26" s="3" t="s">
        <v>284</v>
      </c>
      <c r="H26" s="3" t="s">
        <v>28</v>
      </c>
      <c r="I26" s="8">
        <v>5159.5</v>
      </c>
      <c r="J26" s="16"/>
      <c r="K26" s="27"/>
      <c r="L26" s="57"/>
      <c r="O26" s="27">
        <f t="shared" si="0"/>
        <v>5159.5</v>
      </c>
      <c r="P26" s="16">
        <v>554.88</v>
      </c>
      <c r="T26" s="27">
        <f t="shared" si="1"/>
        <v>4604.62</v>
      </c>
      <c r="U26" s="31"/>
      <c r="V26" s="9"/>
      <c r="W26" s="9"/>
      <c r="X26" s="26" t="s">
        <v>29</v>
      </c>
      <c r="Z26" s="26" t="s">
        <v>30</v>
      </c>
    </row>
    <row r="27" spans="2:34" ht="15.75" x14ac:dyDescent="0.25">
      <c r="B27" s="26">
        <v>22</v>
      </c>
      <c r="C27" s="1" t="s">
        <v>231</v>
      </c>
      <c r="D27" s="2" t="s">
        <v>32</v>
      </c>
      <c r="E27" s="2" t="s">
        <v>70</v>
      </c>
      <c r="F27" s="3" t="s">
        <v>36</v>
      </c>
      <c r="G27" s="3" t="s">
        <v>418</v>
      </c>
      <c r="H27" s="3" t="s">
        <v>33</v>
      </c>
      <c r="I27" s="8">
        <v>2866.5</v>
      </c>
      <c r="J27" s="16"/>
      <c r="K27" s="27"/>
      <c r="L27" s="57"/>
      <c r="M27" s="59"/>
      <c r="N27" s="27"/>
      <c r="O27" s="27">
        <f t="shared" si="0"/>
        <v>2866.5</v>
      </c>
      <c r="P27" s="16">
        <v>62.44</v>
      </c>
      <c r="T27" s="27">
        <f t="shared" si="1"/>
        <v>2804.06</v>
      </c>
      <c r="U27" s="26"/>
      <c r="V27" s="19"/>
      <c r="W27" s="26"/>
      <c r="X27" s="26" t="s">
        <v>414</v>
      </c>
      <c r="Z27" s="26"/>
      <c r="AE27" s="59"/>
      <c r="AF27" s="59"/>
      <c r="AG27" s="59"/>
      <c r="AH27" s="59"/>
    </row>
    <row r="28" spans="2:34" ht="15.75" x14ac:dyDescent="0.25">
      <c r="B28" s="26">
        <v>23</v>
      </c>
      <c r="C28" s="26" t="s">
        <v>223</v>
      </c>
      <c r="D28" s="2" t="s">
        <v>419</v>
      </c>
      <c r="E28" s="2" t="s">
        <v>70</v>
      </c>
      <c r="F28" s="3" t="s">
        <v>36</v>
      </c>
      <c r="G28" s="3" t="s">
        <v>447</v>
      </c>
      <c r="H28" s="3" t="s">
        <v>124</v>
      </c>
      <c r="I28" s="5">
        <v>2293</v>
      </c>
      <c r="J28" s="4">
        <v>29.35</v>
      </c>
      <c r="K28" s="27"/>
      <c r="L28" s="27"/>
      <c r="O28" s="27">
        <f t="shared" si="0"/>
        <v>2322.35</v>
      </c>
      <c r="P28" s="4"/>
      <c r="T28" s="27">
        <f t="shared" si="1"/>
        <v>2322.35</v>
      </c>
      <c r="U28" s="26"/>
      <c r="V28" s="69"/>
      <c r="W28" s="26"/>
      <c r="X28" s="26" t="s">
        <v>414</v>
      </c>
      <c r="Z28" s="26" t="s">
        <v>30</v>
      </c>
    </row>
    <row r="29" spans="2:34" ht="15.75" x14ac:dyDescent="0.25">
      <c r="B29" s="26">
        <v>24</v>
      </c>
      <c r="C29" s="1" t="s">
        <v>71</v>
      </c>
      <c r="D29" s="2" t="s">
        <v>500</v>
      </c>
      <c r="E29" s="2" t="s">
        <v>72</v>
      </c>
      <c r="F29" s="3" t="s">
        <v>36</v>
      </c>
      <c r="G29" s="3" t="s">
        <v>285</v>
      </c>
      <c r="H29" s="3" t="s">
        <v>28</v>
      </c>
      <c r="I29" s="8">
        <v>5159.5</v>
      </c>
      <c r="J29" s="16"/>
      <c r="K29" s="27"/>
      <c r="L29" s="57"/>
      <c r="O29" s="27">
        <f t="shared" si="0"/>
        <v>5159.5</v>
      </c>
      <c r="P29" s="16">
        <v>554.88</v>
      </c>
      <c r="T29" s="27">
        <f t="shared" si="1"/>
        <v>4604.62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2" t="s">
        <v>73</v>
      </c>
      <c r="D30" s="2" t="s">
        <v>74</v>
      </c>
      <c r="E30" s="2" t="s">
        <v>75</v>
      </c>
      <c r="F30" s="3" t="s">
        <v>36</v>
      </c>
      <c r="G30" s="3" t="s">
        <v>286</v>
      </c>
      <c r="H30" s="3" t="s">
        <v>28</v>
      </c>
      <c r="I30" s="8">
        <v>5159.5</v>
      </c>
      <c r="J30" s="16"/>
      <c r="K30" s="27"/>
      <c r="L30" s="57"/>
      <c r="O30" s="27">
        <f t="shared" si="0"/>
        <v>5159.5</v>
      </c>
      <c r="P30" s="16">
        <v>554.88</v>
      </c>
      <c r="T30" s="27">
        <f t="shared" si="1"/>
        <v>4604.62</v>
      </c>
      <c r="U30" s="31"/>
      <c r="V30" s="45"/>
      <c r="W30" s="9"/>
      <c r="X30" s="26" t="s">
        <v>29</v>
      </c>
      <c r="Z30" s="26" t="s">
        <v>30</v>
      </c>
    </row>
    <row r="31" spans="2:34" ht="15.75" x14ac:dyDescent="0.25">
      <c r="B31" s="26">
        <v>26</v>
      </c>
      <c r="C31" s="1" t="s">
        <v>174</v>
      </c>
      <c r="D31" s="2" t="s">
        <v>32</v>
      </c>
      <c r="E31" s="2" t="s">
        <v>75</v>
      </c>
      <c r="F31" s="3" t="s">
        <v>36</v>
      </c>
      <c r="G31" s="3" t="s">
        <v>287</v>
      </c>
      <c r="H31" s="3" t="s">
        <v>33</v>
      </c>
      <c r="I31" s="5">
        <v>2752</v>
      </c>
      <c r="J31" s="26"/>
      <c r="K31" s="26"/>
      <c r="L31" s="57"/>
      <c r="M31" s="26"/>
      <c r="N31" s="26"/>
      <c r="O31" s="27">
        <f t="shared" si="0"/>
        <v>2752</v>
      </c>
      <c r="P31" s="4">
        <v>49.98</v>
      </c>
      <c r="Q31" s="27"/>
      <c r="R31" s="27"/>
      <c r="S31" s="27"/>
      <c r="T31" s="27">
        <f t="shared" si="1"/>
        <v>2702.02</v>
      </c>
      <c r="U31" s="31"/>
      <c r="V31" s="58"/>
      <c r="W31" s="3"/>
      <c r="X31" s="26" t="s">
        <v>180</v>
      </c>
      <c r="Y31" s="26"/>
      <c r="Z31" s="26" t="s">
        <v>30</v>
      </c>
    </row>
    <row r="32" spans="2:34" ht="15.75" x14ac:dyDescent="0.25">
      <c r="B32" s="26">
        <v>27</v>
      </c>
      <c r="C32" s="1" t="s">
        <v>83</v>
      </c>
      <c r="D32" s="2" t="s">
        <v>66</v>
      </c>
      <c r="E32" s="2" t="s">
        <v>84</v>
      </c>
      <c r="F32" s="3" t="s">
        <v>36</v>
      </c>
      <c r="G32" s="3" t="s">
        <v>288</v>
      </c>
      <c r="H32" s="3" t="s">
        <v>28</v>
      </c>
      <c r="I32" s="5">
        <v>6933.9</v>
      </c>
      <c r="J32" s="4"/>
      <c r="K32" s="27"/>
      <c r="L32" s="57"/>
      <c r="O32" s="27">
        <f t="shared" si="0"/>
        <v>6933.9</v>
      </c>
      <c r="P32" s="4">
        <v>933.89</v>
      </c>
      <c r="T32" s="27">
        <f t="shared" si="1"/>
        <v>6000.0099999999993</v>
      </c>
      <c r="U32" s="31"/>
      <c r="V32" s="9"/>
      <c r="W32" s="9"/>
      <c r="X32" s="26" t="s">
        <v>29</v>
      </c>
      <c r="Z32" s="26" t="s">
        <v>30</v>
      </c>
    </row>
    <row r="33" spans="2:36" ht="15.75" x14ac:dyDescent="0.25">
      <c r="B33" s="26">
        <v>28</v>
      </c>
      <c r="C33" s="1" t="s">
        <v>80</v>
      </c>
      <c r="D33" s="2" t="s">
        <v>32</v>
      </c>
      <c r="E33" s="2" t="s">
        <v>84</v>
      </c>
      <c r="F33" s="3" t="s">
        <v>36</v>
      </c>
      <c r="G33" s="3" t="s">
        <v>289</v>
      </c>
      <c r="H33" s="3" t="s">
        <v>33</v>
      </c>
      <c r="I33" s="5">
        <v>2866.5</v>
      </c>
      <c r="J33" s="4"/>
      <c r="K33" s="27"/>
      <c r="L33" s="57"/>
      <c r="N33" s="27"/>
      <c r="O33" s="27">
        <f t="shared" si="0"/>
        <v>2866.5</v>
      </c>
      <c r="P33" s="4">
        <v>62.44</v>
      </c>
      <c r="T33" s="27">
        <f t="shared" ref="T33" si="2">SUM(O33-P33-Q33-R33-S33)</f>
        <v>2804.06</v>
      </c>
      <c r="U33" s="31"/>
      <c r="V33" s="21"/>
      <c r="W33" s="45"/>
      <c r="X33" s="26" t="s">
        <v>82</v>
      </c>
      <c r="Z33" s="26" t="s">
        <v>30</v>
      </c>
      <c r="AE33" s="59"/>
      <c r="AF33" s="59"/>
      <c r="AG33" s="59"/>
      <c r="AH33" s="59"/>
    </row>
    <row r="34" spans="2:36" ht="15.75" x14ac:dyDescent="0.25">
      <c r="B34" s="26">
        <v>29</v>
      </c>
      <c r="C34" s="1" t="s">
        <v>85</v>
      </c>
      <c r="D34" s="2" t="s">
        <v>74</v>
      </c>
      <c r="E34" s="2" t="s">
        <v>359</v>
      </c>
      <c r="F34" s="3" t="s">
        <v>36</v>
      </c>
      <c r="G34" s="3" t="s">
        <v>290</v>
      </c>
      <c r="H34" s="3" t="s">
        <v>28</v>
      </c>
      <c r="I34" s="5">
        <v>5159.5</v>
      </c>
      <c r="J34" s="4"/>
      <c r="K34" s="27"/>
      <c r="L34" s="57"/>
      <c r="O34" s="27">
        <f t="shared" si="0"/>
        <v>5159.5</v>
      </c>
      <c r="P34" s="4">
        <v>554.88</v>
      </c>
      <c r="T34" s="27">
        <f t="shared" si="1"/>
        <v>4604.62</v>
      </c>
      <c r="U34" s="31"/>
      <c r="V34" s="9"/>
      <c r="W34" s="9"/>
      <c r="X34" s="26" t="s">
        <v>29</v>
      </c>
      <c r="Z34" s="26" t="s">
        <v>30</v>
      </c>
    </row>
    <row r="35" spans="2:36" ht="15.75" x14ac:dyDescent="0.25">
      <c r="B35" s="26">
        <v>30</v>
      </c>
      <c r="C35" s="1" t="s">
        <v>86</v>
      </c>
      <c r="D35" s="2" t="s">
        <v>66</v>
      </c>
      <c r="E35" s="2" t="s">
        <v>360</v>
      </c>
      <c r="F35" s="3" t="s">
        <v>36</v>
      </c>
      <c r="G35" s="3" t="s">
        <v>416</v>
      </c>
      <c r="H35" s="3" t="s">
        <v>28</v>
      </c>
      <c r="I35" s="5">
        <v>4200</v>
      </c>
      <c r="J35" s="4"/>
      <c r="K35" s="27"/>
      <c r="L35" s="57"/>
      <c r="O35" s="27">
        <f t="shared" si="0"/>
        <v>4200</v>
      </c>
      <c r="P35" s="4">
        <v>381.09</v>
      </c>
      <c r="T35" s="27">
        <f t="shared" si="1"/>
        <v>3818.91</v>
      </c>
      <c r="U35" s="31"/>
      <c r="V35" s="9"/>
      <c r="W35" s="9"/>
      <c r="X35" s="26" t="s">
        <v>29</v>
      </c>
      <c r="Z35" s="26" t="s">
        <v>30</v>
      </c>
    </row>
    <row r="36" spans="2:36" ht="15.75" x14ac:dyDescent="0.25">
      <c r="C36" s="44" t="s">
        <v>87</v>
      </c>
      <c r="D36" s="2"/>
      <c r="E36" s="2"/>
      <c r="F36" s="3"/>
      <c r="G36" s="3"/>
      <c r="H36" s="3"/>
      <c r="I36" s="10">
        <f t="shared" ref="I36:T36" si="3">SUM(I6:I35)</f>
        <v>236644.59999999998</v>
      </c>
      <c r="J36" s="10">
        <f t="shared" si="3"/>
        <v>130.41999999999999</v>
      </c>
      <c r="K36" s="10">
        <f t="shared" si="3"/>
        <v>0</v>
      </c>
      <c r="L36" s="10">
        <f>SUM(L6:L35)</f>
        <v>0</v>
      </c>
      <c r="M36" s="10">
        <f>SUM(M6:M35)</f>
        <v>0</v>
      </c>
      <c r="N36" s="10">
        <f t="shared" si="3"/>
        <v>0</v>
      </c>
      <c r="O36" s="10">
        <f t="shared" si="3"/>
        <v>236775.02</v>
      </c>
      <c r="P36" s="10">
        <f t="shared" si="3"/>
        <v>35848.219999999994</v>
      </c>
      <c r="Q36" s="10">
        <f t="shared" si="3"/>
        <v>0</v>
      </c>
      <c r="R36" s="10">
        <f t="shared" si="3"/>
        <v>0</v>
      </c>
      <c r="S36" s="10">
        <f t="shared" si="3"/>
        <v>0</v>
      </c>
      <c r="T36" s="10">
        <f t="shared" si="3"/>
        <v>200926.8</v>
      </c>
      <c r="Z36" s="26"/>
    </row>
    <row r="37" spans="2:36" ht="15.75" x14ac:dyDescent="0.25">
      <c r="C37" s="1"/>
      <c r="D37" s="2"/>
      <c r="E37" s="2"/>
      <c r="F37" s="3"/>
      <c r="G37" s="3"/>
      <c r="H37" s="3"/>
      <c r="I37" s="10"/>
      <c r="J37" s="17"/>
      <c r="P37" s="17"/>
      <c r="Z37" s="26"/>
    </row>
    <row r="38" spans="2:36" ht="15.75" x14ac:dyDescent="0.25">
      <c r="C38" s="6" t="s">
        <v>88</v>
      </c>
      <c r="D38" s="1"/>
      <c r="E38" s="1"/>
      <c r="F38" s="1"/>
      <c r="G38" s="1"/>
      <c r="H38" s="1"/>
      <c r="I38" s="1"/>
      <c r="J38" s="1"/>
      <c r="P38" s="1"/>
      <c r="Z38" s="26"/>
    </row>
    <row r="39" spans="2:36" ht="15.75" x14ac:dyDescent="0.25">
      <c r="B39" s="26">
        <v>31</v>
      </c>
      <c r="C39" s="1" t="s">
        <v>89</v>
      </c>
      <c r="D39" s="2" t="s">
        <v>90</v>
      </c>
      <c r="E39" s="11" t="s">
        <v>91</v>
      </c>
      <c r="F39" s="9" t="s">
        <v>36</v>
      </c>
      <c r="G39" s="3" t="s">
        <v>291</v>
      </c>
      <c r="H39" s="9" t="s">
        <v>28</v>
      </c>
      <c r="I39" s="8">
        <v>14685.3</v>
      </c>
      <c r="J39" s="18"/>
      <c r="K39" s="27"/>
      <c r="L39" s="57"/>
      <c r="O39" s="27">
        <f>I39+J39+K39+L39+M39+N39</f>
        <v>14685.3</v>
      </c>
      <c r="P39" s="18">
        <v>2685.29</v>
      </c>
      <c r="T39" s="27">
        <f>SUM(O39-P39-Q39-R39-S39)</f>
        <v>12000.009999999998</v>
      </c>
      <c r="U39" s="31"/>
      <c r="V39" s="9"/>
      <c r="W39" s="9"/>
      <c r="X39" s="26" t="s">
        <v>29</v>
      </c>
      <c r="Z39" s="26" t="s">
        <v>30</v>
      </c>
    </row>
    <row r="40" spans="2:36" ht="15.75" x14ac:dyDescent="0.25">
      <c r="B40" s="26">
        <v>32</v>
      </c>
      <c r="C40" s="1" t="s">
        <v>92</v>
      </c>
      <c r="D40" s="2" t="s">
        <v>93</v>
      </c>
      <c r="E40" s="2" t="s">
        <v>88</v>
      </c>
      <c r="F40" s="3" t="s">
        <v>36</v>
      </c>
      <c r="G40" s="3" t="s">
        <v>292</v>
      </c>
      <c r="H40" s="3" t="s">
        <v>77</v>
      </c>
      <c r="I40" s="8">
        <v>4200</v>
      </c>
      <c r="J40" s="16"/>
      <c r="K40" s="27"/>
      <c r="L40" s="57"/>
      <c r="N40" s="27"/>
      <c r="O40" s="27">
        <f t="shared" ref="O40:O49" si="4">I40+J40+K40+L40+M40+N40</f>
        <v>4200</v>
      </c>
      <c r="P40" s="16">
        <v>381.09</v>
      </c>
      <c r="T40" s="27">
        <f t="shared" ref="T40:T49" si="5">SUM(O40-P40-Q40-R40-S40)</f>
        <v>3818.91</v>
      </c>
      <c r="U40" s="31"/>
      <c r="V40" s="45"/>
      <c r="W40" s="9"/>
      <c r="X40" s="26" t="s">
        <v>94</v>
      </c>
      <c r="Z40" s="26" t="s">
        <v>30</v>
      </c>
      <c r="AE40" s="59"/>
      <c r="AG40" s="59"/>
      <c r="AH40" s="59"/>
    </row>
    <row r="41" spans="2:36" ht="15.75" x14ac:dyDescent="0.25">
      <c r="B41" s="26">
        <v>33</v>
      </c>
      <c r="C41" s="1" t="s">
        <v>95</v>
      </c>
      <c r="D41" s="2" t="s">
        <v>93</v>
      </c>
      <c r="E41" s="2" t="s">
        <v>88</v>
      </c>
      <c r="F41" s="3" t="s">
        <v>36</v>
      </c>
      <c r="G41" s="3" t="s">
        <v>293</v>
      </c>
      <c r="H41" s="3" t="s">
        <v>77</v>
      </c>
      <c r="I41" s="8">
        <v>4200</v>
      </c>
      <c r="J41" s="16"/>
      <c r="K41" s="27"/>
      <c r="L41" s="57"/>
      <c r="N41" s="27"/>
      <c r="O41" s="27">
        <f t="shared" si="4"/>
        <v>4200</v>
      </c>
      <c r="P41" s="16">
        <v>381.09</v>
      </c>
      <c r="T41" s="27">
        <f t="shared" si="5"/>
        <v>3818.91</v>
      </c>
      <c r="U41" s="70"/>
      <c r="V41" s="45"/>
      <c r="W41" s="9"/>
      <c r="X41" s="26" t="s">
        <v>96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97</v>
      </c>
      <c r="D42" s="2" t="s">
        <v>98</v>
      </c>
      <c r="E42" s="2" t="s">
        <v>88</v>
      </c>
      <c r="F42" s="3" t="s">
        <v>36</v>
      </c>
      <c r="G42" s="3" t="s">
        <v>294</v>
      </c>
      <c r="H42" s="3" t="s">
        <v>77</v>
      </c>
      <c r="I42" s="8">
        <v>4200</v>
      </c>
      <c r="J42" s="16"/>
      <c r="K42" s="27"/>
      <c r="L42" s="57"/>
      <c r="M42" s="59"/>
      <c r="N42" s="27"/>
      <c r="O42" s="27">
        <f t="shared" si="4"/>
        <v>4200</v>
      </c>
      <c r="P42" s="16">
        <v>381.09</v>
      </c>
      <c r="T42" s="27">
        <f t="shared" si="5"/>
        <v>3818.91</v>
      </c>
      <c r="U42" s="31"/>
      <c r="V42" s="21"/>
      <c r="W42" s="9"/>
      <c r="X42" s="26" t="s">
        <v>99</v>
      </c>
      <c r="Z42" s="26" t="s">
        <v>30</v>
      </c>
      <c r="AE42" s="59"/>
      <c r="AG42" s="59"/>
      <c r="AH42" s="59"/>
    </row>
    <row r="43" spans="2:36" ht="15.75" x14ac:dyDescent="0.25">
      <c r="B43" s="26">
        <v>35</v>
      </c>
      <c r="C43" s="1" t="s">
        <v>100</v>
      </c>
      <c r="D43" s="2" t="s">
        <v>98</v>
      </c>
      <c r="E43" s="2" t="s">
        <v>88</v>
      </c>
      <c r="F43" s="3" t="s">
        <v>36</v>
      </c>
      <c r="G43" s="3" t="s">
        <v>295</v>
      </c>
      <c r="H43" s="3" t="s">
        <v>77</v>
      </c>
      <c r="I43" s="8">
        <v>4200</v>
      </c>
      <c r="J43" s="16"/>
      <c r="K43" s="27"/>
      <c r="L43" s="57"/>
      <c r="O43" s="27">
        <f t="shared" si="4"/>
        <v>4200</v>
      </c>
      <c r="P43" s="16">
        <v>381.09</v>
      </c>
      <c r="T43" s="27">
        <f t="shared" si="5"/>
        <v>3818.91</v>
      </c>
      <c r="U43" s="31"/>
      <c r="V43" s="9"/>
      <c r="W43" s="9"/>
      <c r="X43" s="26" t="s">
        <v>29</v>
      </c>
      <c r="Z43" s="26" t="s">
        <v>30</v>
      </c>
    </row>
    <row r="44" spans="2:36" ht="15.75" x14ac:dyDescent="0.25">
      <c r="B44" s="26">
        <v>36</v>
      </c>
      <c r="C44" s="1" t="s">
        <v>101</v>
      </c>
      <c r="D44" s="2" t="s">
        <v>66</v>
      </c>
      <c r="E44" s="2" t="s">
        <v>102</v>
      </c>
      <c r="F44" s="3" t="s">
        <v>36</v>
      </c>
      <c r="G44" s="3" t="s">
        <v>296</v>
      </c>
      <c r="H44" s="3" t="s">
        <v>28</v>
      </c>
      <c r="I44" s="12">
        <v>5159.5</v>
      </c>
      <c r="J44" s="19"/>
      <c r="K44" s="27"/>
      <c r="L44" s="57"/>
      <c r="N44" s="27"/>
      <c r="O44" s="27">
        <f t="shared" si="4"/>
        <v>5159.5</v>
      </c>
      <c r="P44" s="19">
        <v>554.88</v>
      </c>
      <c r="T44" s="27">
        <f t="shared" si="5"/>
        <v>4604.62</v>
      </c>
      <c r="U44" s="31"/>
      <c r="V44" s="9"/>
      <c r="W44" s="9"/>
      <c r="X44" s="26" t="s">
        <v>29</v>
      </c>
      <c r="Z44" s="26" t="s">
        <v>30</v>
      </c>
    </row>
    <row r="45" spans="2:36" ht="15.75" x14ac:dyDescent="0.25">
      <c r="B45" s="26">
        <v>37</v>
      </c>
      <c r="C45" s="1" t="s">
        <v>361</v>
      </c>
      <c r="D45" s="2" t="s">
        <v>32</v>
      </c>
      <c r="E45" s="2" t="s">
        <v>102</v>
      </c>
      <c r="F45" s="3" t="s">
        <v>36</v>
      </c>
      <c r="G45" s="3" t="s">
        <v>362</v>
      </c>
      <c r="H45" s="3" t="s">
        <v>33</v>
      </c>
      <c r="I45" s="12">
        <v>2866.5</v>
      </c>
      <c r="J45" s="19"/>
      <c r="K45" s="27"/>
      <c r="L45" s="57"/>
      <c r="N45" s="27"/>
      <c r="O45" s="27">
        <f t="shared" si="4"/>
        <v>2866.5</v>
      </c>
      <c r="P45" s="19">
        <v>62.44</v>
      </c>
      <c r="T45" s="27">
        <f t="shared" si="5"/>
        <v>2804.06</v>
      </c>
      <c r="U45" s="31"/>
      <c r="V45" s="3"/>
      <c r="W45" s="9"/>
      <c r="X45" s="26" t="s">
        <v>371</v>
      </c>
      <c r="Z45" s="26" t="s">
        <v>30</v>
      </c>
    </row>
    <row r="46" spans="2:36" ht="15.75" x14ac:dyDescent="0.25">
      <c r="B46" s="26">
        <v>38</v>
      </c>
      <c r="C46" s="1" t="s">
        <v>340</v>
      </c>
      <c r="D46" s="2" t="s">
        <v>32</v>
      </c>
      <c r="E46" s="2" t="s">
        <v>102</v>
      </c>
      <c r="F46" s="3" t="s">
        <v>36</v>
      </c>
      <c r="G46" s="3" t="s">
        <v>338</v>
      </c>
      <c r="H46" s="3" t="s">
        <v>33</v>
      </c>
      <c r="I46" s="8">
        <v>2866.5</v>
      </c>
      <c r="J46" s="16"/>
      <c r="K46" s="27"/>
      <c r="L46" s="57"/>
      <c r="M46" s="57"/>
      <c r="N46" s="27"/>
      <c r="O46" s="27">
        <f t="shared" si="4"/>
        <v>2866.5</v>
      </c>
      <c r="P46" s="16">
        <v>62.44</v>
      </c>
      <c r="T46" s="27">
        <f t="shared" si="5"/>
        <v>2804.06</v>
      </c>
      <c r="U46" s="31"/>
      <c r="V46" s="3"/>
      <c r="W46" s="3"/>
      <c r="X46" s="26" t="s">
        <v>339</v>
      </c>
      <c r="Z46" s="26" t="s">
        <v>30</v>
      </c>
      <c r="AD46" s="59"/>
      <c r="AE46" s="59"/>
      <c r="AF46" s="59"/>
      <c r="AG46" s="59"/>
      <c r="AH46" s="59"/>
      <c r="AI46" s="59"/>
      <c r="AJ46" s="59"/>
    </row>
    <row r="47" spans="2:36" ht="15.75" x14ac:dyDescent="0.25">
      <c r="B47" s="26">
        <v>39</v>
      </c>
      <c r="C47" s="1" t="s">
        <v>103</v>
      </c>
      <c r="D47" s="2" t="s">
        <v>104</v>
      </c>
      <c r="E47" s="2" t="s">
        <v>105</v>
      </c>
      <c r="F47" s="3" t="s">
        <v>36</v>
      </c>
      <c r="G47" s="3" t="s">
        <v>297</v>
      </c>
      <c r="H47" s="3" t="s">
        <v>28</v>
      </c>
      <c r="I47" s="12">
        <v>6933.9</v>
      </c>
      <c r="J47" s="19"/>
      <c r="K47" s="27"/>
      <c r="L47" s="57"/>
      <c r="O47" s="27">
        <f t="shared" si="4"/>
        <v>6933.9</v>
      </c>
      <c r="P47" s="19">
        <v>933.89</v>
      </c>
      <c r="T47" s="27">
        <f t="shared" si="5"/>
        <v>6000.0099999999993</v>
      </c>
      <c r="U47" s="31"/>
      <c r="V47" s="3"/>
      <c r="W47" s="9"/>
      <c r="X47" s="26" t="s">
        <v>29</v>
      </c>
      <c r="Z47" s="26" t="s">
        <v>30</v>
      </c>
    </row>
    <row r="48" spans="2:36" ht="15.75" x14ac:dyDescent="0.25">
      <c r="B48" s="26">
        <v>40</v>
      </c>
      <c r="C48" s="1" t="s">
        <v>106</v>
      </c>
      <c r="D48" s="2" t="s">
        <v>66</v>
      </c>
      <c r="E48" s="2" t="s">
        <v>107</v>
      </c>
      <c r="F48" s="3" t="s">
        <v>36</v>
      </c>
      <c r="G48" s="3" t="s">
        <v>298</v>
      </c>
      <c r="H48" s="3" t="s">
        <v>28</v>
      </c>
      <c r="I48" s="12">
        <v>5159.5</v>
      </c>
      <c r="J48" s="19"/>
      <c r="K48" s="27"/>
      <c r="L48" s="57"/>
      <c r="O48" s="27">
        <f t="shared" si="4"/>
        <v>5159.5</v>
      </c>
      <c r="P48" s="19">
        <v>554.88</v>
      </c>
      <c r="T48" s="27">
        <f t="shared" si="5"/>
        <v>4604.62</v>
      </c>
      <c r="U48" s="31"/>
      <c r="V48" s="21"/>
      <c r="W48" s="45"/>
      <c r="X48" s="26" t="s">
        <v>29</v>
      </c>
      <c r="Z48" s="26" t="s">
        <v>30</v>
      </c>
    </row>
    <row r="49" spans="2:37" ht="15.75" x14ac:dyDescent="0.25">
      <c r="B49" s="26">
        <v>41</v>
      </c>
      <c r="C49" s="1" t="s">
        <v>108</v>
      </c>
      <c r="D49" s="2" t="s">
        <v>109</v>
      </c>
      <c r="E49" s="2" t="s">
        <v>107</v>
      </c>
      <c r="F49" s="3" t="s">
        <v>36</v>
      </c>
      <c r="G49" s="3" t="s">
        <v>299</v>
      </c>
      <c r="H49" s="3" t="s">
        <v>77</v>
      </c>
      <c r="I49" s="8">
        <v>3866.5</v>
      </c>
      <c r="J49" s="16"/>
      <c r="K49" s="27"/>
      <c r="L49" s="57"/>
      <c r="O49" s="27">
        <f t="shared" si="4"/>
        <v>3866.5</v>
      </c>
      <c r="P49" s="16">
        <v>327.73</v>
      </c>
      <c r="T49" s="27">
        <f t="shared" si="5"/>
        <v>3538.77</v>
      </c>
      <c r="U49" s="31"/>
      <c r="V49" s="21"/>
      <c r="W49" s="9"/>
      <c r="X49" s="26" t="s">
        <v>347</v>
      </c>
      <c r="Z49" s="26" t="s">
        <v>30</v>
      </c>
    </row>
    <row r="50" spans="2:37" ht="15.75" x14ac:dyDescent="0.25">
      <c r="C50" s="44" t="s">
        <v>110</v>
      </c>
      <c r="D50" s="2"/>
      <c r="E50" s="2"/>
      <c r="F50" s="3"/>
      <c r="G50" s="3"/>
      <c r="H50" s="3"/>
      <c r="I50" s="14">
        <f>SUM(I39:I49)</f>
        <v>58337.700000000004</v>
      </c>
      <c r="J50" s="14">
        <f t="shared" ref="J50:S50" si="6">SUM(J39:J49)</f>
        <v>0</v>
      </c>
      <c r="K50" s="14">
        <f t="shared" si="6"/>
        <v>0</v>
      </c>
      <c r="L50" s="14">
        <f>SUM(L39:L49)</f>
        <v>0</v>
      </c>
      <c r="M50" s="14">
        <f>SUM(M39:M49)</f>
        <v>0</v>
      </c>
      <c r="N50" s="14">
        <f t="shared" si="6"/>
        <v>0</v>
      </c>
      <c r="O50" s="14">
        <f>SUM(O39:O49)</f>
        <v>58337.700000000004</v>
      </c>
      <c r="P50" s="14">
        <f>SUM(P39:P49)</f>
        <v>6705.91</v>
      </c>
      <c r="Q50" s="14">
        <f t="shared" si="6"/>
        <v>0</v>
      </c>
      <c r="R50" s="14">
        <f t="shared" si="6"/>
        <v>0</v>
      </c>
      <c r="S50" s="14">
        <f t="shared" si="6"/>
        <v>0</v>
      </c>
      <c r="T50" s="14">
        <f>SUM(T39:T49)</f>
        <v>51631.789999999994</v>
      </c>
    </row>
    <row r="51" spans="2:37" ht="15.75" x14ac:dyDescent="0.25">
      <c r="C51" s="1"/>
      <c r="D51" s="2"/>
      <c r="E51" s="2"/>
      <c r="F51" s="3"/>
      <c r="G51" s="3"/>
      <c r="H51" s="13"/>
      <c r="I51" s="14"/>
      <c r="J51" s="20"/>
      <c r="P51" s="20"/>
    </row>
    <row r="52" spans="2:37" ht="15.75" x14ac:dyDescent="0.25">
      <c r="C52" s="6" t="s">
        <v>111</v>
      </c>
      <c r="D52" s="1"/>
      <c r="E52" s="1"/>
      <c r="F52" s="1"/>
      <c r="G52" s="1"/>
      <c r="H52" s="15"/>
      <c r="I52" s="15"/>
      <c r="J52" s="15"/>
      <c r="P52" s="15"/>
    </row>
    <row r="53" spans="2:37" ht="15.75" x14ac:dyDescent="0.25">
      <c r="B53" s="26">
        <v>42</v>
      </c>
      <c r="C53" s="1" t="s">
        <v>112</v>
      </c>
      <c r="D53" s="2" t="s">
        <v>66</v>
      </c>
      <c r="E53" s="2" t="s">
        <v>111</v>
      </c>
      <c r="F53" s="3" t="s">
        <v>36</v>
      </c>
      <c r="G53" s="3" t="s">
        <v>300</v>
      </c>
      <c r="H53" s="3" t="s">
        <v>28</v>
      </c>
      <c r="I53" s="5">
        <v>6933.9</v>
      </c>
      <c r="J53" s="4"/>
      <c r="K53" s="27"/>
      <c r="O53" s="27">
        <f>I53+J53+K53+L53+M53+N53</f>
        <v>6933.9</v>
      </c>
      <c r="P53" s="4">
        <v>933.89</v>
      </c>
      <c r="T53" s="27">
        <f>+O53-P53-Q53-R53-S53</f>
        <v>6000.0099999999993</v>
      </c>
      <c r="V53" s="9"/>
      <c r="W53" s="9"/>
      <c r="X53" s="26" t="s">
        <v>29</v>
      </c>
      <c r="Z53" s="26" t="s">
        <v>113</v>
      </c>
    </row>
    <row r="54" spans="2:37" ht="15.75" x14ac:dyDescent="0.25">
      <c r="B54" s="26">
        <v>43</v>
      </c>
      <c r="C54" s="1" t="s">
        <v>76</v>
      </c>
      <c r="D54" s="2" t="s">
        <v>32</v>
      </c>
      <c r="E54" s="2" t="s">
        <v>111</v>
      </c>
      <c r="F54" s="3" t="s">
        <v>36</v>
      </c>
      <c r="G54" s="3" t="s">
        <v>407</v>
      </c>
      <c r="H54" s="9" t="s">
        <v>77</v>
      </c>
      <c r="I54" s="5">
        <v>3866.5</v>
      </c>
      <c r="J54" s="4"/>
      <c r="K54" s="27"/>
      <c r="L54" s="27"/>
      <c r="N54" s="27"/>
      <c r="O54" s="27">
        <f t="shared" ref="O54:O57" si="7">I54+J54+K54+L54+M54+N54</f>
        <v>3866.5</v>
      </c>
      <c r="P54" s="4">
        <v>327.73</v>
      </c>
      <c r="T54" s="27">
        <f t="shared" ref="T54:T57" si="8">+O54-P54-Q54-R54-S54</f>
        <v>3538.77</v>
      </c>
      <c r="U54" s="31"/>
      <c r="V54" s="53"/>
      <c r="W54" s="9"/>
      <c r="X54" s="26" t="s">
        <v>78</v>
      </c>
      <c r="Z54" s="26" t="s">
        <v>30</v>
      </c>
      <c r="AE54" s="59"/>
      <c r="AF54" s="59"/>
      <c r="AG54" s="59"/>
      <c r="AH54" s="59"/>
    </row>
    <row r="55" spans="2:37" ht="15.75" x14ac:dyDescent="0.25">
      <c r="B55" s="26">
        <v>44</v>
      </c>
      <c r="C55" s="1" t="s">
        <v>262</v>
      </c>
      <c r="D55" s="2" t="s">
        <v>356</v>
      </c>
      <c r="E55" s="2" t="s">
        <v>111</v>
      </c>
      <c r="F55" s="3" t="s">
        <v>36</v>
      </c>
      <c r="G55" s="3" t="s">
        <v>408</v>
      </c>
      <c r="H55" s="3" t="s">
        <v>33</v>
      </c>
      <c r="I55" s="5">
        <v>2866.5</v>
      </c>
      <c r="J55" s="4"/>
      <c r="K55" s="27"/>
      <c r="L55" s="61"/>
      <c r="O55" s="27">
        <f t="shared" si="7"/>
        <v>2866.5</v>
      </c>
      <c r="P55" s="4">
        <v>62.44</v>
      </c>
      <c r="T55" s="27">
        <f t="shared" si="8"/>
        <v>2804.06</v>
      </c>
      <c r="U55" s="26"/>
      <c r="V55" s="9"/>
      <c r="W55" s="45"/>
      <c r="X55" s="26" t="s">
        <v>263</v>
      </c>
      <c r="Z55" s="26" t="s">
        <v>113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6">
        <v>45</v>
      </c>
      <c r="C56" s="1" t="s">
        <v>233</v>
      </c>
      <c r="D56" s="2" t="s">
        <v>356</v>
      </c>
      <c r="E56" s="2" t="s">
        <v>111</v>
      </c>
      <c r="F56" s="3" t="s">
        <v>36</v>
      </c>
      <c r="G56" s="3" t="s">
        <v>423</v>
      </c>
      <c r="H56" s="3" t="s">
        <v>33</v>
      </c>
      <c r="I56" s="5">
        <v>2752</v>
      </c>
      <c r="J56" s="4"/>
      <c r="K56" s="27"/>
      <c r="L56" s="61"/>
      <c r="O56" s="27">
        <f t="shared" si="7"/>
        <v>2752</v>
      </c>
      <c r="P56" s="4">
        <v>49.98</v>
      </c>
      <c r="T56" s="27">
        <f t="shared" si="8"/>
        <v>2702.02</v>
      </c>
      <c r="U56" s="26"/>
      <c r="V56" s="19"/>
      <c r="W56" s="26"/>
      <c r="X56" s="26" t="s">
        <v>414</v>
      </c>
      <c r="Z56" s="26" t="s">
        <v>113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6">
        <v>46</v>
      </c>
      <c r="C57" s="1" t="s">
        <v>336</v>
      </c>
      <c r="D57" s="1" t="s">
        <v>469</v>
      </c>
      <c r="E57" s="2" t="s">
        <v>111</v>
      </c>
      <c r="F57" s="3" t="s">
        <v>36</v>
      </c>
      <c r="G57" s="3" t="s">
        <v>454</v>
      </c>
      <c r="H57" s="3" t="s">
        <v>124</v>
      </c>
      <c r="I57" s="5">
        <v>2508.5</v>
      </c>
      <c r="J57" s="4"/>
      <c r="K57" s="27"/>
      <c r="L57" s="27"/>
      <c r="N57" s="27"/>
      <c r="O57" s="27">
        <f t="shared" si="7"/>
        <v>2508.5</v>
      </c>
      <c r="P57" s="4">
        <v>8.5</v>
      </c>
      <c r="T57" s="27">
        <f t="shared" si="8"/>
        <v>2500</v>
      </c>
      <c r="U57" s="31"/>
      <c r="V57" s="45"/>
      <c r="W57" s="45"/>
      <c r="X57" s="26" t="s">
        <v>363</v>
      </c>
      <c r="Z57" s="26" t="s">
        <v>30</v>
      </c>
      <c r="AE57" s="59"/>
      <c r="AF57" s="59"/>
      <c r="AG57" s="59"/>
      <c r="AH57" s="59"/>
      <c r="AI57" s="59"/>
      <c r="AJ57" s="59"/>
    </row>
    <row r="58" spans="2:37" ht="15.75" x14ac:dyDescent="0.25">
      <c r="C58" s="44" t="s">
        <v>114</v>
      </c>
      <c r="D58" s="2"/>
      <c r="E58" s="2"/>
      <c r="F58" s="3"/>
      <c r="G58" s="3"/>
      <c r="H58" s="3"/>
      <c r="I58" s="10">
        <f t="shared" ref="I58:P58" si="9">SUM(I53:I57)</f>
        <v>18927.400000000001</v>
      </c>
      <c r="J58" s="10">
        <f t="shared" si="9"/>
        <v>0</v>
      </c>
      <c r="K58" s="10">
        <f t="shared" si="9"/>
        <v>0</v>
      </c>
      <c r="L58" s="10">
        <f t="shared" si="9"/>
        <v>0</v>
      </c>
      <c r="M58" s="10">
        <f t="shared" si="9"/>
        <v>0</v>
      </c>
      <c r="N58" s="10">
        <f t="shared" si="9"/>
        <v>0</v>
      </c>
      <c r="O58" s="10">
        <f t="shared" si="9"/>
        <v>18927.400000000001</v>
      </c>
      <c r="P58" s="10">
        <f t="shared" si="9"/>
        <v>1382.54</v>
      </c>
      <c r="Q58" s="10">
        <f t="shared" ref="Q58:S58" si="10">SUM(Q53:Q55)</f>
        <v>0</v>
      </c>
      <c r="R58" s="10">
        <f t="shared" si="10"/>
        <v>0</v>
      </c>
      <c r="S58" s="10">
        <f t="shared" si="10"/>
        <v>0</v>
      </c>
      <c r="T58" s="10">
        <f>SUM(T53:T57)</f>
        <v>17544.86</v>
      </c>
    </row>
    <row r="59" spans="2:37" ht="15.75" x14ac:dyDescent="0.25">
      <c r="C59" s="1"/>
      <c r="D59" s="2"/>
      <c r="E59" s="2"/>
      <c r="F59" s="3"/>
      <c r="G59" s="3"/>
      <c r="H59" s="3"/>
      <c r="I59" s="5"/>
      <c r="J59" s="4"/>
      <c r="P59" s="4"/>
    </row>
    <row r="60" spans="2:37" ht="15.75" x14ac:dyDescent="0.25">
      <c r="B60" s="26"/>
      <c r="C60" s="6" t="s">
        <v>115</v>
      </c>
      <c r="D60" s="1"/>
      <c r="E60" s="1"/>
      <c r="F60" s="1"/>
      <c r="G60" s="1"/>
      <c r="H60" s="1"/>
      <c r="I60" s="1"/>
      <c r="J60" s="1"/>
      <c r="L60" s="26"/>
      <c r="P60" s="1"/>
    </row>
    <row r="61" spans="2:37" ht="15.75" x14ac:dyDescent="0.25">
      <c r="B61" s="26">
        <v>47</v>
      </c>
      <c r="C61" s="1" t="s">
        <v>116</v>
      </c>
      <c r="D61" s="2" t="s">
        <v>66</v>
      </c>
      <c r="E61" s="2" t="s">
        <v>117</v>
      </c>
      <c r="F61" s="3" t="s">
        <v>36</v>
      </c>
      <c r="G61" s="3" t="s">
        <v>301</v>
      </c>
      <c r="H61" s="3" t="s">
        <v>28</v>
      </c>
      <c r="I61" s="5">
        <v>5159.5</v>
      </c>
      <c r="J61" s="4"/>
      <c r="K61" s="27"/>
      <c r="L61" s="27"/>
      <c r="O61" s="27">
        <f t="shared" ref="O61:O92" si="11">SUM(I61:N61)</f>
        <v>5159.5</v>
      </c>
      <c r="P61" s="4">
        <v>554.88</v>
      </c>
      <c r="T61" s="27">
        <f t="shared" ref="T61:T62" si="12">SUM(O61-P61-Q61-R61-S61)</f>
        <v>4604.62</v>
      </c>
      <c r="U61" s="31"/>
      <c r="V61" s="21"/>
      <c r="W61" s="9"/>
      <c r="X61" s="26" t="s">
        <v>29</v>
      </c>
      <c r="Z61" s="26" t="s">
        <v>30</v>
      </c>
    </row>
    <row r="62" spans="2:37" ht="15.75" x14ac:dyDescent="0.25">
      <c r="B62" s="26">
        <v>48</v>
      </c>
      <c r="C62" s="1" t="s">
        <v>133</v>
      </c>
      <c r="D62" s="2" t="s">
        <v>32</v>
      </c>
      <c r="E62" s="2" t="s">
        <v>117</v>
      </c>
      <c r="F62" s="3" t="s">
        <v>36</v>
      </c>
      <c r="G62" s="3" t="s">
        <v>302</v>
      </c>
      <c r="H62" s="3" t="s">
        <v>33</v>
      </c>
      <c r="I62" s="8">
        <v>2866.5</v>
      </c>
      <c r="J62" s="16"/>
      <c r="K62" s="27"/>
      <c r="L62" s="57"/>
      <c r="N62" s="27"/>
      <c r="O62" s="27">
        <f t="shared" si="11"/>
        <v>2866.5</v>
      </c>
      <c r="P62" s="16">
        <v>62.44</v>
      </c>
      <c r="T62" s="27">
        <f t="shared" si="12"/>
        <v>2804.06</v>
      </c>
      <c r="U62" s="31"/>
      <c r="V62" s="21"/>
      <c r="W62" s="9"/>
      <c r="X62" s="26" t="s">
        <v>372</v>
      </c>
      <c r="Z62" s="26" t="s">
        <v>30</v>
      </c>
      <c r="AE62" s="59"/>
      <c r="AF62" s="59"/>
      <c r="AG62" s="59"/>
      <c r="AH62" s="59"/>
    </row>
    <row r="63" spans="2:37" ht="15.75" x14ac:dyDescent="0.25">
      <c r="B63" s="26">
        <v>49</v>
      </c>
      <c r="C63" s="19" t="s">
        <v>121</v>
      </c>
      <c r="D63" s="2" t="s">
        <v>119</v>
      </c>
      <c r="E63" s="2" t="s">
        <v>117</v>
      </c>
      <c r="F63" s="3" t="s">
        <v>36</v>
      </c>
      <c r="G63" s="3" t="s">
        <v>303</v>
      </c>
      <c r="H63" s="3" t="s">
        <v>33</v>
      </c>
      <c r="I63" s="5">
        <v>3391.5</v>
      </c>
      <c r="J63" s="4"/>
      <c r="K63" s="27"/>
      <c r="L63" s="57"/>
      <c r="N63" s="27"/>
      <c r="O63" s="27">
        <f t="shared" si="11"/>
        <v>3391.5</v>
      </c>
      <c r="P63" s="4">
        <v>139.81</v>
      </c>
      <c r="T63" s="27">
        <f t="shared" ref="T63" si="13">+O63-P63-Q63-R63-S63</f>
        <v>3251.69</v>
      </c>
      <c r="U63" s="31"/>
      <c r="V63" s="45"/>
      <c r="W63" s="9"/>
      <c r="X63" s="26" t="s">
        <v>96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" t="s">
        <v>120</v>
      </c>
      <c r="D64" s="2" t="s">
        <v>448</v>
      </c>
      <c r="E64" s="2" t="s">
        <v>117</v>
      </c>
      <c r="F64" s="3" t="s">
        <v>36</v>
      </c>
      <c r="G64" s="3" t="s">
        <v>304</v>
      </c>
      <c r="H64" s="3" t="s">
        <v>33</v>
      </c>
      <c r="I64" s="5">
        <v>3096</v>
      </c>
      <c r="J64" s="4"/>
      <c r="K64" s="27"/>
      <c r="L64" s="57"/>
      <c r="N64" s="27"/>
      <c r="O64" s="27">
        <f t="shared" si="11"/>
        <v>3096</v>
      </c>
      <c r="P64" s="4">
        <v>107.66</v>
      </c>
      <c r="T64" s="27">
        <f t="shared" ref="T64:T119" si="14">+O64-P64-Q64-R64-S64</f>
        <v>2988.34</v>
      </c>
      <c r="U64" s="31"/>
      <c r="V64" s="9"/>
      <c r="W64" s="9"/>
      <c r="X64" s="71" t="s">
        <v>373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128</v>
      </c>
      <c r="D65" s="2" t="s">
        <v>129</v>
      </c>
      <c r="E65" s="2" t="s">
        <v>117</v>
      </c>
      <c r="F65" s="3" t="s">
        <v>36</v>
      </c>
      <c r="G65" s="3" t="s">
        <v>305</v>
      </c>
      <c r="H65" s="3" t="s">
        <v>33</v>
      </c>
      <c r="I65" s="5">
        <v>3096</v>
      </c>
      <c r="J65" s="4"/>
      <c r="K65" s="27"/>
      <c r="L65" s="57"/>
      <c r="N65" s="27"/>
      <c r="O65" s="27">
        <f t="shared" si="11"/>
        <v>3096</v>
      </c>
      <c r="P65" s="4">
        <v>107.66</v>
      </c>
      <c r="T65" s="27">
        <f t="shared" ref="T65:T66" si="15">+O65-P65-Q65-R65-S65</f>
        <v>2988.34</v>
      </c>
      <c r="U65" s="31"/>
      <c r="V65" s="21"/>
      <c r="W65" s="9"/>
      <c r="X65" s="71" t="s">
        <v>374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130</v>
      </c>
      <c r="D66" s="2" t="s">
        <v>129</v>
      </c>
      <c r="E66" s="2" t="s">
        <v>117</v>
      </c>
      <c r="F66" s="3" t="s">
        <v>36</v>
      </c>
      <c r="G66" s="3" t="s">
        <v>306</v>
      </c>
      <c r="H66" s="3" t="s">
        <v>33</v>
      </c>
      <c r="I66" s="5">
        <v>3096</v>
      </c>
      <c r="J66" s="4"/>
      <c r="K66" s="27"/>
      <c r="L66" s="57"/>
      <c r="N66" s="27"/>
      <c r="O66" s="27">
        <f t="shared" si="11"/>
        <v>3096</v>
      </c>
      <c r="P66" s="4">
        <v>107.66</v>
      </c>
      <c r="T66" s="27">
        <f t="shared" si="15"/>
        <v>2988.34</v>
      </c>
      <c r="U66" s="31"/>
      <c r="V66" s="45"/>
      <c r="W66" s="45"/>
      <c r="X66" s="71" t="s">
        <v>374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122</v>
      </c>
      <c r="D67" s="2" t="s">
        <v>127</v>
      </c>
      <c r="E67" s="2" t="s">
        <v>117</v>
      </c>
      <c r="F67" s="3" t="s">
        <v>36</v>
      </c>
      <c r="G67" s="3" t="s">
        <v>451</v>
      </c>
      <c r="H67" s="3" t="s">
        <v>452</v>
      </c>
      <c r="I67" s="4">
        <v>2293</v>
      </c>
      <c r="J67" s="4">
        <v>29.35</v>
      </c>
      <c r="K67" s="27"/>
      <c r="L67" s="57"/>
      <c r="N67" s="27"/>
      <c r="O67" s="27">
        <f t="shared" si="11"/>
        <v>2322.35</v>
      </c>
      <c r="P67" s="4"/>
      <c r="T67" s="27">
        <f t="shared" si="14"/>
        <v>2322.35</v>
      </c>
      <c r="U67" s="31"/>
      <c r="V67" s="21"/>
      <c r="W67" s="9"/>
      <c r="X67" s="71" t="s">
        <v>96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125</v>
      </c>
      <c r="D68" s="2" t="s">
        <v>123</v>
      </c>
      <c r="E68" s="2" t="s">
        <v>117</v>
      </c>
      <c r="F68" s="3" t="s">
        <v>36</v>
      </c>
      <c r="G68" s="3" t="s">
        <v>430</v>
      </c>
      <c r="H68" s="3" t="s">
        <v>124</v>
      </c>
      <c r="I68" s="5">
        <v>2402</v>
      </c>
      <c r="J68" s="4">
        <v>3.1</v>
      </c>
      <c r="K68" s="27"/>
      <c r="L68" s="57"/>
      <c r="N68" s="27"/>
      <c r="O68" s="27">
        <f t="shared" si="11"/>
        <v>2405.1</v>
      </c>
      <c r="P68" s="4"/>
      <c r="T68" s="27">
        <f t="shared" si="14"/>
        <v>2405.1</v>
      </c>
      <c r="U68" s="31"/>
      <c r="V68" s="21"/>
      <c r="W68" s="9"/>
      <c r="X68" s="26" t="s">
        <v>375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126</v>
      </c>
      <c r="D69" s="2" t="s">
        <v>127</v>
      </c>
      <c r="E69" s="2" t="s">
        <v>117</v>
      </c>
      <c r="F69" s="3" t="s">
        <v>36</v>
      </c>
      <c r="G69" s="3" t="s">
        <v>453</v>
      </c>
      <c r="H69" s="3" t="s">
        <v>452</v>
      </c>
      <c r="I69" s="5">
        <v>2293</v>
      </c>
      <c r="J69" s="4">
        <v>29.35</v>
      </c>
      <c r="K69" s="27"/>
      <c r="L69" s="57"/>
      <c r="N69" s="27"/>
      <c r="O69" s="27">
        <f t="shared" si="11"/>
        <v>2322.35</v>
      </c>
      <c r="P69" s="4"/>
      <c r="T69" s="27">
        <f t="shared" si="14"/>
        <v>2322.35</v>
      </c>
      <c r="U69" s="31"/>
      <c r="V69" s="21"/>
      <c r="W69" s="9"/>
      <c r="X69" s="71" t="s">
        <v>371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118</v>
      </c>
      <c r="D70" s="2" t="s">
        <v>449</v>
      </c>
      <c r="E70" s="2" t="s">
        <v>117</v>
      </c>
      <c r="F70" s="3" t="s">
        <v>36</v>
      </c>
      <c r="G70" s="3" t="s">
        <v>450</v>
      </c>
      <c r="H70" s="3" t="s">
        <v>33</v>
      </c>
      <c r="I70" s="5">
        <v>3096</v>
      </c>
      <c r="J70" s="4"/>
      <c r="K70" s="27"/>
      <c r="L70" s="57"/>
      <c r="N70" s="27"/>
      <c r="O70" s="27">
        <f t="shared" si="11"/>
        <v>3096</v>
      </c>
      <c r="P70" s="4">
        <v>107.66</v>
      </c>
      <c r="T70" s="27">
        <f t="shared" ref="T70" si="16">+O70-P70-Q70-R70-S70</f>
        <v>2988.34</v>
      </c>
      <c r="U70" s="31"/>
      <c r="V70" s="45"/>
      <c r="W70" s="45"/>
      <c r="X70" s="71" t="s">
        <v>373</v>
      </c>
      <c r="Z70" s="26" t="s">
        <v>30</v>
      </c>
      <c r="AE70" s="59"/>
      <c r="AF70" s="59"/>
      <c r="AG70" s="59"/>
      <c r="AH70" s="59"/>
    </row>
    <row r="71" spans="2:34" ht="15.75" x14ac:dyDescent="0.25">
      <c r="B71" s="26">
        <v>57</v>
      </c>
      <c r="C71" s="1" t="s">
        <v>131</v>
      </c>
      <c r="D71" s="2" t="s">
        <v>66</v>
      </c>
      <c r="E71" s="2" t="s">
        <v>132</v>
      </c>
      <c r="F71" s="3" t="s">
        <v>36</v>
      </c>
      <c r="G71" s="3" t="s">
        <v>307</v>
      </c>
      <c r="H71" s="3" t="s">
        <v>28</v>
      </c>
      <c r="I71" s="5">
        <v>5159.5</v>
      </c>
      <c r="J71" s="4"/>
      <c r="K71" s="27"/>
      <c r="L71" s="57"/>
      <c r="O71" s="27">
        <f t="shared" si="11"/>
        <v>5159.5</v>
      </c>
      <c r="P71" s="4">
        <v>554.88</v>
      </c>
      <c r="T71" s="27">
        <f t="shared" si="14"/>
        <v>4604.62</v>
      </c>
      <c r="U71" s="31"/>
      <c r="V71" s="21"/>
      <c r="W71" s="9"/>
      <c r="X71" s="26" t="s">
        <v>29</v>
      </c>
      <c r="Z71" s="26" t="s">
        <v>30</v>
      </c>
    </row>
    <row r="72" spans="2:34" ht="15.75" x14ac:dyDescent="0.25">
      <c r="B72" s="26">
        <v>58</v>
      </c>
      <c r="C72" s="1" t="s">
        <v>79</v>
      </c>
      <c r="D72" s="2" t="s">
        <v>32</v>
      </c>
      <c r="E72" s="2" t="s">
        <v>132</v>
      </c>
      <c r="F72" s="3" t="s">
        <v>36</v>
      </c>
      <c r="G72" s="3" t="s">
        <v>308</v>
      </c>
      <c r="H72" s="9" t="s">
        <v>33</v>
      </c>
      <c r="I72" s="4">
        <v>2866.5</v>
      </c>
      <c r="J72" s="4"/>
      <c r="K72" s="27"/>
      <c r="L72" s="57"/>
      <c r="N72" s="27"/>
      <c r="O72" s="27">
        <f t="shared" si="11"/>
        <v>2866.5</v>
      </c>
      <c r="P72" s="4">
        <v>62.44</v>
      </c>
      <c r="T72" s="27">
        <f t="shared" si="14"/>
        <v>2804.06</v>
      </c>
      <c r="U72" s="31"/>
      <c r="V72" s="45"/>
      <c r="W72" s="9"/>
      <c r="X72" s="71" t="s">
        <v>374</v>
      </c>
      <c r="Z72" s="26" t="s">
        <v>30</v>
      </c>
      <c r="AE72" s="59"/>
      <c r="AF72" s="59"/>
      <c r="AG72" s="59"/>
      <c r="AH72" s="59"/>
    </row>
    <row r="73" spans="2:34" ht="15.75" x14ac:dyDescent="0.25">
      <c r="B73" s="26">
        <v>59</v>
      </c>
      <c r="C73" s="1" t="s">
        <v>136</v>
      </c>
      <c r="D73" s="2" t="s">
        <v>66</v>
      </c>
      <c r="E73" s="2" t="s">
        <v>137</v>
      </c>
      <c r="F73" s="3" t="s">
        <v>36</v>
      </c>
      <c r="G73" s="3" t="s">
        <v>309</v>
      </c>
      <c r="H73" s="3" t="s">
        <v>28</v>
      </c>
      <c r="I73" s="5">
        <v>4555</v>
      </c>
      <c r="J73" s="4"/>
      <c r="K73" s="27"/>
      <c r="L73" s="57"/>
      <c r="O73" s="27">
        <f t="shared" si="11"/>
        <v>4555</v>
      </c>
      <c r="P73" s="4">
        <v>443.76</v>
      </c>
      <c r="T73" s="27">
        <f>+O73-P73-Q73-R73-S73</f>
        <v>4111.24</v>
      </c>
      <c r="U73" s="31"/>
      <c r="V73" s="9"/>
      <c r="W73" s="9"/>
      <c r="X73" s="26" t="s">
        <v>29</v>
      </c>
      <c r="Z73" s="26" t="s">
        <v>30</v>
      </c>
    </row>
    <row r="74" spans="2:34" ht="15.75" x14ac:dyDescent="0.25">
      <c r="B74" s="26">
        <v>60</v>
      </c>
      <c r="C74" s="1" t="s">
        <v>138</v>
      </c>
      <c r="D74" s="2" t="s">
        <v>139</v>
      </c>
      <c r="E74" s="2" t="s">
        <v>140</v>
      </c>
      <c r="F74" s="3" t="s">
        <v>36</v>
      </c>
      <c r="G74" s="3" t="s">
        <v>310</v>
      </c>
      <c r="H74" s="3" t="s">
        <v>77</v>
      </c>
      <c r="I74" s="4">
        <v>3325</v>
      </c>
      <c r="J74" s="4" t="s">
        <v>384</v>
      </c>
      <c r="K74" s="27"/>
      <c r="L74" s="57"/>
      <c r="N74" s="27"/>
      <c r="O74" s="27">
        <f t="shared" si="11"/>
        <v>3325</v>
      </c>
      <c r="P74" s="4">
        <v>132.58000000000001</v>
      </c>
      <c r="T74" s="27">
        <f t="shared" si="14"/>
        <v>3192.42</v>
      </c>
      <c r="U74" s="31"/>
      <c r="V74" s="9"/>
      <c r="W74" s="9"/>
      <c r="X74" s="26" t="s">
        <v>62</v>
      </c>
      <c r="Z74" s="26" t="s">
        <v>30</v>
      </c>
      <c r="AE74" s="59"/>
      <c r="AF74" s="59"/>
      <c r="AG74" s="59"/>
      <c r="AH74" s="59"/>
    </row>
    <row r="75" spans="2:34" ht="15.75" x14ac:dyDescent="0.25">
      <c r="B75" s="26">
        <v>61</v>
      </c>
      <c r="C75" s="1" t="s">
        <v>141</v>
      </c>
      <c r="D75" s="2" t="s">
        <v>139</v>
      </c>
      <c r="E75" s="2" t="s">
        <v>140</v>
      </c>
      <c r="F75" s="3" t="s">
        <v>36</v>
      </c>
      <c r="G75" s="3" t="s">
        <v>311</v>
      </c>
      <c r="H75" s="3" t="s">
        <v>77</v>
      </c>
      <c r="I75" s="5">
        <v>3325</v>
      </c>
      <c r="J75" s="4"/>
      <c r="K75" s="27"/>
      <c r="L75" s="57"/>
      <c r="M75" s="27"/>
      <c r="N75" s="27"/>
      <c r="O75" s="27">
        <f t="shared" si="11"/>
        <v>3325</v>
      </c>
      <c r="P75" s="4">
        <v>132.58000000000001</v>
      </c>
      <c r="T75" s="27">
        <f t="shared" si="14"/>
        <v>3192.42</v>
      </c>
      <c r="U75" s="31"/>
      <c r="V75" s="3"/>
      <c r="W75" s="3"/>
      <c r="X75" s="26" t="s">
        <v>376</v>
      </c>
      <c r="Z75" s="26" t="s">
        <v>30</v>
      </c>
      <c r="AF75" s="59"/>
      <c r="AH75" s="59"/>
    </row>
    <row r="76" spans="2:34" ht="15.75" x14ac:dyDescent="0.25">
      <c r="B76" s="26">
        <v>62</v>
      </c>
      <c r="C76" s="1" t="s">
        <v>142</v>
      </c>
      <c r="D76" s="2" t="s">
        <v>139</v>
      </c>
      <c r="E76" s="2" t="s">
        <v>143</v>
      </c>
      <c r="F76" s="3" t="s">
        <v>36</v>
      </c>
      <c r="G76" s="3" t="s">
        <v>312</v>
      </c>
      <c r="H76" s="3" t="s">
        <v>77</v>
      </c>
      <c r="I76" s="5">
        <v>3325</v>
      </c>
      <c r="J76" s="4"/>
      <c r="K76" s="27"/>
      <c r="L76" s="57"/>
      <c r="N76" s="57"/>
      <c r="O76" s="27">
        <f t="shared" si="11"/>
        <v>3325</v>
      </c>
      <c r="P76" s="4">
        <v>132.58000000000001</v>
      </c>
      <c r="T76" s="27">
        <f t="shared" si="14"/>
        <v>3192.42</v>
      </c>
      <c r="U76" s="31"/>
      <c r="V76" s="3"/>
      <c r="W76" s="45"/>
      <c r="X76" s="26" t="s">
        <v>144</v>
      </c>
      <c r="Z76" s="26" t="s">
        <v>30</v>
      </c>
    </row>
    <row r="77" spans="2:34" ht="15.75" x14ac:dyDescent="0.25">
      <c r="B77" s="26">
        <v>63</v>
      </c>
      <c r="C77" s="1" t="s">
        <v>145</v>
      </c>
      <c r="D77" s="2" t="s">
        <v>146</v>
      </c>
      <c r="E77" s="2" t="s">
        <v>140</v>
      </c>
      <c r="F77" s="3" t="s">
        <v>36</v>
      </c>
      <c r="G77" s="3" t="s">
        <v>313</v>
      </c>
      <c r="H77" s="3" t="s">
        <v>77</v>
      </c>
      <c r="I77" s="5">
        <v>3391.5</v>
      </c>
      <c r="J77" s="4"/>
      <c r="K77" s="27"/>
      <c r="L77" s="57"/>
      <c r="M77" s="27"/>
      <c r="N77" s="27"/>
      <c r="O77" s="27">
        <f t="shared" si="11"/>
        <v>3391.5</v>
      </c>
      <c r="P77" s="4">
        <v>139.81</v>
      </c>
      <c r="T77" s="27">
        <f t="shared" si="14"/>
        <v>3251.69</v>
      </c>
      <c r="U77" s="21"/>
      <c r="V77" s="3"/>
      <c r="W77" s="9"/>
      <c r="X77" s="26" t="s">
        <v>377</v>
      </c>
      <c r="Z77" s="26" t="s">
        <v>30</v>
      </c>
      <c r="AE77" s="59"/>
      <c r="AF77" s="59"/>
      <c r="AG77" s="59"/>
      <c r="AH77" s="59"/>
    </row>
    <row r="78" spans="2:34" ht="15.75" x14ac:dyDescent="0.25">
      <c r="B78" s="26">
        <v>64</v>
      </c>
      <c r="C78" s="1" t="s">
        <v>147</v>
      </c>
      <c r="D78" s="2" t="s">
        <v>148</v>
      </c>
      <c r="E78" s="2" t="s">
        <v>140</v>
      </c>
      <c r="F78" s="3" t="s">
        <v>36</v>
      </c>
      <c r="G78" s="3" t="s">
        <v>314</v>
      </c>
      <c r="H78" s="3" t="s">
        <v>33</v>
      </c>
      <c r="I78" s="5">
        <v>2866.5</v>
      </c>
      <c r="J78" s="4"/>
      <c r="K78" s="27"/>
      <c r="L78" s="57"/>
      <c r="M78" s="27"/>
      <c r="N78" s="27"/>
      <c r="O78" s="27">
        <f t="shared" si="11"/>
        <v>2866.5</v>
      </c>
      <c r="P78" s="4">
        <v>62.44</v>
      </c>
      <c r="T78" s="27">
        <f t="shared" si="14"/>
        <v>2804.06</v>
      </c>
      <c r="U78" s="31"/>
      <c r="V78" s="3"/>
      <c r="W78" s="3"/>
      <c r="X78" s="26" t="s">
        <v>378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537</v>
      </c>
      <c r="D79" s="2" t="s">
        <v>148</v>
      </c>
      <c r="E79" s="2" t="s">
        <v>140</v>
      </c>
      <c r="F79" s="3" t="s">
        <v>36</v>
      </c>
      <c r="G79" s="3" t="s">
        <v>538</v>
      </c>
      <c r="H79" s="3" t="s">
        <v>33</v>
      </c>
      <c r="I79" s="5">
        <v>2866.5</v>
      </c>
      <c r="J79" s="4"/>
      <c r="K79" s="27"/>
      <c r="L79" s="57"/>
      <c r="M79" s="27"/>
      <c r="N79" s="27"/>
      <c r="O79" s="27">
        <f t="shared" si="11"/>
        <v>2866.5</v>
      </c>
      <c r="P79" s="4">
        <v>62.44</v>
      </c>
      <c r="T79" s="27">
        <f t="shared" si="14"/>
        <v>2804.06</v>
      </c>
      <c r="U79" s="31"/>
      <c r="V79" s="3"/>
      <c r="W79" s="3"/>
      <c r="X79" s="26" t="s">
        <v>539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151</v>
      </c>
      <c r="D80" s="2" t="s">
        <v>148</v>
      </c>
      <c r="E80" s="2" t="s">
        <v>140</v>
      </c>
      <c r="F80" s="3" t="s">
        <v>36</v>
      </c>
      <c r="G80" s="3" t="s">
        <v>315</v>
      </c>
      <c r="H80" s="3" t="s">
        <v>33</v>
      </c>
      <c r="I80" s="5">
        <v>2866.5</v>
      </c>
      <c r="J80" s="4"/>
      <c r="K80" s="27"/>
      <c r="L80" s="57"/>
      <c r="N80" s="27"/>
      <c r="O80" s="27">
        <f t="shared" si="11"/>
        <v>2866.5</v>
      </c>
      <c r="P80" s="4">
        <v>62.44</v>
      </c>
      <c r="T80" s="27">
        <f t="shared" si="14"/>
        <v>2804.06</v>
      </c>
      <c r="U80" s="31"/>
      <c r="V80" s="3"/>
      <c r="W80" s="3"/>
      <c r="X80" s="26" t="s">
        <v>374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152</v>
      </c>
      <c r="D81" s="2" t="s">
        <v>148</v>
      </c>
      <c r="E81" s="2" t="s">
        <v>140</v>
      </c>
      <c r="F81" s="3" t="s">
        <v>36</v>
      </c>
      <c r="G81" s="3" t="s">
        <v>316</v>
      </c>
      <c r="H81" s="3" t="s">
        <v>33</v>
      </c>
      <c r="I81" s="5">
        <v>2866.5</v>
      </c>
      <c r="J81" s="4"/>
      <c r="K81" s="27"/>
      <c r="L81" s="57"/>
      <c r="N81" s="27"/>
      <c r="O81" s="27">
        <f t="shared" si="11"/>
        <v>2866.5</v>
      </c>
      <c r="P81" s="4">
        <v>62.44</v>
      </c>
      <c r="T81" s="27">
        <f t="shared" si="14"/>
        <v>2804.06</v>
      </c>
      <c r="U81" s="31"/>
      <c r="V81" s="3"/>
      <c r="W81" s="3"/>
      <c r="X81" s="26" t="s">
        <v>153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478</v>
      </c>
      <c r="D82" s="2" t="s">
        <v>148</v>
      </c>
      <c r="E82" s="2" t="s">
        <v>140</v>
      </c>
      <c r="F82" s="3" t="s">
        <v>36</v>
      </c>
      <c r="G82" s="3" t="s">
        <v>479</v>
      </c>
      <c r="H82" s="3" t="s">
        <v>33</v>
      </c>
      <c r="I82" s="5">
        <v>2866.5</v>
      </c>
      <c r="J82" s="4"/>
      <c r="K82" s="27"/>
      <c r="L82" s="57"/>
      <c r="M82" s="57"/>
      <c r="N82" s="27"/>
      <c r="O82" s="27">
        <f t="shared" si="11"/>
        <v>2866.5</v>
      </c>
      <c r="P82" s="4">
        <v>62.44</v>
      </c>
      <c r="T82" s="27">
        <f t="shared" si="14"/>
        <v>2804.06</v>
      </c>
      <c r="U82" s="31"/>
      <c r="V82" s="3"/>
      <c r="W82" s="3"/>
      <c r="X82" s="26" t="s">
        <v>29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341</v>
      </c>
      <c r="D83" s="2" t="s">
        <v>427</v>
      </c>
      <c r="E83" s="2" t="s">
        <v>140</v>
      </c>
      <c r="F83" s="3" t="s">
        <v>36</v>
      </c>
      <c r="G83" s="3" t="s">
        <v>317</v>
      </c>
      <c r="H83" s="3" t="s">
        <v>33</v>
      </c>
      <c r="I83" s="5">
        <v>2866.5</v>
      </c>
      <c r="J83" s="4"/>
      <c r="K83" s="27"/>
      <c r="L83" s="27"/>
      <c r="N83" s="27"/>
      <c r="O83" s="27">
        <f t="shared" si="11"/>
        <v>2866.5</v>
      </c>
      <c r="P83" s="4">
        <v>62.44</v>
      </c>
      <c r="T83" s="27">
        <f t="shared" si="14"/>
        <v>2804.06</v>
      </c>
      <c r="U83" s="26"/>
      <c r="V83" s="19"/>
      <c r="W83" s="26"/>
      <c r="X83" s="26" t="s">
        <v>414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154</v>
      </c>
      <c r="D84" s="2" t="s">
        <v>150</v>
      </c>
      <c r="E84" s="2" t="s">
        <v>140</v>
      </c>
      <c r="F84" s="3" t="s">
        <v>36</v>
      </c>
      <c r="G84" s="3" t="s">
        <v>318</v>
      </c>
      <c r="H84" s="3" t="s">
        <v>33</v>
      </c>
      <c r="I84" s="4">
        <v>2866.5</v>
      </c>
      <c r="J84" s="4"/>
      <c r="K84" s="27"/>
      <c r="L84" s="27"/>
      <c r="N84" s="27"/>
      <c r="O84" s="27">
        <f t="shared" si="11"/>
        <v>2866.5</v>
      </c>
      <c r="P84" s="4">
        <v>62.44</v>
      </c>
      <c r="T84" s="27">
        <f t="shared" si="14"/>
        <v>2804.06</v>
      </c>
      <c r="U84" s="31"/>
      <c r="V84" s="3"/>
      <c r="W84" s="3"/>
      <c r="X84" s="26" t="s">
        <v>155</v>
      </c>
      <c r="Z84" s="26" t="s">
        <v>30</v>
      </c>
      <c r="AE84" s="59"/>
      <c r="AF84" s="59"/>
      <c r="AG84" s="59"/>
      <c r="AH84" s="59"/>
    </row>
    <row r="85" spans="2:36" ht="15.75" x14ac:dyDescent="0.25">
      <c r="B85" s="26">
        <v>71</v>
      </c>
      <c r="C85" s="1" t="s">
        <v>149</v>
      </c>
      <c r="D85" s="2" t="s">
        <v>150</v>
      </c>
      <c r="E85" s="2" t="s">
        <v>140</v>
      </c>
      <c r="F85" s="3" t="s">
        <v>36</v>
      </c>
      <c r="G85" s="3" t="s">
        <v>319</v>
      </c>
      <c r="H85" s="3" t="s">
        <v>33</v>
      </c>
      <c r="I85" s="5">
        <v>2866.5</v>
      </c>
      <c r="J85" s="4"/>
      <c r="K85" s="27"/>
      <c r="L85" s="27"/>
      <c r="O85" s="27">
        <f t="shared" si="11"/>
        <v>2866.5</v>
      </c>
      <c r="P85" s="4">
        <v>62.44</v>
      </c>
      <c r="T85" s="27">
        <f t="shared" ref="T85" si="17">+O85-P85-Q85-R85-S85</f>
        <v>2804.06</v>
      </c>
      <c r="U85" s="31"/>
      <c r="V85" s="3"/>
      <c r="W85" s="45"/>
      <c r="X85" s="26" t="s">
        <v>34</v>
      </c>
      <c r="Z85" s="26" t="s">
        <v>30</v>
      </c>
    </row>
    <row r="86" spans="2:36" ht="15.75" x14ac:dyDescent="0.25">
      <c r="B86" s="26">
        <v>72</v>
      </c>
      <c r="C86" s="1" t="s">
        <v>156</v>
      </c>
      <c r="D86" s="2" t="s">
        <v>150</v>
      </c>
      <c r="E86" s="2" t="s">
        <v>140</v>
      </c>
      <c r="F86" s="3" t="s">
        <v>36</v>
      </c>
      <c r="G86" s="3" t="s">
        <v>431</v>
      </c>
      <c r="H86" s="3" t="s">
        <v>33</v>
      </c>
      <c r="I86" s="4">
        <v>2866.5</v>
      </c>
      <c r="J86" s="4"/>
      <c r="K86" s="27"/>
      <c r="L86" s="27"/>
      <c r="O86" s="27">
        <f t="shared" si="11"/>
        <v>2866.5</v>
      </c>
      <c r="P86" s="4">
        <v>62.44</v>
      </c>
      <c r="T86" s="27">
        <f t="shared" si="14"/>
        <v>2804.06</v>
      </c>
      <c r="U86" s="31"/>
      <c r="V86" s="21"/>
      <c r="W86" s="3"/>
      <c r="X86" s="26" t="s">
        <v>29</v>
      </c>
      <c r="Z86" s="26" t="s">
        <v>30</v>
      </c>
    </row>
    <row r="87" spans="2:36" ht="15.75" x14ac:dyDescent="0.25">
      <c r="B87" s="26">
        <v>73</v>
      </c>
      <c r="C87" s="1" t="s">
        <v>157</v>
      </c>
      <c r="D87" s="2" t="s">
        <v>66</v>
      </c>
      <c r="E87" s="2" t="s">
        <v>158</v>
      </c>
      <c r="F87" s="3" t="s">
        <v>36</v>
      </c>
      <c r="G87" s="3" t="s">
        <v>320</v>
      </c>
      <c r="H87" s="3" t="s">
        <v>28</v>
      </c>
      <c r="I87" s="5">
        <v>6933.9</v>
      </c>
      <c r="J87" s="4"/>
      <c r="K87" s="27"/>
      <c r="L87" s="27"/>
      <c r="O87" s="27">
        <f t="shared" si="11"/>
        <v>6933.9</v>
      </c>
      <c r="P87" s="4">
        <v>933.89</v>
      </c>
      <c r="T87" s="27">
        <f t="shared" si="14"/>
        <v>6000.0099999999993</v>
      </c>
      <c r="U87" s="31"/>
      <c r="V87" s="9"/>
      <c r="W87" s="9"/>
      <c r="X87" s="26" t="s">
        <v>29</v>
      </c>
      <c r="Z87" s="26" t="s">
        <v>30</v>
      </c>
    </row>
    <row r="88" spans="2:36" ht="15.75" x14ac:dyDescent="0.25">
      <c r="B88" s="26">
        <v>74</v>
      </c>
      <c r="C88" s="1" t="s">
        <v>260</v>
      </c>
      <c r="D88" s="2" t="s">
        <v>32</v>
      </c>
      <c r="E88" s="2" t="s">
        <v>158</v>
      </c>
      <c r="F88" s="3" t="s">
        <v>36</v>
      </c>
      <c r="G88" s="3" t="s">
        <v>401</v>
      </c>
      <c r="H88" s="3" t="s">
        <v>33</v>
      </c>
      <c r="I88" s="8">
        <v>2730</v>
      </c>
      <c r="J88" s="16"/>
      <c r="K88" s="27"/>
      <c r="L88" s="27"/>
      <c r="O88" s="27">
        <f t="shared" si="11"/>
        <v>2730</v>
      </c>
      <c r="P88" s="16">
        <v>47.59</v>
      </c>
      <c r="T88" s="27">
        <f t="shared" si="14"/>
        <v>2682.41</v>
      </c>
      <c r="U88" s="31"/>
      <c r="V88" s="9"/>
      <c r="W88" s="9"/>
      <c r="X88" s="26" t="s">
        <v>261</v>
      </c>
      <c r="Z88" s="26" t="s">
        <v>30</v>
      </c>
      <c r="AD88" s="59"/>
      <c r="AE88" s="59"/>
      <c r="AF88" s="59"/>
      <c r="AG88" s="59"/>
      <c r="AH88" s="59"/>
      <c r="AI88" s="59"/>
      <c r="AJ88" s="59"/>
    </row>
    <row r="89" spans="2:36" ht="15.75" x14ac:dyDescent="0.25">
      <c r="B89" s="26">
        <v>75</v>
      </c>
      <c r="C89" s="1" t="s">
        <v>159</v>
      </c>
      <c r="D89" s="2" t="s">
        <v>264</v>
      </c>
      <c r="E89" s="2" t="s">
        <v>158</v>
      </c>
      <c r="F89" s="3" t="s">
        <v>36</v>
      </c>
      <c r="G89" s="3" t="s">
        <v>321</v>
      </c>
      <c r="H89" s="3" t="s">
        <v>77</v>
      </c>
      <c r="I89" s="16">
        <v>3554.24</v>
      </c>
      <c r="J89" s="16"/>
      <c r="K89" s="27"/>
      <c r="L89" s="27"/>
      <c r="N89" s="27"/>
      <c r="O89" s="27">
        <f t="shared" si="11"/>
        <v>3554.24</v>
      </c>
      <c r="P89" s="16">
        <v>175.22</v>
      </c>
      <c r="T89" s="27">
        <f t="shared" si="14"/>
        <v>3379.02</v>
      </c>
      <c r="U89" s="31"/>
      <c r="V89" s="3"/>
      <c r="W89" s="3"/>
      <c r="X89" s="26" t="s">
        <v>29</v>
      </c>
      <c r="Z89" s="26" t="s">
        <v>30</v>
      </c>
      <c r="AE89" s="59"/>
      <c r="AF89" s="59"/>
      <c r="AG89" s="59"/>
      <c r="AH89" s="59"/>
    </row>
    <row r="90" spans="2:36" ht="15.75" x14ac:dyDescent="0.25">
      <c r="B90" s="26">
        <v>76</v>
      </c>
      <c r="C90" s="1" t="s">
        <v>178</v>
      </c>
      <c r="D90" s="2" t="s">
        <v>264</v>
      </c>
      <c r="E90" s="2" t="s">
        <v>158</v>
      </c>
      <c r="F90" s="3" t="s">
        <v>36</v>
      </c>
      <c r="G90" s="3" t="s">
        <v>330</v>
      </c>
      <c r="H90" s="3" t="s">
        <v>77</v>
      </c>
      <c r="I90" s="5">
        <v>3554.24</v>
      </c>
      <c r="J90" s="4"/>
      <c r="K90" s="27"/>
      <c r="L90" s="27"/>
      <c r="O90" s="27">
        <f t="shared" si="11"/>
        <v>3554.24</v>
      </c>
      <c r="P90" s="4">
        <v>175.22</v>
      </c>
      <c r="T90" s="27">
        <f t="shared" ref="T90:T96" si="18">+O90-P90-Q90-R90-S90</f>
        <v>3379.02</v>
      </c>
      <c r="U90" s="25"/>
      <c r="V90" s="21"/>
      <c r="W90" s="45"/>
      <c r="X90" s="26" t="s">
        <v>29</v>
      </c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176</v>
      </c>
      <c r="D91" s="2" t="s">
        <v>265</v>
      </c>
      <c r="E91" s="2" t="s">
        <v>158</v>
      </c>
      <c r="F91" s="3" t="s">
        <v>36</v>
      </c>
      <c r="G91" s="3" t="s">
        <v>331</v>
      </c>
      <c r="H91" s="3" t="s">
        <v>33</v>
      </c>
      <c r="I91" s="5">
        <v>2987.45</v>
      </c>
      <c r="J91" s="4"/>
      <c r="K91" s="27"/>
      <c r="L91" s="27"/>
      <c r="M91" s="26"/>
      <c r="N91" s="27"/>
      <c r="O91" s="27">
        <f t="shared" si="11"/>
        <v>2987.45</v>
      </c>
      <c r="P91" s="4">
        <v>75.599999999999994</v>
      </c>
      <c r="Q91" s="26"/>
      <c r="R91" s="26"/>
      <c r="S91" s="26"/>
      <c r="T91" s="27">
        <f t="shared" si="18"/>
        <v>2911.85</v>
      </c>
      <c r="U91" s="31"/>
      <c r="V91" s="3"/>
      <c r="W91" s="3"/>
      <c r="X91" s="26" t="s">
        <v>379</v>
      </c>
      <c r="Y91" s="26"/>
      <c r="Z91" s="26" t="s">
        <v>30</v>
      </c>
      <c r="AE91" s="59"/>
      <c r="AF91" s="59"/>
      <c r="AG91" s="59"/>
      <c r="AH91" s="59"/>
    </row>
    <row r="92" spans="2:36" ht="15.75" x14ac:dyDescent="0.25">
      <c r="B92" s="26">
        <v>78</v>
      </c>
      <c r="C92" s="1" t="s">
        <v>177</v>
      </c>
      <c r="D92" s="2" t="s">
        <v>265</v>
      </c>
      <c r="E92" s="2" t="s">
        <v>158</v>
      </c>
      <c r="F92" s="3" t="s">
        <v>36</v>
      </c>
      <c r="G92" s="3" t="s">
        <v>332</v>
      </c>
      <c r="H92" s="3" t="s">
        <v>33</v>
      </c>
      <c r="I92" s="5">
        <v>2987.45</v>
      </c>
      <c r="J92" s="4"/>
      <c r="K92" s="27"/>
      <c r="L92" s="27"/>
      <c r="M92" s="26"/>
      <c r="N92" s="27"/>
      <c r="O92" s="27">
        <f t="shared" si="11"/>
        <v>2987.45</v>
      </c>
      <c r="P92" s="4">
        <v>75.599999999999994</v>
      </c>
      <c r="Q92" s="26"/>
      <c r="R92" s="26"/>
      <c r="S92" s="26"/>
      <c r="T92" s="27">
        <f t="shared" si="18"/>
        <v>2911.85</v>
      </c>
      <c r="U92" s="31"/>
      <c r="V92" s="3"/>
      <c r="W92" s="3"/>
      <c r="X92" s="26" t="s">
        <v>96</v>
      </c>
      <c r="Y92" s="26"/>
      <c r="Z92" s="26" t="s">
        <v>30</v>
      </c>
      <c r="AE92" s="59"/>
      <c r="AF92" s="59"/>
      <c r="AG92" s="59"/>
      <c r="AH92" s="59"/>
      <c r="AI92" s="59"/>
    </row>
    <row r="93" spans="2:36" ht="15.75" x14ac:dyDescent="0.25">
      <c r="B93" s="26">
        <v>79</v>
      </c>
      <c r="C93" s="1" t="s">
        <v>179</v>
      </c>
      <c r="D93" s="1" t="s">
        <v>265</v>
      </c>
      <c r="E93" s="2" t="s">
        <v>158</v>
      </c>
      <c r="F93" s="3" t="s">
        <v>36</v>
      </c>
      <c r="G93" s="3" t="s">
        <v>333</v>
      </c>
      <c r="H93" s="3" t="s">
        <v>33</v>
      </c>
      <c r="I93" s="5">
        <v>2752</v>
      </c>
      <c r="J93" s="4"/>
      <c r="K93" s="27"/>
      <c r="L93" s="27"/>
      <c r="N93" s="27"/>
      <c r="O93" s="27">
        <f t="shared" ref="O93:O119" si="19">SUM(I93:N93)</f>
        <v>2752</v>
      </c>
      <c r="P93" s="4">
        <v>49.98</v>
      </c>
      <c r="T93" s="27">
        <f t="shared" si="18"/>
        <v>2702.02</v>
      </c>
      <c r="U93" s="31"/>
      <c r="V93" s="45"/>
      <c r="W93" s="45"/>
      <c r="X93" s="26" t="s">
        <v>180</v>
      </c>
      <c r="Z93" s="26" t="s">
        <v>30</v>
      </c>
      <c r="AE93" s="59"/>
      <c r="AF93" s="59"/>
      <c r="AG93" s="59"/>
      <c r="AH93" s="59"/>
    </row>
    <row r="94" spans="2:36" ht="15.75" x14ac:dyDescent="0.25">
      <c r="B94" s="26">
        <v>80</v>
      </c>
      <c r="C94" s="1" t="s">
        <v>171</v>
      </c>
      <c r="D94" s="2" t="s">
        <v>172</v>
      </c>
      <c r="E94" s="2" t="s">
        <v>158</v>
      </c>
      <c r="F94" s="3" t="s">
        <v>36</v>
      </c>
      <c r="G94" s="3" t="s">
        <v>455</v>
      </c>
      <c r="H94" s="3" t="s">
        <v>77</v>
      </c>
      <c r="I94" s="5">
        <v>4177.5</v>
      </c>
      <c r="J94" s="4"/>
      <c r="K94" s="27"/>
      <c r="L94" s="27"/>
      <c r="O94" s="27">
        <f t="shared" si="19"/>
        <v>4177.5</v>
      </c>
      <c r="P94" s="4">
        <v>377.49</v>
      </c>
      <c r="T94" s="27">
        <f t="shared" si="18"/>
        <v>3800.01</v>
      </c>
      <c r="U94" s="31"/>
      <c r="V94" s="21"/>
      <c r="W94" s="45"/>
      <c r="X94" s="26" t="s">
        <v>173</v>
      </c>
      <c r="Z94" s="26" t="s">
        <v>30</v>
      </c>
    </row>
    <row r="95" spans="2:36" ht="15.75" x14ac:dyDescent="0.25">
      <c r="B95" s="26">
        <v>81</v>
      </c>
      <c r="C95" s="1" t="s">
        <v>353</v>
      </c>
      <c r="D95" s="2" t="s">
        <v>172</v>
      </c>
      <c r="E95" s="2" t="s">
        <v>158</v>
      </c>
      <c r="F95" s="3" t="s">
        <v>36</v>
      </c>
      <c r="G95" s="3" t="s">
        <v>456</v>
      </c>
      <c r="H95" s="3" t="s">
        <v>77</v>
      </c>
      <c r="I95" s="5">
        <v>4177.5</v>
      </c>
      <c r="J95" s="4"/>
      <c r="K95" s="27"/>
      <c r="L95" s="27"/>
      <c r="O95" s="27">
        <f t="shared" si="19"/>
        <v>4177.5</v>
      </c>
      <c r="P95" s="4">
        <v>377.49</v>
      </c>
      <c r="T95" s="27">
        <f t="shared" si="18"/>
        <v>3800.01</v>
      </c>
      <c r="U95" s="31"/>
      <c r="V95" s="21"/>
      <c r="W95" s="45"/>
      <c r="X95" s="26" t="s">
        <v>380</v>
      </c>
      <c r="Z95" s="26" t="s">
        <v>30</v>
      </c>
    </row>
    <row r="96" spans="2:36" ht="15.75" x14ac:dyDescent="0.25">
      <c r="B96" s="26">
        <v>82</v>
      </c>
      <c r="C96" s="1" t="s">
        <v>165</v>
      </c>
      <c r="D96" s="2" t="s">
        <v>441</v>
      </c>
      <c r="E96" s="2" t="s">
        <v>158</v>
      </c>
      <c r="F96" s="3" t="s">
        <v>36</v>
      </c>
      <c r="G96" s="3" t="s">
        <v>322</v>
      </c>
      <c r="H96" s="3" t="s">
        <v>33</v>
      </c>
      <c r="I96" s="5">
        <v>3391.5</v>
      </c>
      <c r="J96" s="4"/>
      <c r="K96" s="27"/>
      <c r="L96" s="27"/>
      <c r="M96" s="26"/>
      <c r="N96" s="27"/>
      <c r="O96" s="27">
        <f t="shared" si="19"/>
        <v>3391.5</v>
      </c>
      <c r="P96" s="4">
        <v>139.81</v>
      </c>
      <c r="Q96" s="26"/>
      <c r="R96" s="26"/>
      <c r="S96" s="26"/>
      <c r="T96" s="27">
        <f t="shared" si="18"/>
        <v>3251.69</v>
      </c>
      <c r="U96" s="31"/>
      <c r="V96" s="3"/>
      <c r="W96" s="3"/>
      <c r="X96" s="26" t="s">
        <v>374</v>
      </c>
      <c r="Y96" s="26"/>
      <c r="Z96" s="26" t="s">
        <v>30</v>
      </c>
      <c r="AE96" s="59"/>
      <c r="AF96" s="59"/>
      <c r="AG96" s="59"/>
      <c r="AH96" s="59"/>
    </row>
    <row r="97" spans="2:34" ht="15.75" x14ac:dyDescent="0.25">
      <c r="B97" s="26">
        <v>83</v>
      </c>
      <c r="C97" s="1" t="s">
        <v>160</v>
      </c>
      <c r="D97" s="2" t="s">
        <v>161</v>
      </c>
      <c r="E97" s="2" t="s">
        <v>158</v>
      </c>
      <c r="F97" s="3" t="s">
        <v>36</v>
      </c>
      <c r="G97" s="3" t="s">
        <v>457</v>
      </c>
      <c r="H97" s="3" t="s">
        <v>124</v>
      </c>
      <c r="I97" s="5">
        <v>2987.45</v>
      </c>
      <c r="J97" s="4"/>
      <c r="K97" s="27"/>
      <c r="L97" s="27"/>
      <c r="M97" s="26"/>
      <c r="N97" s="27"/>
      <c r="O97" s="27">
        <f t="shared" si="19"/>
        <v>2987.45</v>
      </c>
      <c r="P97" s="16">
        <v>75.599999999999994</v>
      </c>
      <c r="Q97" s="26"/>
      <c r="R97" s="26"/>
      <c r="S97" s="26"/>
      <c r="T97" s="27">
        <f t="shared" si="14"/>
        <v>2911.85</v>
      </c>
      <c r="U97" s="31"/>
      <c r="V97" s="3"/>
      <c r="W97" s="3"/>
      <c r="X97" s="26" t="s">
        <v>371</v>
      </c>
      <c r="Y97" s="26"/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162</v>
      </c>
      <c r="D98" s="2" t="s">
        <v>161</v>
      </c>
      <c r="E98" s="2" t="s">
        <v>158</v>
      </c>
      <c r="F98" s="3" t="s">
        <v>36</v>
      </c>
      <c r="G98" s="3" t="s">
        <v>458</v>
      </c>
      <c r="H98" s="3" t="s">
        <v>124</v>
      </c>
      <c r="I98" s="4">
        <v>2987.45</v>
      </c>
      <c r="J98" s="4"/>
      <c r="K98" s="27"/>
      <c r="L98" s="27"/>
      <c r="N98" s="27"/>
      <c r="O98" s="27">
        <f t="shared" si="19"/>
        <v>2987.45</v>
      </c>
      <c r="P98" s="4">
        <v>75.599999999999994</v>
      </c>
      <c r="T98" s="27">
        <f t="shared" ref="T98" si="20">+O98-P98-Q98-R98-S98</f>
        <v>2911.85</v>
      </c>
      <c r="U98" s="31"/>
      <c r="V98" s="3"/>
      <c r="W98" s="3"/>
      <c r="X98" s="26" t="s">
        <v>364</v>
      </c>
      <c r="Z98" s="26" t="s">
        <v>30</v>
      </c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230</v>
      </c>
      <c r="D99" s="2" t="s">
        <v>421</v>
      </c>
      <c r="E99" s="2" t="s">
        <v>158</v>
      </c>
      <c r="F99" s="3" t="s">
        <v>36</v>
      </c>
      <c r="G99" s="3" t="s">
        <v>459</v>
      </c>
      <c r="H99" s="3" t="s">
        <v>452</v>
      </c>
      <c r="I99" s="5">
        <v>2752</v>
      </c>
      <c r="J99" s="4"/>
      <c r="K99" s="27"/>
      <c r="L99" s="27"/>
      <c r="M99" s="26"/>
      <c r="N99" s="27"/>
      <c r="O99" s="27">
        <f t="shared" si="19"/>
        <v>2752</v>
      </c>
      <c r="P99" s="16">
        <v>49.98</v>
      </c>
      <c r="Q99" s="26"/>
      <c r="R99" s="26"/>
      <c r="S99" s="26"/>
      <c r="T99" s="27">
        <f t="shared" si="14"/>
        <v>2702.02</v>
      </c>
      <c r="U99" s="26"/>
      <c r="V99" s="50"/>
      <c r="W99" s="26"/>
      <c r="X99" s="26" t="s">
        <v>414</v>
      </c>
      <c r="Y99" s="26"/>
      <c r="Z99" s="26"/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163</v>
      </c>
      <c r="D100" s="2" t="s">
        <v>442</v>
      </c>
      <c r="E100" s="2" t="s">
        <v>158</v>
      </c>
      <c r="F100" s="3" t="s">
        <v>36</v>
      </c>
      <c r="G100" s="3" t="s">
        <v>460</v>
      </c>
      <c r="H100" s="3" t="s">
        <v>461</v>
      </c>
      <c r="I100" s="4">
        <v>2000</v>
      </c>
      <c r="J100" s="4">
        <v>71.72</v>
      </c>
      <c r="K100" s="27"/>
      <c r="L100" s="27"/>
      <c r="N100" s="27"/>
      <c r="O100" s="27">
        <f t="shared" si="19"/>
        <v>2071.7199999999998</v>
      </c>
      <c r="P100" s="4"/>
      <c r="T100" s="27">
        <f t="shared" ref="T100" si="21">+O100-P100-Q100-R100-S100</f>
        <v>2071.7199999999998</v>
      </c>
      <c r="U100" s="31"/>
      <c r="V100" s="3"/>
      <c r="W100" s="3"/>
      <c r="X100" s="26" t="s">
        <v>164</v>
      </c>
      <c r="Z100" s="26" t="s">
        <v>30</v>
      </c>
      <c r="AD100" s="59"/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168</v>
      </c>
      <c r="D101" s="2" t="s">
        <v>444</v>
      </c>
      <c r="E101" s="2" t="s">
        <v>158</v>
      </c>
      <c r="F101" s="3" t="s">
        <v>36</v>
      </c>
      <c r="G101" s="3" t="s">
        <v>325</v>
      </c>
      <c r="H101" s="3" t="s">
        <v>33</v>
      </c>
      <c r="I101" s="5">
        <v>2402.5</v>
      </c>
      <c r="J101" s="4">
        <v>2.99</v>
      </c>
      <c r="K101" s="27"/>
      <c r="L101" s="27"/>
      <c r="N101" s="27"/>
      <c r="O101" s="27">
        <f t="shared" si="19"/>
        <v>2405.4899999999998</v>
      </c>
      <c r="P101" s="4"/>
      <c r="T101" s="27">
        <f t="shared" si="14"/>
        <v>2405.4899999999998</v>
      </c>
      <c r="U101" s="31"/>
      <c r="V101" s="58"/>
      <c r="W101" s="9"/>
      <c r="X101" s="46" t="s">
        <v>382</v>
      </c>
      <c r="Z101" s="26" t="s">
        <v>30</v>
      </c>
      <c r="AE101" s="59"/>
      <c r="AF101" s="59"/>
      <c r="AG101" s="59"/>
      <c r="AH101" s="59"/>
    </row>
    <row r="102" spans="2:34" ht="15.75" x14ac:dyDescent="0.25">
      <c r="B102" s="26">
        <v>88</v>
      </c>
      <c r="C102" s="1" t="s">
        <v>169</v>
      </c>
      <c r="D102" s="2" t="s">
        <v>444</v>
      </c>
      <c r="E102" s="2" t="s">
        <v>158</v>
      </c>
      <c r="F102" s="3" t="s">
        <v>36</v>
      </c>
      <c r="G102" s="3" t="s">
        <v>402</v>
      </c>
      <c r="H102" s="3" t="s">
        <v>33</v>
      </c>
      <c r="I102" s="5">
        <v>2402.5</v>
      </c>
      <c r="J102" s="4">
        <v>2.99</v>
      </c>
      <c r="K102" s="27"/>
      <c r="L102" s="27"/>
      <c r="O102" s="27">
        <f t="shared" si="19"/>
        <v>2405.4899999999998</v>
      </c>
      <c r="P102" s="4"/>
      <c r="T102" s="27">
        <f t="shared" si="14"/>
        <v>2405.4899999999998</v>
      </c>
      <c r="U102" s="31"/>
      <c r="V102" s="21"/>
      <c r="W102" s="45"/>
      <c r="X102" s="46" t="s">
        <v>383</v>
      </c>
      <c r="Z102" s="26" t="s">
        <v>30</v>
      </c>
    </row>
    <row r="103" spans="2:34" ht="15.75" x14ac:dyDescent="0.25">
      <c r="B103" s="26">
        <v>89</v>
      </c>
      <c r="C103" s="1" t="s">
        <v>235</v>
      </c>
      <c r="D103" s="2" t="s">
        <v>425</v>
      </c>
      <c r="E103" s="2" t="s">
        <v>158</v>
      </c>
      <c r="F103" s="3" t="s">
        <v>36</v>
      </c>
      <c r="G103" s="3" t="s">
        <v>326</v>
      </c>
      <c r="H103" s="3" t="s">
        <v>33</v>
      </c>
      <c r="I103" s="5">
        <v>2402.5</v>
      </c>
      <c r="J103" s="4">
        <v>2.99</v>
      </c>
      <c r="K103" s="27"/>
      <c r="L103" s="27"/>
      <c r="O103" s="27">
        <f t="shared" si="19"/>
        <v>2405.4899999999998</v>
      </c>
      <c r="P103" s="4"/>
      <c r="T103" s="27">
        <f t="shared" si="14"/>
        <v>2405.4899999999998</v>
      </c>
      <c r="U103" s="64"/>
      <c r="V103" s="19"/>
      <c r="W103" s="26"/>
      <c r="X103" s="46" t="s">
        <v>414</v>
      </c>
      <c r="Z103" s="26"/>
    </row>
    <row r="104" spans="2:34" ht="15.75" x14ac:dyDescent="0.25">
      <c r="B104" s="26">
        <v>90</v>
      </c>
      <c r="C104" s="1" t="s">
        <v>170</v>
      </c>
      <c r="D104" s="2" t="s">
        <v>446</v>
      </c>
      <c r="E104" s="2" t="s">
        <v>158</v>
      </c>
      <c r="F104" s="3" t="s">
        <v>36</v>
      </c>
      <c r="G104" s="3" t="s">
        <v>327</v>
      </c>
      <c r="H104" s="3" t="s">
        <v>33</v>
      </c>
      <c r="I104" s="5">
        <v>2293</v>
      </c>
      <c r="J104" s="4">
        <v>29.35</v>
      </c>
      <c r="K104" s="27"/>
      <c r="L104" s="27"/>
      <c r="O104" s="27">
        <f t="shared" si="19"/>
        <v>2322.35</v>
      </c>
      <c r="P104" s="4"/>
      <c r="T104" s="27">
        <f t="shared" si="14"/>
        <v>2322.35</v>
      </c>
      <c r="U104" s="31"/>
      <c r="V104" s="58"/>
      <c r="W104" s="45"/>
      <c r="X104" s="26" t="s">
        <v>34</v>
      </c>
      <c r="Z104" s="26" t="s">
        <v>30</v>
      </c>
    </row>
    <row r="105" spans="2:34" ht="15.75" x14ac:dyDescent="0.25">
      <c r="B105" s="26">
        <v>91</v>
      </c>
      <c r="C105" s="1" t="s">
        <v>175</v>
      </c>
      <c r="D105" s="2" t="s">
        <v>445</v>
      </c>
      <c r="E105" s="2" t="s">
        <v>158</v>
      </c>
      <c r="F105" s="3" t="s">
        <v>36</v>
      </c>
      <c r="G105" s="3" t="s">
        <v>328</v>
      </c>
      <c r="H105" s="3" t="s">
        <v>33</v>
      </c>
      <c r="I105" s="4">
        <v>2987.45</v>
      </c>
      <c r="J105" s="4"/>
      <c r="K105" s="27"/>
      <c r="L105" s="27"/>
      <c r="O105" s="27">
        <f t="shared" si="19"/>
        <v>2987.45</v>
      </c>
      <c r="P105" s="4">
        <v>75.599999999999994</v>
      </c>
      <c r="T105" s="27">
        <f t="shared" si="14"/>
        <v>2911.85</v>
      </c>
      <c r="U105" s="31"/>
      <c r="V105" s="9"/>
      <c r="W105" s="9"/>
      <c r="X105" s="26" t="s">
        <v>29</v>
      </c>
      <c r="Z105" s="26" t="s">
        <v>30</v>
      </c>
    </row>
    <row r="106" spans="2:34" ht="15.75" x14ac:dyDescent="0.25">
      <c r="B106" s="26">
        <v>92</v>
      </c>
      <c r="C106" s="1" t="s">
        <v>350</v>
      </c>
      <c r="D106" s="2" t="s">
        <v>428</v>
      </c>
      <c r="E106" s="2" t="s">
        <v>158</v>
      </c>
      <c r="F106" s="3" t="s">
        <v>36</v>
      </c>
      <c r="G106" s="3" t="s">
        <v>432</v>
      </c>
      <c r="H106" s="3" t="s">
        <v>33</v>
      </c>
      <c r="I106" s="4">
        <v>2000</v>
      </c>
      <c r="J106" s="4">
        <v>71.72</v>
      </c>
      <c r="K106" s="27"/>
      <c r="L106" s="27"/>
      <c r="O106" s="27">
        <f t="shared" si="19"/>
        <v>2071.7199999999998</v>
      </c>
      <c r="P106" s="4"/>
      <c r="T106" s="27">
        <f t="shared" si="14"/>
        <v>2071.7199999999998</v>
      </c>
      <c r="U106" s="26"/>
      <c r="V106" s="1"/>
      <c r="W106" s="26"/>
      <c r="X106" s="26" t="s">
        <v>414</v>
      </c>
      <c r="Z106" s="26"/>
    </row>
    <row r="107" spans="2:34" ht="15.75" x14ac:dyDescent="0.25">
      <c r="B107" s="26">
        <v>93</v>
      </c>
      <c r="C107" s="1" t="s">
        <v>337</v>
      </c>
      <c r="D107" s="2" t="s">
        <v>426</v>
      </c>
      <c r="E107" s="2" t="s">
        <v>158</v>
      </c>
      <c r="F107" s="3" t="s">
        <v>36</v>
      </c>
      <c r="G107" s="3" t="s">
        <v>400</v>
      </c>
      <c r="H107" s="3" t="s">
        <v>33</v>
      </c>
      <c r="I107" s="28">
        <v>1483.21</v>
      </c>
      <c r="J107" s="28">
        <v>116.79</v>
      </c>
      <c r="K107" s="27"/>
      <c r="L107" s="27"/>
      <c r="O107" s="27">
        <f t="shared" si="19"/>
        <v>1600</v>
      </c>
      <c r="P107" s="4"/>
      <c r="T107" s="27">
        <f t="shared" si="14"/>
        <v>1600</v>
      </c>
      <c r="U107" s="26"/>
      <c r="V107" s="19"/>
      <c r="W107" s="26"/>
      <c r="X107" s="26" t="s">
        <v>414</v>
      </c>
      <c r="Z107" s="26" t="s">
        <v>30</v>
      </c>
    </row>
    <row r="108" spans="2:34" ht="15.75" x14ac:dyDescent="0.25">
      <c r="B108" s="26">
        <v>94</v>
      </c>
      <c r="C108" s="1" t="s">
        <v>467</v>
      </c>
      <c r="D108" s="1" t="s">
        <v>422</v>
      </c>
      <c r="E108" s="2" t="s">
        <v>158</v>
      </c>
      <c r="F108" s="3" t="s">
        <v>36</v>
      </c>
      <c r="G108" s="3" t="s">
        <v>329</v>
      </c>
      <c r="H108" s="3" t="s">
        <v>33</v>
      </c>
      <c r="I108" s="5">
        <v>2752</v>
      </c>
      <c r="J108" s="4"/>
      <c r="K108" s="27"/>
      <c r="L108" s="27"/>
      <c r="O108" s="27">
        <f t="shared" si="19"/>
        <v>2752</v>
      </c>
      <c r="P108" s="4">
        <v>49.98</v>
      </c>
      <c r="T108" s="27">
        <f t="shared" si="14"/>
        <v>2702.02</v>
      </c>
      <c r="U108" s="31"/>
      <c r="V108" s="21"/>
      <c r="W108" s="45"/>
      <c r="X108" s="26" t="s">
        <v>29</v>
      </c>
      <c r="Z108" s="26" t="s">
        <v>30</v>
      </c>
    </row>
    <row r="109" spans="2:34" ht="15.75" x14ac:dyDescent="0.25">
      <c r="B109" s="26">
        <v>95</v>
      </c>
      <c r="C109" s="1" t="s">
        <v>232</v>
      </c>
      <c r="D109" s="1" t="s">
        <v>422</v>
      </c>
      <c r="E109" s="2" t="s">
        <v>158</v>
      </c>
      <c r="F109" s="3" t="s">
        <v>36</v>
      </c>
      <c r="G109" s="3" t="s">
        <v>334</v>
      </c>
      <c r="H109" s="3" t="s">
        <v>33</v>
      </c>
      <c r="I109" s="5">
        <v>2752</v>
      </c>
      <c r="J109" s="4"/>
      <c r="K109" s="27"/>
      <c r="L109" s="27"/>
      <c r="O109" s="27">
        <f t="shared" si="19"/>
        <v>2752</v>
      </c>
      <c r="P109" s="4">
        <v>49.98</v>
      </c>
      <c r="T109" s="27">
        <f t="shared" si="14"/>
        <v>2702.02</v>
      </c>
      <c r="U109" s="26"/>
      <c r="V109" s="19"/>
      <c r="W109" s="26"/>
      <c r="X109" s="26" t="s">
        <v>414</v>
      </c>
      <c r="Z109" s="26" t="s">
        <v>30</v>
      </c>
    </row>
    <row r="110" spans="2:34" ht="15.75" x14ac:dyDescent="0.25">
      <c r="B110" s="26">
        <v>96</v>
      </c>
      <c r="C110" s="1" t="s">
        <v>181</v>
      </c>
      <c r="D110" s="2" t="s">
        <v>182</v>
      </c>
      <c r="E110" s="2" t="s">
        <v>158</v>
      </c>
      <c r="F110" s="3" t="s">
        <v>36</v>
      </c>
      <c r="G110" s="3" t="s">
        <v>433</v>
      </c>
      <c r="H110" s="3" t="s">
        <v>77</v>
      </c>
      <c r="I110" s="5">
        <v>3096</v>
      </c>
      <c r="J110" s="4"/>
      <c r="K110" s="27"/>
      <c r="L110" s="27"/>
      <c r="N110" s="27"/>
      <c r="O110" s="27">
        <f t="shared" si="19"/>
        <v>3096</v>
      </c>
      <c r="P110" s="4">
        <v>107.66</v>
      </c>
      <c r="T110" s="27">
        <f t="shared" si="14"/>
        <v>2988.34</v>
      </c>
      <c r="U110" s="31"/>
      <c r="V110" s="3"/>
      <c r="W110" s="3"/>
      <c r="X110" s="26" t="s">
        <v>374</v>
      </c>
      <c r="Z110" s="26" t="s">
        <v>30</v>
      </c>
      <c r="AE110" s="59"/>
      <c r="AF110" s="59"/>
      <c r="AG110" s="59"/>
      <c r="AH110" s="59"/>
    </row>
    <row r="111" spans="2:34" ht="15.75" x14ac:dyDescent="0.25">
      <c r="B111" s="26">
        <v>97</v>
      </c>
      <c r="C111" s="1" t="s">
        <v>167</v>
      </c>
      <c r="D111" s="2" t="s">
        <v>443</v>
      </c>
      <c r="E111" s="2" t="s">
        <v>158</v>
      </c>
      <c r="F111" s="3" t="s">
        <v>36</v>
      </c>
      <c r="G111" s="3" t="s">
        <v>324</v>
      </c>
      <c r="H111" s="3" t="s">
        <v>33</v>
      </c>
      <c r="I111" s="5">
        <v>3554.24</v>
      </c>
      <c r="J111" s="16"/>
      <c r="K111" s="27"/>
      <c r="L111" s="27"/>
      <c r="N111" s="27"/>
      <c r="O111" s="27">
        <f t="shared" si="19"/>
        <v>3554.24</v>
      </c>
      <c r="P111" s="16">
        <v>175.22</v>
      </c>
      <c r="T111" s="27">
        <f t="shared" ref="T111:T114" si="22">+O111-P111-Q111-R111-S111</f>
        <v>3379.02</v>
      </c>
      <c r="U111" s="31"/>
      <c r="V111" s="3"/>
      <c r="W111" s="3"/>
      <c r="X111" s="46" t="s">
        <v>188</v>
      </c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189</v>
      </c>
      <c r="D112" s="2" t="s">
        <v>183</v>
      </c>
      <c r="E112" s="2" t="s">
        <v>158</v>
      </c>
      <c r="F112" s="3" t="s">
        <v>36</v>
      </c>
      <c r="G112" s="3" t="s">
        <v>440</v>
      </c>
      <c r="H112" s="3" t="s">
        <v>33</v>
      </c>
      <c r="I112" s="5">
        <v>3096</v>
      </c>
      <c r="J112" s="26"/>
      <c r="K112" s="27"/>
      <c r="L112" s="27"/>
      <c r="M112" s="26"/>
      <c r="N112" s="27"/>
      <c r="O112" s="27">
        <f t="shared" si="19"/>
        <v>3096</v>
      </c>
      <c r="P112" s="4">
        <v>107.66</v>
      </c>
      <c r="Q112" s="27"/>
      <c r="R112" s="27"/>
      <c r="S112" s="27"/>
      <c r="T112" s="27">
        <f t="shared" si="22"/>
        <v>2988.34</v>
      </c>
      <c r="U112" s="31"/>
      <c r="V112" s="21"/>
      <c r="W112" s="45"/>
      <c r="X112" s="26" t="s">
        <v>96</v>
      </c>
      <c r="Y112" s="26"/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166</v>
      </c>
      <c r="D113" s="2" t="s">
        <v>186</v>
      </c>
      <c r="E113" s="2" t="s">
        <v>158</v>
      </c>
      <c r="F113" s="3" t="s">
        <v>36</v>
      </c>
      <c r="G113" s="3" t="s">
        <v>323</v>
      </c>
      <c r="H113" s="3" t="s">
        <v>33</v>
      </c>
      <c r="I113" s="5">
        <v>2987.45</v>
      </c>
      <c r="J113" s="4"/>
      <c r="K113" s="27"/>
      <c r="L113" s="27"/>
      <c r="M113" s="26"/>
      <c r="N113" s="27"/>
      <c r="O113" s="27">
        <f t="shared" si="19"/>
        <v>2987.45</v>
      </c>
      <c r="P113" s="4">
        <v>75.599999999999994</v>
      </c>
      <c r="Q113" s="26"/>
      <c r="R113" s="26"/>
      <c r="S113" s="26"/>
      <c r="T113" s="27">
        <f t="shared" si="22"/>
        <v>2911.85</v>
      </c>
      <c r="U113" s="31"/>
      <c r="V113" s="45"/>
      <c r="W113" s="3"/>
      <c r="X113" s="46" t="s">
        <v>381</v>
      </c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187</v>
      </c>
      <c r="D114" s="2" t="s">
        <v>186</v>
      </c>
      <c r="E114" s="2" t="s">
        <v>158</v>
      </c>
      <c r="F114" s="3" t="s">
        <v>36</v>
      </c>
      <c r="G114" s="3" t="s">
        <v>436</v>
      </c>
      <c r="H114" s="3" t="s">
        <v>33</v>
      </c>
      <c r="I114" s="5">
        <v>2866.5</v>
      </c>
      <c r="J114" s="4"/>
      <c r="K114" s="27"/>
      <c r="L114" s="27"/>
      <c r="N114" s="27"/>
      <c r="O114" s="27">
        <f t="shared" si="19"/>
        <v>2866.5</v>
      </c>
      <c r="P114" s="4">
        <v>62.44</v>
      </c>
      <c r="T114" s="27">
        <f t="shared" si="22"/>
        <v>2804.06</v>
      </c>
      <c r="U114" s="31"/>
      <c r="V114" s="45"/>
      <c r="W114" s="9"/>
      <c r="X114" s="26" t="s">
        <v>188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184</v>
      </c>
      <c r="D115" s="2" t="s">
        <v>424</v>
      </c>
      <c r="E115" s="2" t="s">
        <v>158</v>
      </c>
      <c r="F115" s="3" t="s">
        <v>36</v>
      </c>
      <c r="G115" s="3" t="s">
        <v>434</v>
      </c>
      <c r="H115" s="3" t="s">
        <v>33</v>
      </c>
      <c r="I115" s="5">
        <v>2752</v>
      </c>
      <c r="J115" s="4"/>
      <c r="K115" s="27"/>
      <c r="L115" s="27"/>
      <c r="N115" s="27"/>
      <c r="O115" s="27">
        <f t="shared" si="19"/>
        <v>2752</v>
      </c>
      <c r="P115" s="4">
        <v>49.98</v>
      </c>
      <c r="T115" s="27">
        <f t="shared" si="14"/>
        <v>2702.02</v>
      </c>
      <c r="U115" s="31"/>
      <c r="V115" s="45"/>
      <c r="W115" s="9"/>
      <c r="X115" s="26" t="s">
        <v>375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185</v>
      </c>
      <c r="D116" s="2" t="s">
        <v>424</v>
      </c>
      <c r="E116" s="2" t="s">
        <v>158</v>
      </c>
      <c r="F116" s="3" t="s">
        <v>36</v>
      </c>
      <c r="G116" s="3" t="s">
        <v>435</v>
      </c>
      <c r="H116" s="3" t="s">
        <v>33</v>
      </c>
      <c r="I116" s="5">
        <v>2752</v>
      </c>
      <c r="J116" s="4"/>
      <c r="K116" s="27"/>
      <c r="L116" s="27"/>
      <c r="N116" s="27"/>
      <c r="O116" s="27">
        <f t="shared" si="19"/>
        <v>2752</v>
      </c>
      <c r="P116" s="4">
        <v>49.98</v>
      </c>
      <c r="T116" s="27">
        <f t="shared" si="14"/>
        <v>2702.02</v>
      </c>
      <c r="U116" s="31"/>
      <c r="V116" s="45"/>
      <c r="W116" s="9"/>
      <c r="X116" s="26" t="s">
        <v>164</v>
      </c>
      <c r="Z116" s="26" t="s">
        <v>30</v>
      </c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234</v>
      </c>
      <c r="D117" s="2" t="s">
        <v>424</v>
      </c>
      <c r="E117" s="2" t="s">
        <v>158</v>
      </c>
      <c r="F117" s="3" t="s">
        <v>36</v>
      </c>
      <c r="G117" s="3" t="s">
        <v>437</v>
      </c>
      <c r="H117" s="3" t="s">
        <v>33</v>
      </c>
      <c r="I117" s="5">
        <v>2752</v>
      </c>
      <c r="J117" s="4"/>
      <c r="K117" s="27"/>
      <c r="L117" s="61"/>
      <c r="N117" s="27"/>
      <c r="O117" s="27">
        <f t="shared" si="19"/>
        <v>2752</v>
      </c>
      <c r="P117" s="4">
        <v>49.98</v>
      </c>
      <c r="T117" s="27">
        <f t="shared" si="14"/>
        <v>2702.02</v>
      </c>
      <c r="U117" s="26"/>
      <c r="V117" s="50"/>
      <c r="W117" s="26"/>
      <c r="X117" s="26" t="s">
        <v>414</v>
      </c>
      <c r="Z117" s="26"/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335</v>
      </c>
      <c r="D118" s="2" t="s">
        <v>424</v>
      </c>
      <c r="E118" s="2" t="s">
        <v>158</v>
      </c>
      <c r="F118" s="3" t="s">
        <v>36</v>
      </c>
      <c r="G118" s="3" t="s">
        <v>438</v>
      </c>
      <c r="H118" s="3" t="s">
        <v>33</v>
      </c>
      <c r="I118" s="5">
        <v>2752</v>
      </c>
      <c r="J118" s="4"/>
      <c r="K118" s="27"/>
      <c r="L118" s="61"/>
      <c r="N118" s="27"/>
      <c r="O118" s="27">
        <f t="shared" si="19"/>
        <v>2752</v>
      </c>
      <c r="P118" s="4">
        <v>49.98</v>
      </c>
      <c r="T118" s="27">
        <f t="shared" si="14"/>
        <v>2702.02</v>
      </c>
      <c r="U118" s="26"/>
      <c r="V118" s="19"/>
      <c r="W118" s="26"/>
      <c r="X118" s="26" t="s">
        <v>414</v>
      </c>
      <c r="Z118" s="26"/>
      <c r="AE118" s="59"/>
      <c r="AF118" s="59"/>
      <c r="AG118" s="59"/>
      <c r="AH118" s="59"/>
    </row>
    <row r="119" spans="2:34" ht="15.75" x14ac:dyDescent="0.25">
      <c r="B119" s="26">
        <v>105</v>
      </c>
      <c r="C119" s="1" t="s">
        <v>369</v>
      </c>
      <c r="D119" s="2" t="s">
        <v>429</v>
      </c>
      <c r="E119" s="2" t="s">
        <v>158</v>
      </c>
      <c r="F119" s="3" t="s">
        <v>36</v>
      </c>
      <c r="G119" s="3" t="s">
        <v>439</v>
      </c>
      <c r="H119" s="3" t="s">
        <v>33</v>
      </c>
      <c r="I119" s="5">
        <v>2293</v>
      </c>
      <c r="J119" s="4">
        <v>29.35</v>
      </c>
      <c r="K119" s="27"/>
      <c r="L119" s="61"/>
      <c r="N119" s="27"/>
      <c r="O119" s="27">
        <f t="shared" si="19"/>
        <v>2322.35</v>
      </c>
      <c r="P119" s="4"/>
      <c r="T119" s="27">
        <f t="shared" si="14"/>
        <v>2322.35</v>
      </c>
      <c r="U119" s="26"/>
      <c r="V119" s="1"/>
      <c r="W119" s="26"/>
      <c r="X119" s="26" t="s">
        <v>414</v>
      </c>
      <c r="Z119" s="26"/>
      <c r="AE119" s="59"/>
      <c r="AF119" s="59"/>
      <c r="AG119" s="59"/>
      <c r="AH119" s="59"/>
    </row>
    <row r="120" spans="2:34" ht="15.75" x14ac:dyDescent="0.25">
      <c r="B120" s="26"/>
      <c r="C120" s="44" t="s">
        <v>190</v>
      </c>
      <c r="I120" s="42">
        <f>SUM(I61:I119)</f>
        <v>180884.53</v>
      </c>
      <c r="J120" s="42">
        <f>SUM(J61:J119)</f>
        <v>389.70000000000005</v>
      </c>
      <c r="K120" s="42">
        <v>0</v>
      </c>
      <c r="L120" s="42">
        <f>SUM(L61:L119)</f>
        <v>0</v>
      </c>
      <c r="M120" s="42">
        <f>SUM(M61:M119)</f>
        <v>0</v>
      </c>
      <c r="N120" s="42">
        <v>0</v>
      </c>
      <c r="O120" s="42">
        <f>SUM(O61:O119)</f>
        <v>181274.22999999998</v>
      </c>
      <c r="P120" s="42">
        <f t="shared" ref="P120:T120" si="23">SUM(P61:P119)</f>
        <v>6881.49</v>
      </c>
      <c r="Q120" s="42">
        <f t="shared" si="23"/>
        <v>0</v>
      </c>
      <c r="R120" s="42">
        <f t="shared" si="23"/>
        <v>0</v>
      </c>
      <c r="S120" s="42">
        <f t="shared" si="23"/>
        <v>0</v>
      </c>
      <c r="T120" s="42">
        <f t="shared" si="23"/>
        <v>174392.73999999996</v>
      </c>
      <c r="U120" s="72"/>
    </row>
    <row r="121" spans="2:34" x14ac:dyDescent="0.25">
      <c r="I121" s="57"/>
      <c r="J121" s="57"/>
      <c r="O121" s="57"/>
      <c r="T121" s="57"/>
    </row>
    <row r="122" spans="2:34" ht="15.75" x14ac:dyDescent="0.25">
      <c r="I122" s="42">
        <f>SUM(I120+I58+I50+I36)</f>
        <v>494794.23</v>
      </c>
      <c r="J122" s="42">
        <f>SUM(J120+J58+J50+J36)</f>
        <v>520.12</v>
      </c>
      <c r="K122" s="42">
        <f>K120+K58+K50+K36</f>
        <v>0</v>
      </c>
      <c r="L122" s="42">
        <f>L120+L58+L50+L36</f>
        <v>0</v>
      </c>
      <c r="M122" s="42">
        <f t="shared" ref="M122:T122" si="24">SUM(M120+M58+M50+M36)</f>
        <v>0</v>
      </c>
      <c r="N122" s="42">
        <f t="shared" si="24"/>
        <v>0</v>
      </c>
      <c r="O122" s="42">
        <f t="shared" si="24"/>
        <v>495314.35</v>
      </c>
      <c r="P122" s="42">
        <f t="shared" si="24"/>
        <v>50818.159999999989</v>
      </c>
      <c r="Q122" s="42">
        <f t="shared" si="24"/>
        <v>0</v>
      </c>
      <c r="R122" s="42">
        <f t="shared" si="24"/>
        <v>0</v>
      </c>
      <c r="S122" s="42">
        <f t="shared" si="24"/>
        <v>0</v>
      </c>
      <c r="T122" s="42">
        <f t="shared" si="24"/>
        <v>444496.18999999994</v>
      </c>
    </row>
    <row r="125" spans="2:34" ht="15.75" x14ac:dyDescent="0.25">
      <c r="O125" s="27"/>
    </row>
    <row r="127" spans="2:34" ht="15.75" x14ac:dyDescent="0.25">
      <c r="D127" s="73" t="s">
        <v>191</v>
      </c>
      <c r="E127" s="73"/>
      <c r="H127" s="73" t="s">
        <v>192</v>
      </c>
      <c r="I127" s="73"/>
      <c r="J127" s="73"/>
      <c r="K127" s="73"/>
      <c r="O127" s="73" t="s">
        <v>193</v>
      </c>
      <c r="P127" s="73"/>
      <c r="Q127" s="73"/>
      <c r="R127" s="73"/>
    </row>
    <row r="128" spans="2:34" ht="15.75" x14ac:dyDescent="0.25">
      <c r="D128" s="73" t="s">
        <v>25</v>
      </c>
      <c r="E128" s="73"/>
      <c r="H128" s="73" t="s">
        <v>90</v>
      </c>
      <c r="I128" s="73"/>
      <c r="J128" s="73"/>
      <c r="K128" s="73"/>
      <c r="O128" s="73" t="s">
        <v>42</v>
      </c>
      <c r="P128" s="73"/>
      <c r="Q128" s="73"/>
      <c r="R128" s="73"/>
    </row>
    <row r="131" spans="2:32" ht="15.75" x14ac:dyDescent="0.25">
      <c r="B131" s="65" t="s">
        <v>0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74"/>
    </row>
    <row r="132" spans="2:32" ht="15.75" x14ac:dyDescent="0.25">
      <c r="B132" s="65" t="s">
        <v>546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74"/>
    </row>
    <row r="133" spans="2:32" ht="15.75" x14ac:dyDescent="0.25">
      <c r="B133" s="65" t="s">
        <v>194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74"/>
    </row>
    <row r="134" spans="2:32" ht="15.75" x14ac:dyDescent="0.25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</row>
    <row r="135" spans="2:32" ht="15.75" x14ac:dyDescent="0.25">
      <c r="B135" s="43" t="s">
        <v>195</v>
      </c>
      <c r="C135" s="43" t="s">
        <v>2</v>
      </c>
      <c r="D135" s="36" t="s">
        <v>3</v>
      </c>
      <c r="E135" s="36" t="s">
        <v>4</v>
      </c>
      <c r="F135" s="37" t="s">
        <v>5</v>
      </c>
      <c r="G135" s="37" t="s">
        <v>6</v>
      </c>
      <c r="H135" s="43" t="s">
        <v>196</v>
      </c>
      <c r="I135" s="38" t="s">
        <v>8</v>
      </c>
      <c r="J135" s="38" t="s">
        <v>9</v>
      </c>
      <c r="K135" s="38" t="s">
        <v>10</v>
      </c>
      <c r="L135" s="36" t="s">
        <v>11</v>
      </c>
      <c r="M135" s="36" t="s">
        <v>12</v>
      </c>
      <c r="N135" s="37" t="s">
        <v>13</v>
      </c>
      <c r="O135" s="37" t="s">
        <v>14</v>
      </c>
      <c r="P135" s="37" t="s">
        <v>15</v>
      </c>
      <c r="Q135" s="37" t="s">
        <v>16</v>
      </c>
      <c r="R135" s="37" t="s">
        <v>17</v>
      </c>
      <c r="S135" s="37" t="s">
        <v>18</v>
      </c>
      <c r="T135" s="39" t="s">
        <v>19</v>
      </c>
      <c r="U135" s="40"/>
      <c r="V135" s="43"/>
      <c r="W135" s="43"/>
      <c r="X135" s="43" t="s">
        <v>20</v>
      </c>
      <c r="Z135" s="43" t="s">
        <v>21</v>
      </c>
      <c r="AA135" s="43" t="s">
        <v>22</v>
      </c>
      <c r="AC135" s="43"/>
      <c r="AD135" s="43"/>
      <c r="AE135" s="43"/>
      <c r="AF135" s="43"/>
    </row>
    <row r="136" spans="2:32" ht="15.75" x14ac:dyDescent="0.25">
      <c r="B136" s="62"/>
      <c r="C136" s="62"/>
      <c r="D136" s="32"/>
      <c r="E136" s="32"/>
      <c r="F136" s="33"/>
      <c r="G136" s="33"/>
      <c r="H136" s="62"/>
      <c r="I136" s="23"/>
      <c r="J136" s="23"/>
      <c r="K136" s="23"/>
      <c r="L136" s="22"/>
      <c r="M136" s="22"/>
      <c r="N136" s="21"/>
      <c r="O136" s="21"/>
      <c r="P136" s="21"/>
      <c r="Q136" s="21"/>
      <c r="R136" s="21"/>
      <c r="S136" s="21"/>
      <c r="T136" s="24"/>
      <c r="U136" s="29"/>
    </row>
    <row r="137" spans="2:32" ht="15.75" x14ac:dyDescent="0.25">
      <c r="B137" s="26">
        <v>1</v>
      </c>
      <c r="C137" s="1" t="s">
        <v>198</v>
      </c>
      <c r="D137" s="28" t="s">
        <v>199</v>
      </c>
      <c r="E137" s="28" t="s">
        <v>200</v>
      </c>
      <c r="F137" s="1" t="s">
        <v>201</v>
      </c>
      <c r="G137" s="1"/>
      <c r="H137" s="1"/>
      <c r="I137" s="28">
        <v>1323</v>
      </c>
      <c r="J137" s="28">
        <v>127.05</v>
      </c>
      <c r="K137" s="34"/>
      <c r="L137" s="34"/>
      <c r="O137" s="34">
        <f>SUM(I137:N137)</f>
        <v>1450.05</v>
      </c>
      <c r="P137" s="28"/>
      <c r="T137" s="27">
        <f>+O137-P137-Q137-R137-S137</f>
        <v>1450.05</v>
      </c>
      <c r="V137" s="26"/>
      <c r="W137" s="51"/>
      <c r="Z137" s="26" t="s">
        <v>30</v>
      </c>
      <c r="AC137" s="59"/>
      <c r="AD137" s="59"/>
      <c r="AE137" s="59"/>
      <c r="AF137" s="59"/>
    </row>
    <row r="138" spans="2:32" ht="15.75" x14ac:dyDescent="0.25">
      <c r="B138" s="26">
        <v>2</v>
      </c>
      <c r="C138" s="1" t="s">
        <v>202</v>
      </c>
      <c r="D138" s="28" t="s">
        <v>199</v>
      </c>
      <c r="E138" s="28" t="s">
        <v>200</v>
      </c>
      <c r="F138" s="1" t="s">
        <v>201</v>
      </c>
      <c r="G138" s="1"/>
      <c r="H138" s="1"/>
      <c r="I138" s="28">
        <v>1323</v>
      </c>
      <c r="J138" s="28">
        <v>127.05</v>
      </c>
      <c r="K138" s="34"/>
      <c r="L138" s="34"/>
      <c r="O138" s="34">
        <f t="shared" ref="O138:O150" si="25">SUM(I138:N138)</f>
        <v>1450.05</v>
      </c>
      <c r="P138" s="28"/>
      <c r="T138" s="27">
        <f t="shared" ref="T138:T150" si="26">+O138-P138-Q138-R138-S138</f>
        <v>1450.05</v>
      </c>
      <c r="V138" s="26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3</v>
      </c>
      <c r="C139" s="1" t="s">
        <v>203</v>
      </c>
      <c r="D139" s="28" t="s">
        <v>199</v>
      </c>
      <c r="E139" s="28" t="s">
        <v>200</v>
      </c>
      <c r="F139" s="1" t="s">
        <v>201</v>
      </c>
      <c r="G139" s="1"/>
      <c r="H139" s="1"/>
      <c r="I139" s="28">
        <v>2025</v>
      </c>
      <c r="J139" s="28">
        <v>70.12</v>
      </c>
      <c r="K139" s="34"/>
      <c r="L139" s="34"/>
      <c r="O139" s="34">
        <f t="shared" si="25"/>
        <v>2095.12</v>
      </c>
      <c r="P139" s="28"/>
      <c r="T139" s="27">
        <f t="shared" si="26"/>
        <v>2095.12</v>
      </c>
      <c r="V139" s="53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4</v>
      </c>
      <c r="C140" s="1" t="s">
        <v>204</v>
      </c>
      <c r="D140" s="28" t="s">
        <v>199</v>
      </c>
      <c r="E140" s="28" t="s">
        <v>200</v>
      </c>
      <c r="F140" s="1" t="s">
        <v>201</v>
      </c>
      <c r="G140" s="1"/>
      <c r="H140" s="1"/>
      <c r="I140" s="28">
        <v>2531</v>
      </c>
      <c r="J140" s="28"/>
      <c r="K140" s="34"/>
      <c r="L140" s="34"/>
      <c r="O140" s="34">
        <f t="shared" si="25"/>
        <v>2531</v>
      </c>
      <c r="P140" s="28">
        <v>10.94</v>
      </c>
      <c r="T140" s="27">
        <f t="shared" si="26"/>
        <v>2520.06</v>
      </c>
      <c r="V140" s="26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5</v>
      </c>
      <c r="C141" s="1" t="s">
        <v>205</v>
      </c>
      <c r="D141" s="28" t="s">
        <v>199</v>
      </c>
      <c r="E141" s="28" t="s">
        <v>200</v>
      </c>
      <c r="F141" s="1" t="s">
        <v>201</v>
      </c>
      <c r="G141" s="1"/>
      <c r="H141" s="1"/>
      <c r="I141" s="28">
        <v>1747.2</v>
      </c>
      <c r="J141" s="28">
        <v>87.8</v>
      </c>
      <c r="K141" s="34"/>
      <c r="L141" s="34"/>
      <c r="N141" s="26"/>
      <c r="O141" s="34">
        <f t="shared" si="25"/>
        <v>1835</v>
      </c>
      <c r="P141" s="28"/>
      <c r="Q141" s="26"/>
      <c r="T141" s="27">
        <f t="shared" si="26"/>
        <v>1835</v>
      </c>
      <c r="V141" s="53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6</v>
      </c>
      <c r="C142" s="1" t="s">
        <v>206</v>
      </c>
      <c r="D142" s="28" t="s">
        <v>199</v>
      </c>
      <c r="E142" s="28" t="s">
        <v>200</v>
      </c>
      <c r="F142" s="1" t="s">
        <v>201</v>
      </c>
      <c r="G142" s="1"/>
      <c r="H142" s="1"/>
      <c r="I142" s="28">
        <v>1651.2</v>
      </c>
      <c r="J142" s="28">
        <v>106.04</v>
      </c>
      <c r="K142" s="34"/>
      <c r="L142" s="34"/>
      <c r="O142" s="34">
        <f t="shared" si="25"/>
        <v>1757.24</v>
      </c>
      <c r="P142" s="28"/>
      <c r="Q142" s="26"/>
      <c r="T142" s="27">
        <f t="shared" si="26"/>
        <v>1757.24</v>
      </c>
      <c r="V142" s="53"/>
      <c r="W142" s="26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7</v>
      </c>
      <c r="C143" s="1" t="s">
        <v>497</v>
      </c>
      <c r="D143" s="28" t="s">
        <v>199</v>
      </c>
      <c r="E143" s="28" t="s">
        <v>200</v>
      </c>
      <c r="F143" s="1" t="s">
        <v>201</v>
      </c>
      <c r="G143" s="1"/>
      <c r="H143" s="1"/>
      <c r="I143" s="28">
        <v>1834.4</v>
      </c>
      <c r="J143" s="28">
        <v>82.32</v>
      </c>
      <c r="K143" s="34"/>
      <c r="L143" s="34"/>
      <c r="O143" s="34">
        <f t="shared" si="25"/>
        <v>1916.72</v>
      </c>
      <c r="P143" s="28"/>
      <c r="Q143" s="26"/>
      <c r="T143" s="27">
        <f t="shared" si="26"/>
        <v>1916.72</v>
      </c>
      <c r="V143" s="26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8</v>
      </c>
      <c r="C144" s="1" t="s">
        <v>207</v>
      </c>
      <c r="D144" s="28" t="s">
        <v>199</v>
      </c>
      <c r="E144" s="28" t="s">
        <v>200</v>
      </c>
      <c r="F144" s="1" t="s">
        <v>201</v>
      </c>
      <c r="G144" s="1"/>
      <c r="H144" s="1"/>
      <c r="I144" s="28">
        <v>2100</v>
      </c>
      <c r="J144" s="28">
        <v>64.3</v>
      </c>
      <c r="K144" s="34"/>
      <c r="L144" s="34"/>
      <c r="M144" s="26"/>
      <c r="N144" s="26"/>
      <c r="O144" s="34">
        <f t="shared" si="25"/>
        <v>2164.3000000000002</v>
      </c>
      <c r="P144" s="28"/>
      <c r="Q144" s="26"/>
      <c r="T144" s="27">
        <f t="shared" si="26"/>
        <v>2164.3000000000002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9</v>
      </c>
      <c r="C145" s="1" t="s">
        <v>208</v>
      </c>
      <c r="D145" s="28" t="s">
        <v>199</v>
      </c>
      <c r="E145" s="28" t="s">
        <v>200</v>
      </c>
      <c r="F145" s="1" t="s">
        <v>201</v>
      </c>
      <c r="G145" s="1"/>
      <c r="H145" s="1"/>
      <c r="I145" s="28">
        <v>1834.4</v>
      </c>
      <c r="J145" s="28">
        <v>82.32</v>
      </c>
      <c r="K145" s="34"/>
      <c r="L145" s="34"/>
      <c r="O145" s="34">
        <f t="shared" si="25"/>
        <v>1916.72</v>
      </c>
      <c r="P145" s="28"/>
      <c r="Q145" s="26"/>
      <c r="T145" s="27">
        <f t="shared" si="26"/>
        <v>1916.72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10</v>
      </c>
      <c r="C146" s="1" t="s">
        <v>209</v>
      </c>
      <c r="D146" s="28" t="s">
        <v>199</v>
      </c>
      <c r="E146" s="28" t="s">
        <v>200</v>
      </c>
      <c r="F146" s="1" t="s">
        <v>201</v>
      </c>
      <c r="G146" s="1"/>
      <c r="H146" s="1"/>
      <c r="I146" s="28">
        <v>2795</v>
      </c>
      <c r="J146" s="28"/>
      <c r="K146" s="34"/>
      <c r="L146" s="34"/>
      <c r="O146" s="34">
        <f t="shared" si="25"/>
        <v>2795</v>
      </c>
      <c r="P146" s="28">
        <v>54.66</v>
      </c>
      <c r="Q146" s="26"/>
      <c r="T146" s="27">
        <f t="shared" si="26"/>
        <v>2740.34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11</v>
      </c>
      <c r="C147" s="1" t="s">
        <v>210</v>
      </c>
      <c r="D147" s="28" t="s">
        <v>199</v>
      </c>
      <c r="E147" s="28" t="s">
        <v>200</v>
      </c>
      <c r="F147" s="1" t="s">
        <v>201</v>
      </c>
      <c r="G147" s="1"/>
      <c r="H147" s="1"/>
      <c r="I147" s="28">
        <v>2969.75</v>
      </c>
      <c r="J147" s="28"/>
      <c r="K147" s="34"/>
      <c r="L147" s="34"/>
      <c r="M147" s="26"/>
      <c r="N147" s="26"/>
      <c r="O147" s="34">
        <f t="shared" si="25"/>
        <v>2969.75</v>
      </c>
      <c r="P147" s="28">
        <v>73.680000000000007</v>
      </c>
      <c r="T147" s="27">
        <f t="shared" si="26"/>
        <v>2896.07</v>
      </c>
      <c r="V147" s="26"/>
      <c r="W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12</v>
      </c>
      <c r="C148" s="1" t="s">
        <v>211</v>
      </c>
      <c r="D148" s="28" t="s">
        <v>199</v>
      </c>
      <c r="E148" s="28" t="s">
        <v>200</v>
      </c>
      <c r="F148" s="1" t="s">
        <v>201</v>
      </c>
      <c r="G148" s="1"/>
      <c r="H148" s="1"/>
      <c r="I148" s="28">
        <v>1440</v>
      </c>
      <c r="J148" s="28">
        <v>119.56</v>
      </c>
      <c r="K148" s="34"/>
      <c r="L148" s="34"/>
      <c r="M148" s="26"/>
      <c r="N148" s="26"/>
      <c r="O148" s="34">
        <f t="shared" si="25"/>
        <v>1559.56</v>
      </c>
      <c r="P148" s="28"/>
      <c r="T148" s="27">
        <f t="shared" si="26"/>
        <v>1559.56</v>
      </c>
      <c r="V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13</v>
      </c>
      <c r="C149" s="1" t="s">
        <v>212</v>
      </c>
      <c r="D149" s="28" t="s">
        <v>199</v>
      </c>
      <c r="E149" s="28" t="s">
        <v>200</v>
      </c>
      <c r="F149" s="1" t="s">
        <v>201</v>
      </c>
      <c r="G149" s="1"/>
      <c r="H149" s="1"/>
      <c r="I149" s="27">
        <v>3554.25</v>
      </c>
      <c r="J149" s="27"/>
      <c r="K149" s="34"/>
      <c r="L149" s="34"/>
      <c r="M149" s="26"/>
      <c r="N149" s="26"/>
      <c r="O149" s="34">
        <f t="shared" si="25"/>
        <v>3554.25</v>
      </c>
      <c r="P149" s="27">
        <v>175.22</v>
      </c>
      <c r="T149" s="27">
        <f t="shared" si="26"/>
        <v>3379.03</v>
      </c>
      <c r="V149" s="26"/>
      <c r="W149" s="26"/>
      <c r="Z149" s="26" t="s">
        <v>30</v>
      </c>
      <c r="AC149" s="59"/>
      <c r="AD149" s="59"/>
      <c r="AE149" s="59"/>
      <c r="AF149" s="59"/>
    </row>
    <row r="150" spans="2:32" ht="15.75" x14ac:dyDescent="0.25">
      <c r="B150" s="26">
        <v>14</v>
      </c>
      <c r="C150" s="1" t="s">
        <v>213</v>
      </c>
      <c r="D150" s="28" t="s">
        <v>199</v>
      </c>
      <c r="E150" s="28" t="s">
        <v>200</v>
      </c>
      <c r="F150" s="1" t="s">
        <v>201</v>
      </c>
      <c r="G150" s="1"/>
      <c r="H150" s="1"/>
      <c r="I150" s="27">
        <v>3096</v>
      </c>
      <c r="J150" s="27"/>
      <c r="K150" s="34"/>
      <c r="L150" s="34"/>
      <c r="M150" s="26"/>
      <c r="N150" s="26"/>
      <c r="O150" s="34">
        <f t="shared" si="25"/>
        <v>3096</v>
      </c>
      <c r="P150" s="27">
        <v>107.66</v>
      </c>
      <c r="T150" s="27">
        <f t="shared" si="26"/>
        <v>2988.34</v>
      </c>
      <c r="V150" s="26"/>
      <c r="Z150" s="26" t="s">
        <v>30</v>
      </c>
      <c r="AC150" s="59"/>
      <c r="AD150" s="59"/>
      <c r="AE150" s="59"/>
      <c r="AF150" s="75"/>
    </row>
    <row r="151" spans="2:32" ht="15.75" x14ac:dyDescent="0.25">
      <c r="C151" s="15" t="s">
        <v>214</v>
      </c>
      <c r="D151" s="28"/>
      <c r="E151" s="27"/>
      <c r="F151" s="27"/>
      <c r="G151" s="1"/>
      <c r="H151" s="1"/>
      <c r="I151" s="35">
        <f>SUM(I137:I150)</f>
        <v>30224.2</v>
      </c>
      <c r="J151" s="35">
        <f>SUM(J137:J150)</f>
        <v>866.56</v>
      </c>
      <c r="K151" s="35">
        <f>SUM(K137:K150)</f>
        <v>0</v>
      </c>
      <c r="L151" s="35">
        <v>0</v>
      </c>
      <c r="M151" s="35">
        <f t="shared" ref="M151:S151" si="27">SUM(M137:M150)</f>
        <v>0</v>
      </c>
      <c r="N151" s="35">
        <f t="shared" si="27"/>
        <v>0</v>
      </c>
      <c r="O151" s="35">
        <f>SUM(O137:O150)</f>
        <v>31090.760000000002</v>
      </c>
      <c r="P151" s="35">
        <f>SUM(P137:P150)</f>
        <v>422.15999999999997</v>
      </c>
      <c r="Q151" s="35">
        <f t="shared" si="27"/>
        <v>0</v>
      </c>
      <c r="R151" s="35">
        <f t="shared" si="27"/>
        <v>0</v>
      </c>
      <c r="S151" s="35">
        <f t="shared" si="27"/>
        <v>0</v>
      </c>
      <c r="T151" s="35">
        <f>SUM(T137:T150)</f>
        <v>30668.6</v>
      </c>
      <c r="AF151" s="75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5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5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75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75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75"/>
    </row>
    <row r="157" spans="2:32" ht="15.75" x14ac:dyDescent="0.25">
      <c r="C157" s="15"/>
      <c r="D157" s="28"/>
      <c r="E157" s="27"/>
      <c r="F157" s="27"/>
      <c r="G157" s="1"/>
      <c r="H157" s="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AF157" s="75"/>
    </row>
    <row r="158" spans="2:32" ht="15.75" x14ac:dyDescent="0.25">
      <c r="C158" s="15"/>
      <c r="D158" s="73" t="s">
        <v>191</v>
      </c>
      <c r="E158" s="73"/>
      <c r="H158" s="73" t="s">
        <v>192</v>
      </c>
      <c r="I158" s="73"/>
      <c r="J158" s="73"/>
      <c r="K158" s="73"/>
      <c r="O158" s="73" t="s">
        <v>193</v>
      </c>
      <c r="P158" s="73"/>
      <c r="Q158" s="73"/>
      <c r="R158" s="73"/>
      <c r="S158" s="35"/>
      <c r="T158" s="35"/>
      <c r="AF158" s="75"/>
    </row>
    <row r="159" spans="2:32" ht="15.75" x14ac:dyDescent="0.25">
      <c r="C159" s="15"/>
      <c r="D159" s="73" t="s">
        <v>25</v>
      </c>
      <c r="E159" s="73"/>
      <c r="H159" s="73" t="s">
        <v>90</v>
      </c>
      <c r="I159" s="73"/>
      <c r="J159" s="73"/>
      <c r="K159" s="73"/>
      <c r="O159" s="73" t="s">
        <v>42</v>
      </c>
      <c r="P159" s="73"/>
      <c r="Q159" s="73"/>
      <c r="R159" s="73"/>
      <c r="S159" s="35"/>
      <c r="T159" s="35"/>
      <c r="AF159" s="75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75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75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AF162" s="75"/>
    </row>
    <row r="163" spans="2:32" ht="15.75" x14ac:dyDescent="0.25">
      <c r="C163" s="15"/>
      <c r="D163" s="28"/>
      <c r="E163" s="27"/>
      <c r="F163" s="27"/>
      <c r="G163" s="1"/>
      <c r="H163" s="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</row>
    <row r="164" spans="2:32" ht="15.75" x14ac:dyDescent="0.25">
      <c r="B164" s="65" t="s">
        <v>0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74"/>
    </row>
    <row r="165" spans="2:32" ht="15.75" x14ac:dyDescent="0.25">
      <c r="B165" s="65" t="s">
        <v>546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74"/>
    </row>
    <row r="166" spans="2:32" ht="15.75" x14ac:dyDescent="0.25">
      <c r="B166" s="65" t="s">
        <v>215</v>
      </c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74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4"/>
      <c r="M167" s="26"/>
      <c r="N167" s="26"/>
      <c r="O167" s="1"/>
    </row>
    <row r="168" spans="2:32" ht="15.75" x14ac:dyDescent="0.25">
      <c r="B168" s="43" t="s">
        <v>195</v>
      </c>
      <c r="C168" s="15" t="s">
        <v>2</v>
      </c>
      <c r="D168" s="41" t="s">
        <v>3</v>
      </c>
      <c r="E168" s="42" t="s">
        <v>4</v>
      </c>
      <c r="F168" s="42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5" t="s">
        <v>11</v>
      </c>
      <c r="M168" s="43" t="s">
        <v>12</v>
      </c>
      <c r="N168" s="43" t="s">
        <v>13</v>
      </c>
      <c r="O168" s="15" t="s">
        <v>14</v>
      </c>
      <c r="P168" s="43" t="s">
        <v>15</v>
      </c>
      <c r="Q168" s="43" t="s">
        <v>16</v>
      </c>
      <c r="R168" s="43" t="s">
        <v>17</v>
      </c>
      <c r="S168" s="43" t="s">
        <v>18</v>
      </c>
      <c r="T168" s="43" t="s">
        <v>19</v>
      </c>
      <c r="U168" s="67"/>
      <c r="V168" s="43"/>
      <c r="W168" s="43"/>
      <c r="X168" s="43" t="s">
        <v>20</v>
      </c>
      <c r="Z168" s="43" t="s">
        <v>21</v>
      </c>
      <c r="AA168" s="43" t="s">
        <v>22</v>
      </c>
      <c r="AD168" s="43" t="s">
        <v>197</v>
      </c>
      <c r="AE168" s="43" t="s">
        <v>216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4"/>
      <c r="M169" s="26"/>
      <c r="N169" s="26"/>
      <c r="O169" s="1"/>
    </row>
    <row r="170" spans="2:32" ht="15.75" x14ac:dyDescent="0.25">
      <c r="B170" s="26">
        <v>1</v>
      </c>
      <c r="C170" s="1" t="s">
        <v>217</v>
      </c>
      <c r="D170" s="28" t="s">
        <v>218</v>
      </c>
      <c r="E170" s="28" t="s">
        <v>219</v>
      </c>
      <c r="F170" s="1" t="s">
        <v>220</v>
      </c>
      <c r="G170" s="1"/>
      <c r="H170" s="9" t="s">
        <v>124</v>
      </c>
      <c r="I170" s="28">
        <v>1696.88</v>
      </c>
      <c r="J170" s="28">
        <v>103.12</v>
      </c>
      <c r="K170" s="34"/>
      <c r="L170" s="1"/>
      <c r="M170" s="1"/>
      <c r="N170" s="1"/>
      <c r="O170" s="34">
        <f>SUM(I170:N170)</f>
        <v>1800</v>
      </c>
      <c r="P170" s="28"/>
      <c r="T170" s="27">
        <f>O170-P170-Q170-R170-S170</f>
        <v>1800</v>
      </c>
      <c r="U170" s="63"/>
      <c r="V170" s="1"/>
      <c r="W170" s="1"/>
      <c r="X170" s="26" t="s">
        <v>221</v>
      </c>
      <c r="Z170" s="26" t="s">
        <v>30</v>
      </c>
      <c r="AC170" s="1"/>
      <c r="AD170" s="1"/>
      <c r="AE170" s="1" t="s">
        <v>390</v>
      </c>
    </row>
    <row r="171" spans="2:32" ht="15.75" x14ac:dyDescent="0.25">
      <c r="B171" s="26">
        <v>2</v>
      </c>
      <c r="C171" s="1" t="s">
        <v>222</v>
      </c>
      <c r="D171" s="28" t="s">
        <v>218</v>
      </c>
      <c r="E171" s="28" t="s">
        <v>219</v>
      </c>
      <c r="F171" s="1" t="s">
        <v>220</v>
      </c>
      <c r="G171" s="1"/>
      <c r="H171" s="9" t="s">
        <v>124</v>
      </c>
      <c r="I171" s="28">
        <v>1483.21</v>
      </c>
      <c r="J171" s="28">
        <v>116.79</v>
      </c>
      <c r="K171" s="34"/>
      <c r="L171" s="1"/>
      <c r="M171" s="1"/>
      <c r="N171" s="1"/>
      <c r="O171" s="34">
        <f t="shared" ref="O171:O182" si="28">SUM(I171:N171)</f>
        <v>1600</v>
      </c>
      <c r="P171" s="28"/>
      <c r="T171" s="27">
        <f>O171-P171-Q171-R171-S171</f>
        <v>1600</v>
      </c>
      <c r="U171" s="63"/>
      <c r="V171" s="50"/>
      <c r="W171" s="26"/>
      <c r="X171" s="26" t="s">
        <v>221</v>
      </c>
      <c r="Z171" s="26" t="s">
        <v>30</v>
      </c>
      <c r="AC171" s="1"/>
      <c r="AD171" s="1"/>
      <c r="AE171" s="1" t="s">
        <v>390</v>
      </c>
    </row>
    <row r="172" spans="2:32" ht="15.75" x14ac:dyDescent="0.25">
      <c r="B172" s="26">
        <v>3</v>
      </c>
      <c r="C172" s="1" t="s">
        <v>510</v>
      </c>
      <c r="D172" s="28" t="s">
        <v>218</v>
      </c>
      <c r="E172" s="28" t="s">
        <v>219</v>
      </c>
      <c r="F172" s="1" t="s">
        <v>220</v>
      </c>
      <c r="G172" s="1"/>
      <c r="H172" s="9" t="s">
        <v>124</v>
      </c>
      <c r="I172" s="28">
        <v>735.18</v>
      </c>
      <c r="J172" s="28">
        <v>164.82</v>
      </c>
      <c r="K172" s="34"/>
      <c r="L172" s="1"/>
      <c r="M172" s="1"/>
      <c r="N172" s="1"/>
      <c r="O172" s="34">
        <f t="shared" si="28"/>
        <v>900</v>
      </c>
      <c r="P172" s="28"/>
      <c r="T172" s="27">
        <f>O172-P172-Q172-R172-S172</f>
        <v>900</v>
      </c>
      <c r="U172" s="63"/>
      <c r="V172" s="50"/>
      <c r="W172" s="26"/>
      <c r="X172" s="26" t="s">
        <v>511</v>
      </c>
      <c r="Z172" s="26" t="s">
        <v>30</v>
      </c>
      <c r="AC172" s="1"/>
      <c r="AD172" s="1"/>
      <c r="AE172" s="1" t="s">
        <v>390</v>
      </c>
    </row>
    <row r="173" spans="2:32" ht="15.75" x14ac:dyDescent="0.25">
      <c r="B173" s="26">
        <v>4</v>
      </c>
      <c r="C173" s="26" t="s">
        <v>225</v>
      </c>
      <c r="D173" s="28" t="s">
        <v>218</v>
      </c>
      <c r="E173" s="26" t="s">
        <v>226</v>
      </c>
      <c r="F173" s="1" t="s">
        <v>220</v>
      </c>
      <c r="G173" s="1"/>
      <c r="H173" s="9" t="s">
        <v>124</v>
      </c>
      <c r="I173" s="27">
        <v>1440</v>
      </c>
      <c r="J173" s="26">
        <v>119.56</v>
      </c>
      <c r="K173" s="34"/>
      <c r="M173" s="26"/>
      <c r="O173" s="34">
        <f t="shared" si="28"/>
        <v>1559.56</v>
      </c>
      <c r="T173" s="27">
        <f t="shared" ref="T173:T177" si="29">O173-P173-Q173-R173-S173</f>
        <v>1559.56</v>
      </c>
      <c r="U173" s="63"/>
      <c r="V173" s="50"/>
      <c r="W173" s="26"/>
      <c r="X173" s="26" t="s">
        <v>221</v>
      </c>
      <c r="Z173" s="26" t="s">
        <v>30</v>
      </c>
      <c r="AD173" s="26"/>
      <c r="AE173" s="26" t="s">
        <v>389</v>
      </c>
    </row>
    <row r="174" spans="2:32" ht="15.75" x14ac:dyDescent="0.25">
      <c r="B174" s="26">
        <v>5</v>
      </c>
      <c r="C174" s="1" t="s">
        <v>228</v>
      </c>
      <c r="D174" s="28" t="s">
        <v>218</v>
      </c>
      <c r="E174" s="28" t="s">
        <v>227</v>
      </c>
      <c r="F174" s="1" t="s">
        <v>220</v>
      </c>
      <c r="G174" s="1"/>
      <c r="H174" s="9" t="s">
        <v>124</v>
      </c>
      <c r="I174" s="28">
        <v>700</v>
      </c>
      <c r="J174" s="28">
        <v>167.07</v>
      </c>
      <c r="K174" s="34"/>
      <c r="L174" s="1"/>
      <c r="M174" s="1"/>
      <c r="N174" s="1"/>
      <c r="O174" s="34">
        <f t="shared" si="28"/>
        <v>867.06999999999994</v>
      </c>
      <c r="P174" s="28"/>
      <c r="T174" s="27">
        <f t="shared" si="29"/>
        <v>867.06999999999994</v>
      </c>
      <c r="U174" s="63"/>
      <c r="V174" s="19"/>
      <c r="Z174" s="26" t="s">
        <v>30</v>
      </c>
      <c r="AC174" s="1"/>
      <c r="AD174" s="1"/>
      <c r="AE174" s="1" t="s">
        <v>388</v>
      </c>
    </row>
    <row r="175" spans="2:32" ht="15.75" x14ac:dyDescent="0.25">
      <c r="B175" s="26">
        <v>6</v>
      </c>
      <c r="C175" s="1" t="s">
        <v>528</v>
      </c>
      <c r="D175" s="28" t="s">
        <v>218</v>
      </c>
      <c r="E175" s="28" t="s">
        <v>229</v>
      </c>
      <c r="F175" s="1" t="s">
        <v>220</v>
      </c>
      <c r="G175" s="1"/>
      <c r="H175" s="9" t="s">
        <v>33</v>
      </c>
      <c r="I175" s="28">
        <v>2752</v>
      </c>
      <c r="J175" s="28"/>
      <c r="K175" s="34"/>
      <c r="L175" s="1"/>
      <c r="M175" s="1"/>
      <c r="N175" s="1"/>
      <c r="O175" s="34">
        <f t="shared" si="28"/>
        <v>2752</v>
      </c>
      <c r="P175" s="28">
        <v>49.98</v>
      </c>
      <c r="T175" s="27">
        <f t="shared" si="29"/>
        <v>2702.02</v>
      </c>
      <c r="U175" s="63"/>
      <c r="V175" s="19"/>
      <c r="W175" s="26"/>
      <c r="X175" s="26" t="s">
        <v>529</v>
      </c>
      <c r="Z175" s="26" t="s">
        <v>30</v>
      </c>
      <c r="AC175" s="1"/>
      <c r="AD175" s="1"/>
      <c r="AE175" s="1" t="s">
        <v>387</v>
      </c>
    </row>
    <row r="176" spans="2:32" ht="15.75" x14ac:dyDescent="0.25">
      <c r="B176" s="26">
        <v>7</v>
      </c>
      <c r="C176" s="1" t="s">
        <v>391</v>
      </c>
      <c r="D176" s="2" t="s">
        <v>218</v>
      </c>
      <c r="E176" s="2" t="s">
        <v>111</v>
      </c>
      <c r="F176" s="1" t="s">
        <v>220</v>
      </c>
      <c r="G176" s="3"/>
      <c r="H176" s="3" t="s">
        <v>33</v>
      </c>
      <c r="I176" s="5">
        <v>3165.19</v>
      </c>
      <c r="J176" s="4"/>
      <c r="K176" s="27"/>
      <c r="O176" s="34">
        <f t="shared" si="28"/>
        <v>3165.19</v>
      </c>
      <c r="P176" s="4">
        <v>115.19</v>
      </c>
      <c r="T176" s="27">
        <f t="shared" si="29"/>
        <v>3050</v>
      </c>
      <c r="U176" s="63"/>
      <c r="V176" s="11"/>
      <c r="W176" s="9"/>
      <c r="X176" s="26" t="s">
        <v>392</v>
      </c>
      <c r="Z176" s="26" t="s">
        <v>30</v>
      </c>
    </row>
    <row r="177" spans="2:31" ht="15.75" x14ac:dyDescent="0.25">
      <c r="B177" s="26">
        <v>8</v>
      </c>
      <c r="C177" s="1" t="s">
        <v>503</v>
      </c>
      <c r="D177" s="2" t="s">
        <v>218</v>
      </c>
      <c r="E177" s="2" t="s">
        <v>226</v>
      </c>
      <c r="F177" s="1" t="s">
        <v>220</v>
      </c>
      <c r="G177" s="3"/>
      <c r="H177" s="3" t="s">
        <v>33</v>
      </c>
      <c r="I177" s="5">
        <v>2293</v>
      </c>
      <c r="J177" s="4">
        <v>29.35</v>
      </c>
      <c r="K177" s="27"/>
      <c r="O177" s="34">
        <f t="shared" si="28"/>
        <v>2322.35</v>
      </c>
      <c r="P177" s="4"/>
      <c r="T177" s="27">
        <f t="shared" si="29"/>
        <v>2322.35</v>
      </c>
      <c r="U177" s="63"/>
      <c r="V177" s="11"/>
      <c r="W177" s="9"/>
      <c r="X177" s="26" t="s">
        <v>463</v>
      </c>
      <c r="Z177" s="26" t="s">
        <v>30</v>
      </c>
    </row>
    <row r="178" spans="2:31" ht="15.75" x14ac:dyDescent="0.25">
      <c r="B178" s="26">
        <v>9</v>
      </c>
      <c r="C178" s="1" t="s">
        <v>473</v>
      </c>
      <c r="D178" s="2" t="s">
        <v>218</v>
      </c>
      <c r="E178" s="2" t="s">
        <v>140</v>
      </c>
      <c r="F178" s="1" t="s">
        <v>220</v>
      </c>
      <c r="G178" s="3"/>
      <c r="H178" s="3" t="s">
        <v>33</v>
      </c>
      <c r="I178" s="5">
        <v>2866.5</v>
      </c>
      <c r="J178" s="4"/>
      <c r="K178" s="27"/>
      <c r="M178" s="57"/>
      <c r="O178" s="34">
        <f t="shared" si="28"/>
        <v>2866.5</v>
      </c>
      <c r="P178" s="4">
        <v>62.44</v>
      </c>
      <c r="T178" s="27">
        <f>O178-P178-Q178-R178-S178</f>
        <v>2804.06</v>
      </c>
      <c r="U178" s="63"/>
      <c r="V178" s="11"/>
      <c r="W178" s="11"/>
      <c r="X178" s="26" t="s">
        <v>474</v>
      </c>
      <c r="Z178" s="26" t="s">
        <v>30</v>
      </c>
    </row>
    <row r="179" spans="2:31" ht="15.75" x14ac:dyDescent="0.25">
      <c r="B179" s="26">
        <v>10</v>
      </c>
      <c r="C179" s="1" t="s">
        <v>480</v>
      </c>
      <c r="D179" s="2" t="s">
        <v>218</v>
      </c>
      <c r="E179" s="2" t="s">
        <v>481</v>
      </c>
      <c r="F179" s="1" t="s">
        <v>220</v>
      </c>
      <c r="G179" s="3"/>
      <c r="H179" s="3" t="s">
        <v>33</v>
      </c>
      <c r="I179" s="5">
        <v>4000</v>
      </c>
      <c r="J179" s="4"/>
      <c r="K179" s="27"/>
      <c r="M179" s="57"/>
      <c r="O179" s="34">
        <f t="shared" si="28"/>
        <v>4000</v>
      </c>
      <c r="P179" s="4">
        <v>349.08</v>
      </c>
      <c r="T179" s="27">
        <f>O179-P179-Q179-R179-S179</f>
        <v>3650.92</v>
      </c>
      <c r="U179" s="63"/>
      <c r="V179" s="11"/>
      <c r="W179" s="11"/>
      <c r="X179" s="26" t="s">
        <v>482</v>
      </c>
      <c r="Z179" s="26" t="s">
        <v>30</v>
      </c>
    </row>
    <row r="180" spans="2:31" ht="15.75" x14ac:dyDescent="0.25">
      <c r="B180" s="26">
        <v>11</v>
      </c>
      <c r="C180" s="1" t="s">
        <v>484</v>
      </c>
      <c r="D180" s="2" t="s">
        <v>218</v>
      </c>
      <c r="E180" s="2" t="s">
        <v>485</v>
      </c>
      <c r="F180" s="1" t="s">
        <v>220</v>
      </c>
      <c r="G180" s="3"/>
      <c r="H180" s="3" t="s">
        <v>33</v>
      </c>
      <c r="I180" s="5">
        <v>2000</v>
      </c>
      <c r="J180" s="4">
        <v>71.72</v>
      </c>
      <c r="K180" s="27"/>
      <c r="M180" s="57"/>
      <c r="O180" s="34">
        <f t="shared" si="28"/>
        <v>2071.7199999999998</v>
      </c>
      <c r="P180" s="4"/>
      <c r="T180" s="27">
        <f>O180-P180-Q180-R180-S180</f>
        <v>2071.7199999999998</v>
      </c>
      <c r="U180" s="63"/>
      <c r="V180" s="11"/>
      <c r="W180" s="11"/>
      <c r="X180" s="26" t="s">
        <v>486</v>
      </c>
      <c r="Z180" s="26" t="s">
        <v>30</v>
      </c>
    </row>
    <row r="181" spans="2:31" ht="15.75" x14ac:dyDescent="0.25">
      <c r="B181" s="26">
        <v>12</v>
      </c>
      <c r="C181" s="1" t="s">
        <v>498</v>
      </c>
      <c r="D181" s="2" t="s">
        <v>218</v>
      </c>
      <c r="E181" s="2" t="s">
        <v>72</v>
      </c>
      <c r="F181" s="1" t="s">
        <v>220</v>
      </c>
      <c r="G181" s="3"/>
      <c r="H181" s="3" t="s">
        <v>33</v>
      </c>
      <c r="I181" s="5">
        <v>2600</v>
      </c>
      <c r="J181" s="4"/>
      <c r="K181" s="27"/>
      <c r="M181" s="57"/>
      <c r="O181" s="34">
        <f t="shared" si="28"/>
        <v>2600</v>
      </c>
      <c r="P181" s="4">
        <v>18.440000000000001</v>
      </c>
      <c r="T181" s="27">
        <f t="shared" ref="T181:T182" si="30">O181-P181-Q181-R181-S181</f>
        <v>2581.56</v>
      </c>
      <c r="U181" s="63"/>
      <c r="V181" s="11"/>
      <c r="W181" s="11"/>
      <c r="X181" s="26" t="s">
        <v>499</v>
      </c>
      <c r="Z181" s="26" t="s">
        <v>30</v>
      </c>
    </row>
    <row r="182" spans="2:31" ht="15.75" x14ac:dyDescent="0.25">
      <c r="B182" s="26">
        <v>13</v>
      </c>
      <c r="C182" s="1" t="s">
        <v>512</v>
      </c>
      <c r="D182" s="2" t="s">
        <v>218</v>
      </c>
      <c r="E182" s="2" t="s">
        <v>105</v>
      </c>
      <c r="F182" s="1" t="s">
        <v>220</v>
      </c>
      <c r="G182" s="3"/>
      <c r="H182" s="3" t="s">
        <v>33</v>
      </c>
      <c r="I182" s="5">
        <v>1376.37</v>
      </c>
      <c r="J182" s="4">
        <v>123.63</v>
      </c>
      <c r="K182" s="27"/>
      <c r="M182" s="57"/>
      <c r="O182" s="34">
        <f t="shared" si="28"/>
        <v>1500</v>
      </c>
      <c r="P182" s="4"/>
      <c r="T182" s="27">
        <f t="shared" si="30"/>
        <v>1500</v>
      </c>
      <c r="U182" s="63"/>
      <c r="V182" s="11"/>
      <c r="W182" s="11"/>
      <c r="X182" s="26" t="s">
        <v>511</v>
      </c>
      <c r="Z182" s="26" t="s">
        <v>30</v>
      </c>
    </row>
    <row r="183" spans="2:31" ht="15.75" x14ac:dyDescent="0.25">
      <c r="C183" s="43" t="s">
        <v>236</v>
      </c>
      <c r="G183" s="76"/>
      <c r="I183" s="42">
        <f>SUM(I170:I182)</f>
        <v>27108.329999999998</v>
      </c>
      <c r="J183" s="42">
        <f>SUM(J170:J182)</f>
        <v>896.06000000000006</v>
      </c>
      <c r="K183" s="42">
        <f>SUM(K170:K182)</f>
        <v>0</v>
      </c>
      <c r="L183" s="42">
        <v>0</v>
      </c>
      <c r="M183" s="42">
        <f t="shared" ref="M183:T183" si="31">SUM(M170:M182)</f>
        <v>0</v>
      </c>
      <c r="N183" s="42">
        <f t="shared" si="31"/>
        <v>0</v>
      </c>
      <c r="O183" s="42">
        <f t="shared" si="31"/>
        <v>28004.39</v>
      </c>
      <c r="P183" s="42">
        <f t="shared" si="31"/>
        <v>595.13</v>
      </c>
      <c r="Q183" s="42">
        <f t="shared" si="31"/>
        <v>0</v>
      </c>
      <c r="R183" s="42">
        <f t="shared" si="31"/>
        <v>0</v>
      </c>
      <c r="S183" s="42">
        <f t="shared" si="31"/>
        <v>0</v>
      </c>
      <c r="T183" s="42">
        <f t="shared" si="31"/>
        <v>27409.260000000006</v>
      </c>
      <c r="U183" s="63"/>
      <c r="AD183" s="1"/>
      <c r="AE183" s="1"/>
    </row>
    <row r="184" spans="2:31" ht="15.75" x14ac:dyDescent="0.25">
      <c r="C184" s="43"/>
      <c r="G184" s="76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AD184" s="1"/>
      <c r="AE184" s="1"/>
    </row>
    <row r="185" spans="2:31" ht="15.75" x14ac:dyDescent="0.25">
      <c r="C185" s="43"/>
      <c r="G185" s="76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AD185" s="1"/>
      <c r="AE185" s="1"/>
    </row>
    <row r="186" spans="2:31" ht="15.75" x14ac:dyDescent="0.25">
      <c r="C186" s="43"/>
      <c r="G186" s="76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76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AD187" s="1"/>
      <c r="AE187" s="1"/>
    </row>
    <row r="188" spans="2:31" ht="15.75" x14ac:dyDescent="0.25">
      <c r="C188" s="43"/>
      <c r="G188" s="76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AD188" s="1"/>
      <c r="AE188" s="1"/>
    </row>
    <row r="189" spans="2:31" ht="15.75" x14ac:dyDescent="0.25">
      <c r="C189" s="43"/>
      <c r="D189" s="73" t="s">
        <v>191</v>
      </c>
      <c r="E189" s="73"/>
      <c r="H189" s="73" t="s">
        <v>192</v>
      </c>
      <c r="I189" s="73"/>
      <c r="J189" s="73"/>
      <c r="K189" s="73"/>
      <c r="O189" s="73" t="s">
        <v>193</v>
      </c>
      <c r="P189" s="73"/>
      <c r="Q189" s="73"/>
      <c r="R189" s="73"/>
      <c r="S189" s="35"/>
      <c r="T189" s="42"/>
      <c r="AD189" s="1"/>
      <c r="AE189" s="1"/>
    </row>
    <row r="190" spans="2:31" ht="15.75" x14ac:dyDescent="0.25">
      <c r="D190" s="73" t="s">
        <v>25</v>
      </c>
      <c r="E190" s="73"/>
      <c r="H190" s="73" t="s">
        <v>90</v>
      </c>
      <c r="I190" s="73"/>
      <c r="J190" s="73"/>
      <c r="K190" s="73"/>
      <c r="O190" s="73" t="s">
        <v>42</v>
      </c>
      <c r="P190" s="73"/>
      <c r="Q190" s="73"/>
      <c r="R190" s="73"/>
      <c r="S190" s="35"/>
      <c r="T190" s="27"/>
    </row>
    <row r="194" spans="2:34" ht="15.75" x14ac:dyDescent="0.25">
      <c r="V194" s="74"/>
    </row>
    <row r="195" spans="2:34" ht="15.75" x14ac:dyDescent="0.25">
      <c r="V195" s="74"/>
    </row>
    <row r="196" spans="2:34" ht="15.75" x14ac:dyDescent="0.25">
      <c r="B196" s="65" t="s">
        <v>0</v>
      </c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</row>
    <row r="197" spans="2:34" ht="15.75" x14ac:dyDescent="0.25">
      <c r="B197" s="65" t="s">
        <v>561</v>
      </c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</row>
    <row r="198" spans="2:34" ht="15.75" x14ac:dyDescent="0.25">
      <c r="B198" s="65" t="s">
        <v>547</v>
      </c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43"/>
      <c r="W198" s="43"/>
      <c r="X198" s="43"/>
      <c r="Z198" s="43"/>
      <c r="AA198" s="43"/>
      <c r="AD198" s="43"/>
      <c r="AE198" s="43"/>
      <c r="AF198" s="1"/>
      <c r="AG198" s="1"/>
      <c r="AH198" s="1"/>
    </row>
    <row r="199" spans="2:34" ht="15.75" x14ac:dyDescent="0.25">
      <c r="W199" s="26"/>
      <c r="X199" s="26"/>
      <c r="Z199" s="26"/>
      <c r="AE199" s="1"/>
      <c r="AF199" s="1"/>
      <c r="AG199" s="1"/>
      <c r="AH199" s="1"/>
    </row>
    <row r="200" spans="2:34" ht="15.75" x14ac:dyDescent="0.25">
      <c r="B200" s="43" t="s">
        <v>195</v>
      </c>
      <c r="C200" s="15" t="s">
        <v>2</v>
      </c>
      <c r="D200" s="41" t="s">
        <v>3</v>
      </c>
      <c r="E200" s="42" t="s">
        <v>4</v>
      </c>
      <c r="F200" s="42" t="s">
        <v>5</v>
      </c>
      <c r="G200" s="15" t="s">
        <v>6</v>
      </c>
      <c r="H200" s="15" t="s">
        <v>7</v>
      </c>
      <c r="I200" s="15" t="s">
        <v>8</v>
      </c>
      <c r="J200" s="15" t="s">
        <v>9</v>
      </c>
      <c r="K200" s="15" t="s">
        <v>10</v>
      </c>
      <c r="L200" s="35" t="s">
        <v>11</v>
      </c>
      <c r="M200" s="43" t="s">
        <v>12</v>
      </c>
      <c r="N200" s="43" t="s">
        <v>13</v>
      </c>
      <c r="O200" s="15" t="s">
        <v>14</v>
      </c>
      <c r="P200" s="43" t="s">
        <v>15</v>
      </c>
      <c r="Q200" s="43" t="s">
        <v>16</v>
      </c>
      <c r="R200" s="43" t="s">
        <v>17</v>
      </c>
      <c r="S200" s="43" t="s">
        <v>18</v>
      </c>
      <c r="T200" s="43" t="s">
        <v>19</v>
      </c>
      <c r="U200" s="67"/>
      <c r="W200" s="26"/>
      <c r="X200" s="26"/>
      <c r="Z200" s="26"/>
      <c r="AE200" s="1"/>
      <c r="AF200" s="1"/>
      <c r="AG200" s="1"/>
      <c r="AH200" s="1"/>
    </row>
    <row r="201" spans="2:34" ht="15.75" x14ac:dyDescent="0.25">
      <c r="B201" s="26">
        <v>1</v>
      </c>
      <c r="C201" s="1" t="s">
        <v>548</v>
      </c>
      <c r="D201" s="28" t="s">
        <v>549</v>
      </c>
      <c r="E201" s="28" t="s">
        <v>550</v>
      </c>
      <c r="F201" s="1" t="s">
        <v>220</v>
      </c>
      <c r="G201" s="1"/>
      <c r="H201" s="1"/>
      <c r="I201" s="28">
        <v>1086.8800000000001</v>
      </c>
      <c r="J201" s="28"/>
      <c r="K201" s="34"/>
      <c r="L201" s="34"/>
      <c r="M201" s="34"/>
      <c r="N201" s="34"/>
      <c r="O201" s="34">
        <f t="shared" ref="O201:O211" si="32">SUM(I201:N201)</f>
        <v>1086.8800000000001</v>
      </c>
      <c r="P201" s="28"/>
      <c r="Q201" s="57"/>
      <c r="R201" s="57"/>
      <c r="S201" s="57"/>
      <c r="T201" s="27">
        <f t="shared" ref="T201:T211" si="33">O201-P201-Q201-R201-S201</f>
        <v>1086.8800000000001</v>
      </c>
      <c r="U201" s="57"/>
      <c r="V201" s="26"/>
      <c r="W201" s="26"/>
      <c r="X201" s="26"/>
      <c r="Z201" s="26"/>
      <c r="AC201" s="26"/>
      <c r="AD201" s="26"/>
      <c r="AE201" s="26"/>
      <c r="AF201" s="1"/>
      <c r="AG201" s="1"/>
      <c r="AH201" s="1"/>
    </row>
    <row r="202" spans="2:34" ht="15.75" x14ac:dyDescent="0.25">
      <c r="B202" s="26">
        <v>2</v>
      </c>
      <c r="C202" s="1" t="s">
        <v>551</v>
      </c>
      <c r="D202" s="28" t="s">
        <v>549</v>
      </c>
      <c r="E202" s="28" t="s">
        <v>550</v>
      </c>
      <c r="F202" s="1" t="s">
        <v>220</v>
      </c>
      <c r="G202" s="1"/>
      <c r="H202" s="1"/>
      <c r="I202" s="28">
        <v>1344.28</v>
      </c>
      <c r="J202" s="28"/>
      <c r="K202" s="34"/>
      <c r="L202" s="34"/>
      <c r="M202" s="34"/>
      <c r="N202" s="34"/>
      <c r="O202" s="34">
        <f t="shared" si="32"/>
        <v>1344.28</v>
      </c>
      <c r="P202" s="28"/>
      <c r="Q202" s="57"/>
      <c r="R202" s="57"/>
      <c r="S202" s="57"/>
      <c r="T202" s="27">
        <f t="shared" si="33"/>
        <v>1344.28</v>
      </c>
      <c r="U202" s="57"/>
      <c r="W202" s="26"/>
      <c r="X202" s="26"/>
      <c r="Z202" s="26"/>
      <c r="AE202" s="26"/>
      <c r="AF202" s="1"/>
      <c r="AG202" s="1"/>
      <c r="AH202" s="1"/>
    </row>
    <row r="203" spans="2:34" ht="15.75" x14ac:dyDescent="0.25">
      <c r="B203" s="26">
        <v>3</v>
      </c>
      <c r="C203" s="26" t="s">
        <v>552</v>
      </c>
      <c r="D203" s="28" t="s">
        <v>549</v>
      </c>
      <c r="E203" s="28" t="s">
        <v>550</v>
      </c>
      <c r="F203" s="1" t="s">
        <v>220</v>
      </c>
      <c r="G203" s="1"/>
      <c r="H203" s="1"/>
      <c r="I203" s="27">
        <v>1323</v>
      </c>
      <c r="J203" s="27"/>
      <c r="K203" s="34"/>
      <c r="L203" s="34"/>
      <c r="M203" s="34"/>
      <c r="N203" s="34"/>
      <c r="O203" s="34">
        <f t="shared" si="32"/>
        <v>1323</v>
      </c>
      <c r="P203" s="28"/>
      <c r="Q203" s="57"/>
      <c r="R203" s="57"/>
      <c r="S203" s="57"/>
      <c r="T203" s="27">
        <f t="shared" si="33"/>
        <v>1323</v>
      </c>
      <c r="U203" s="57"/>
      <c r="W203" s="26"/>
      <c r="X203" s="26"/>
      <c r="Z203" s="26"/>
      <c r="AE203" s="26"/>
      <c r="AF203" s="1"/>
      <c r="AG203" s="1"/>
      <c r="AH203" s="1"/>
    </row>
    <row r="204" spans="2:34" ht="15.75" x14ac:dyDescent="0.25">
      <c r="B204" s="26">
        <v>4</v>
      </c>
      <c r="C204" s="26" t="s">
        <v>553</v>
      </c>
      <c r="D204" s="28" t="s">
        <v>549</v>
      </c>
      <c r="E204" s="28" t="s">
        <v>550</v>
      </c>
      <c r="F204" s="1" t="s">
        <v>220</v>
      </c>
      <c r="G204" s="1"/>
      <c r="H204" s="1"/>
      <c r="I204" s="27">
        <v>1323</v>
      </c>
      <c r="J204" s="27"/>
      <c r="K204" s="34"/>
      <c r="L204" s="34"/>
      <c r="M204" s="34"/>
      <c r="N204" s="34"/>
      <c r="O204" s="34">
        <f t="shared" si="32"/>
        <v>1323</v>
      </c>
      <c r="P204" s="28"/>
      <c r="Q204" s="57"/>
      <c r="R204" s="57"/>
      <c r="S204" s="57"/>
      <c r="T204" s="27">
        <f t="shared" si="33"/>
        <v>1323</v>
      </c>
      <c r="U204" s="57"/>
      <c r="W204" s="26"/>
      <c r="X204" s="26"/>
      <c r="Z204" s="26"/>
      <c r="AE204" s="26"/>
      <c r="AF204" s="1"/>
      <c r="AG204" s="1"/>
      <c r="AH204" s="1"/>
    </row>
    <row r="205" spans="2:34" ht="15.75" x14ac:dyDescent="0.25">
      <c r="B205" s="26">
        <v>5</v>
      </c>
      <c r="C205" s="26" t="s">
        <v>554</v>
      </c>
      <c r="D205" s="28" t="s">
        <v>549</v>
      </c>
      <c r="E205" s="28" t="s">
        <v>550</v>
      </c>
      <c r="F205" s="1" t="s">
        <v>220</v>
      </c>
      <c r="G205" s="1"/>
      <c r="H205" s="1"/>
      <c r="I205" s="27">
        <v>1400</v>
      </c>
      <c r="J205" s="27"/>
      <c r="K205" s="34"/>
      <c r="L205" s="34"/>
      <c r="M205" s="34"/>
      <c r="N205" s="34"/>
      <c r="O205" s="34">
        <f t="shared" si="32"/>
        <v>1400</v>
      </c>
      <c r="P205" s="28"/>
      <c r="Q205" s="57"/>
      <c r="R205" s="57"/>
      <c r="S205" s="57"/>
      <c r="T205" s="27">
        <f t="shared" si="33"/>
        <v>1400</v>
      </c>
      <c r="U205" s="57"/>
      <c r="W205" s="26"/>
      <c r="X205" s="26"/>
      <c r="Z205" s="26"/>
      <c r="AE205" s="26"/>
      <c r="AF205" s="1"/>
      <c r="AG205" s="1"/>
      <c r="AH205" s="1"/>
    </row>
    <row r="206" spans="2:34" ht="15.75" x14ac:dyDescent="0.25">
      <c r="B206" s="26">
        <v>6</v>
      </c>
      <c r="C206" s="26" t="s">
        <v>555</v>
      </c>
      <c r="D206" s="28" t="s">
        <v>549</v>
      </c>
      <c r="E206" s="28" t="s">
        <v>550</v>
      </c>
      <c r="F206" s="1" t="s">
        <v>220</v>
      </c>
      <c r="G206" s="1"/>
      <c r="H206" s="1"/>
      <c r="I206" s="27">
        <v>1000</v>
      </c>
      <c r="J206" s="27"/>
      <c r="K206" s="34"/>
      <c r="L206" s="34"/>
      <c r="M206" s="34"/>
      <c r="N206" s="34"/>
      <c r="O206" s="34">
        <f t="shared" si="32"/>
        <v>1000</v>
      </c>
      <c r="P206" s="28"/>
      <c r="Q206" s="57"/>
      <c r="R206" s="57"/>
      <c r="S206" s="57"/>
      <c r="T206" s="27">
        <f t="shared" si="33"/>
        <v>1000</v>
      </c>
      <c r="U206" s="57"/>
      <c r="W206" s="26"/>
      <c r="X206" s="26"/>
      <c r="Z206" s="26"/>
      <c r="AE206" s="26"/>
      <c r="AF206" s="1"/>
      <c r="AG206" s="1"/>
      <c r="AH206" s="1"/>
    </row>
    <row r="207" spans="2:34" ht="15.75" x14ac:dyDescent="0.25">
      <c r="B207" s="26">
        <v>7</v>
      </c>
      <c r="C207" s="26" t="s">
        <v>556</v>
      </c>
      <c r="D207" s="28" t="s">
        <v>549</v>
      </c>
      <c r="E207" s="28" t="s">
        <v>550</v>
      </c>
      <c r="F207" s="1" t="s">
        <v>220</v>
      </c>
      <c r="G207" s="1"/>
      <c r="H207" s="1"/>
      <c r="I207" s="27">
        <v>1000</v>
      </c>
      <c r="J207" s="27"/>
      <c r="K207" s="34"/>
      <c r="L207" s="34"/>
      <c r="M207" s="34"/>
      <c r="N207" s="34"/>
      <c r="O207" s="34">
        <f t="shared" si="32"/>
        <v>1000</v>
      </c>
      <c r="P207" s="28"/>
      <c r="Q207" s="57"/>
      <c r="R207" s="57"/>
      <c r="S207" s="57"/>
      <c r="T207" s="27">
        <f t="shared" si="33"/>
        <v>1000</v>
      </c>
      <c r="U207" s="57"/>
      <c r="V207" s="3"/>
      <c r="W207" s="3"/>
      <c r="X207" s="26"/>
      <c r="Z207" s="26"/>
      <c r="AE207" s="26"/>
    </row>
    <row r="208" spans="2:34" ht="15.75" x14ac:dyDescent="0.25">
      <c r="B208" s="26">
        <v>8</v>
      </c>
      <c r="C208" s="26" t="s">
        <v>557</v>
      </c>
      <c r="D208" s="28" t="s">
        <v>549</v>
      </c>
      <c r="E208" s="28" t="s">
        <v>550</v>
      </c>
      <c r="F208" s="1" t="s">
        <v>220</v>
      </c>
      <c r="G208" s="1"/>
      <c r="H208" s="1"/>
      <c r="I208" s="27">
        <v>1344</v>
      </c>
      <c r="J208" s="27"/>
      <c r="K208" s="34"/>
      <c r="L208" s="34"/>
      <c r="M208" s="34"/>
      <c r="N208" s="34"/>
      <c r="O208" s="34">
        <f t="shared" si="32"/>
        <v>1344</v>
      </c>
      <c r="P208" s="28"/>
      <c r="Q208" s="57"/>
      <c r="R208" s="57"/>
      <c r="S208" s="57"/>
      <c r="T208" s="27">
        <f t="shared" si="33"/>
        <v>1344</v>
      </c>
      <c r="U208" s="57"/>
      <c r="V208" s="3"/>
      <c r="W208" s="3"/>
      <c r="X208" s="26"/>
      <c r="Z208" s="26"/>
      <c r="AE208" s="26"/>
    </row>
    <row r="209" spans="2:31" ht="15.75" x14ac:dyDescent="0.25">
      <c r="B209" s="26">
        <v>9</v>
      </c>
      <c r="C209" s="26" t="s">
        <v>558</v>
      </c>
      <c r="D209" s="28" t="s">
        <v>549</v>
      </c>
      <c r="E209" s="28" t="s">
        <v>550</v>
      </c>
      <c r="F209" s="1" t="s">
        <v>220</v>
      </c>
      <c r="G209" s="1"/>
      <c r="H209" s="1"/>
      <c r="I209" s="27">
        <v>1400</v>
      </c>
      <c r="J209" s="27"/>
      <c r="K209" s="34"/>
      <c r="L209" s="34"/>
      <c r="M209" s="34"/>
      <c r="N209" s="34"/>
      <c r="O209" s="34">
        <f t="shared" si="32"/>
        <v>1400</v>
      </c>
      <c r="P209" s="28"/>
      <c r="Q209" s="57"/>
      <c r="R209" s="57"/>
      <c r="S209" s="57"/>
      <c r="T209" s="27">
        <f t="shared" si="33"/>
        <v>1400</v>
      </c>
      <c r="U209" s="57"/>
      <c r="V209" s="3"/>
      <c r="W209" s="3"/>
      <c r="X209" s="26"/>
      <c r="Z209" s="26"/>
      <c r="AE209" s="26"/>
    </row>
    <row r="210" spans="2:31" ht="15.75" x14ac:dyDescent="0.25">
      <c r="B210" s="26">
        <v>10</v>
      </c>
      <c r="C210" s="26" t="s">
        <v>559</v>
      </c>
      <c r="D210" s="28" t="s">
        <v>549</v>
      </c>
      <c r="E210" s="28" t="s">
        <v>550</v>
      </c>
      <c r="F210" s="1" t="s">
        <v>220</v>
      </c>
      <c r="G210" s="1"/>
      <c r="H210" s="1"/>
      <c r="I210" s="27">
        <v>1000</v>
      </c>
      <c r="J210" s="27"/>
      <c r="K210" s="34"/>
      <c r="L210" s="34"/>
      <c r="M210" s="34"/>
      <c r="N210" s="34"/>
      <c r="O210" s="34">
        <f t="shared" si="32"/>
        <v>1000</v>
      </c>
      <c r="P210" s="28"/>
      <c r="Q210" s="57"/>
      <c r="R210" s="57"/>
      <c r="S210" s="57"/>
      <c r="T210" s="27">
        <f t="shared" si="33"/>
        <v>1000</v>
      </c>
      <c r="U210" s="57"/>
    </row>
    <row r="211" spans="2:31" ht="15.75" x14ac:dyDescent="0.25">
      <c r="B211" s="26">
        <v>11</v>
      </c>
      <c r="C211" s="26" t="s">
        <v>560</v>
      </c>
      <c r="D211" s="28" t="s">
        <v>549</v>
      </c>
      <c r="E211" s="28" t="s">
        <v>550</v>
      </c>
      <c r="F211" s="1" t="s">
        <v>220</v>
      </c>
      <c r="G211" s="1"/>
      <c r="H211" s="1"/>
      <c r="I211" s="27">
        <v>1000</v>
      </c>
      <c r="J211" s="27"/>
      <c r="K211" s="34"/>
      <c r="L211" s="34"/>
      <c r="M211" s="34"/>
      <c r="N211" s="34"/>
      <c r="O211" s="34">
        <f t="shared" si="32"/>
        <v>1000</v>
      </c>
      <c r="P211" s="28"/>
      <c r="Q211" s="57"/>
      <c r="R211" s="57"/>
      <c r="S211" s="57"/>
      <c r="T211" s="27">
        <f t="shared" si="33"/>
        <v>1000</v>
      </c>
      <c r="U211" s="57"/>
    </row>
    <row r="212" spans="2:31" ht="15.75" x14ac:dyDescent="0.25">
      <c r="C212" s="26"/>
      <c r="D212" s="28"/>
      <c r="E212" s="28"/>
      <c r="F212" s="1"/>
      <c r="I212" s="75">
        <f>SUM(I201:I211)</f>
        <v>13221.16</v>
      </c>
      <c r="J212" s="75">
        <f t="shared" ref="J212:S212" si="34">SUM(J201:J209)</f>
        <v>0</v>
      </c>
      <c r="K212" s="75">
        <f t="shared" si="34"/>
        <v>0</v>
      </c>
      <c r="L212" s="75">
        <f t="shared" si="34"/>
        <v>0</v>
      </c>
      <c r="M212" s="75">
        <f t="shared" si="34"/>
        <v>0</v>
      </c>
      <c r="N212" s="75">
        <f>SUM(N201:N210)</f>
        <v>0</v>
      </c>
      <c r="O212" s="75">
        <f>SUM(O201:O211)</f>
        <v>13221.16</v>
      </c>
      <c r="P212" s="75">
        <f t="shared" si="34"/>
        <v>0</v>
      </c>
      <c r="Q212" s="75">
        <f t="shared" si="34"/>
        <v>0</v>
      </c>
      <c r="R212" s="75">
        <f t="shared" si="34"/>
        <v>0</v>
      </c>
      <c r="S212" s="75">
        <f t="shared" si="34"/>
        <v>0</v>
      </c>
      <c r="T212" s="75">
        <f>SUM(T201:T211)</f>
        <v>13221.16</v>
      </c>
      <c r="U212" s="57"/>
    </row>
    <row r="219" spans="2:31" ht="15.75" x14ac:dyDescent="0.25">
      <c r="D219" s="73" t="s">
        <v>191</v>
      </c>
      <c r="E219" s="73"/>
      <c r="H219" s="73" t="s">
        <v>192</v>
      </c>
      <c r="I219" s="73"/>
      <c r="J219" s="73"/>
      <c r="K219" s="73"/>
      <c r="O219" s="73" t="s">
        <v>193</v>
      </c>
      <c r="P219" s="73"/>
      <c r="Q219" s="73"/>
      <c r="R219" s="73"/>
    </row>
    <row r="220" spans="2:31" ht="15.75" x14ac:dyDescent="0.25">
      <c r="D220" s="73" t="s">
        <v>25</v>
      </c>
      <c r="E220" s="73"/>
      <c r="H220" s="73" t="s">
        <v>90</v>
      </c>
      <c r="I220" s="73"/>
      <c r="J220" s="73"/>
      <c r="K220" s="73"/>
      <c r="O220" s="73" t="s">
        <v>42</v>
      </c>
      <c r="P220" s="73"/>
      <c r="Q220" s="73"/>
      <c r="R220" s="73"/>
    </row>
  </sheetData>
  <mergeCells count="35">
    <mergeCell ref="D220:E220"/>
    <mergeCell ref="H220:K220"/>
    <mergeCell ref="O220:R220"/>
    <mergeCell ref="B196:U196"/>
    <mergeCell ref="B197:U197"/>
    <mergeCell ref="B198:U198"/>
    <mergeCell ref="D219:E219"/>
    <mergeCell ref="H219:K219"/>
    <mergeCell ref="O219:R219"/>
    <mergeCell ref="B133:U133"/>
    <mergeCell ref="B1:U1"/>
    <mergeCell ref="B2:U2"/>
    <mergeCell ref="D127:E127"/>
    <mergeCell ref="H127:K127"/>
    <mergeCell ref="O127:R127"/>
    <mergeCell ref="D128:E128"/>
    <mergeCell ref="H128:K128"/>
    <mergeCell ref="O128:R128"/>
    <mergeCell ref="B131:U131"/>
    <mergeCell ref="B132:U132"/>
    <mergeCell ref="O189:R189"/>
    <mergeCell ref="D190:E190"/>
    <mergeCell ref="H190:K190"/>
    <mergeCell ref="O190:R190"/>
    <mergeCell ref="B166:U166"/>
    <mergeCell ref="D189:E189"/>
    <mergeCell ref="H189:K189"/>
    <mergeCell ref="B164:U164"/>
    <mergeCell ref="B165:U165"/>
    <mergeCell ref="D158:E158"/>
    <mergeCell ref="H158:K158"/>
    <mergeCell ref="O158:R158"/>
    <mergeCell ref="D159:E159"/>
    <mergeCell ref="H159:K159"/>
    <mergeCell ref="O159:R159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5"/>
  <sheetViews>
    <sheetView tabSelected="1" zoomScale="70" zoomScaleNormal="70" workbookViewId="0"/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5" t="s">
        <v>546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238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239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358</v>
      </c>
      <c r="D6" s="22" t="s">
        <v>415</v>
      </c>
      <c r="E6" s="2" t="s">
        <v>239</v>
      </c>
      <c r="F6" s="3" t="s">
        <v>81</v>
      </c>
      <c r="G6" s="21" t="s">
        <v>413</v>
      </c>
      <c r="H6" s="21" t="s">
        <v>28</v>
      </c>
      <c r="I6" s="49">
        <v>9477.1299999999992</v>
      </c>
      <c r="J6" s="23"/>
      <c r="K6" s="23"/>
      <c r="L6" s="47"/>
      <c r="M6" s="22"/>
      <c r="N6" s="21"/>
      <c r="O6" s="27">
        <f t="shared" ref="O6:O7" si="0">I6+J6+K6+L6+M6+N6</f>
        <v>9477.1299999999992</v>
      </c>
      <c r="P6" s="47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3"/>
      <c r="W6" s="77"/>
      <c r="X6" s="26" t="s">
        <v>483</v>
      </c>
      <c r="Y6" s="26"/>
      <c r="Z6" s="26" t="s">
        <v>113</v>
      </c>
      <c r="AA6" s="26"/>
      <c r="AB6" s="26"/>
    </row>
    <row r="7" spans="1:34" ht="15.75" x14ac:dyDescent="0.25">
      <c r="A7" s="26"/>
      <c r="B7" s="60">
        <v>2</v>
      </c>
      <c r="C7" s="1" t="s">
        <v>348</v>
      </c>
      <c r="D7" s="2" t="s">
        <v>240</v>
      </c>
      <c r="E7" s="2" t="s">
        <v>239</v>
      </c>
      <c r="F7" s="3" t="s">
        <v>81</v>
      </c>
      <c r="G7" s="3" t="s">
        <v>349</v>
      </c>
      <c r="H7" s="56" t="s">
        <v>33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357</v>
      </c>
      <c r="Y7" s="26"/>
      <c r="Z7" s="26" t="s">
        <v>113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241</v>
      </c>
      <c r="D8" s="2" t="s">
        <v>240</v>
      </c>
      <c r="E8" s="2" t="s">
        <v>239</v>
      </c>
      <c r="F8" s="3" t="s">
        <v>81</v>
      </c>
      <c r="G8" s="3" t="s">
        <v>409</v>
      </c>
      <c r="H8" s="56" t="s">
        <v>33</v>
      </c>
      <c r="I8" s="4">
        <v>3325</v>
      </c>
      <c r="J8" s="26"/>
      <c r="K8" s="27"/>
      <c r="L8" s="27"/>
      <c r="M8" s="27"/>
      <c r="N8" s="27"/>
      <c r="O8" s="27">
        <f t="shared" ref="O8:O18" si="2">I8+J8+K8+L8+M8+N8</f>
        <v>3325</v>
      </c>
      <c r="P8" s="4">
        <v>132.58000000000001</v>
      </c>
      <c r="Q8" s="26"/>
      <c r="R8" s="27"/>
      <c r="S8" s="26"/>
      <c r="T8" s="27">
        <f t="shared" ref="T8:T18" si="3">+O8-P8-Q8-R8-S8</f>
        <v>3192.42</v>
      </c>
      <c r="U8" s="26"/>
      <c r="V8" s="78"/>
      <c r="W8" s="11"/>
      <c r="X8" s="26" t="s">
        <v>364</v>
      </c>
      <c r="Y8" s="26"/>
      <c r="Z8" s="26" t="s">
        <v>113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242</v>
      </c>
      <c r="D9" s="2" t="s">
        <v>240</v>
      </c>
      <c r="E9" s="2" t="s">
        <v>239</v>
      </c>
      <c r="F9" s="3" t="s">
        <v>81</v>
      </c>
      <c r="G9" s="3" t="s">
        <v>272</v>
      </c>
      <c r="H9" s="56" t="s">
        <v>33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2"/>
      <c r="W9" s="2"/>
      <c r="X9" s="26" t="s">
        <v>164</v>
      </c>
      <c r="Y9" s="26"/>
      <c r="Z9" s="26" t="s">
        <v>113</v>
      </c>
      <c r="AA9" s="26"/>
      <c r="AB9" s="26"/>
      <c r="AE9" s="59"/>
      <c r="AF9" s="59"/>
      <c r="AG9" s="59"/>
      <c r="AH9" s="59"/>
    </row>
    <row r="10" spans="1:34" ht="15.75" x14ac:dyDescent="0.25">
      <c r="B10" s="60">
        <v>5</v>
      </c>
      <c r="C10" s="1" t="s">
        <v>35</v>
      </c>
      <c r="D10" s="2" t="s">
        <v>504</v>
      </c>
      <c r="E10" s="2" t="s">
        <v>255</v>
      </c>
      <c r="F10" s="3" t="s">
        <v>81</v>
      </c>
      <c r="G10" s="3" t="s">
        <v>273</v>
      </c>
      <c r="H10" s="56" t="s">
        <v>33</v>
      </c>
      <c r="I10" s="8">
        <v>3096</v>
      </c>
      <c r="J10" s="16"/>
      <c r="K10" s="27"/>
      <c r="L10" s="27"/>
      <c r="O10" s="79">
        <f t="shared" si="2"/>
        <v>3096</v>
      </c>
      <c r="P10" s="16">
        <v>107.66</v>
      </c>
      <c r="R10" s="57"/>
      <c r="T10" s="27">
        <f t="shared" si="3"/>
        <v>2988.34</v>
      </c>
      <c r="U10" s="31"/>
      <c r="V10" s="21"/>
      <c r="W10" s="45"/>
      <c r="X10" s="26" t="s">
        <v>29</v>
      </c>
      <c r="Z10" s="26" t="s">
        <v>30</v>
      </c>
      <c r="AC10" s="57"/>
    </row>
    <row r="11" spans="1:34" ht="15.75" x14ac:dyDescent="0.25">
      <c r="B11" s="60">
        <v>6</v>
      </c>
      <c r="C11" s="1" t="s">
        <v>516</v>
      </c>
      <c r="D11" s="2" t="s">
        <v>32</v>
      </c>
      <c r="E11" s="2" t="s">
        <v>255</v>
      </c>
      <c r="F11" s="3" t="s">
        <v>81</v>
      </c>
      <c r="G11" s="3" t="s">
        <v>517</v>
      </c>
      <c r="H11" s="56" t="s">
        <v>33</v>
      </c>
      <c r="I11" s="8">
        <v>2866.5</v>
      </c>
      <c r="J11" s="16"/>
      <c r="K11" s="27"/>
      <c r="L11" s="27"/>
      <c r="O11" s="79">
        <f t="shared" si="2"/>
        <v>2866.5</v>
      </c>
      <c r="P11" s="16">
        <v>62.44</v>
      </c>
      <c r="R11" s="57"/>
      <c r="T11" s="27">
        <f t="shared" si="3"/>
        <v>2804.06</v>
      </c>
      <c r="U11" s="31"/>
      <c r="V11" s="21"/>
      <c r="W11" s="45"/>
      <c r="X11" s="26" t="s">
        <v>518</v>
      </c>
      <c r="Z11" s="26" t="s">
        <v>113</v>
      </c>
      <c r="AC11" s="57"/>
    </row>
    <row r="12" spans="1:34" ht="15.75" x14ac:dyDescent="0.25">
      <c r="A12" s="26"/>
      <c r="B12" s="60">
        <v>7</v>
      </c>
      <c r="C12" s="1" t="s">
        <v>475</v>
      </c>
      <c r="D12" s="2" t="s">
        <v>66</v>
      </c>
      <c r="E12" s="2" t="s">
        <v>243</v>
      </c>
      <c r="F12" s="3" t="s">
        <v>81</v>
      </c>
      <c r="G12" s="3" t="s">
        <v>476</v>
      </c>
      <c r="H12" s="56" t="s">
        <v>28</v>
      </c>
      <c r="I12" s="5">
        <v>5159.5</v>
      </c>
      <c r="J12" s="26"/>
      <c r="K12" s="27"/>
      <c r="L12" s="27"/>
      <c r="M12" s="27"/>
      <c r="N12" s="27"/>
      <c r="O12" s="27">
        <f t="shared" si="2"/>
        <v>5159.5</v>
      </c>
      <c r="P12" s="4">
        <v>554.88</v>
      </c>
      <c r="Q12" s="27"/>
      <c r="R12" s="27"/>
      <c r="S12" s="27"/>
      <c r="T12" s="27">
        <f t="shared" si="3"/>
        <v>4604.62</v>
      </c>
      <c r="U12" s="26"/>
      <c r="V12" s="1"/>
      <c r="W12" s="1"/>
      <c r="X12" s="26" t="s">
        <v>29</v>
      </c>
      <c r="Y12" s="26"/>
      <c r="Z12" s="26" t="s">
        <v>113</v>
      </c>
      <c r="AA12" s="26" t="s">
        <v>477</v>
      </c>
      <c r="AB12" s="26"/>
    </row>
    <row r="13" spans="1:34" ht="15.75" x14ac:dyDescent="0.25">
      <c r="A13" s="26"/>
      <c r="B13" s="60">
        <v>8</v>
      </c>
      <c r="C13" s="1" t="s">
        <v>244</v>
      </c>
      <c r="D13" s="2" t="s">
        <v>245</v>
      </c>
      <c r="E13" s="2" t="s">
        <v>243</v>
      </c>
      <c r="F13" s="3" t="s">
        <v>81</v>
      </c>
      <c r="G13" s="3" t="s">
        <v>410</v>
      </c>
      <c r="H13" s="56" t="s">
        <v>77</v>
      </c>
      <c r="I13" s="5">
        <v>3325</v>
      </c>
      <c r="J13" s="26"/>
      <c r="K13" s="27"/>
      <c r="L13" s="27"/>
      <c r="M13" s="27"/>
      <c r="N13" s="27"/>
      <c r="O13" s="27">
        <f t="shared" si="2"/>
        <v>3325</v>
      </c>
      <c r="P13" s="4">
        <v>132.58000000000001</v>
      </c>
      <c r="Q13" s="27"/>
      <c r="R13" s="27"/>
      <c r="S13" s="27"/>
      <c r="T13" s="27">
        <f t="shared" si="3"/>
        <v>3192.42</v>
      </c>
      <c r="U13" s="60"/>
      <c r="V13" s="26"/>
      <c r="W13" s="26"/>
      <c r="X13" s="26" t="s">
        <v>365</v>
      </c>
      <c r="Y13" s="26"/>
      <c r="Z13" s="26" t="s">
        <v>113</v>
      </c>
      <c r="AA13" s="26"/>
      <c r="AB13" s="26"/>
      <c r="AE13" s="59"/>
      <c r="AF13" s="59"/>
      <c r="AG13" s="59"/>
      <c r="AH13" s="59"/>
    </row>
    <row r="14" spans="1:34" ht="15.75" x14ac:dyDescent="0.25">
      <c r="A14" s="26"/>
      <c r="B14" s="60">
        <v>9</v>
      </c>
      <c r="C14" s="1" t="s">
        <v>246</v>
      </c>
      <c r="D14" s="2" t="s">
        <v>247</v>
      </c>
      <c r="E14" s="2" t="s">
        <v>243</v>
      </c>
      <c r="F14" s="3" t="s">
        <v>81</v>
      </c>
      <c r="G14" s="3" t="s">
        <v>411</v>
      </c>
      <c r="H14" s="56" t="s">
        <v>33</v>
      </c>
      <c r="I14" s="5">
        <v>2752</v>
      </c>
      <c r="J14" s="26"/>
      <c r="K14" s="27"/>
      <c r="L14" s="27"/>
      <c r="M14" s="27"/>
      <c r="N14" s="27"/>
      <c r="O14" s="27">
        <f t="shared" si="2"/>
        <v>2752</v>
      </c>
      <c r="P14" s="4">
        <v>49.98</v>
      </c>
      <c r="Q14" s="27">
        <v>1080.82</v>
      </c>
      <c r="R14" s="27"/>
      <c r="S14" s="27"/>
      <c r="T14" s="27">
        <f t="shared" si="3"/>
        <v>1621.2</v>
      </c>
      <c r="U14" s="26"/>
      <c r="V14" s="3"/>
      <c r="W14" s="3"/>
      <c r="X14" s="26" t="s">
        <v>366</v>
      </c>
      <c r="Y14" s="26"/>
      <c r="Z14" s="26" t="s">
        <v>113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248</v>
      </c>
      <c r="D15" s="2" t="s">
        <v>247</v>
      </c>
      <c r="E15" s="2" t="s">
        <v>243</v>
      </c>
      <c r="F15" s="3" t="s">
        <v>81</v>
      </c>
      <c r="G15" s="3" t="s">
        <v>274</v>
      </c>
      <c r="H15" s="56" t="s">
        <v>33</v>
      </c>
      <c r="I15" s="5">
        <v>2752</v>
      </c>
      <c r="J15" s="26"/>
      <c r="K15" s="27"/>
      <c r="L15" s="27"/>
      <c r="M15" s="27"/>
      <c r="N15" s="27"/>
      <c r="O15" s="27">
        <f t="shared" si="2"/>
        <v>2752</v>
      </c>
      <c r="P15" s="4">
        <v>49.98</v>
      </c>
      <c r="Q15" s="27"/>
      <c r="R15" s="27"/>
      <c r="S15" s="27"/>
      <c r="T15" s="27">
        <f t="shared" si="3"/>
        <v>2702.02</v>
      </c>
      <c r="U15" s="26"/>
      <c r="V15" s="3"/>
      <c r="W15" s="3"/>
      <c r="X15" s="26" t="s">
        <v>96</v>
      </c>
      <c r="Y15" s="26"/>
      <c r="Z15" s="26" t="s">
        <v>113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1" t="s">
        <v>249</v>
      </c>
      <c r="D16" s="2" t="s">
        <v>247</v>
      </c>
      <c r="E16" s="2" t="s">
        <v>243</v>
      </c>
      <c r="F16" s="3" t="s">
        <v>81</v>
      </c>
      <c r="G16" s="3" t="s">
        <v>275</v>
      </c>
      <c r="H16" s="56" t="s">
        <v>33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/>
      <c r="R16" s="27"/>
      <c r="S16" s="27"/>
      <c r="T16" s="27">
        <f>+O16-P16-Q16-R16-S16</f>
        <v>2702.02</v>
      </c>
      <c r="U16" s="26"/>
      <c r="V16" s="3"/>
      <c r="W16" s="3"/>
      <c r="X16" s="26" t="s">
        <v>367</v>
      </c>
      <c r="Y16" s="26"/>
      <c r="Z16" s="26" t="s">
        <v>113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2" t="s">
        <v>250</v>
      </c>
      <c r="D17" s="2" t="s">
        <v>247</v>
      </c>
      <c r="E17" s="2" t="s">
        <v>243</v>
      </c>
      <c r="F17" s="3" t="s">
        <v>81</v>
      </c>
      <c r="G17" s="3" t="s">
        <v>412</v>
      </c>
      <c r="H17" s="56" t="s">
        <v>33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U17" s="26"/>
      <c r="V17" s="3"/>
      <c r="W17" s="3"/>
      <c r="X17" s="26" t="s">
        <v>365</v>
      </c>
      <c r="Y17" s="26"/>
      <c r="Z17" s="26" t="s">
        <v>113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60">
        <v>13</v>
      </c>
      <c r="C18" s="26" t="s">
        <v>224</v>
      </c>
      <c r="D18" s="2" t="s">
        <v>247</v>
      </c>
      <c r="E18" s="2" t="s">
        <v>243</v>
      </c>
      <c r="F18" s="3" t="s">
        <v>81</v>
      </c>
      <c r="G18" s="3" t="s">
        <v>420</v>
      </c>
      <c r="H18" s="56" t="s">
        <v>33</v>
      </c>
      <c r="I18" s="5">
        <v>2752</v>
      </c>
      <c r="J18" s="26"/>
      <c r="K18" s="27"/>
      <c r="L18" s="27"/>
      <c r="M18" s="27"/>
      <c r="N18" s="27"/>
      <c r="O18" s="27">
        <f t="shared" si="2"/>
        <v>2752</v>
      </c>
      <c r="P18" s="4">
        <v>49.98</v>
      </c>
      <c r="Q18" s="27"/>
      <c r="R18" s="27"/>
      <c r="S18" s="27"/>
      <c r="T18" s="27">
        <f t="shared" si="3"/>
        <v>2702.02</v>
      </c>
      <c r="V18" s="50"/>
      <c r="W18" s="26"/>
      <c r="X18" s="26" t="s">
        <v>414</v>
      </c>
      <c r="Y18" s="26"/>
      <c r="Z18" s="26" t="s">
        <v>113</v>
      </c>
      <c r="AA18" s="26"/>
      <c r="AB18" s="26"/>
      <c r="AE18" s="59"/>
      <c r="AF18" s="59"/>
      <c r="AG18" s="59"/>
      <c r="AH18" s="59"/>
    </row>
    <row r="19" spans="1:37" ht="15.75" x14ac:dyDescent="0.25">
      <c r="A19" s="26"/>
      <c r="B19" s="26"/>
      <c r="C19" s="43" t="s">
        <v>251</v>
      </c>
      <c r="D19" s="26"/>
      <c r="E19" s="26"/>
      <c r="F19" s="26"/>
      <c r="G19" s="26"/>
      <c r="H19" s="26"/>
      <c r="I19" s="42">
        <f>SUM(I6:I18)</f>
        <v>47229.13</v>
      </c>
      <c r="J19" s="42">
        <f t="shared" ref="J19:Q19" si="4">SUM(J6:J18)</f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2">
        <f>SUM(O6:O18)</f>
        <v>47229.13</v>
      </c>
      <c r="P19" s="42">
        <f>SUM(P6:P18)</f>
        <v>2935.53</v>
      </c>
      <c r="Q19" s="42">
        <f t="shared" si="4"/>
        <v>1080.82</v>
      </c>
      <c r="R19" s="42">
        <f t="shared" ref="R19:S19" si="5">SUM(R7:R17)</f>
        <v>0</v>
      </c>
      <c r="S19" s="42">
        <f t="shared" si="5"/>
        <v>0</v>
      </c>
      <c r="T19" s="42">
        <f>SUM(T6:T18)</f>
        <v>43212.779999999992</v>
      </c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73" t="s">
        <v>191</v>
      </c>
      <c r="E26" s="73"/>
      <c r="F26" s="26"/>
      <c r="G26" s="26"/>
      <c r="H26" s="73" t="s">
        <v>192</v>
      </c>
      <c r="I26" s="73"/>
      <c r="J26" s="73"/>
      <c r="K26" s="73"/>
      <c r="L26" s="26"/>
      <c r="M26" s="26"/>
      <c r="N26" s="26"/>
      <c r="O26" s="73" t="s">
        <v>193</v>
      </c>
      <c r="P26" s="73"/>
      <c r="Q26" s="73"/>
      <c r="R26" s="73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73" t="s">
        <v>25</v>
      </c>
      <c r="E27" s="73"/>
      <c r="F27" s="26"/>
      <c r="G27" s="26"/>
      <c r="H27" s="73" t="s">
        <v>90</v>
      </c>
      <c r="I27" s="73"/>
      <c r="J27" s="73"/>
      <c r="K27" s="73"/>
      <c r="L27" s="26"/>
      <c r="M27" s="26"/>
      <c r="N27" s="26"/>
      <c r="O27" s="73" t="s">
        <v>42</v>
      </c>
      <c r="P27" s="73"/>
      <c r="Q27" s="73"/>
      <c r="R27" s="73"/>
      <c r="S27" s="26"/>
      <c r="T27" s="26"/>
      <c r="U27" s="26"/>
      <c r="V27" s="26"/>
      <c r="W27" s="26"/>
      <c r="X27" s="26"/>
      <c r="Y27" s="26"/>
      <c r="Z27" s="26"/>
      <c r="AA27" s="26"/>
      <c r="AB27" s="26"/>
      <c r="AK27" s="57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65" t="s">
        <v>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5" t="s">
        <v>546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65" t="s">
        <v>252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26"/>
      <c r="C34" s="26"/>
      <c r="D34" s="45"/>
      <c r="E34" s="45"/>
      <c r="F34" s="26"/>
      <c r="G34" s="26"/>
      <c r="H34" s="45"/>
      <c r="I34" s="45"/>
      <c r="J34" s="45"/>
      <c r="K34" s="45"/>
      <c r="L34" s="26"/>
      <c r="M34" s="26"/>
      <c r="N34" s="26"/>
      <c r="O34" s="45"/>
      <c r="P34" s="45"/>
      <c r="Q34" s="45"/>
      <c r="R34" s="45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62" t="s">
        <v>195</v>
      </c>
      <c r="C35" s="62" t="s">
        <v>2</v>
      </c>
      <c r="D35" s="22" t="s">
        <v>3</v>
      </c>
      <c r="E35" s="22" t="s">
        <v>4</v>
      </c>
      <c r="F35" s="21" t="s">
        <v>5</v>
      </c>
      <c r="G35" s="21" t="s">
        <v>6</v>
      </c>
      <c r="H35" s="21" t="s">
        <v>7</v>
      </c>
      <c r="I35" s="23" t="s">
        <v>8</v>
      </c>
      <c r="J35" s="23" t="s">
        <v>9</v>
      </c>
      <c r="K35" s="23" t="s">
        <v>10</v>
      </c>
      <c r="L35" s="22" t="s">
        <v>11</v>
      </c>
      <c r="M35" s="22" t="s">
        <v>12</v>
      </c>
      <c r="N35" s="21" t="s">
        <v>13</v>
      </c>
      <c r="O35" s="21" t="s">
        <v>14</v>
      </c>
      <c r="P35" s="21" t="s">
        <v>15</v>
      </c>
      <c r="Q35" s="21" t="s">
        <v>16</v>
      </c>
      <c r="R35" s="21" t="s">
        <v>17</v>
      </c>
      <c r="S35" s="21" t="s">
        <v>18</v>
      </c>
      <c r="T35" s="24" t="s">
        <v>19</v>
      </c>
      <c r="U35" s="25"/>
      <c r="V35" s="26"/>
      <c r="W35" s="26"/>
      <c r="X35" s="26" t="s">
        <v>238</v>
      </c>
      <c r="Y35" s="26"/>
      <c r="Z35" s="26" t="s">
        <v>253</v>
      </c>
      <c r="AA35" s="26" t="s">
        <v>254</v>
      </c>
      <c r="AB35" s="26"/>
    </row>
    <row r="36" spans="1:29" ht="15.75" x14ac:dyDescent="0.25">
      <c r="A36" s="26"/>
      <c r="B36" s="62"/>
      <c r="C36" s="62"/>
      <c r="D36" s="22"/>
      <c r="E36" s="22"/>
      <c r="F36" s="21"/>
      <c r="G36" s="21"/>
      <c r="H36" s="21"/>
      <c r="I36" s="23"/>
      <c r="J36" s="23"/>
      <c r="K36" s="23"/>
      <c r="L36" s="22"/>
      <c r="M36" s="22"/>
      <c r="N36" s="21"/>
      <c r="O36" s="21"/>
      <c r="P36" s="21"/>
      <c r="Q36" s="21"/>
      <c r="R36" s="21"/>
      <c r="S36" s="21"/>
      <c r="T36" s="24"/>
      <c r="U36" s="25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26">
        <v>1</v>
      </c>
      <c r="C37" s="1" t="s">
        <v>257</v>
      </c>
      <c r="D37" s="2" t="s">
        <v>342</v>
      </c>
      <c r="E37" s="26" t="s">
        <v>255</v>
      </c>
      <c r="F37" s="46" t="s">
        <v>256</v>
      </c>
      <c r="H37" s="56" t="s">
        <v>33</v>
      </c>
      <c r="I37" s="18">
        <v>3110</v>
      </c>
      <c r="J37" s="34"/>
      <c r="K37" s="34"/>
      <c r="L37" s="57"/>
      <c r="M37" s="27"/>
      <c r="N37" s="27"/>
      <c r="O37" s="57">
        <f t="shared" ref="O37:O71" si="6">SUM(I37:N37)</f>
        <v>3110</v>
      </c>
      <c r="P37" s="28">
        <v>109.18</v>
      </c>
      <c r="Q37" s="27"/>
      <c r="R37" s="27"/>
      <c r="S37" s="27"/>
      <c r="T37" s="27">
        <f t="shared" ref="T37:T71" si="7">+O37-P37-Q37-R37-S37</f>
        <v>3000.82</v>
      </c>
      <c r="U37" s="26"/>
      <c r="V37" s="52"/>
      <c r="W37" s="55"/>
      <c r="X37" s="26" t="s">
        <v>346</v>
      </c>
      <c r="Y37" s="26"/>
      <c r="Z37" s="26" t="s">
        <v>30</v>
      </c>
      <c r="AA37" s="26"/>
      <c r="AB37" s="26"/>
    </row>
    <row r="38" spans="1:29" ht="15.75" x14ac:dyDescent="0.25">
      <c r="A38" s="26"/>
      <c r="B38" s="26">
        <v>2</v>
      </c>
      <c r="C38" s="1" t="s">
        <v>258</v>
      </c>
      <c r="D38" s="2" t="s">
        <v>342</v>
      </c>
      <c r="E38" s="26" t="s">
        <v>255</v>
      </c>
      <c r="F38" s="46" t="s">
        <v>256</v>
      </c>
      <c r="H38" s="56" t="s">
        <v>33</v>
      </c>
      <c r="I38" s="18">
        <v>3110</v>
      </c>
      <c r="J38" s="34"/>
      <c r="K38" s="34"/>
      <c r="L38" s="57"/>
      <c r="M38" s="27"/>
      <c r="N38" s="27"/>
      <c r="O38" s="57">
        <f t="shared" si="6"/>
        <v>3110</v>
      </c>
      <c r="P38" s="28">
        <v>109.18</v>
      </c>
      <c r="Q38" s="27"/>
      <c r="R38" s="27"/>
      <c r="S38" s="27"/>
      <c r="T38" s="27">
        <f t="shared" si="7"/>
        <v>3000.82</v>
      </c>
      <c r="U38" s="26"/>
      <c r="V38" s="52"/>
      <c r="W38" s="52"/>
      <c r="X38" s="26" t="s">
        <v>368</v>
      </c>
      <c r="Y38" s="26"/>
      <c r="Z38" s="26" t="s">
        <v>30</v>
      </c>
      <c r="AA38" s="26"/>
      <c r="AB38" s="26"/>
    </row>
    <row r="39" spans="1:29" ht="15.75" x14ac:dyDescent="0.25">
      <c r="B39" s="26">
        <v>3</v>
      </c>
      <c r="C39" s="1" t="s">
        <v>343</v>
      </c>
      <c r="D39" s="2" t="s">
        <v>342</v>
      </c>
      <c r="E39" s="2" t="s">
        <v>255</v>
      </c>
      <c r="F39" s="46" t="s">
        <v>256</v>
      </c>
      <c r="G39" s="3"/>
      <c r="H39" s="56" t="s">
        <v>33</v>
      </c>
      <c r="I39" s="16">
        <v>3110</v>
      </c>
      <c r="J39" s="16"/>
      <c r="K39" s="27"/>
      <c r="L39" s="57"/>
      <c r="M39" s="57"/>
      <c r="N39" s="57"/>
      <c r="O39" s="57">
        <f t="shared" si="6"/>
        <v>3110</v>
      </c>
      <c r="P39" s="28">
        <v>109.18</v>
      </c>
      <c r="Q39" s="57"/>
      <c r="R39" s="57"/>
      <c r="S39" s="57"/>
      <c r="T39" s="27">
        <f t="shared" si="7"/>
        <v>3000.82</v>
      </c>
      <c r="U39" s="31"/>
      <c r="V39" s="54"/>
      <c r="W39" s="52"/>
      <c r="X39" s="26" t="s">
        <v>344</v>
      </c>
      <c r="Z39" s="26" t="s">
        <v>30</v>
      </c>
      <c r="AB39" s="26"/>
      <c r="AC39" s="57"/>
    </row>
    <row r="40" spans="1:29" ht="15.75" x14ac:dyDescent="0.25">
      <c r="B40" s="26">
        <v>4</v>
      </c>
      <c r="C40" s="1" t="s">
        <v>351</v>
      </c>
      <c r="D40" s="2" t="s">
        <v>342</v>
      </c>
      <c r="E40" s="2" t="s">
        <v>255</v>
      </c>
      <c r="F40" s="46" t="s">
        <v>256</v>
      </c>
      <c r="G40" s="3"/>
      <c r="H40" s="56" t="s">
        <v>33</v>
      </c>
      <c r="I40" s="16">
        <v>3110</v>
      </c>
      <c r="J40" s="16"/>
      <c r="K40" s="27"/>
      <c r="L40" s="57"/>
      <c r="M40" s="57"/>
      <c r="N40" s="57"/>
      <c r="O40" s="57">
        <f t="shared" si="6"/>
        <v>3110</v>
      </c>
      <c r="P40" s="28">
        <v>109.18</v>
      </c>
      <c r="Q40" s="57"/>
      <c r="R40" s="57"/>
      <c r="S40" s="57"/>
      <c r="T40" s="27">
        <f t="shared" si="7"/>
        <v>3000.82</v>
      </c>
      <c r="U40" s="31"/>
      <c r="V40" s="53"/>
      <c r="W40" s="55"/>
      <c r="X40" s="26" t="s">
        <v>352</v>
      </c>
      <c r="Z40" s="26" t="s">
        <v>113</v>
      </c>
      <c r="AC40" s="57"/>
    </row>
    <row r="41" spans="1:29" ht="15.75" x14ac:dyDescent="0.25">
      <c r="B41" s="26">
        <v>5</v>
      </c>
      <c r="C41" s="1" t="s">
        <v>385</v>
      </c>
      <c r="D41" s="2" t="s">
        <v>507</v>
      </c>
      <c r="E41" s="2" t="s">
        <v>255</v>
      </c>
      <c r="F41" s="46" t="s">
        <v>256</v>
      </c>
      <c r="G41" s="3"/>
      <c r="H41" s="56" t="s">
        <v>33</v>
      </c>
      <c r="I41" s="48">
        <v>3940</v>
      </c>
      <c r="J41" s="16"/>
      <c r="K41" s="27"/>
      <c r="L41" s="57"/>
      <c r="M41" s="57"/>
      <c r="N41" s="57"/>
      <c r="O41" s="57">
        <f t="shared" si="6"/>
        <v>3940</v>
      </c>
      <c r="P41" s="28">
        <v>339.49</v>
      </c>
      <c r="Q41" s="57"/>
      <c r="R41" s="57"/>
      <c r="S41" s="57"/>
      <c r="T41" s="27">
        <f t="shared" si="7"/>
        <v>3600.51</v>
      </c>
      <c r="U41" s="31"/>
      <c r="V41" s="53"/>
      <c r="W41" s="55"/>
      <c r="X41" s="26" t="s">
        <v>386</v>
      </c>
      <c r="Z41" s="26" t="s">
        <v>113</v>
      </c>
      <c r="AC41" s="57"/>
    </row>
    <row r="42" spans="1:29" ht="15.75" x14ac:dyDescent="0.25">
      <c r="B42" s="26">
        <v>6</v>
      </c>
      <c r="C42" s="1" t="s">
        <v>464</v>
      </c>
      <c r="D42" s="2" t="s">
        <v>342</v>
      </c>
      <c r="E42" s="2" t="s">
        <v>255</v>
      </c>
      <c r="F42" s="46" t="s">
        <v>256</v>
      </c>
      <c r="G42" s="3"/>
      <c r="H42" s="56" t="s">
        <v>33</v>
      </c>
      <c r="I42" s="48">
        <v>3110</v>
      </c>
      <c r="J42" s="16"/>
      <c r="K42" s="27"/>
      <c r="L42" s="57"/>
      <c r="M42" s="57"/>
      <c r="N42" s="57"/>
      <c r="O42" s="57">
        <f t="shared" ref="O42:O62" si="8">SUM(I42:N42)</f>
        <v>3110</v>
      </c>
      <c r="P42" s="28">
        <v>109.18</v>
      </c>
      <c r="Q42" s="57"/>
      <c r="R42" s="57"/>
      <c r="S42" s="57"/>
      <c r="T42" s="27">
        <f t="shared" si="7"/>
        <v>3000.82</v>
      </c>
      <c r="U42" s="31"/>
      <c r="V42" s="53"/>
      <c r="W42" s="55"/>
      <c r="X42" s="26" t="s">
        <v>462</v>
      </c>
      <c r="Z42" s="26" t="s">
        <v>113</v>
      </c>
      <c r="AC42" s="57"/>
    </row>
    <row r="43" spans="1:29" ht="15.75" x14ac:dyDescent="0.25">
      <c r="B43" s="26">
        <v>7</v>
      </c>
      <c r="C43" s="1" t="s">
        <v>508</v>
      </c>
      <c r="D43" s="2" t="s">
        <v>342</v>
      </c>
      <c r="E43" s="2" t="s">
        <v>255</v>
      </c>
      <c r="F43" s="46" t="s">
        <v>256</v>
      </c>
      <c r="G43" s="3"/>
      <c r="H43" s="56" t="s">
        <v>33</v>
      </c>
      <c r="I43" s="48">
        <v>3110</v>
      </c>
      <c r="J43" s="16"/>
      <c r="K43" s="27"/>
      <c r="L43" s="57"/>
      <c r="M43" s="57"/>
      <c r="N43" s="57"/>
      <c r="O43" s="57">
        <f t="shared" si="8"/>
        <v>3110</v>
      </c>
      <c r="P43" s="16">
        <v>109.18</v>
      </c>
      <c r="Q43" s="57"/>
      <c r="R43" s="57"/>
      <c r="S43" s="57"/>
      <c r="T43" s="27">
        <f t="shared" si="7"/>
        <v>3000.82</v>
      </c>
      <c r="U43" s="31"/>
      <c r="V43" s="53"/>
      <c r="W43" s="55"/>
      <c r="X43" s="26" t="s">
        <v>509</v>
      </c>
      <c r="Z43" s="26" t="s">
        <v>113</v>
      </c>
      <c r="AC43" s="57"/>
    </row>
    <row r="44" spans="1:29" ht="15.75" x14ac:dyDescent="0.25">
      <c r="B44" s="26">
        <v>8</v>
      </c>
      <c r="C44" s="1" t="s">
        <v>465</v>
      </c>
      <c r="D44" s="2" t="s">
        <v>342</v>
      </c>
      <c r="E44" s="2" t="s">
        <v>255</v>
      </c>
      <c r="F44" s="46" t="s">
        <v>256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si="8"/>
        <v>3110</v>
      </c>
      <c r="P44" s="28">
        <v>109.18</v>
      </c>
      <c r="Q44" s="57"/>
      <c r="R44" s="57"/>
      <c r="S44" s="57"/>
      <c r="T44" s="27">
        <f t="shared" si="7"/>
        <v>3000.82</v>
      </c>
      <c r="U44" s="64"/>
      <c r="V44" s="53"/>
      <c r="W44" s="55"/>
      <c r="X44" s="26" t="s">
        <v>466</v>
      </c>
      <c r="Z44" s="26" t="s">
        <v>113</v>
      </c>
      <c r="AC44" s="57"/>
    </row>
    <row r="45" spans="1:29" ht="15.75" x14ac:dyDescent="0.25">
      <c r="B45" s="26">
        <v>9</v>
      </c>
      <c r="C45" s="1" t="s">
        <v>468</v>
      </c>
      <c r="D45" s="2" t="s">
        <v>342</v>
      </c>
      <c r="E45" s="2" t="s">
        <v>255</v>
      </c>
      <c r="F45" s="46" t="s">
        <v>256</v>
      </c>
      <c r="G45" s="3"/>
      <c r="H45" s="56" t="s">
        <v>33</v>
      </c>
      <c r="I45" s="48">
        <v>3110</v>
      </c>
      <c r="J45" s="16"/>
      <c r="K45" s="27"/>
      <c r="L45" s="57"/>
      <c r="M45" s="57"/>
      <c r="N45" s="57"/>
      <c r="O45" s="57">
        <f t="shared" si="8"/>
        <v>3110</v>
      </c>
      <c r="P45" s="28">
        <v>109.18</v>
      </c>
      <c r="Q45" s="57"/>
      <c r="R45" s="57"/>
      <c r="S45" s="57"/>
      <c r="T45" s="27">
        <f t="shared" si="7"/>
        <v>3000.82</v>
      </c>
      <c r="U45" s="31"/>
      <c r="V45" s="53"/>
      <c r="W45" s="55"/>
      <c r="X45" s="26" t="s">
        <v>462</v>
      </c>
      <c r="Z45" s="26" t="s">
        <v>113</v>
      </c>
      <c r="AC45" s="57"/>
    </row>
    <row r="46" spans="1:29" ht="15.75" x14ac:dyDescent="0.25">
      <c r="B46" s="26">
        <v>10</v>
      </c>
      <c r="C46" s="1" t="s">
        <v>470</v>
      </c>
      <c r="D46" s="2" t="s">
        <v>342</v>
      </c>
      <c r="E46" s="2" t="s">
        <v>255</v>
      </c>
      <c r="F46" s="46" t="s">
        <v>256</v>
      </c>
      <c r="G46" s="3"/>
      <c r="H46" s="56" t="s">
        <v>33</v>
      </c>
      <c r="I46" s="48">
        <v>3110</v>
      </c>
      <c r="J46" s="16"/>
      <c r="K46" s="27"/>
      <c r="L46" s="57"/>
      <c r="M46" s="57"/>
      <c r="N46" s="57"/>
      <c r="O46" s="57">
        <f t="shared" si="8"/>
        <v>3110</v>
      </c>
      <c r="P46" s="28">
        <v>109.18</v>
      </c>
      <c r="Q46" s="57"/>
      <c r="R46" s="57"/>
      <c r="S46" s="57"/>
      <c r="T46" s="27">
        <f t="shared" si="7"/>
        <v>3000.82</v>
      </c>
      <c r="U46" s="64"/>
      <c r="V46" s="53"/>
      <c r="W46" s="55"/>
      <c r="X46" s="26" t="s">
        <v>471</v>
      </c>
      <c r="Z46" s="26" t="s">
        <v>113</v>
      </c>
      <c r="AC46" s="57"/>
    </row>
    <row r="47" spans="1:29" ht="15.75" x14ac:dyDescent="0.25">
      <c r="B47" s="26">
        <v>11</v>
      </c>
      <c r="C47" s="1" t="s">
        <v>472</v>
      </c>
      <c r="D47" s="2" t="s">
        <v>342</v>
      </c>
      <c r="E47" s="2" t="s">
        <v>255</v>
      </c>
      <c r="F47" s="46" t="s">
        <v>256</v>
      </c>
      <c r="G47" s="3"/>
      <c r="H47" s="56" t="s">
        <v>33</v>
      </c>
      <c r="I47" s="48">
        <v>3110</v>
      </c>
      <c r="J47" s="16"/>
      <c r="K47" s="27"/>
      <c r="L47" s="57"/>
      <c r="M47" s="57"/>
      <c r="N47" s="57"/>
      <c r="O47" s="57">
        <f t="shared" si="8"/>
        <v>3110</v>
      </c>
      <c r="P47" s="28">
        <v>109.18</v>
      </c>
      <c r="Q47" s="57"/>
      <c r="R47" s="57"/>
      <c r="S47" s="57"/>
      <c r="T47" s="27">
        <f t="shared" si="7"/>
        <v>3000.82</v>
      </c>
      <c r="U47" s="31"/>
      <c r="V47" s="53"/>
      <c r="W47" s="55"/>
      <c r="X47" s="26" t="s">
        <v>471</v>
      </c>
      <c r="Z47" s="26" t="s">
        <v>113</v>
      </c>
      <c r="AC47" s="57"/>
    </row>
    <row r="48" spans="1:29" ht="15.75" x14ac:dyDescent="0.25">
      <c r="B48" s="26">
        <v>12</v>
      </c>
      <c r="C48" s="1" t="s">
        <v>494</v>
      </c>
      <c r="D48" s="2" t="s">
        <v>342</v>
      </c>
      <c r="E48" s="2" t="s">
        <v>255</v>
      </c>
      <c r="F48" s="46" t="s">
        <v>256</v>
      </c>
      <c r="G48" s="3"/>
      <c r="H48" s="56" t="s">
        <v>33</v>
      </c>
      <c r="I48" s="48">
        <v>3110</v>
      </c>
      <c r="J48" s="16"/>
      <c r="K48" s="27"/>
      <c r="L48" s="57"/>
      <c r="M48" s="57"/>
      <c r="N48" s="57"/>
      <c r="O48" s="57">
        <f t="shared" si="8"/>
        <v>3110</v>
      </c>
      <c r="P48" s="28">
        <v>109.18</v>
      </c>
      <c r="Q48" s="57"/>
      <c r="R48" s="57"/>
      <c r="S48" s="57"/>
      <c r="T48" s="27">
        <f t="shared" si="7"/>
        <v>3000.82</v>
      </c>
      <c r="U48" s="31"/>
      <c r="V48" s="53"/>
      <c r="W48" s="55"/>
      <c r="X48" s="26" t="s">
        <v>493</v>
      </c>
      <c r="Z48" s="26" t="s">
        <v>113</v>
      </c>
      <c r="AC48" s="57"/>
    </row>
    <row r="49" spans="2:29" ht="15.75" x14ac:dyDescent="0.25">
      <c r="B49" s="26">
        <v>13</v>
      </c>
      <c r="C49" s="1" t="s">
        <v>496</v>
      </c>
      <c r="D49" s="2" t="s">
        <v>342</v>
      </c>
      <c r="E49" s="2" t="s">
        <v>255</v>
      </c>
      <c r="F49" s="46" t="s">
        <v>256</v>
      </c>
      <c r="G49" s="3"/>
      <c r="H49" s="56" t="s">
        <v>33</v>
      </c>
      <c r="I49" s="48">
        <v>3110</v>
      </c>
      <c r="J49" s="16"/>
      <c r="K49" s="27"/>
      <c r="L49" s="57"/>
      <c r="M49" s="57"/>
      <c r="N49" s="57"/>
      <c r="O49" s="57">
        <f t="shared" si="8"/>
        <v>3110</v>
      </c>
      <c r="P49" s="28">
        <v>109.18</v>
      </c>
      <c r="Q49" s="57"/>
      <c r="R49" s="57"/>
      <c r="S49" s="57"/>
      <c r="T49" s="27">
        <f t="shared" si="7"/>
        <v>3000.82</v>
      </c>
      <c r="U49" s="31"/>
      <c r="V49" s="53"/>
      <c r="W49" s="55"/>
      <c r="X49" s="26" t="s">
        <v>495</v>
      </c>
      <c r="Z49" s="26" t="s">
        <v>113</v>
      </c>
      <c r="AC49" s="57"/>
    </row>
    <row r="50" spans="2:29" ht="15.75" x14ac:dyDescent="0.25">
      <c r="B50" s="26">
        <v>14</v>
      </c>
      <c r="C50" s="1" t="s">
        <v>505</v>
      </c>
      <c r="D50" s="2" t="s">
        <v>342</v>
      </c>
      <c r="E50" s="2" t="s">
        <v>255</v>
      </c>
      <c r="F50" s="46" t="s">
        <v>256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28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506</v>
      </c>
      <c r="Z50" s="26" t="s">
        <v>113</v>
      </c>
      <c r="AC50" s="57"/>
    </row>
    <row r="51" spans="2:29" ht="15.75" x14ac:dyDescent="0.25">
      <c r="B51" s="26">
        <v>15</v>
      </c>
      <c r="C51" s="1" t="s">
        <v>519</v>
      </c>
      <c r="D51" s="2" t="s">
        <v>342</v>
      </c>
      <c r="E51" s="2" t="s">
        <v>255</v>
      </c>
      <c r="F51" s="46" t="s">
        <v>256</v>
      </c>
      <c r="G51" s="3"/>
      <c r="H51" s="56" t="s">
        <v>33</v>
      </c>
      <c r="I51" s="48">
        <v>3110</v>
      </c>
      <c r="J51" s="16"/>
      <c r="K51" s="27"/>
      <c r="L51" s="57"/>
      <c r="M51" s="57"/>
      <c r="N51" s="57"/>
      <c r="O51" s="57">
        <f t="shared" si="8"/>
        <v>3110</v>
      </c>
      <c r="P51" s="28">
        <v>109.18</v>
      </c>
      <c r="Q51" s="57"/>
      <c r="R51" s="57"/>
      <c r="S51" s="57"/>
      <c r="T51" s="27">
        <f t="shared" si="7"/>
        <v>3000.82</v>
      </c>
      <c r="U51" s="64"/>
      <c r="V51" s="53"/>
      <c r="W51" s="55"/>
      <c r="X51" s="26" t="s">
        <v>520</v>
      </c>
      <c r="Z51" s="26" t="s">
        <v>113</v>
      </c>
      <c r="AC51" s="57"/>
    </row>
    <row r="52" spans="2:29" ht="15.75" x14ac:dyDescent="0.25">
      <c r="B52" s="26">
        <v>16</v>
      </c>
      <c r="C52" s="1" t="s">
        <v>521</v>
      </c>
      <c r="D52" s="2" t="s">
        <v>342</v>
      </c>
      <c r="E52" s="2" t="s">
        <v>255</v>
      </c>
      <c r="F52" s="46" t="s">
        <v>256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28">
        <v>109.18</v>
      </c>
      <c r="Q52" s="57"/>
      <c r="R52" s="57"/>
      <c r="S52" s="57"/>
      <c r="T52" s="27">
        <f t="shared" si="7"/>
        <v>3000.82</v>
      </c>
      <c r="U52" s="64"/>
      <c r="V52" s="53"/>
      <c r="W52" s="55"/>
      <c r="X52" s="26" t="s">
        <v>520</v>
      </c>
      <c r="Z52" s="26" t="s">
        <v>113</v>
      </c>
      <c r="AC52" s="57"/>
    </row>
    <row r="53" spans="2:29" ht="15.75" x14ac:dyDescent="0.25">
      <c r="B53" s="26">
        <v>17</v>
      </c>
      <c r="C53" s="1" t="s">
        <v>522</v>
      </c>
      <c r="D53" s="2" t="s">
        <v>342</v>
      </c>
      <c r="E53" s="2" t="s">
        <v>255</v>
      </c>
      <c r="F53" s="46" t="s">
        <v>256</v>
      </c>
      <c r="G53" s="3"/>
      <c r="H53" s="56" t="s">
        <v>33</v>
      </c>
      <c r="I53" s="48">
        <v>3110</v>
      </c>
      <c r="J53" s="16"/>
      <c r="K53" s="27"/>
      <c r="L53" s="57"/>
      <c r="M53" s="57"/>
      <c r="N53" s="57"/>
      <c r="O53" s="57">
        <f t="shared" si="8"/>
        <v>3110</v>
      </c>
      <c r="P53" s="28">
        <v>109.18</v>
      </c>
      <c r="Q53" s="57"/>
      <c r="R53" s="57"/>
      <c r="S53" s="57"/>
      <c r="T53" s="27">
        <f t="shared" si="7"/>
        <v>3000.82</v>
      </c>
      <c r="U53" s="64"/>
      <c r="V53" s="53"/>
      <c r="W53" s="55"/>
      <c r="X53" s="26" t="s">
        <v>524</v>
      </c>
      <c r="Z53" s="26" t="s">
        <v>113</v>
      </c>
      <c r="AC53" s="57"/>
    </row>
    <row r="54" spans="2:29" ht="15.75" x14ac:dyDescent="0.25">
      <c r="B54" s="26">
        <v>18</v>
      </c>
      <c r="C54" s="1" t="s">
        <v>523</v>
      </c>
      <c r="D54" s="2" t="s">
        <v>342</v>
      </c>
      <c r="E54" s="2" t="s">
        <v>255</v>
      </c>
      <c r="F54" s="46" t="s">
        <v>256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28">
        <v>109.18</v>
      </c>
      <c r="Q54" s="57"/>
      <c r="R54" s="57"/>
      <c r="S54" s="57"/>
      <c r="T54" s="27">
        <f t="shared" si="7"/>
        <v>3000.82</v>
      </c>
      <c r="U54" s="64"/>
      <c r="V54" s="53"/>
      <c r="W54" s="55"/>
      <c r="X54" s="26" t="s">
        <v>524</v>
      </c>
      <c r="Z54" s="26" t="s">
        <v>113</v>
      </c>
      <c r="AC54" s="57"/>
    </row>
    <row r="55" spans="2:29" ht="15.75" x14ac:dyDescent="0.25">
      <c r="B55" s="26">
        <v>19</v>
      </c>
      <c r="C55" s="1" t="s">
        <v>525</v>
      </c>
      <c r="D55" s="2" t="s">
        <v>342</v>
      </c>
      <c r="E55" s="2" t="s">
        <v>255</v>
      </c>
      <c r="F55" s="46" t="s">
        <v>256</v>
      </c>
      <c r="G55" s="3"/>
      <c r="H55" s="56" t="s">
        <v>33</v>
      </c>
      <c r="I55" s="48">
        <v>3110</v>
      </c>
      <c r="J55" s="16"/>
      <c r="K55" s="27"/>
      <c r="L55" s="57"/>
      <c r="M55" s="57"/>
      <c r="N55" s="57"/>
      <c r="O55" s="57">
        <f t="shared" si="8"/>
        <v>3110</v>
      </c>
      <c r="P55" s="28">
        <v>109.18</v>
      </c>
      <c r="Q55" s="57"/>
      <c r="R55" s="57"/>
      <c r="S55" s="57"/>
      <c r="T55" s="27">
        <f t="shared" si="7"/>
        <v>3000.82</v>
      </c>
      <c r="U55" s="64"/>
      <c r="V55" s="53"/>
      <c r="W55" s="55"/>
      <c r="X55" s="26" t="s">
        <v>526</v>
      </c>
      <c r="Z55" s="26" t="s">
        <v>113</v>
      </c>
      <c r="AC55" s="57"/>
    </row>
    <row r="56" spans="2:29" ht="15.75" x14ac:dyDescent="0.25">
      <c r="B56" s="26">
        <v>20</v>
      </c>
      <c r="C56" s="1" t="s">
        <v>530</v>
      </c>
      <c r="D56" s="2" t="s">
        <v>342</v>
      </c>
      <c r="E56" s="2" t="s">
        <v>255</v>
      </c>
      <c r="F56" s="46" t="s">
        <v>256</v>
      </c>
      <c r="G56" s="3"/>
      <c r="H56" s="56" t="s">
        <v>33</v>
      </c>
      <c r="I56" s="48">
        <v>3110</v>
      </c>
      <c r="J56" s="16"/>
      <c r="K56" s="27"/>
      <c r="L56" s="57"/>
      <c r="M56" s="57"/>
      <c r="N56" s="57"/>
      <c r="O56" s="57">
        <f t="shared" si="8"/>
        <v>3110</v>
      </c>
      <c r="P56" s="28">
        <v>109.18</v>
      </c>
      <c r="Q56" s="57"/>
      <c r="R56" s="57"/>
      <c r="S56" s="57"/>
      <c r="T56" s="27">
        <f t="shared" si="7"/>
        <v>3000.82</v>
      </c>
      <c r="U56" s="64"/>
      <c r="V56" s="53"/>
      <c r="W56" s="55"/>
      <c r="X56" s="26" t="s">
        <v>527</v>
      </c>
      <c r="Z56" s="26" t="s">
        <v>113</v>
      </c>
      <c r="AC56" s="57"/>
    </row>
    <row r="57" spans="2:29" ht="15.75" x14ac:dyDescent="0.25">
      <c r="B57" s="26">
        <v>21</v>
      </c>
      <c r="C57" s="1" t="s">
        <v>531</v>
      </c>
      <c r="D57" s="2" t="s">
        <v>342</v>
      </c>
      <c r="E57" s="2" t="s">
        <v>255</v>
      </c>
      <c r="F57" s="46" t="s">
        <v>256</v>
      </c>
      <c r="G57" s="3"/>
      <c r="H57" s="56" t="s">
        <v>33</v>
      </c>
      <c r="I57" s="48">
        <v>3110</v>
      </c>
      <c r="J57" s="16"/>
      <c r="K57" s="27"/>
      <c r="L57" s="57"/>
      <c r="M57" s="57"/>
      <c r="N57" s="57"/>
      <c r="O57" s="57">
        <f t="shared" si="8"/>
        <v>3110</v>
      </c>
      <c r="P57" s="28">
        <v>109.18</v>
      </c>
      <c r="Q57" s="57"/>
      <c r="R57" s="57"/>
      <c r="S57" s="57"/>
      <c r="T57" s="27">
        <f t="shared" si="7"/>
        <v>3000.82</v>
      </c>
      <c r="U57" s="64"/>
      <c r="V57" s="53"/>
      <c r="W57" s="55"/>
      <c r="X57" s="26" t="s">
        <v>532</v>
      </c>
      <c r="Z57" s="26" t="s">
        <v>113</v>
      </c>
      <c r="AC57" s="57"/>
    </row>
    <row r="58" spans="2:29" ht="15.75" x14ac:dyDescent="0.25">
      <c r="B58" s="26">
        <v>22</v>
      </c>
      <c r="C58" s="1" t="s">
        <v>533</v>
      </c>
      <c r="D58" s="2" t="s">
        <v>342</v>
      </c>
      <c r="E58" s="2" t="s">
        <v>255</v>
      </c>
      <c r="F58" s="46" t="s">
        <v>256</v>
      </c>
      <c r="G58" s="3"/>
      <c r="H58" s="56" t="s">
        <v>33</v>
      </c>
      <c r="I58" s="48">
        <v>3110</v>
      </c>
      <c r="J58" s="16"/>
      <c r="K58" s="27"/>
      <c r="L58" s="57"/>
      <c r="M58" s="57"/>
      <c r="N58" s="57"/>
      <c r="O58" s="57">
        <f t="shared" si="8"/>
        <v>3110</v>
      </c>
      <c r="P58" s="28">
        <v>109.18</v>
      </c>
      <c r="Q58" s="57"/>
      <c r="R58" s="57"/>
      <c r="S58" s="57"/>
      <c r="T58" s="27">
        <f t="shared" si="7"/>
        <v>3000.82</v>
      </c>
      <c r="U58" s="64"/>
      <c r="V58" s="53"/>
      <c r="W58" s="55"/>
      <c r="X58" s="26" t="s">
        <v>534</v>
      </c>
      <c r="Z58" s="26" t="s">
        <v>113</v>
      </c>
      <c r="AC58" s="57"/>
    </row>
    <row r="59" spans="2:29" ht="15.75" x14ac:dyDescent="0.25">
      <c r="B59" s="26">
        <v>23</v>
      </c>
      <c r="C59" s="1" t="s">
        <v>535</v>
      </c>
      <c r="D59" s="2" t="s">
        <v>507</v>
      </c>
      <c r="E59" s="2" t="s">
        <v>255</v>
      </c>
      <c r="F59" s="46" t="s">
        <v>256</v>
      </c>
      <c r="G59" s="3"/>
      <c r="H59" s="56" t="s">
        <v>33</v>
      </c>
      <c r="I59" s="48">
        <v>3940</v>
      </c>
      <c r="J59" s="16"/>
      <c r="K59" s="27"/>
      <c r="L59" s="57"/>
      <c r="M59" s="57"/>
      <c r="N59" s="57"/>
      <c r="O59" s="57">
        <f t="shared" si="8"/>
        <v>3940</v>
      </c>
      <c r="P59" s="28">
        <v>339.49</v>
      </c>
      <c r="Q59" s="57"/>
      <c r="R59" s="57"/>
      <c r="S59" s="57"/>
      <c r="T59" s="27">
        <f t="shared" si="7"/>
        <v>3600.51</v>
      </c>
      <c r="U59" s="64"/>
      <c r="V59" s="53"/>
      <c r="W59" s="55"/>
      <c r="X59" s="26" t="s">
        <v>536</v>
      </c>
      <c r="Z59" s="26" t="s">
        <v>113</v>
      </c>
      <c r="AC59" s="57"/>
    </row>
    <row r="60" spans="2:29" ht="15.75" x14ac:dyDescent="0.25">
      <c r="B60" s="26">
        <v>24</v>
      </c>
      <c r="C60" s="1" t="s">
        <v>540</v>
      </c>
      <c r="D60" s="2" t="s">
        <v>342</v>
      </c>
      <c r="E60" s="2" t="s">
        <v>255</v>
      </c>
      <c r="F60" s="46" t="s">
        <v>541</v>
      </c>
      <c r="G60" s="3"/>
      <c r="H60" s="56" t="s">
        <v>33</v>
      </c>
      <c r="I60" s="48">
        <v>3110</v>
      </c>
      <c r="J60" s="16"/>
      <c r="K60" s="27"/>
      <c r="L60" s="57"/>
      <c r="M60" s="57"/>
      <c r="N60" s="57"/>
      <c r="O60" s="57">
        <f t="shared" si="8"/>
        <v>3110</v>
      </c>
      <c r="P60" s="28">
        <v>109.18</v>
      </c>
      <c r="Q60" s="57"/>
      <c r="R60" s="57"/>
      <c r="S60" s="57"/>
      <c r="T60" s="27">
        <f t="shared" si="7"/>
        <v>3000.82</v>
      </c>
      <c r="U60" s="64"/>
      <c r="V60" s="53"/>
      <c r="W60" s="55"/>
      <c r="X60" s="26" t="s">
        <v>542</v>
      </c>
      <c r="Z60" s="26" t="s">
        <v>113</v>
      </c>
      <c r="AC60" s="57"/>
    </row>
    <row r="61" spans="2:29" ht="15.75" x14ac:dyDescent="0.25">
      <c r="B61" s="26">
        <v>25</v>
      </c>
      <c r="C61" s="1" t="s">
        <v>543</v>
      </c>
      <c r="D61" s="2" t="s">
        <v>342</v>
      </c>
      <c r="E61" s="2" t="s">
        <v>255</v>
      </c>
      <c r="F61" s="46" t="s">
        <v>541</v>
      </c>
      <c r="G61" s="3"/>
      <c r="H61" s="56" t="s">
        <v>33</v>
      </c>
      <c r="I61" s="48">
        <v>3110</v>
      </c>
      <c r="J61" s="16"/>
      <c r="K61" s="27"/>
      <c r="L61" s="57"/>
      <c r="M61" s="57"/>
      <c r="N61" s="57"/>
      <c r="O61" s="57">
        <f t="shared" si="8"/>
        <v>3110</v>
      </c>
      <c r="P61" s="28">
        <v>109.18</v>
      </c>
      <c r="Q61" s="57"/>
      <c r="R61" s="57"/>
      <c r="S61" s="57"/>
      <c r="T61" s="27">
        <f t="shared" si="7"/>
        <v>3000.82</v>
      </c>
      <c r="U61" s="64"/>
      <c r="V61" s="53"/>
      <c r="W61" s="55"/>
      <c r="X61" s="26" t="s">
        <v>562</v>
      </c>
      <c r="Z61" s="26" t="s">
        <v>113</v>
      </c>
      <c r="AC61" s="57"/>
    </row>
    <row r="62" spans="2:29" ht="15.75" x14ac:dyDescent="0.25">
      <c r="B62" s="26">
        <v>26</v>
      </c>
      <c r="C62" s="1" t="s">
        <v>544</v>
      </c>
      <c r="D62" s="2" t="s">
        <v>342</v>
      </c>
      <c r="E62" s="2" t="s">
        <v>255</v>
      </c>
      <c r="F62" s="46" t="s">
        <v>541</v>
      </c>
      <c r="G62" s="3"/>
      <c r="H62" s="56" t="s">
        <v>33</v>
      </c>
      <c r="I62" s="48">
        <v>3110</v>
      </c>
      <c r="J62" s="16"/>
      <c r="K62" s="27"/>
      <c r="L62" s="57"/>
      <c r="M62" s="57"/>
      <c r="N62" s="57"/>
      <c r="O62" s="57">
        <f t="shared" si="8"/>
        <v>3110</v>
      </c>
      <c r="P62" s="28">
        <v>109.18</v>
      </c>
      <c r="Q62" s="57"/>
      <c r="R62" s="57"/>
      <c r="S62" s="57"/>
      <c r="T62" s="27">
        <f t="shared" si="7"/>
        <v>3000.82</v>
      </c>
      <c r="U62" s="64"/>
      <c r="V62" s="53"/>
      <c r="W62" s="55"/>
      <c r="X62" s="26" t="s">
        <v>545</v>
      </c>
      <c r="Z62" s="26" t="s">
        <v>113</v>
      </c>
      <c r="AC62" s="57"/>
    </row>
    <row r="63" spans="2:29" ht="15.75" x14ac:dyDescent="0.25">
      <c r="B63" s="26">
        <v>27</v>
      </c>
      <c r="C63" s="1" t="s">
        <v>355</v>
      </c>
      <c r="D63" s="2" t="s">
        <v>354</v>
      </c>
      <c r="E63" s="2" t="s">
        <v>243</v>
      </c>
      <c r="F63" s="46" t="s">
        <v>256</v>
      </c>
      <c r="G63" s="3"/>
      <c r="H63" s="56" t="s">
        <v>33</v>
      </c>
      <c r="I63" s="48">
        <v>2509</v>
      </c>
      <c r="J63" s="16"/>
      <c r="K63" s="27"/>
      <c r="L63" s="57"/>
      <c r="M63" s="57"/>
      <c r="N63" s="57"/>
      <c r="O63" s="57">
        <f t="shared" si="6"/>
        <v>2509</v>
      </c>
      <c r="P63" s="16">
        <v>8.5399999999999991</v>
      </c>
      <c r="Q63" s="57"/>
      <c r="R63" s="57"/>
      <c r="S63" s="57"/>
      <c r="T63" s="27">
        <f t="shared" si="7"/>
        <v>2500.46</v>
      </c>
      <c r="U63" s="31"/>
      <c r="V63" s="54"/>
      <c r="W63" s="52"/>
      <c r="X63" s="26" t="s">
        <v>357</v>
      </c>
      <c r="Z63" s="26" t="s">
        <v>113</v>
      </c>
      <c r="AC63" s="57"/>
    </row>
    <row r="64" spans="2:29" ht="15.75" x14ac:dyDescent="0.25">
      <c r="B64" s="26">
        <v>28</v>
      </c>
      <c r="C64" s="1" t="s">
        <v>489</v>
      </c>
      <c r="D64" s="2" t="s">
        <v>354</v>
      </c>
      <c r="E64" s="2" t="s">
        <v>243</v>
      </c>
      <c r="F64" s="46" t="s">
        <v>256</v>
      </c>
      <c r="G64" s="3"/>
      <c r="H64" s="56" t="s">
        <v>33</v>
      </c>
      <c r="I64" s="48">
        <v>2509</v>
      </c>
      <c r="J64" s="16"/>
      <c r="K64" s="27"/>
      <c r="L64" s="57"/>
      <c r="M64" s="57"/>
      <c r="N64" s="57"/>
      <c r="O64" s="57">
        <f t="shared" si="6"/>
        <v>2509</v>
      </c>
      <c r="P64" s="16">
        <v>8.5399999999999991</v>
      </c>
      <c r="Q64" s="57"/>
      <c r="R64" s="57"/>
      <c r="S64" s="57"/>
      <c r="T64" s="27">
        <f t="shared" si="7"/>
        <v>2500.46</v>
      </c>
      <c r="U64" s="64"/>
      <c r="V64" s="54"/>
      <c r="W64" s="55"/>
      <c r="X64" s="26" t="s">
        <v>491</v>
      </c>
      <c r="Z64" s="26" t="s">
        <v>113</v>
      </c>
      <c r="AC64" s="57"/>
    </row>
    <row r="65" spans="1:29" ht="15.75" x14ac:dyDescent="0.25">
      <c r="B65" s="26">
        <v>29</v>
      </c>
      <c r="C65" s="1" t="s">
        <v>490</v>
      </c>
      <c r="D65" s="2" t="s">
        <v>354</v>
      </c>
      <c r="E65" s="2" t="s">
        <v>243</v>
      </c>
      <c r="F65" s="46" t="s">
        <v>256</v>
      </c>
      <c r="G65" s="3"/>
      <c r="H65" s="56" t="s">
        <v>33</v>
      </c>
      <c r="I65" s="48">
        <v>2509</v>
      </c>
      <c r="J65" s="16"/>
      <c r="K65" s="27"/>
      <c r="L65" s="57"/>
      <c r="M65" s="57"/>
      <c r="N65" s="57"/>
      <c r="O65" s="57">
        <f t="shared" si="6"/>
        <v>2509</v>
      </c>
      <c r="P65" s="16">
        <v>8.5399999999999991</v>
      </c>
      <c r="Q65" s="57"/>
      <c r="R65" s="57"/>
      <c r="S65" s="57"/>
      <c r="T65" s="27">
        <f t="shared" si="7"/>
        <v>2500.46</v>
      </c>
      <c r="U65" s="31"/>
      <c r="V65" s="54"/>
      <c r="W65" s="55"/>
      <c r="X65" s="26" t="s">
        <v>492</v>
      </c>
      <c r="Z65" s="26" t="s">
        <v>113</v>
      </c>
      <c r="AC65" s="57"/>
    </row>
    <row r="66" spans="1:29" ht="15.75" x14ac:dyDescent="0.25">
      <c r="B66" s="26">
        <v>30</v>
      </c>
      <c r="C66" s="1" t="s">
        <v>501</v>
      </c>
      <c r="D66" s="2" t="s">
        <v>354</v>
      </c>
      <c r="E66" s="2" t="s">
        <v>243</v>
      </c>
      <c r="F66" s="46" t="s">
        <v>256</v>
      </c>
      <c r="G66" s="3"/>
      <c r="H66" s="56" t="s">
        <v>33</v>
      </c>
      <c r="I66" s="48">
        <v>2509</v>
      </c>
      <c r="J66" s="16"/>
      <c r="K66" s="27"/>
      <c r="L66" s="57"/>
      <c r="M66" s="57"/>
      <c r="N66" s="57"/>
      <c r="O66" s="57">
        <f t="shared" si="6"/>
        <v>2509</v>
      </c>
      <c r="P66" s="16">
        <v>8.5399999999999991</v>
      </c>
      <c r="Q66" s="57"/>
      <c r="R66" s="57"/>
      <c r="S66" s="57"/>
      <c r="T66" s="27">
        <f t="shared" si="7"/>
        <v>2500.46</v>
      </c>
      <c r="U66" s="31"/>
      <c r="V66" s="54"/>
      <c r="W66" s="55"/>
      <c r="X66" s="26" t="s">
        <v>502</v>
      </c>
      <c r="Z66" s="26" t="s">
        <v>113</v>
      </c>
      <c r="AC66" s="57"/>
    </row>
    <row r="67" spans="1:29" ht="15.75" x14ac:dyDescent="0.25">
      <c r="B67" s="26">
        <v>31</v>
      </c>
      <c r="C67" s="1" t="s">
        <v>393</v>
      </c>
      <c r="D67" s="2" t="s">
        <v>57</v>
      </c>
      <c r="E67" s="2" t="s">
        <v>394</v>
      </c>
      <c r="F67" s="46" t="s">
        <v>256</v>
      </c>
      <c r="G67" s="3"/>
      <c r="H67" s="56" t="s">
        <v>33</v>
      </c>
      <c r="I67" s="48">
        <v>3210.5</v>
      </c>
      <c r="J67" s="16"/>
      <c r="K67" s="27"/>
      <c r="L67" s="57"/>
      <c r="M67" s="57"/>
      <c r="N67" s="57"/>
      <c r="O67" s="57">
        <f t="shared" si="6"/>
        <v>3210.5</v>
      </c>
      <c r="P67" s="16">
        <v>133.72999999999999</v>
      </c>
      <c r="Q67" s="57"/>
      <c r="R67" s="57"/>
      <c r="S67" s="57"/>
      <c r="T67" s="27">
        <f t="shared" si="7"/>
        <v>3076.77</v>
      </c>
      <c r="U67" s="31"/>
      <c r="V67" s="54"/>
      <c r="W67" s="55"/>
      <c r="X67" s="26" t="s">
        <v>395</v>
      </c>
      <c r="Z67" s="26" t="s">
        <v>113</v>
      </c>
      <c r="AC67" s="57"/>
    </row>
    <row r="68" spans="1:29" ht="15.75" x14ac:dyDescent="0.25">
      <c r="B68" s="26">
        <v>32</v>
      </c>
      <c r="C68" s="1" t="s">
        <v>396</v>
      </c>
      <c r="D68" s="2" t="s">
        <v>397</v>
      </c>
      <c r="E68" s="2" t="s">
        <v>394</v>
      </c>
      <c r="F68" s="46" t="s">
        <v>256</v>
      </c>
      <c r="G68" s="3"/>
      <c r="H68" s="56" t="s">
        <v>33</v>
      </c>
      <c r="I68" s="48">
        <v>2752</v>
      </c>
      <c r="J68" s="16"/>
      <c r="K68" s="27"/>
      <c r="L68" s="57"/>
      <c r="M68" s="57"/>
      <c r="N68" s="57"/>
      <c r="O68" s="57">
        <f t="shared" si="6"/>
        <v>2752</v>
      </c>
      <c r="P68" s="16">
        <v>49.98</v>
      </c>
      <c r="Q68" s="57"/>
      <c r="R68" s="57"/>
      <c r="S68" s="57"/>
      <c r="T68" s="27">
        <f t="shared" si="7"/>
        <v>2702.02</v>
      </c>
      <c r="U68" s="64"/>
      <c r="V68" s="54"/>
      <c r="W68" s="55"/>
      <c r="X68" s="26" t="s">
        <v>395</v>
      </c>
      <c r="Z68" s="26" t="s">
        <v>113</v>
      </c>
      <c r="AC68" s="57"/>
    </row>
    <row r="69" spans="1:29" ht="15.75" x14ac:dyDescent="0.25">
      <c r="B69" s="26">
        <v>33</v>
      </c>
      <c r="C69" s="1" t="s">
        <v>398</v>
      </c>
      <c r="D69" s="2" t="s">
        <v>397</v>
      </c>
      <c r="E69" s="2" t="s">
        <v>394</v>
      </c>
      <c r="F69" s="46" t="s">
        <v>256</v>
      </c>
      <c r="G69" s="3"/>
      <c r="H69" s="56" t="s">
        <v>33</v>
      </c>
      <c r="I69" s="48">
        <v>2752</v>
      </c>
      <c r="J69" s="16"/>
      <c r="K69" s="27"/>
      <c r="L69" s="57"/>
      <c r="M69" s="57"/>
      <c r="N69" s="57"/>
      <c r="O69" s="57">
        <f t="shared" si="6"/>
        <v>2752</v>
      </c>
      <c r="P69" s="16">
        <v>49.98</v>
      </c>
      <c r="Q69" s="57"/>
      <c r="R69" s="57"/>
      <c r="S69" s="57"/>
      <c r="T69" s="27">
        <f t="shared" si="7"/>
        <v>2702.02</v>
      </c>
      <c r="U69" s="31"/>
      <c r="V69" s="54"/>
      <c r="W69" s="55"/>
      <c r="X69" s="26" t="s">
        <v>395</v>
      </c>
      <c r="Z69" s="26" t="s">
        <v>113</v>
      </c>
      <c r="AC69" s="57"/>
    </row>
    <row r="70" spans="1:29" ht="15.75" x14ac:dyDescent="0.25">
      <c r="B70" s="26">
        <v>34</v>
      </c>
      <c r="C70" s="1" t="s">
        <v>399</v>
      </c>
      <c r="D70" s="2" t="s">
        <v>397</v>
      </c>
      <c r="E70" s="2" t="s">
        <v>394</v>
      </c>
      <c r="F70" s="46" t="s">
        <v>256</v>
      </c>
      <c r="G70" s="3"/>
      <c r="H70" s="56" t="s">
        <v>33</v>
      </c>
      <c r="I70" s="48">
        <v>2752</v>
      </c>
      <c r="J70" s="16"/>
      <c r="K70" s="27"/>
      <c r="L70" s="57"/>
      <c r="M70" s="57"/>
      <c r="N70" s="57"/>
      <c r="O70" s="57">
        <f t="shared" si="6"/>
        <v>2752</v>
      </c>
      <c r="P70" s="16">
        <v>49.98</v>
      </c>
      <c r="Q70" s="57"/>
      <c r="R70" s="57"/>
      <c r="S70" s="57"/>
      <c r="T70" s="27">
        <f t="shared" si="7"/>
        <v>2702.02</v>
      </c>
      <c r="U70" s="31"/>
      <c r="V70" s="54"/>
      <c r="W70" s="55"/>
      <c r="X70" s="26" t="s">
        <v>395</v>
      </c>
      <c r="Z70" s="26" t="s">
        <v>113</v>
      </c>
      <c r="AC70" s="57"/>
    </row>
    <row r="71" spans="1:29" ht="15.75" x14ac:dyDescent="0.25">
      <c r="B71" s="26">
        <v>35</v>
      </c>
      <c r="C71" s="1" t="s">
        <v>487</v>
      </c>
      <c r="D71" s="2" t="s">
        <v>397</v>
      </c>
      <c r="E71" s="2" t="s">
        <v>394</v>
      </c>
      <c r="F71" s="46" t="s">
        <v>256</v>
      </c>
      <c r="G71" s="3"/>
      <c r="H71" s="56" t="s">
        <v>33</v>
      </c>
      <c r="I71" s="48">
        <v>2752</v>
      </c>
      <c r="J71" s="16"/>
      <c r="K71" s="27"/>
      <c r="L71" s="57"/>
      <c r="M71" s="57"/>
      <c r="N71" s="57"/>
      <c r="O71" s="57">
        <f t="shared" si="6"/>
        <v>2752</v>
      </c>
      <c r="P71" s="16">
        <v>49.98</v>
      </c>
      <c r="Q71" s="57"/>
      <c r="R71" s="57"/>
      <c r="S71" s="57"/>
      <c r="T71" s="27">
        <f t="shared" si="7"/>
        <v>2702.02</v>
      </c>
      <c r="U71" s="31"/>
      <c r="V71" s="54"/>
      <c r="W71" s="55"/>
      <c r="X71" s="26" t="s">
        <v>488</v>
      </c>
      <c r="Z71" s="26"/>
      <c r="AC71" s="57"/>
    </row>
    <row r="72" spans="1:29" ht="18" x14ac:dyDescent="0.4">
      <c r="A72" s="26"/>
      <c r="B72" s="26"/>
      <c r="C72" s="43" t="s">
        <v>259</v>
      </c>
      <c r="D72" s="26"/>
      <c r="E72" s="26"/>
      <c r="F72" s="26"/>
      <c r="G72" s="80"/>
      <c r="H72" s="26"/>
      <c r="I72" s="42">
        <f>SUM(I37:I71)</f>
        <v>106774.5</v>
      </c>
      <c r="J72" s="42">
        <f t="shared" ref="J72:S72" si="9">SUM(J37:J71)</f>
        <v>0</v>
      </c>
      <c r="K72" s="42">
        <f t="shared" si="9"/>
        <v>0</v>
      </c>
      <c r="L72" s="42">
        <f t="shared" si="9"/>
        <v>0</v>
      </c>
      <c r="M72" s="42">
        <f>SUM(M37:M71)</f>
        <v>0</v>
      </c>
      <c r="N72" s="42">
        <f t="shared" si="9"/>
        <v>0</v>
      </c>
      <c r="O72" s="42">
        <f>SUM(O37:O71)</f>
        <v>106774.5</v>
      </c>
      <c r="P72" s="42">
        <f>SUM(P37:P71)</f>
        <v>3667.1099999999997</v>
      </c>
      <c r="Q72" s="42">
        <f t="shared" si="9"/>
        <v>0</v>
      </c>
      <c r="R72" s="42">
        <f t="shared" si="9"/>
        <v>0</v>
      </c>
      <c r="S72" s="42">
        <f t="shared" si="9"/>
        <v>0</v>
      </c>
      <c r="T72" s="42">
        <f>SUM(T37:T71)</f>
        <v>103107.39000000006</v>
      </c>
      <c r="U72" s="26"/>
      <c r="V72" s="81"/>
      <c r="W72" s="78"/>
      <c r="X72" s="26"/>
      <c r="Y72" s="26"/>
      <c r="Z72" s="26"/>
      <c r="AA72" s="26"/>
      <c r="AB72" s="26"/>
    </row>
    <row r="73" spans="1:29" ht="15.75" x14ac:dyDescent="0.25">
      <c r="A73" s="26"/>
      <c r="B73" s="26"/>
      <c r="C73" s="26"/>
      <c r="D73" s="26"/>
      <c r="E73" s="26"/>
      <c r="F73" s="26"/>
      <c r="G73" s="26"/>
      <c r="H73" s="26"/>
      <c r="I73" s="27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7"/>
      <c r="U73" s="26"/>
      <c r="V73" s="26"/>
      <c r="W73" s="26"/>
      <c r="X73" s="26"/>
      <c r="Y73" s="26"/>
      <c r="Z73" s="26"/>
      <c r="AA73" s="26"/>
      <c r="AB73" s="26"/>
    </row>
    <row r="74" spans="1:29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9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9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V76" s="26"/>
      <c r="W76" s="26"/>
      <c r="X76" s="26"/>
      <c r="Y76" s="26"/>
      <c r="Z76" s="26"/>
      <c r="AA76" s="26"/>
      <c r="AB76" s="26"/>
    </row>
    <row r="77" spans="1:29" ht="15.75" x14ac:dyDescent="0.25">
      <c r="A77" s="26"/>
      <c r="B77" s="26"/>
      <c r="C77" s="26"/>
      <c r="D77" s="73" t="s">
        <v>191</v>
      </c>
      <c r="E77" s="73"/>
      <c r="F77" s="26"/>
      <c r="G77" s="26"/>
      <c r="H77" s="73" t="s">
        <v>192</v>
      </c>
      <c r="I77" s="73"/>
      <c r="J77" s="73"/>
      <c r="K77" s="73"/>
      <c r="L77" s="26"/>
      <c r="M77" s="26"/>
      <c r="N77" s="26"/>
      <c r="O77" s="73" t="s">
        <v>193</v>
      </c>
      <c r="P77" s="73"/>
      <c r="Q77" s="73"/>
      <c r="R77" s="73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9" ht="15.75" x14ac:dyDescent="0.25">
      <c r="D78" s="73" t="s">
        <v>25</v>
      </c>
      <c r="E78" s="73"/>
      <c r="F78" s="26"/>
      <c r="G78" s="26"/>
      <c r="H78" s="73" t="s">
        <v>90</v>
      </c>
      <c r="I78" s="73"/>
      <c r="J78" s="73"/>
      <c r="K78" s="73"/>
      <c r="L78" s="26"/>
      <c r="M78" s="26"/>
      <c r="N78" s="26"/>
      <c r="O78" s="73" t="s">
        <v>42</v>
      </c>
      <c r="P78" s="73"/>
      <c r="Q78" s="73"/>
      <c r="R78" s="73"/>
      <c r="S78" s="26"/>
    </row>
    <row r="85" spans="20:21" ht="15.75" x14ac:dyDescent="0.25">
      <c r="T85" s="43" t="s">
        <v>237</v>
      </c>
      <c r="U85" s="82">
        <f>+T72+T19</f>
        <v>146320.17000000004</v>
      </c>
    </row>
  </sheetData>
  <mergeCells count="17"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  <mergeCell ref="D77:E77"/>
    <mergeCell ref="H77:K77"/>
    <mergeCell ref="O77:R77"/>
    <mergeCell ref="D78:E78"/>
    <mergeCell ref="H78:K78"/>
    <mergeCell ref="O78:R78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2018-01-22T20:35:36Z</dcterms:modified>
</cp:coreProperties>
</file>