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0_ncr:8100000_{E947BE05-A6E9-48BB-B915-AAA9F61966BA}" xr6:coauthVersionLast="32" xr6:coauthVersionMax="32" xr10:uidLastSave="{00000000-0000-0000-0000-000000000000}"/>
  <bookViews>
    <workbookView xWindow="0" yWindow="0" windowWidth="20490" windowHeight="8130" activeTab="1" xr2:uid="{00000000-000D-0000-FFFF-FFFF00000000}"/>
  </bookViews>
  <sheets>
    <sheet name="Administrativos" sheetId="1" r:id="rId1"/>
    <sheet name="Fortalecimiento" sheetId="2" r:id="rId2"/>
  </sheets>
  <definedNames>
    <definedName name="_xlnm.Print_Area" localSheetId="1">Fortalecimiento!$A$31:$U$84</definedName>
  </definedNames>
  <calcPr calcId="162913"/>
</workbook>
</file>

<file path=xl/calcChain.xml><?xml version="1.0" encoding="utf-8"?>
<calcChain xmlns="http://schemas.openxmlformats.org/spreadsheetml/2006/main">
  <c r="P76" i="2" l="1"/>
  <c r="N76" i="2"/>
  <c r="M76" i="2"/>
  <c r="L76" i="2"/>
  <c r="K76" i="2"/>
  <c r="J76" i="2"/>
  <c r="I76" i="2"/>
  <c r="Q19" i="2"/>
  <c r="P19" i="2"/>
  <c r="M19" i="2"/>
  <c r="I19" i="2"/>
  <c r="R207" i="1"/>
  <c r="P207" i="1"/>
  <c r="K207" i="1"/>
  <c r="J207" i="1"/>
  <c r="I207" i="1"/>
  <c r="P179" i="1"/>
  <c r="M179" i="1"/>
  <c r="J179" i="1"/>
  <c r="I179" i="1"/>
  <c r="P142" i="1"/>
  <c r="J142" i="1"/>
  <c r="I142" i="1"/>
  <c r="P112" i="1"/>
  <c r="M112" i="1"/>
  <c r="J112" i="1"/>
  <c r="I112" i="1"/>
  <c r="P57" i="1"/>
  <c r="J57" i="1"/>
  <c r="I57" i="1"/>
  <c r="P49" i="1"/>
  <c r="I49" i="1"/>
  <c r="P35" i="1"/>
  <c r="J35" i="1"/>
  <c r="I35" i="1"/>
  <c r="T66" i="2"/>
  <c r="O66" i="2"/>
  <c r="O65" i="2"/>
  <c r="T65" i="2" s="1"/>
  <c r="O174" i="1" l="1"/>
  <c r="T174" i="1" s="1"/>
  <c r="O175" i="1"/>
  <c r="T175" i="1" s="1"/>
  <c r="O176" i="1"/>
  <c r="T176" i="1" s="1"/>
  <c r="O177" i="1"/>
  <c r="T177" i="1" s="1"/>
  <c r="O178" i="1"/>
  <c r="T178" i="1" s="1"/>
  <c r="S179" i="1"/>
  <c r="R179" i="1"/>
  <c r="Q179" i="1"/>
  <c r="N179" i="1"/>
  <c r="K179" i="1"/>
  <c r="O64" i="2"/>
  <c r="T64" i="2" s="1"/>
  <c r="O78" i="1" l="1"/>
  <c r="T78" i="1" s="1"/>
  <c r="Q199" i="1" l="1"/>
  <c r="U207" i="1"/>
  <c r="T207" i="1"/>
  <c r="S207" i="1"/>
  <c r="O207" i="1"/>
  <c r="L207" i="1"/>
  <c r="Q206" i="1"/>
  <c r="V206" i="1" s="1"/>
  <c r="Q205" i="1"/>
  <c r="V205" i="1" s="1"/>
  <c r="Q204" i="1"/>
  <c r="V204" i="1" s="1"/>
  <c r="Q203" i="1"/>
  <c r="V203" i="1" s="1"/>
  <c r="Q202" i="1"/>
  <c r="V202" i="1" s="1"/>
  <c r="Q201" i="1"/>
  <c r="V201" i="1" s="1"/>
  <c r="Q200" i="1"/>
  <c r="V200" i="1" s="1"/>
  <c r="V199" i="1"/>
  <c r="Q198" i="1"/>
  <c r="V198" i="1" s="1"/>
  <c r="Q197" i="1"/>
  <c r="V197" i="1" s="1"/>
  <c r="Q196" i="1"/>
  <c r="Q207" i="1" s="1"/>
  <c r="V196" i="1" l="1"/>
  <c r="V207" i="1" s="1"/>
  <c r="O63" i="2" l="1"/>
  <c r="T63" i="2" s="1"/>
  <c r="O6" i="2"/>
  <c r="O6" i="1" l="1"/>
  <c r="O61" i="1"/>
  <c r="O62" i="1"/>
  <c r="O63" i="1"/>
  <c r="O64" i="1"/>
  <c r="O65" i="1"/>
  <c r="O66" i="1"/>
  <c r="O67" i="1"/>
  <c r="O68" i="1"/>
  <c r="O69" i="1"/>
  <c r="O73" i="1"/>
  <c r="O74" i="1"/>
  <c r="O75" i="1"/>
  <c r="O76" i="1"/>
  <c r="O77" i="1"/>
  <c r="O79" i="1"/>
  <c r="O80" i="1"/>
  <c r="O81" i="1"/>
  <c r="O82" i="1"/>
  <c r="O84" i="1"/>
  <c r="O85" i="1"/>
  <c r="O86" i="1"/>
  <c r="O87" i="1"/>
  <c r="O88" i="1"/>
  <c r="O89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L19" i="2"/>
  <c r="O163" i="1"/>
  <c r="T163" i="1" s="1"/>
  <c r="O62" i="2" l="1"/>
  <c r="T62" i="2" s="1"/>
  <c r="O61" i="2"/>
  <c r="T61" i="2" s="1"/>
  <c r="O60" i="2" l="1"/>
  <c r="T60" i="2" s="1"/>
  <c r="O59" i="2"/>
  <c r="T59" i="2" s="1"/>
  <c r="O70" i="1" l="1"/>
  <c r="O71" i="1"/>
  <c r="O72" i="1"/>
  <c r="O83" i="1"/>
  <c r="O91" i="1"/>
  <c r="O60" i="1"/>
  <c r="O7" i="1"/>
  <c r="O90" i="1" l="1"/>
  <c r="O112" i="1" s="1"/>
  <c r="O173" i="1"/>
  <c r="T173" i="1" s="1"/>
  <c r="O172" i="1" l="1"/>
  <c r="T172" i="1" s="1"/>
  <c r="O58" i="2" l="1"/>
  <c r="T58" i="2" s="1"/>
  <c r="O57" i="2"/>
  <c r="T57" i="2" s="1"/>
  <c r="O56" i="2" l="1"/>
  <c r="T56" i="2" s="1"/>
  <c r="O55" i="2"/>
  <c r="T55" i="2" s="1"/>
  <c r="O54" i="2"/>
  <c r="T54" i="2" s="1"/>
  <c r="O53" i="2" l="1"/>
  <c r="T53" i="2" s="1"/>
  <c r="O52" i="2"/>
  <c r="T52" i="2" s="1"/>
  <c r="O67" i="2"/>
  <c r="T67" i="2" s="1"/>
  <c r="O75" i="2" l="1"/>
  <c r="T75" i="2" s="1"/>
  <c r="O70" i="2"/>
  <c r="T70" i="2" s="1"/>
  <c r="O51" i="2" l="1"/>
  <c r="T51" i="2" s="1"/>
  <c r="O50" i="2" l="1"/>
  <c r="T50" i="2" s="1"/>
  <c r="O49" i="2"/>
  <c r="T49" i="2" s="1"/>
  <c r="O171" i="1"/>
  <c r="T171" i="1" s="1"/>
  <c r="O48" i="2" l="1"/>
  <c r="T48" i="2" s="1"/>
  <c r="T75" i="1" l="1"/>
  <c r="O47" i="2" l="1"/>
  <c r="O46" i="2"/>
  <c r="T47" i="2" l="1"/>
  <c r="T46" i="2"/>
  <c r="M49" i="1"/>
  <c r="M35" i="1"/>
  <c r="O45" i="2"/>
  <c r="T45" i="2" s="1"/>
  <c r="O11" i="2"/>
  <c r="T11" i="2" l="1"/>
  <c r="O11" i="1"/>
  <c r="T11" i="1" l="1"/>
  <c r="O170" i="1"/>
  <c r="T170" i="1" s="1"/>
  <c r="O44" i="2" l="1"/>
  <c r="T44" i="2" s="1"/>
  <c r="O134" i="1" l="1"/>
  <c r="T134" i="1" s="1"/>
  <c r="O135" i="1"/>
  <c r="O136" i="1"/>
  <c r="N57" i="1" l="1"/>
  <c r="M57" i="1"/>
  <c r="M114" i="1" s="1"/>
  <c r="O43" i="2"/>
  <c r="T43" i="2" s="1"/>
  <c r="O69" i="2"/>
  <c r="T69" i="2" s="1"/>
  <c r="O68" i="2"/>
  <c r="T68" i="2" l="1"/>
  <c r="L57" i="1"/>
  <c r="Q76" i="2"/>
  <c r="S76" i="2"/>
  <c r="R76" i="2"/>
  <c r="O74" i="2"/>
  <c r="T74" i="2" s="1"/>
  <c r="O169" i="1"/>
  <c r="T169" i="1" l="1"/>
  <c r="N19" i="2"/>
  <c r="J19" i="2"/>
  <c r="K19" i="2"/>
  <c r="L35" i="1" l="1"/>
  <c r="L49" i="1"/>
  <c r="K57" i="1"/>
  <c r="L112" i="1"/>
  <c r="O53" i="1"/>
  <c r="O54" i="1"/>
  <c r="O55" i="1"/>
  <c r="O56" i="1"/>
  <c r="O52" i="1"/>
  <c r="O57" i="1" s="1"/>
  <c r="O39" i="1"/>
  <c r="O40" i="1"/>
  <c r="O41" i="1"/>
  <c r="O42" i="1"/>
  <c r="O43" i="1"/>
  <c r="O44" i="1"/>
  <c r="O45" i="1"/>
  <c r="O46" i="1"/>
  <c r="O47" i="1"/>
  <c r="O48" i="1"/>
  <c r="O38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49" i="1" l="1"/>
  <c r="O35" i="1"/>
  <c r="L114" i="1"/>
  <c r="O168" i="1"/>
  <c r="T168" i="1" s="1"/>
  <c r="O12" i="2" l="1"/>
  <c r="T12" i="2" s="1"/>
  <c r="O42" i="2" l="1"/>
  <c r="T42" i="2" s="1"/>
  <c r="T56" i="1" l="1"/>
  <c r="O41" i="2"/>
  <c r="T41" i="2" s="1"/>
  <c r="O40" i="2"/>
  <c r="O167" i="1"/>
  <c r="T167" i="1" l="1"/>
  <c r="T40" i="2"/>
  <c r="T69" i="1"/>
  <c r="T106" i="1"/>
  <c r="T107" i="1"/>
  <c r="T105" i="1"/>
  <c r="T104" i="1"/>
  <c r="T96" i="1"/>
  <c r="T94" i="1"/>
  <c r="T92" i="1"/>
  <c r="T111" i="1"/>
  <c r="T100" i="1"/>
  <c r="T79" i="1"/>
  <c r="T101" i="1"/>
  <c r="T110" i="1" l="1"/>
  <c r="T98" i="1"/>
  <c r="T109" i="1"/>
  <c r="T55" i="1"/>
  <c r="T95" i="1"/>
  <c r="O18" i="2"/>
  <c r="T18" i="2" s="1"/>
  <c r="T28" i="1"/>
  <c r="T27" i="1" l="1"/>
  <c r="T31" i="1" l="1"/>
  <c r="T84" i="1"/>
  <c r="T61" i="1"/>
  <c r="T6" i="2" l="1"/>
  <c r="O73" i="2"/>
  <c r="T73" i="2" s="1"/>
  <c r="O72" i="2"/>
  <c r="T72" i="2" s="1"/>
  <c r="O71" i="2"/>
  <c r="T71" i="2" s="1"/>
  <c r="O166" i="1" l="1"/>
  <c r="T166" i="1" s="1"/>
  <c r="O37" i="2" l="1"/>
  <c r="O38" i="2"/>
  <c r="T38" i="2" s="1"/>
  <c r="O39" i="2"/>
  <c r="T39" i="2" s="1"/>
  <c r="Q112" i="1"/>
  <c r="R112" i="1"/>
  <c r="S112" i="1"/>
  <c r="O76" i="2" l="1"/>
  <c r="T37" i="2"/>
  <c r="T76" i="2" s="1"/>
  <c r="I114" i="1" l="1"/>
  <c r="P114" i="1"/>
  <c r="S49" i="1"/>
  <c r="R49" i="1"/>
  <c r="Q49" i="1"/>
  <c r="N49" i="1"/>
  <c r="K49" i="1"/>
  <c r="J49" i="1"/>
  <c r="N35" i="1"/>
  <c r="K35" i="1"/>
  <c r="T44" i="1"/>
  <c r="K114" i="1" l="1"/>
  <c r="J114" i="1"/>
  <c r="T91" i="1" l="1"/>
  <c r="O162" i="1" l="1"/>
  <c r="T162" i="1" s="1"/>
  <c r="O7" i="2"/>
  <c r="T7" i="2" l="1"/>
  <c r="O10" i="2" l="1"/>
  <c r="T10" i="2" s="1"/>
  <c r="T45" i="1" l="1"/>
  <c r="T30" i="1" l="1"/>
  <c r="T90" i="1"/>
  <c r="T88" i="1"/>
  <c r="T87" i="1"/>
  <c r="T86" i="1"/>
  <c r="T89" i="1" l="1"/>
  <c r="T81" i="1"/>
  <c r="T65" i="1" l="1"/>
  <c r="T64" i="1"/>
  <c r="T62" i="1"/>
  <c r="T53" i="1"/>
  <c r="T33" i="1"/>
  <c r="T9" i="1" l="1"/>
  <c r="O164" i="1"/>
  <c r="T164" i="1" s="1"/>
  <c r="O165" i="1"/>
  <c r="T165" i="1" s="1"/>
  <c r="O161" i="1"/>
  <c r="O179" i="1" s="1"/>
  <c r="O129" i="1"/>
  <c r="O130" i="1"/>
  <c r="T130" i="1" s="1"/>
  <c r="O131" i="1"/>
  <c r="T131" i="1" s="1"/>
  <c r="O132" i="1"/>
  <c r="T132" i="1" s="1"/>
  <c r="O133" i="1"/>
  <c r="T133" i="1" s="1"/>
  <c r="T135" i="1"/>
  <c r="T136" i="1"/>
  <c r="O137" i="1"/>
  <c r="T137" i="1" s="1"/>
  <c r="O138" i="1"/>
  <c r="T138" i="1" s="1"/>
  <c r="O139" i="1"/>
  <c r="T139" i="1" s="1"/>
  <c r="O140" i="1"/>
  <c r="T140" i="1" s="1"/>
  <c r="O141" i="1"/>
  <c r="T141" i="1" s="1"/>
  <c r="K142" i="1"/>
  <c r="M142" i="1"/>
  <c r="N142" i="1"/>
  <c r="Q142" i="1"/>
  <c r="R142" i="1"/>
  <c r="S142" i="1"/>
  <c r="T63" i="1"/>
  <c r="T66" i="1"/>
  <c r="T67" i="1"/>
  <c r="T68" i="1"/>
  <c r="T70" i="1"/>
  <c r="T71" i="1"/>
  <c r="T72" i="1"/>
  <c r="T73" i="1"/>
  <c r="T74" i="1"/>
  <c r="T76" i="1"/>
  <c r="T77" i="1"/>
  <c r="T80" i="1"/>
  <c r="T83" i="1"/>
  <c r="T85" i="1"/>
  <c r="T93" i="1"/>
  <c r="T97" i="1"/>
  <c r="T99" i="1"/>
  <c r="T102" i="1"/>
  <c r="T103" i="1"/>
  <c r="T108" i="1"/>
  <c r="T60" i="1"/>
  <c r="T54" i="1"/>
  <c r="Q57" i="1"/>
  <c r="R57" i="1"/>
  <c r="S57" i="1"/>
  <c r="Q35" i="1"/>
  <c r="R35" i="1"/>
  <c r="S35" i="1"/>
  <c r="T39" i="1"/>
  <c r="T40" i="1"/>
  <c r="T41" i="1"/>
  <c r="T42" i="1"/>
  <c r="T43" i="1"/>
  <c r="T46" i="1"/>
  <c r="T47" i="1"/>
  <c r="T48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129" i="1" l="1"/>
  <c r="T142" i="1" s="1"/>
  <c r="O142" i="1"/>
  <c r="T6" i="1"/>
  <c r="T35" i="1" s="1"/>
  <c r="T82" i="1"/>
  <c r="T112" i="1" s="1"/>
  <c r="S114" i="1"/>
  <c r="R114" i="1"/>
  <c r="Q114" i="1"/>
  <c r="T161" i="1"/>
  <c r="T179" i="1" s="1"/>
  <c r="T52" i="1"/>
  <c r="T57" i="1" s="1"/>
  <c r="N114" i="1"/>
  <c r="T38" i="1"/>
  <c r="T49" i="1" s="1"/>
  <c r="S19" i="2"/>
  <c r="R19" i="2"/>
  <c r="O17" i="2"/>
  <c r="T17" i="2" s="1"/>
  <c r="O16" i="2"/>
  <c r="T16" i="2" s="1"/>
  <c r="O15" i="2"/>
  <c r="O14" i="2"/>
  <c r="O13" i="2"/>
  <c r="T13" i="2" s="1"/>
  <c r="O9" i="2"/>
  <c r="O8" i="2"/>
  <c r="O19" i="2" s="1"/>
  <c r="T15" i="2" l="1"/>
  <c r="T14" i="2"/>
  <c r="O114" i="1"/>
  <c r="T9" i="2"/>
  <c r="T8" i="2"/>
  <c r="T19" i="2" s="1"/>
  <c r="T114" i="1"/>
  <c r="U8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OFICILIA MAYOR</author>
  </authors>
  <commentList>
    <comment ref="C8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10 DIAS POR APOYO EN VACA</t>
        </r>
      </text>
    </comment>
    <comment ref="C8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10 DIAS POR APOYO EN VACA</t>
        </r>
      </text>
    </comment>
    <comment ref="C9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10 DIAS POR APOYO EN VACA</t>
        </r>
      </text>
    </comment>
    <comment ref="C17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SUELDO 2508.50</t>
        </r>
      </text>
    </comment>
    <comment ref="C17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SUELDO 2,402.50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OFICILIA MAYOR</author>
  </authors>
  <commentList>
    <comment ref="C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se le pagara la guardia que le descontamos </t>
        </r>
      </text>
    </comment>
    <comment ref="C1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del dia 10 de abril</t>
        </r>
      </text>
    </comment>
    <comment ref="C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4 turnos de 12 =2 guardias </t>
        </r>
      </text>
    </comment>
    <comment ref="C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2 turnos de 24 horas = 1 guardia </t>
        </r>
      </text>
    </comment>
    <comment ref="C5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22,24,24 Y 25 DE ABRIL</t>
        </r>
      </text>
    </comment>
    <comment ref="C5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18 Y 19 DE ABRIL</t>
        </r>
      </text>
    </comment>
    <comment ref="C6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de juan enrique </t>
        </r>
      </text>
    </comment>
    <comment ref="C7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5 turnos de 12 horas =2.5 guardias </t>
        </r>
      </text>
    </comment>
    <comment ref="C7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tres dias de apoyo</t>
        </r>
      </text>
    </comment>
    <comment ref="C7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tres dias de apoyo</t>
        </r>
      </text>
    </comment>
    <comment ref="C7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tres dias de apoyo</t>
        </r>
      </text>
    </comment>
    <comment ref="C7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tres dias de apoyo</t>
        </r>
      </text>
    </comment>
  </commentList>
</comments>
</file>

<file path=xl/sharedStrings.xml><?xml version="1.0" encoding="utf-8"?>
<sst xmlns="http://schemas.openxmlformats.org/spreadsheetml/2006/main" count="1573" uniqueCount="536">
  <si>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</si>
  <si>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</si>
  <si>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</si>
  <si>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</si>
  <si>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</si>
  <si>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</si>
  <si>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</si>
  <si>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</si>
  <si>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</si>
  <si>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</si>
  <si>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</si>
  <si>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</si>
  <si>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</si>
  <si>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</si>
  <si>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</si>
  <si>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</si>
  <si>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</si>
  <si>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</si>
  <si>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</si>
  <si>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</si>
  <si>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CUENTA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</si>
  <si>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</si>
  <si>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</si>
  <si>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</si>
  <si>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</si>
  <si>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</si>
  <si>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</si>
  <si>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</si>
  <si>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</si>
  <si>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</si>
  <si>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</si>
  <si>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</si>
  <si>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</si>
  <si>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</si>
  <si>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</si>
  <si>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</si>
  <si>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</si>
  <si>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</si>
  <si>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</si>
  <si>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</si>
  <si>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</si>
  <si>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</si>
  <si>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</si>
  <si>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</si>
  <si>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</si>
  <si>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</si>
  <si>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</si>
  <si>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</si>
  <si>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</si>
  <si>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</si>
  <si>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</si>
  <si>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</si>
  <si>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</si>
  <si>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</si>
  <si>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</si>
  <si>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</si>
  <si>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</si>
  <si>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</si>
  <si>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</si>
  <si>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</si>
  <si>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</si>
  <si>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</si>
  <si>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</si>
  <si>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</si>
  <si>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</si>
  <si>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</si>
  <si>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</si>
  <si>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</si>
  <si>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</si>
  <si>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</si>
  <si>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</si>
  <si>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</si>
  <si>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</si>
  <si>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</si>
  <si>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</si>
  <si>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</si>
  <si>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</si>
  <si>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</si>
  <si>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</si>
  <si>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</si>
  <si>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JOEL ALEJANDRO GARCIA VELAZQUEZ</t>
  </si>
  <si>
    <t>5111-300-201</t>
  </si>
  <si>
    <t>15 DE JULIO 2015</t>
  </si>
  <si>
    <t>HECTOR HUGO GUTIERREZ CERVANTES</t>
  </si>
  <si>
    <t>JURIDICO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</si>
  <si>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</si>
  <si>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</si>
  <si>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</si>
  <si>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</si>
  <si>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</si>
  <si>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</si>
  <si>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</si>
  <si>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</si>
  <si>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</si>
  <si>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</si>
  <si>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</si>
  <si>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</si>
  <si>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</si>
  <si>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</si>
  <si>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</si>
  <si>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</si>
  <si>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</si>
  <si>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</si>
  <si>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</si>
  <si>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</si>
  <si>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</si>
  <si>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</si>
  <si>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</si>
  <si>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</si>
  <si>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</si>
  <si>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</si>
  <si>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</si>
  <si>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</si>
  <si>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</si>
  <si>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</si>
  <si>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</si>
  <si>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</si>
  <si>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</si>
  <si>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</si>
  <si>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</si>
  <si>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</si>
  <si>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</si>
  <si>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</si>
  <si>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</si>
  <si>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</si>
  <si>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</si>
  <si>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</si>
  <si>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</si>
  <si>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</si>
  <si>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</si>
  <si>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</si>
  <si>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</si>
  <si>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</si>
  <si>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</si>
  <si>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</si>
  <si>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</si>
  <si>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</si>
  <si>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</si>
  <si>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</si>
  <si>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</si>
  <si>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</si>
  <si>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</si>
  <si>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</si>
  <si>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</si>
  <si>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</si>
  <si>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</si>
  <si>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</si>
  <si>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</si>
  <si>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</si>
  <si>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</si>
  <si>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</si>
  <si>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</si>
  <si>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</si>
  <si>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</si>
  <si>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</si>
  <si>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</si>
  <si>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</si>
  <si>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</si>
  <si>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</si>
  <si>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</si>
  <si>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</si>
  <si>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</si>
  <si>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</si>
  <si>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</si>
  <si>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</si>
  <si>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</si>
  <si>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</si>
  <si>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</si>
  <si>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</si>
  <si>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</si>
  <si>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</si>
  <si>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</si>
  <si>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</si>
  <si>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</si>
  <si>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</si>
  <si>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</si>
  <si>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</si>
  <si>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</si>
  <si>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</si>
  <si>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</si>
  <si>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</si>
  <si>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</si>
  <si>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</si>
  <si>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</si>
  <si>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</si>
  <si>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</si>
  <si>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</si>
  <si>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</si>
  <si>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</si>
  <si>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</si>
  <si>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</si>
  <si>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</si>
  <si>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</si>
  <si>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</si>
  <si>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</si>
  <si>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</si>
  <si>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</si>
  <si>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</si>
  <si>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</si>
  <si>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</si>
  <si>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</si>
  <si>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</si>
  <si>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</si>
  <si>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</si>
  <si>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</si>
  <si>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</si>
  <si>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</si>
  <si>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</si>
  <si>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</si>
  <si>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</si>
  <si>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</si>
  <si>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</si>
  <si>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</si>
  <si>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</si>
  <si>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</si>
  <si>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</si>
  <si>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</si>
  <si>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</si>
  <si>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</si>
  <si>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</si>
  <si>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ROGELIO MARQUEZ HERNANDEZ</t>
  </si>
  <si>
    <t>ALESSANDRA MONSERRATH MARTINEZ TERAN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</si>
  <si>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</si>
  <si>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</si>
  <si>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</si>
  <si>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</si>
  <si>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</si>
  <si>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</si>
  <si>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</si>
  <si>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</si>
  <si>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</si>
  <si>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</si>
  <si>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</si>
  <si>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</si>
  <si>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</si>
  <si>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</si>
  <si>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</si>
  <si>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</si>
  <si>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</si>
  <si>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</si>
  <si>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</si>
  <si>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</si>
  <si>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</si>
  <si>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</si>
  <si>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</si>
  <si>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</si>
  <si>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</si>
  <si>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</si>
  <si>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</si>
  <si>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</si>
  <si>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</si>
  <si>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</si>
  <si>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</si>
  <si>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</si>
  <si>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</si>
  <si>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</si>
  <si>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</si>
  <si>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</si>
  <si>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</si>
  <si>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</si>
  <si>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</si>
  <si>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</si>
  <si>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</si>
  <si>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</si>
  <si>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</si>
  <si>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</si>
  <si>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</si>
  <si>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</si>
  <si>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</si>
  <si>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</si>
  <si>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</si>
  <si>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</si>
  <si>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</si>
  <si>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</si>
  <si>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</si>
  <si>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</si>
  <si>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</si>
  <si>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</si>
  <si>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</si>
  <si>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</si>
  <si>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</si>
  <si>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</si>
  <si>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</si>
  <si>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</si>
  <si>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</si>
  <si>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</si>
  <si>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</si>
  <si>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</si>
  <si>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</si>
  <si>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</si>
  <si>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</si>
  <si>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</si>
  <si>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</si>
  <si>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</si>
  <si>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JSM-02-02015-18/02</t>
  </si>
  <si>
    <t>JSM-03-02015-18/02</t>
  </si>
  <si>
    <t>JSM-04-02015-18/02</t>
  </si>
  <si>
    <t>JSM-05-02015-18/03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</si>
  <si>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</si>
  <si>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</si>
  <si>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</si>
  <si>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</si>
  <si>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</si>
  <si>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</si>
  <si>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</si>
  <si>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</si>
  <si>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</si>
  <si>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</si>
  <si>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</si>
  <si>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</si>
  <si>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</si>
  <si>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</si>
  <si>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</si>
  <si>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</si>
  <si>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</si>
  <si>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</si>
  <si>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</si>
  <si>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</si>
  <si>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</si>
  <si>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</si>
  <si>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</si>
  <si>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</si>
  <si>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</si>
  <si>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</si>
  <si>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DIRECTOR</t>
  </si>
  <si>
    <t>16 DE AGOSTO 2015</t>
  </si>
  <si>
    <t xml:space="preserve">01 DE OCTUBRE 2015 </t>
  </si>
  <si>
    <t xml:space="preserve">ANGEL CRUZ CABRERA </t>
  </si>
  <si>
    <t>JSP-02-02015-18/03</t>
  </si>
  <si>
    <t>MARTHA GOMEZ SUAREZ</t>
  </si>
  <si>
    <t>03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</si>
  <si>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</si>
  <si>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</si>
  <si>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</si>
  <si>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</si>
  <si>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</si>
  <si>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</si>
  <si>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</si>
  <si>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</si>
  <si>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</si>
  <si>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</si>
  <si>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</si>
  <si>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</si>
  <si>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</si>
  <si>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</si>
  <si>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</si>
  <si>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</si>
  <si>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</si>
  <si>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</si>
  <si>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</si>
  <si>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</si>
  <si>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</si>
  <si>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</si>
  <si>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</si>
  <si>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</si>
  <si>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</si>
  <si>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SEPTIEMBRE 2010</t>
  </si>
  <si>
    <t>22 DE ABRIL 2016</t>
  </si>
  <si>
    <t>16 DE MAYO 2010</t>
  </si>
  <si>
    <t>16 DE FEBRERO 2010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</si>
  <si>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</si>
  <si>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</si>
  <si>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</si>
  <si>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</si>
  <si>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</si>
  <si>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</si>
  <si>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</si>
  <si>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</si>
  <si>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</si>
  <si>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</si>
  <si>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</si>
  <si>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JSG-25-02015-18/03</t>
  </si>
  <si>
    <t>JSG-02-02015-18/03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</si>
  <si>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</si>
  <si>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</si>
  <si>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</si>
  <si>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</si>
  <si>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</si>
  <si>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</si>
  <si>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</si>
  <si>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</si>
  <si>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</si>
  <si>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</si>
  <si>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</si>
  <si>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</si>
  <si>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</si>
  <si>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</si>
  <si>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</si>
  <si>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</si>
  <si>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</si>
  <si>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</si>
  <si>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</si>
  <si>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</si>
  <si>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</si>
  <si>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</si>
  <si>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</si>
  <si>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</si>
  <si>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</si>
  <si>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</si>
  <si>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</si>
  <si>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</si>
  <si>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</si>
  <si>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</si>
  <si>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</si>
  <si>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</si>
  <si>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</si>
  <si>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</si>
  <si>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</si>
  <si>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</si>
  <si>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</si>
  <si>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</si>
  <si>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</si>
  <si>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</si>
  <si>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</si>
  <si>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</si>
  <si>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</si>
  <si>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</si>
  <si>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</si>
  <si>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</si>
  <si>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</si>
  <si>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</si>
  <si>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</si>
  <si>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</si>
  <si>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</si>
  <si>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</si>
  <si>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</si>
  <si>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</si>
  <si>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</si>
  <si>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</si>
  <si>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</si>
  <si>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</si>
  <si>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</si>
  <si>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OMAR ALBERTO ARIAS REYES</t>
  </si>
  <si>
    <t>EYMARD CUITLAHUAC BENITEZ LLAMAS</t>
  </si>
  <si>
    <t>ALBAÑIL</t>
  </si>
  <si>
    <t>03 DE MARZO 2017</t>
  </si>
  <si>
    <t>PRICILIA DE LA PAZ GARCIA PEREZ</t>
  </si>
  <si>
    <t>DAVID LEON CORTES</t>
  </si>
  <si>
    <t>JPC-01-02015-18/01</t>
  </si>
  <si>
    <t>SE TERMINO SU LICENCIA EL DIA 01 DE MARZO DEL 2017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</si>
  <si>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</si>
  <si>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</si>
  <si>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</si>
  <si>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</si>
  <si>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</si>
  <si>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</si>
  <si>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</si>
  <si>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</si>
  <si>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</si>
  <si>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</si>
  <si>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</si>
  <si>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</si>
  <si>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</si>
  <si>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06 DE ABRIL 2017</t>
  </si>
  <si>
    <t>J. JESUS MORALES SANCHEZ</t>
  </si>
  <si>
    <t xml:space="preserve">OFICIAL </t>
  </si>
  <si>
    <t>LUIS DAVID ALMEIDA RENDON</t>
  </si>
  <si>
    <t>20 DE JUNIO 2017</t>
  </si>
  <si>
    <t>COMANDANTE EN TURNO EVENTUAL</t>
  </si>
  <si>
    <t>BEATRIS VELAZQUEZ BELTRAN</t>
  </si>
  <si>
    <t>01 DE JULIO 2017</t>
  </si>
  <si>
    <t>LIZBETH ALEJANDRA SALAZAR VENEGAS</t>
  </si>
  <si>
    <t>ERIK JAFET LARIOS ALVAREZ</t>
  </si>
  <si>
    <t xml:space="preserve">LUIS CARLOS PRECIADO MEDINA </t>
  </si>
  <si>
    <t>JSP-08-02015-18/03</t>
  </si>
  <si>
    <t>29 DE FEBRERO 2016</t>
  </si>
  <si>
    <t>04 DE JULIO 2017</t>
  </si>
  <si>
    <t>DANIEL CARDENAS MARQUEZ</t>
  </si>
  <si>
    <t>28 DE JULIO 2017</t>
  </si>
  <si>
    <t>03 DE AGOSTO 2017</t>
  </si>
  <si>
    <t>MANUEL JESUS RUIZ OROZCO</t>
  </si>
  <si>
    <t>JSM-07-02015-18/03</t>
  </si>
  <si>
    <t>01 DE JULIO 2013</t>
  </si>
  <si>
    <t>8 DE DICIEMBRE 2017</t>
  </si>
  <si>
    <t xml:space="preserve">VIGILANTE EVENTUAL </t>
  </si>
  <si>
    <t>VIGILANTE</t>
  </si>
  <si>
    <t>MIRIAM ISABEL HERMOSILLO LOPEZ</t>
  </si>
  <si>
    <t>COMUNICACIÓN SOCIAL</t>
  </si>
  <si>
    <t>17 DE ENERO 2018</t>
  </si>
  <si>
    <t>6 DE ENERO 2018</t>
  </si>
  <si>
    <t>11 DE ENERO 2018</t>
  </si>
  <si>
    <t>21 DE ENERO 2018</t>
  </si>
  <si>
    <t>FILIBERTO ISAREL MACIAS GONZALEZ</t>
  </si>
  <si>
    <t>16 DE ENERO 2018</t>
  </si>
  <si>
    <t>ASTRID ELIZABETH MACIEL SOLIS</t>
  </si>
  <si>
    <t>01 DE FEBRERO 2017</t>
  </si>
  <si>
    <t>5 DE FEBRERO 2018</t>
  </si>
  <si>
    <t>15 DE FEBRERO 2018</t>
  </si>
  <si>
    <t>16 DE FEBRERO 2018</t>
  </si>
  <si>
    <t>26 DE FEBRERO 2018</t>
  </si>
  <si>
    <t>26 DE FEBRERO2018</t>
  </si>
  <si>
    <t>ALEJANDRO DE ANDA VELOZ</t>
  </si>
  <si>
    <t>01 DE MARZO 2018</t>
  </si>
  <si>
    <t>ESTHER GABRIELA PADILLA GUTIERREZ</t>
  </si>
  <si>
    <t>16 DE MARZO 2018</t>
  </si>
  <si>
    <t>11 DE MARZO 2018</t>
  </si>
  <si>
    <t>09 DE MARZO 2018</t>
  </si>
  <si>
    <t>13 DE MARZO 2018</t>
  </si>
  <si>
    <t>14 DE MARZO 2018</t>
  </si>
  <si>
    <t>MONICA ISABEL ALVAREZ TORRES</t>
  </si>
  <si>
    <t>23 DE MARZO 2018</t>
  </si>
  <si>
    <t>NOMINA CORRESPONDIENTE DEL 16 AL 30 DE ABRIL DE 2018</t>
  </si>
  <si>
    <t xml:space="preserve">TALLERISTAS </t>
  </si>
  <si>
    <t>JOSE LEOBARDO ESPARZA RAZO</t>
  </si>
  <si>
    <t xml:space="preserve">TALLERISTA </t>
  </si>
  <si>
    <t xml:space="preserve">CASA DE LA CULTURA </t>
  </si>
  <si>
    <t>ALVARO SOLORZANO CARBAJAL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</si>
  <si>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</si>
  <si>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</si>
  <si>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</si>
  <si>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</si>
  <si>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</si>
  <si>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</si>
  <si>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</si>
  <si>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ISMENI MARIBEL RUIZ MUÑOZ</t>
  </si>
  <si>
    <t>VICTOR MARTIN LARA MARTINEZ</t>
  </si>
  <si>
    <t>NOMINA CORRESPONDIENTE DEL 01 AL 30 DE ABRIL DE 2018</t>
  </si>
  <si>
    <t>JSM-15-02015-18/03</t>
  </si>
  <si>
    <t>16 DE ABRIL 2018</t>
  </si>
  <si>
    <t>LIZETH ALEJANDRA MEZA ELIAS</t>
  </si>
  <si>
    <t>INFORMATICA</t>
  </si>
  <si>
    <t>MIRIAM YUKARI GARCIA CURIEL</t>
  </si>
  <si>
    <t>SERVICIOS GENERALES</t>
  </si>
  <si>
    <t>ABRAHAM VENEGAS REYES</t>
  </si>
  <si>
    <t>23 DE ABRIL 2018</t>
  </si>
  <si>
    <t>JOSE MARIA BARRERA TAVAREZ</t>
  </si>
  <si>
    <t>12 DE ABRIL 2018</t>
  </si>
  <si>
    <t>JOSE ENRIQUE MEDELES HERNANDEZ</t>
  </si>
  <si>
    <t>19 DE ABRIL 2018</t>
  </si>
  <si>
    <t>10 DE MARZO 2018</t>
  </si>
  <si>
    <t>20 DE ABRIL 2018</t>
  </si>
  <si>
    <t>AUXILIAR DE INFORMATICA</t>
  </si>
  <si>
    <t>ARCHIVO</t>
  </si>
  <si>
    <t>JIN-01-02015-18/03</t>
  </si>
  <si>
    <t xml:space="preserve"> </t>
  </si>
  <si>
    <t>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</si>
</sst>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0" fontId="13" fillId="0" borderId="0" xfId="0" applyFont="1" applyFill="1" applyAlignment="1">
      <alignment horizontal="left"/>
    </xf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 xr:uid="{00000000-0005-0000-0000-000001000000}"/>
    <cellStyle name="Normal" xfId="0" builtinId="0"/>
    <cellStyle name="Normal 2 4" xfId="3" xr:uid="{00000000-0005-0000-0000-000003000000}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K215"/>
  <sheetViews>
    <sheetView zoomScale="55" zoomScaleNormal="55" workbookViewId="0">
      <selection sqref="A1:XFD1048576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2:34" ht="15.75" x14ac:dyDescent="0.25">
      <c r="B2" s="61" t="s">
        <v>501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2:34" ht="15.75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3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21</v>
      </c>
      <c r="Z4" s="26" t="s">
        <v>22</v>
      </c>
      <c r="AA4" s="26" t="s">
        <v>23</v>
      </c>
    </row>
    <row r="5" spans="2:34" ht="15.75" x14ac:dyDescent="0.25">
      <c r="C5" s="6" t="s">
        <v>24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25</v>
      </c>
      <c r="D6" s="2" t="s">
        <v>26</v>
      </c>
      <c r="E6" s="2" t="s">
        <v>27</v>
      </c>
      <c r="F6" s="3" t="s">
        <v>28</v>
      </c>
      <c r="G6" s="3" t="s">
        <v>253</v>
      </c>
      <c r="H6" s="3" t="s">
        <v>29</v>
      </c>
      <c r="I6" s="8">
        <v>25985</v>
      </c>
      <c r="J6" s="16"/>
      <c r="K6" s="27"/>
      <c r="L6" s="54"/>
      <c r="O6" s="27">
        <f t="shared" ref="O6:O34" si="0">I6+J6+K6+L6+M6+N6</f>
        <v>25985</v>
      </c>
      <c r="P6" s="16">
        <v>5678.47</v>
      </c>
      <c r="T6" s="27">
        <f>SUM(O6-P6-Q6-R6-S6)</f>
        <v>20306.53</v>
      </c>
      <c r="U6" s="31"/>
      <c r="V6" s="9"/>
      <c r="W6" s="9"/>
      <c r="X6" s="26" t="s">
        <v>30</v>
      </c>
      <c r="Z6" s="26" t="s">
        <v>31</v>
      </c>
    </row>
    <row r="7" spans="2:34" ht="15.75" x14ac:dyDescent="0.25">
      <c r="B7" s="26">
        <v>2</v>
      </c>
      <c r="C7" s="1" t="s">
        <v>32</v>
      </c>
      <c r="D7" s="2" t="s">
        <v>33</v>
      </c>
      <c r="E7" s="2" t="s">
        <v>27</v>
      </c>
      <c r="F7" s="3" t="s">
        <v>37</v>
      </c>
      <c r="G7" s="3" t="s">
        <v>254</v>
      </c>
      <c r="H7" s="3" t="s">
        <v>34</v>
      </c>
      <c r="I7" s="8">
        <v>2866.5</v>
      </c>
      <c r="J7" s="16"/>
      <c r="K7" s="27"/>
      <c r="L7" s="54"/>
      <c r="M7" s="27"/>
      <c r="O7" s="27">
        <f t="shared" si="0"/>
        <v>2866.5</v>
      </c>
      <c r="P7" s="16">
        <v>45.12</v>
      </c>
      <c r="T7" s="27">
        <f t="shared" ref="T7:T34" si="1">SUM(O7-P7-Q7-R7-S7)</f>
        <v>2821.38</v>
      </c>
      <c r="U7" s="31"/>
      <c r="V7" s="21"/>
      <c r="W7" s="45"/>
      <c r="X7" s="26" t="s">
        <v>35</v>
      </c>
      <c r="Z7" s="26" t="s">
        <v>31</v>
      </c>
    </row>
    <row r="8" spans="2:34" ht="15.75" x14ac:dyDescent="0.25">
      <c r="B8" s="26">
        <v>3</v>
      </c>
      <c r="C8" s="1" t="s">
        <v>38</v>
      </c>
      <c r="D8" s="2" t="s">
        <v>39</v>
      </c>
      <c r="E8" s="2" t="s">
        <v>40</v>
      </c>
      <c r="F8" s="3" t="s">
        <v>28</v>
      </c>
      <c r="G8" s="3" t="s">
        <v>373</v>
      </c>
      <c r="H8" s="3" t="s">
        <v>29</v>
      </c>
      <c r="I8" s="8">
        <v>14700</v>
      </c>
      <c r="J8" s="16"/>
      <c r="K8" s="27"/>
      <c r="L8" s="54"/>
      <c r="O8" s="27">
        <f t="shared" si="0"/>
        <v>14700</v>
      </c>
      <c r="P8" s="16">
        <v>2561.39</v>
      </c>
      <c r="T8" s="27">
        <f t="shared" si="1"/>
        <v>12138.61</v>
      </c>
      <c r="U8" s="31"/>
      <c r="V8" s="9"/>
      <c r="W8" s="9"/>
      <c r="X8" s="26" t="s">
        <v>30</v>
      </c>
      <c r="Z8" s="26" t="s">
        <v>31</v>
      </c>
    </row>
    <row r="9" spans="2:34" ht="15.75" x14ac:dyDescent="0.25">
      <c r="B9" s="26">
        <v>4</v>
      </c>
      <c r="C9" s="1" t="s">
        <v>133</v>
      </c>
      <c r="D9" s="2" t="s">
        <v>33</v>
      </c>
      <c r="E9" s="2" t="s">
        <v>40</v>
      </c>
      <c r="F9" s="3" t="s">
        <v>37</v>
      </c>
      <c r="G9" s="3" t="s">
        <v>374</v>
      </c>
      <c r="H9" s="3" t="s">
        <v>34</v>
      </c>
      <c r="I9" s="8">
        <v>3391.5</v>
      </c>
      <c r="J9" s="16"/>
      <c r="K9" s="27"/>
      <c r="L9" s="54"/>
      <c r="N9" s="27"/>
      <c r="O9" s="27">
        <f t="shared" si="0"/>
        <v>3391.5</v>
      </c>
      <c r="P9" s="16">
        <v>122.49</v>
      </c>
      <c r="T9" s="27">
        <f t="shared" si="1"/>
        <v>3269.01</v>
      </c>
      <c r="U9" s="30"/>
      <c r="V9" s="45"/>
      <c r="W9" s="9"/>
      <c r="X9" s="26" t="s">
        <v>134</v>
      </c>
      <c r="Z9" s="26" t="s">
        <v>31</v>
      </c>
      <c r="AE9" s="56"/>
      <c r="AF9" s="56"/>
      <c r="AG9" s="56"/>
      <c r="AH9" s="56"/>
    </row>
    <row r="10" spans="2:34" ht="15.75" x14ac:dyDescent="0.25">
      <c r="B10" s="26">
        <v>5</v>
      </c>
      <c r="C10" s="1" t="s">
        <v>41</v>
      </c>
      <c r="D10" s="2" t="s">
        <v>42</v>
      </c>
      <c r="E10" s="2" t="s">
        <v>43</v>
      </c>
      <c r="F10" s="3" t="s">
        <v>37</v>
      </c>
      <c r="G10" s="3" t="s">
        <v>255</v>
      </c>
      <c r="H10" s="3" t="s">
        <v>29</v>
      </c>
      <c r="I10" s="8">
        <v>11000</v>
      </c>
      <c r="J10" s="16"/>
      <c r="K10" s="27"/>
      <c r="L10" s="54"/>
      <c r="O10" s="27">
        <f t="shared" si="0"/>
        <v>11000</v>
      </c>
      <c r="P10" s="16">
        <v>1711.43</v>
      </c>
      <c r="T10" s="27">
        <f t="shared" si="1"/>
        <v>9288.57</v>
      </c>
      <c r="U10" s="31"/>
      <c r="V10" s="9"/>
      <c r="W10" s="9"/>
      <c r="X10" s="26" t="s">
        <v>30</v>
      </c>
      <c r="Z10" s="26" t="s">
        <v>31</v>
      </c>
    </row>
    <row r="11" spans="2:34" ht="15.75" x14ac:dyDescent="0.25">
      <c r="B11" s="26">
        <v>6</v>
      </c>
      <c r="C11" s="19" t="s">
        <v>462</v>
      </c>
      <c r="D11" s="2" t="s">
        <v>531</v>
      </c>
      <c r="E11" s="2" t="s">
        <v>520</v>
      </c>
      <c r="F11" s="3" t="s">
        <v>37</v>
      </c>
      <c r="G11" s="3" t="s">
        <v>533</v>
      </c>
      <c r="H11" s="3" t="s">
        <v>34</v>
      </c>
      <c r="I11" s="8">
        <v>2866.5</v>
      </c>
      <c r="J11" s="16"/>
      <c r="K11" s="27"/>
      <c r="L11" s="54"/>
      <c r="O11" s="27">
        <f t="shared" si="0"/>
        <v>2866.5</v>
      </c>
      <c r="P11" s="16">
        <v>45.12</v>
      </c>
      <c r="T11" s="27">
        <f t="shared" si="1"/>
        <v>2821.38</v>
      </c>
      <c r="U11" s="26"/>
      <c r="V11" s="19"/>
      <c r="W11" s="26"/>
      <c r="X11" s="26" t="s">
        <v>384</v>
      </c>
      <c r="Z11" s="26" t="s">
        <v>31</v>
      </c>
    </row>
    <row r="12" spans="2:34" ht="15.75" x14ac:dyDescent="0.25">
      <c r="B12" s="26">
        <v>7</v>
      </c>
      <c r="C12" s="1" t="s">
        <v>44</v>
      </c>
      <c r="D12" s="2" t="s">
        <v>45</v>
      </c>
      <c r="E12" s="2" t="s">
        <v>46</v>
      </c>
      <c r="F12" s="3" t="s">
        <v>28</v>
      </c>
      <c r="G12" s="3" t="s">
        <v>375</v>
      </c>
      <c r="H12" s="3" t="s">
        <v>29</v>
      </c>
      <c r="I12" s="8">
        <v>12070.3</v>
      </c>
      <c r="J12" s="16"/>
      <c r="K12" s="27"/>
      <c r="L12" s="54"/>
      <c r="O12" s="27">
        <f t="shared" si="0"/>
        <v>12070.3</v>
      </c>
      <c r="P12" s="16">
        <v>1942.61</v>
      </c>
      <c r="T12" s="27">
        <f t="shared" si="1"/>
        <v>10127.689999999999</v>
      </c>
      <c r="U12" s="31"/>
      <c r="V12" s="9"/>
      <c r="W12" s="9"/>
      <c r="X12" s="26" t="s">
        <v>30</v>
      </c>
      <c r="Z12" s="26" t="s">
        <v>31</v>
      </c>
    </row>
    <row r="13" spans="2:34" ht="15.75" x14ac:dyDescent="0.25">
      <c r="B13" s="26">
        <v>8</v>
      </c>
      <c r="C13" s="1" t="s">
        <v>47</v>
      </c>
      <c r="D13" s="2" t="s">
        <v>45</v>
      </c>
      <c r="E13" s="2" t="s">
        <v>46</v>
      </c>
      <c r="F13" s="3" t="s">
        <v>28</v>
      </c>
      <c r="G13" s="3" t="s">
        <v>376</v>
      </c>
      <c r="H13" s="3" t="s">
        <v>29</v>
      </c>
      <c r="I13" s="8">
        <v>12070.3</v>
      </c>
      <c r="J13" s="16"/>
      <c r="K13" s="27"/>
      <c r="L13" s="54"/>
      <c r="O13" s="27">
        <f t="shared" si="0"/>
        <v>12070.3</v>
      </c>
      <c r="P13" s="16">
        <v>1942.61</v>
      </c>
      <c r="T13" s="27">
        <f t="shared" si="1"/>
        <v>10127.689999999999</v>
      </c>
      <c r="U13" s="31"/>
      <c r="V13" s="9"/>
      <c r="W13" s="9"/>
      <c r="X13" s="26" t="s">
        <v>30</v>
      </c>
      <c r="Z13" s="26" t="s">
        <v>31</v>
      </c>
    </row>
    <row r="14" spans="2:34" ht="15.75" x14ac:dyDescent="0.25">
      <c r="B14" s="26">
        <v>9</v>
      </c>
      <c r="C14" s="1" t="s">
        <v>48</v>
      </c>
      <c r="D14" s="2" t="s">
        <v>45</v>
      </c>
      <c r="E14" s="2" t="s">
        <v>46</v>
      </c>
      <c r="F14" s="3" t="s">
        <v>28</v>
      </c>
      <c r="G14" s="3" t="s">
        <v>256</v>
      </c>
      <c r="H14" s="3" t="s">
        <v>29</v>
      </c>
      <c r="I14" s="8">
        <v>12070.3</v>
      </c>
      <c r="J14" s="16"/>
      <c r="K14" s="27"/>
      <c r="L14" s="54"/>
      <c r="O14" s="27">
        <f t="shared" si="0"/>
        <v>12070.3</v>
      </c>
      <c r="P14" s="16">
        <v>1942.61</v>
      </c>
      <c r="T14" s="27">
        <f>SUM(O14-P14-Q14-R14-S14)</f>
        <v>10127.689999999999</v>
      </c>
      <c r="U14" s="31"/>
      <c r="V14" s="21"/>
      <c r="W14" s="9"/>
      <c r="X14" s="26" t="s">
        <v>30</v>
      </c>
      <c r="Z14" s="26" t="s">
        <v>31</v>
      </c>
    </row>
    <row r="15" spans="2:34" ht="15.75" x14ac:dyDescent="0.25">
      <c r="B15" s="26">
        <v>10</v>
      </c>
      <c r="C15" s="1" t="s">
        <v>49</v>
      </c>
      <c r="D15" s="2" t="s">
        <v>45</v>
      </c>
      <c r="E15" s="2" t="s">
        <v>46</v>
      </c>
      <c r="F15" s="3" t="s">
        <v>28</v>
      </c>
      <c r="G15" s="3" t="s">
        <v>257</v>
      </c>
      <c r="H15" s="3" t="s">
        <v>29</v>
      </c>
      <c r="I15" s="8">
        <v>12070.3</v>
      </c>
      <c r="J15" s="16"/>
      <c r="K15" s="27"/>
      <c r="L15" s="54"/>
      <c r="O15" s="27">
        <f t="shared" si="0"/>
        <v>12070.3</v>
      </c>
      <c r="P15" s="16">
        <v>1942.61</v>
      </c>
      <c r="T15" s="27">
        <f t="shared" si="1"/>
        <v>10127.689999999999</v>
      </c>
      <c r="U15" s="31"/>
      <c r="V15" s="21"/>
      <c r="W15" s="9"/>
      <c r="X15" s="26" t="s">
        <v>30</v>
      </c>
      <c r="Z15" s="26" t="s">
        <v>31</v>
      </c>
    </row>
    <row r="16" spans="2:34" ht="15.75" x14ac:dyDescent="0.25">
      <c r="B16" s="26">
        <v>11</v>
      </c>
      <c r="C16" s="1" t="s">
        <v>50</v>
      </c>
      <c r="D16" s="2" t="s">
        <v>45</v>
      </c>
      <c r="E16" s="2" t="s">
        <v>46</v>
      </c>
      <c r="F16" s="3" t="s">
        <v>28</v>
      </c>
      <c r="G16" s="3" t="s">
        <v>258</v>
      </c>
      <c r="H16" s="3" t="s">
        <v>29</v>
      </c>
      <c r="I16" s="8">
        <v>12070.3</v>
      </c>
      <c r="J16" s="16"/>
      <c r="K16" s="27"/>
      <c r="L16" s="54"/>
      <c r="O16" s="27">
        <f t="shared" si="0"/>
        <v>12070.3</v>
      </c>
      <c r="P16" s="16">
        <v>1942.61</v>
      </c>
      <c r="T16" s="27">
        <f t="shared" si="1"/>
        <v>10127.689999999999</v>
      </c>
      <c r="U16" s="31"/>
      <c r="V16" s="9"/>
      <c r="W16" s="9"/>
      <c r="X16" s="26" t="s">
        <v>30</v>
      </c>
      <c r="Z16" s="26" t="s">
        <v>31</v>
      </c>
    </row>
    <row r="17" spans="2:34" ht="15.75" x14ac:dyDescent="0.25">
      <c r="B17" s="26">
        <v>12</v>
      </c>
      <c r="C17" s="1" t="s">
        <v>347</v>
      </c>
      <c r="D17" s="2" t="s">
        <v>45</v>
      </c>
      <c r="E17" s="2" t="s">
        <v>46</v>
      </c>
      <c r="F17" s="3" t="s">
        <v>28</v>
      </c>
      <c r="G17" s="3" t="s">
        <v>263</v>
      </c>
      <c r="H17" s="3" t="s">
        <v>29</v>
      </c>
      <c r="I17" s="8">
        <v>12070.3</v>
      </c>
      <c r="J17" s="16"/>
      <c r="K17" s="27"/>
      <c r="L17" s="54"/>
      <c r="O17" s="27">
        <f t="shared" si="0"/>
        <v>12070.3</v>
      </c>
      <c r="P17" s="16">
        <v>1942.61</v>
      </c>
      <c r="Q17" s="54"/>
      <c r="T17" s="27">
        <f t="shared" si="1"/>
        <v>10127.689999999999</v>
      </c>
      <c r="U17" s="25"/>
      <c r="V17" s="21"/>
      <c r="W17" s="50"/>
      <c r="X17" s="26" t="s">
        <v>30</v>
      </c>
      <c r="Z17" s="26" t="s">
        <v>31</v>
      </c>
      <c r="AE17" s="56"/>
      <c r="AF17" s="56"/>
      <c r="AG17" s="54"/>
      <c r="AH17" s="54"/>
    </row>
    <row r="18" spans="2:34" ht="15.75" x14ac:dyDescent="0.25">
      <c r="B18" s="26">
        <v>13</v>
      </c>
      <c r="C18" s="1" t="s">
        <v>51</v>
      </c>
      <c r="D18" s="2" t="s">
        <v>45</v>
      </c>
      <c r="E18" s="2" t="s">
        <v>46</v>
      </c>
      <c r="F18" s="3" t="s">
        <v>28</v>
      </c>
      <c r="G18" s="3" t="s">
        <v>264</v>
      </c>
      <c r="H18" s="3" t="s">
        <v>29</v>
      </c>
      <c r="I18" s="8">
        <v>12070.3</v>
      </c>
      <c r="J18" s="16"/>
      <c r="K18" s="27"/>
      <c r="L18" s="54"/>
      <c r="O18" s="27">
        <f t="shared" si="0"/>
        <v>12070.3</v>
      </c>
      <c r="P18" s="16">
        <v>1942.61</v>
      </c>
      <c r="Q18" s="54"/>
      <c r="T18" s="27">
        <f t="shared" si="1"/>
        <v>10127.689999999999</v>
      </c>
      <c r="U18" s="31"/>
      <c r="V18" s="9"/>
      <c r="W18" s="9"/>
      <c r="X18" s="26" t="s">
        <v>30</v>
      </c>
      <c r="Z18" s="26" t="s">
        <v>31</v>
      </c>
      <c r="AE18" s="56"/>
      <c r="AF18" s="56"/>
      <c r="AG18" s="54"/>
      <c r="AH18" s="54"/>
    </row>
    <row r="19" spans="2:34" ht="15.75" x14ac:dyDescent="0.25">
      <c r="B19" s="26">
        <v>14</v>
      </c>
      <c r="C19" s="1" t="s">
        <v>52</v>
      </c>
      <c r="D19" s="2" t="s">
        <v>45</v>
      </c>
      <c r="E19" s="2" t="s">
        <v>46</v>
      </c>
      <c r="F19" s="3" t="s">
        <v>28</v>
      </c>
      <c r="G19" s="3" t="s">
        <v>265</v>
      </c>
      <c r="H19" s="3" t="s">
        <v>29</v>
      </c>
      <c r="I19" s="8">
        <v>12070.3</v>
      </c>
      <c r="J19" s="16"/>
      <c r="K19" s="27"/>
      <c r="L19" s="54"/>
      <c r="O19" s="27">
        <f t="shared" si="0"/>
        <v>12070.3</v>
      </c>
      <c r="P19" s="16">
        <v>1942.61</v>
      </c>
      <c r="T19" s="27">
        <f t="shared" si="1"/>
        <v>10127.689999999999</v>
      </c>
      <c r="U19" s="31"/>
      <c r="V19" s="9"/>
      <c r="W19" s="9"/>
      <c r="X19" s="26" t="s">
        <v>30</v>
      </c>
      <c r="Z19" s="26" t="s">
        <v>31</v>
      </c>
    </row>
    <row r="20" spans="2:34" ht="15.75" x14ac:dyDescent="0.25">
      <c r="B20" s="26">
        <v>15</v>
      </c>
      <c r="C20" s="1" t="s">
        <v>53</v>
      </c>
      <c r="D20" s="2" t="s">
        <v>45</v>
      </c>
      <c r="E20" s="2" t="s">
        <v>46</v>
      </c>
      <c r="F20" s="3" t="s">
        <v>28</v>
      </c>
      <c r="G20" s="3" t="s">
        <v>266</v>
      </c>
      <c r="H20" s="3" t="s">
        <v>29</v>
      </c>
      <c r="I20" s="8">
        <v>12070.3</v>
      </c>
      <c r="J20" s="16"/>
      <c r="K20" s="27"/>
      <c r="L20" s="54"/>
      <c r="O20" s="27">
        <f t="shared" si="0"/>
        <v>12070.3</v>
      </c>
      <c r="P20" s="16">
        <v>1942.61</v>
      </c>
      <c r="T20" s="27">
        <f t="shared" si="1"/>
        <v>10127.689999999999</v>
      </c>
      <c r="U20" s="31"/>
      <c r="V20" s="9"/>
      <c r="W20" s="9"/>
      <c r="X20" s="26" t="s">
        <v>30</v>
      </c>
      <c r="Z20" s="26" t="s">
        <v>31</v>
      </c>
    </row>
    <row r="21" spans="2:34" ht="15.75" x14ac:dyDescent="0.25">
      <c r="B21" s="26">
        <v>16</v>
      </c>
      <c r="C21" s="1" t="s">
        <v>54</v>
      </c>
      <c r="D21" s="2" t="s">
        <v>55</v>
      </c>
      <c r="E21" s="2" t="s">
        <v>56</v>
      </c>
      <c r="F21" s="3" t="s">
        <v>37</v>
      </c>
      <c r="G21" s="3" t="s">
        <v>267</v>
      </c>
      <c r="H21" s="3" t="s">
        <v>29</v>
      </c>
      <c r="I21" s="8">
        <v>11000</v>
      </c>
      <c r="J21" s="16"/>
      <c r="K21" s="27"/>
      <c r="L21" s="54"/>
      <c r="O21" s="27">
        <f t="shared" si="0"/>
        <v>11000</v>
      </c>
      <c r="P21" s="16">
        <v>1711.43</v>
      </c>
      <c r="T21" s="27">
        <f t="shared" si="1"/>
        <v>9288.57</v>
      </c>
      <c r="U21" s="31"/>
      <c r="V21" s="9"/>
      <c r="W21" s="9"/>
      <c r="X21" s="26" t="s">
        <v>30</v>
      </c>
      <c r="Z21" s="26" t="s">
        <v>31</v>
      </c>
    </row>
    <row r="22" spans="2:34" ht="15.75" x14ac:dyDescent="0.25">
      <c r="B22" s="26">
        <v>17</v>
      </c>
      <c r="C22" s="1" t="s">
        <v>57</v>
      </c>
      <c r="D22" s="2" t="s">
        <v>324</v>
      </c>
      <c r="E22" s="2" t="s">
        <v>59</v>
      </c>
      <c r="F22" s="3" t="s">
        <v>37</v>
      </c>
      <c r="G22" s="3" t="s">
        <v>387</v>
      </c>
      <c r="H22" s="3" t="s">
        <v>29</v>
      </c>
      <c r="I22" s="8">
        <v>4595.95</v>
      </c>
      <c r="J22" s="16"/>
      <c r="K22" s="27"/>
      <c r="L22" s="54"/>
      <c r="O22" s="27">
        <f t="shared" si="0"/>
        <v>4595.95</v>
      </c>
      <c r="P22" s="16">
        <v>395.94</v>
      </c>
      <c r="T22" s="27">
        <f t="shared" si="1"/>
        <v>4200.01</v>
      </c>
      <c r="U22" s="31"/>
      <c r="V22" s="45"/>
      <c r="W22" s="45"/>
      <c r="X22" s="26" t="s">
        <v>30</v>
      </c>
      <c r="Z22" s="26" t="s">
        <v>31</v>
      </c>
    </row>
    <row r="23" spans="2:34" ht="15.75" x14ac:dyDescent="0.25">
      <c r="B23" s="26">
        <v>18</v>
      </c>
      <c r="C23" s="1" t="s">
        <v>60</v>
      </c>
      <c r="D23" s="2" t="s">
        <v>61</v>
      </c>
      <c r="E23" s="2" t="s">
        <v>62</v>
      </c>
      <c r="F23" s="3" t="s">
        <v>37</v>
      </c>
      <c r="G23" s="3" t="s">
        <v>268</v>
      </c>
      <c r="H23" s="3" t="s">
        <v>34</v>
      </c>
      <c r="I23" s="8">
        <v>2866.5</v>
      </c>
      <c r="J23" s="16"/>
      <c r="K23" s="27"/>
      <c r="L23" s="54"/>
      <c r="N23" s="27"/>
      <c r="O23" s="27">
        <f t="shared" si="0"/>
        <v>2866.5</v>
      </c>
      <c r="P23" s="16">
        <v>45.12</v>
      </c>
      <c r="T23" s="27">
        <f t="shared" si="1"/>
        <v>2821.38</v>
      </c>
      <c r="U23" s="31"/>
      <c r="V23" s="3"/>
      <c r="W23" s="9"/>
      <c r="X23" s="26" t="s">
        <v>63</v>
      </c>
      <c r="Z23" s="26" t="s">
        <v>31</v>
      </c>
      <c r="AE23" s="56"/>
      <c r="AF23" s="56"/>
      <c r="AG23" s="56"/>
      <c r="AH23" s="56"/>
    </row>
    <row r="24" spans="2:34" ht="15.75" x14ac:dyDescent="0.25">
      <c r="B24" s="26">
        <v>19</v>
      </c>
      <c r="C24" s="26" t="s">
        <v>64</v>
      </c>
      <c r="D24" s="2" t="s">
        <v>61</v>
      </c>
      <c r="E24" s="2" t="s">
        <v>62</v>
      </c>
      <c r="F24" s="3" t="s">
        <v>37</v>
      </c>
      <c r="G24" s="3" t="s">
        <v>269</v>
      </c>
      <c r="H24" s="3" t="s">
        <v>34</v>
      </c>
      <c r="I24" s="8">
        <v>2293</v>
      </c>
      <c r="J24" s="16">
        <v>40.72</v>
      </c>
      <c r="K24" s="27"/>
      <c r="L24" s="54"/>
      <c r="N24" s="27"/>
      <c r="O24" s="27">
        <f t="shared" si="0"/>
        <v>2333.7199999999998</v>
      </c>
      <c r="P24" s="16"/>
      <c r="T24" s="27">
        <f t="shared" si="1"/>
        <v>2333.7199999999998</v>
      </c>
      <c r="U24" s="31"/>
      <c r="V24" s="21"/>
      <c r="W24" s="64"/>
      <c r="X24" s="26" t="s">
        <v>65</v>
      </c>
      <c r="Z24" s="26" t="s">
        <v>31</v>
      </c>
      <c r="AE24" s="56"/>
      <c r="AF24" s="56"/>
      <c r="AG24" s="56"/>
      <c r="AH24" s="56"/>
    </row>
    <row r="25" spans="2:34" ht="15.75" x14ac:dyDescent="0.25">
      <c r="B25" s="26">
        <v>20</v>
      </c>
      <c r="C25" s="1" t="s">
        <v>66</v>
      </c>
      <c r="D25" s="2" t="s">
        <v>67</v>
      </c>
      <c r="E25" s="2" t="s">
        <v>68</v>
      </c>
      <c r="F25" s="3" t="s">
        <v>37</v>
      </c>
      <c r="G25" s="3" t="s">
        <v>270</v>
      </c>
      <c r="H25" s="3" t="s">
        <v>29</v>
      </c>
      <c r="I25" s="8">
        <v>5159.5</v>
      </c>
      <c r="J25" s="16"/>
      <c r="K25" s="27"/>
      <c r="L25" s="54"/>
      <c r="O25" s="27">
        <f t="shared" si="0"/>
        <v>5159.5</v>
      </c>
      <c r="P25" s="16">
        <v>490.17</v>
      </c>
      <c r="T25" s="27">
        <f t="shared" si="1"/>
        <v>4669.33</v>
      </c>
      <c r="U25" s="31"/>
      <c r="V25" s="9"/>
      <c r="W25" s="9"/>
      <c r="X25" s="26" t="s">
        <v>30</v>
      </c>
      <c r="Z25" s="26" t="s">
        <v>31</v>
      </c>
    </row>
    <row r="26" spans="2:34" ht="15.75" x14ac:dyDescent="0.25">
      <c r="B26" s="26">
        <v>21</v>
      </c>
      <c r="C26" s="1" t="s">
        <v>69</v>
      </c>
      <c r="D26" s="2" t="s">
        <v>70</v>
      </c>
      <c r="E26" s="2" t="s">
        <v>71</v>
      </c>
      <c r="F26" s="3" t="s">
        <v>37</v>
      </c>
      <c r="G26" s="3" t="s">
        <v>271</v>
      </c>
      <c r="H26" s="3" t="s">
        <v>29</v>
      </c>
      <c r="I26" s="8">
        <v>5159.5</v>
      </c>
      <c r="J26" s="16"/>
      <c r="K26" s="27"/>
      <c r="L26" s="54"/>
      <c r="O26" s="27">
        <f t="shared" si="0"/>
        <v>5159.5</v>
      </c>
      <c r="P26" s="16">
        <v>490.17</v>
      </c>
      <c r="T26" s="27">
        <f t="shared" si="1"/>
        <v>4669.33</v>
      </c>
      <c r="U26" s="31"/>
      <c r="V26" s="9"/>
      <c r="W26" s="9"/>
      <c r="X26" s="26" t="s">
        <v>30</v>
      </c>
      <c r="Z26" s="26" t="s">
        <v>31</v>
      </c>
    </row>
    <row r="27" spans="2:34" ht="15.75" x14ac:dyDescent="0.25">
      <c r="B27" s="26">
        <v>22</v>
      </c>
      <c r="C27" s="1" t="s">
        <v>221</v>
      </c>
      <c r="D27" s="2" t="s">
        <v>33</v>
      </c>
      <c r="E27" s="2" t="s">
        <v>71</v>
      </c>
      <c r="F27" s="3" t="s">
        <v>37</v>
      </c>
      <c r="G27" s="3" t="s">
        <v>388</v>
      </c>
      <c r="H27" s="3" t="s">
        <v>34</v>
      </c>
      <c r="I27" s="8">
        <v>2866.5</v>
      </c>
      <c r="J27" s="16"/>
      <c r="K27" s="27"/>
      <c r="L27" s="54"/>
      <c r="M27" s="56"/>
      <c r="N27" s="27"/>
      <c r="O27" s="27">
        <f t="shared" si="0"/>
        <v>2866.5</v>
      </c>
      <c r="P27" s="16">
        <v>45.12</v>
      </c>
      <c r="T27" s="27">
        <f t="shared" si="1"/>
        <v>2821.38</v>
      </c>
      <c r="U27" s="26"/>
      <c r="V27" s="19"/>
      <c r="W27" s="26"/>
      <c r="X27" s="26" t="s">
        <v>384</v>
      </c>
      <c r="Z27" s="26"/>
      <c r="AE27" s="56"/>
      <c r="AF27" s="56"/>
      <c r="AG27" s="56"/>
      <c r="AH27" s="56"/>
    </row>
    <row r="28" spans="2:34" ht="15.75" x14ac:dyDescent="0.25">
      <c r="B28" s="26">
        <v>23</v>
      </c>
      <c r="C28" s="26" t="s">
        <v>214</v>
      </c>
      <c r="D28" s="2" t="s">
        <v>389</v>
      </c>
      <c r="E28" s="2" t="s">
        <v>71</v>
      </c>
      <c r="F28" s="3" t="s">
        <v>37</v>
      </c>
      <c r="G28" s="3" t="s">
        <v>415</v>
      </c>
      <c r="H28" s="3" t="s">
        <v>123</v>
      </c>
      <c r="I28" s="5">
        <v>2293</v>
      </c>
      <c r="J28" s="4">
        <v>40.72</v>
      </c>
      <c r="K28" s="27"/>
      <c r="L28" s="54"/>
      <c r="O28" s="27">
        <f t="shared" si="0"/>
        <v>2333.7199999999998</v>
      </c>
      <c r="P28" s="4"/>
      <c r="T28" s="27">
        <f t="shared" si="1"/>
        <v>2333.7199999999998</v>
      </c>
      <c r="U28" s="26"/>
      <c r="V28" s="65"/>
      <c r="W28" s="26"/>
      <c r="X28" s="26" t="s">
        <v>384</v>
      </c>
      <c r="Z28" s="26" t="s">
        <v>31</v>
      </c>
    </row>
    <row r="29" spans="2:34" ht="15.75" x14ac:dyDescent="0.25">
      <c r="B29" s="26">
        <v>24</v>
      </c>
      <c r="C29" s="1" t="s">
        <v>72</v>
      </c>
      <c r="D29" s="2" t="s">
        <v>455</v>
      </c>
      <c r="E29" s="2" t="s">
        <v>73</v>
      </c>
      <c r="F29" s="3" t="s">
        <v>37</v>
      </c>
      <c r="G29" s="3" t="s">
        <v>272</v>
      </c>
      <c r="H29" s="3" t="s">
        <v>29</v>
      </c>
      <c r="I29" s="8">
        <v>5159.5</v>
      </c>
      <c r="J29" s="16"/>
      <c r="K29" s="27"/>
      <c r="L29" s="54"/>
      <c r="O29" s="27">
        <f t="shared" si="0"/>
        <v>5159.5</v>
      </c>
      <c r="P29" s="16">
        <v>490.17</v>
      </c>
      <c r="T29" s="27">
        <f t="shared" si="1"/>
        <v>4669.33</v>
      </c>
      <c r="U29" s="31"/>
      <c r="V29" s="45"/>
      <c r="W29" s="9"/>
      <c r="X29" s="26" t="s">
        <v>30</v>
      </c>
      <c r="Z29" s="26" t="s">
        <v>31</v>
      </c>
    </row>
    <row r="30" spans="2:34" ht="15.75" x14ac:dyDescent="0.25">
      <c r="B30" s="26">
        <v>25</v>
      </c>
      <c r="C30" s="2" t="s">
        <v>74</v>
      </c>
      <c r="D30" s="2" t="s">
        <v>75</v>
      </c>
      <c r="E30" s="2" t="s">
        <v>76</v>
      </c>
      <c r="F30" s="3" t="s">
        <v>37</v>
      </c>
      <c r="G30" s="3" t="s">
        <v>273</v>
      </c>
      <c r="H30" s="3" t="s">
        <v>29</v>
      </c>
      <c r="I30" s="8">
        <v>5159.5</v>
      </c>
      <c r="J30" s="16"/>
      <c r="K30" s="27"/>
      <c r="L30" s="54"/>
      <c r="O30" s="27">
        <f t="shared" si="0"/>
        <v>5159.5</v>
      </c>
      <c r="P30" s="16">
        <v>490.17</v>
      </c>
      <c r="T30" s="27">
        <f t="shared" si="1"/>
        <v>4669.33</v>
      </c>
      <c r="U30" s="31"/>
      <c r="V30" s="45"/>
      <c r="W30" s="9"/>
      <c r="X30" s="26" t="s">
        <v>30</v>
      </c>
      <c r="Z30" s="26" t="s">
        <v>31</v>
      </c>
    </row>
    <row r="31" spans="2:34" ht="15.75" x14ac:dyDescent="0.25">
      <c r="B31" s="26">
        <v>26</v>
      </c>
      <c r="C31" s="1" t="s">
        <v>168</v>
      </c>
      <c r="D31" s="2" t="s">
        <v>33</v>
      </c>
      <c r="E31" s="2" t="s">
        <v>76</v>
      </c>
      <c r="F31" s="3" t="s">
        <v>37</v>
      </c>
      <c r="G31" s="3" t="s">
        <v>274</v>
      </c>
      <c r="H31" s="3" t="s">
        <v>34</v>
      </c>
      <c r="I31" s="5">
        <v>2752</v>
      </c>
      <c r="J31" s="26"/>
      <c r="K31" s="26"/>
      <c r="L31" s="54"/>
      <c r="M31" s="26"/>
      <c r="N31" s="26"/>
      <c r="O31" s="27">
        <f t="shared" si="0"/>
        <v>2752</v>
      </c>
      <c r="P31" s="4">
        <v>32.67</v>
      </c>
      <c r="Q31" s="27"/>
      <c r="R31" s="27"/>
      <c r="S31" s="27"/>
      <c r="T31" s="27">
        <f t="shared" si="1"/>
        <v>2719.33</v>
      </c>
      <c r="U31" s="31"/>
      <c r="V31" s="55"/>
      <c r="W31" s="3"/>
      <c r="X31" s="26" t="s">
        <v>174</v>
      </c>
      <c r="Y31" s="26"/>
      <c r="Z31" s="26" t="s">
        <v>31</v>
      </c>
    </row>
    <row r="32" spans="2:34" ht="15.75" x14ac:dyDescent="0.25">
      <c r="B32" s="26">
        <v>27</v>
      </c>
      <c r="C32" s="1" t="s">
        <v>83</v>
      </c>
      <c r="D32" s="2" t="s">
        <v>67</v>
      </c>
      <c r="E32" s="2" t="s">
        <v>84</v>
      </c>
      <c r="F32" s="3" t="s">
        <v>37</v>
      </c>
      <c r="G32" s="3" t="s">
        <v>275</v>
      </c>
      <c r="H32" s="3" t="s">
        <v>29</v>
      </c>
      <c r="I32" s="5">
        <v>6933.9</v>
      </c>
      <c r="J32" s="4"/>
      <c r="K32" s="27"/>
      <c r="L32" s="54"/>
      <c r="O32" s="27">
        <f t="shared" si="0"/>
        <v>6933.9</v>
      </c>
      <c r="P32" s="4">
        <v>842.91</v>
      </c>
      <c r="T32" s="27">
        <f t="shared" si="1"/>
        <v>6090.99</v>
      </c>
      <c r="U32" s="31"/>
      <c r="V32" s="9"/>
      <c r="W32" s="9"/>
      <c r="X32" s="26" t="s">
        <v>30</v>
      </c>
      <c r="Z32" s="26" t="s">
        <v>31</v>
      </c>
    </row>
    <row r="33" spans="2:36" ht="15.75" x14ac:dyDescent="0.25">
      <c r="B33" s="26">
        <v>28</v>
      </c>
      <c r="C33" s="1" t="s">
        <v>80</v>
      </c>
      <c r="D33" s="2" t="s">
        <v>33</v>
      </c>
      <c r="E33" s="2" t="s">
        <v>84</v>
      </c>
      <c r="F33" s="3" t="s">
        <v>37</v>
      </c>
      <c r="G33" s="3" t="s">
        <v>276</v>
      </c>
      <c r="H33" s="3" t="s">
        <v>34</v>
      </c>
      <c r="I33" s="5">
        <v>2866.5</v>
      </c>
      <c r="J33" s="4"/>
      <c r="K33" s="27"/>
      <c r="L33" s="54"/>
      <c r="N33" s="27"/>
      <c r="O33" s="27">
        <f t="shared" si="0"/>
        <v>2866.5</v>
      </c>
      <c r="P33" s="4">
        <v>45.12</v>
      </c>
      <c r="T33" s="27">
        <f>SUM(O33-P33-Q33-R33-S33)</f>
        <v>2821.38</v>
      </c>
      <c r="U33" s="31"/>
      <c r="V33" s="21"/>
      <c r="W33" s="45"/>
      <c r="X33" s="26" t="s">
        <v>82</v>
      </c>
      <c r="Z33" s="26" t="s">
        <v>31</v>
      </c>
      <c r="AE33" s="56"/>
      <c r="AF33" s="56"/>
      <c r="AG33" s="56"/>
      <c r="AH33" s="56"/>
    </row>
    <row r="34" spans="2:36" ht="15.75" x14ac:dyDescent="0.25">
      <c r="B34" s="26">
        <v>29</v>
      </c>
      <c r="C34" s="1" t="s">
        <v>85</v>
      </c>
      <c r="D34" s="2" t="s">
        <v>67</v>
      </c>
      <c r="E34" s="2" t="s">
        <v>337</v>
      </c>
      <c r="F34" s="3" t="s">
        <v>37</v>
      </c>
      <c r="G34" s="3" t="s">
        <v>386</v>
      </c>
      <c r="H34" s="3" t="s">
        <v>29</v>
      </c>
      <c r="I34" s="5">
        <v>4200</v>
      </c>
      <c r="J34" s="4"/>
      <c r="K34" s="27"/>
      <c r="L34" s="54"/>
      <c r="O34" s="27">
        <f t="shared" si="0"/>
        <v>4200</v>
      </c>
      <c r="P34" s="4">
        <v>335.56</v>
      </c>
      <c r="T34" s="27">
        <f t="shared" si="1"/>
        <v>3864.44</v>
      </c>
      <c r="U34" s="31"/>
      <c r="V34" s="9"/>
      <c r="W34" s="9"/>
      <c r="X34" s="26" t="s">
        <v>30</v>
      </c>
      <c r="Z34" s="26" t="s">
        <v>31</v>
      </c>
    </row>
    <row r="35" spans="2:36" ht="15.75" x14ac:dyDescent="0.25">
      <c r="C35" s="44" t="s">
        <v>86</v>
      </c>
      <c r="D35" s="2"/>
      <c r="E35" s="2"/>
      <c r="F35" s="3"/>
      <c r="G35" s="3"/>
      <c r="H35" s="3"/>
      <c r="I35" s="10">
        <f>SUM(I6:I34)</f>
        <v>232747.55</v>
      </c>
      <c r="J35" s="10">
        <f>SUM(J6:J34)</f>
        <v>81.44</v>
      </c>
      <c r="K35" s="10">
        <f t="shared" ref="K35:S35" si="2">SUM(K6:K34)</f>
        <v>0</v>
      </c>
      <c r="L35" s="10">
        <f t="shared" si="2"/>
        <v>0</v>
      </c>
      <c r="M35" s="10">
        <f t="shared" si="2"/>
        <v>0</v>
      </c>
      <c r="N35" s="10">
        <f t="shared" si="2"/>
        <v>0</v>
      </c>
      <c r="O35" s="10">
        <f>SUM(O6:O34)</f>
        <v>232828.99</v>
      </c>
      <c r="P35" s="10">
        <f>SUM(P6:P34)</f>
        <v>33062.05999999999</v>
      </c>
      <c r="Q35" s="10">
        <f t="shared" si="2"/>
        <v>0</v>
      </c>
      <c r="R35" s="10">
        <f t="shared" si="2"/>
        <v>0</v>
      </c>
      <c r="S35" s="10">
        <f t="shared" si="2"/>
        <v>0</v>
      </c>
      <c r="T35" s="10">
        <f>SUM(T6:T34)</f>
        <v>199766.92999999996</v>
      </c>
      <c r="Z35" s="26"/>
    </row>
    <row r="36" spans="2:36" ht="15.75" x14ac:dyDescent="0.25">
      <c r="C36" s="1"/>
      <c r="D36" s="2"/>
      <c r="E36" s="2"/>
      <c r="F36" s="3"/>
      <c r="G36" s="3"/>
      <c r="H36" s="3"/>
      <c r="I36" s="10"/>
      <c r="J36" s="17"/>
      <c r="P36" s="17"/>
      <c r="Z36" s="26"/>
    </row>
    <row r="37" spans="2:36" ht="15.75" x14ac:dyDescent="0.25">
      <c r="C37" s="6" t="s">
        <v>87</v>
      </c>
      <c r="D37" s="1"/>
      <c r="E37" s="1"/>
      <c r="F37" s="1"/>
      <c r="G37" s="1"/>
      <c r="H37" s="1"/>
      <c r="I37" s="1"/>
      <c r="J37" s="1"/>
      <c r="P37" s="1"/>
      <c r="Z37" s="26"/>
    </row>
    <row r="38" spans="2:36" ht="15.75" x14ac:dyDescent="0.25">
      <c r="B38" s="26">
        <v>30</v>
      </c>
      <c r="C38" s="1" t="s">
        <v>88</v>
      </c>
      <c r="D38" s="2" t="s">
        <v>89</v>
      </c>
      <c r="E38" s="11" t="s">
        <v>90</v>
      </c>
      <c r="F38" s="9" t="s">
        <v>37</v>
      </c>
      <c r="G38" s="3" t="s">
        <v>277</v>
      </c>
      <c r="H38" s="9" t="s">
        <v>29</v>
      </c>
      <c r="I38" s="8">
        <v>14685.3</v>
      </c>
      <c r="J38" s="18"/>
      <c r="K38" s="27"/>
      <c r="L38" s="54"/>
      <c r="O38" s="27">
        <f t="shared" ref="O38:O48" si="3">I38+J38+K38+L38+M38+N38</f>
        <v>14685.3</v>
      </c>
      <c r="P38" s="18">
        <v>2557.66</v>
      </c>
      <c r="T38" s="27">
        <f>SUM(O38-P38-Q38-R38-S38)</f>
        <v>12127.64</v>
      </c>
      <c r="U38" s="31"/>
      <c r="V38" s="9"/>
      <c r="W38" s="9"/>
      <c r="X38" s="26" t="s">
        <v>30</v>
      </c>
      <c r="Z38" s="26" t="s">
        <v>31</v>
      </c>
    </row>
    <row r="39" spans="2:36" ht="15.75" x14ac:dyDescent="0.25">
      <c r="B39" s="26">
        <v>31</v>
      </c>
      <c r="C39" s="1" t="s">
        <v>91</v>
      </c>
      <c r="D39" s="2" t="s">
        <v>92</v>
      </c>
      <c r="E39" s="2" t="s">
        <v>87</v>
      </c>
      <c r="F39" s="3" t="s">
        <v>37</v>
      </c>
      <c r="G39" s="3" t="s">
        <v>278</v>
      </c>
      <c r="H39" s="3" t="s">
        <v>78</v>
      </c>
      <c r="I39" s="8">
        <v>4200</v>
      </c>
      <c r="J39" s="16"/>
      <c r="K39" s="27"/>
      <c r="L39" s="54"/>
      <c r="N39" s="27"/>
      <c r="O39" s="27">
        <f t="shared" si="3"/>
        <v>4200</v>
      </c>
      <c r="P39" s="16">
        <v>335.56</v>
      </c>
      <c r="T39" s="27">
        <f t="shared" ref="T39:T48" si="4">SUM(O39-P39-Q39-R39-S39)</f>
        <v>3864.44</v>
      </c>
      <c r="U39" s="31"/>
      <c r="V39" s="45"/>
      <c r="W39" s="9"/>
      <c r="X39" s="26" t="s">
        <v>93</v>
      </c>
      <c r="Z39" s="26" t="s">
        <v>31</v>
      </c>
      <c r="AE39" s="56"/>
      <c r="AG39" s="56"/>
      <c r="AH39" s="56"/>
    </row>
    <row r="40" spans="2:36" ht="15.75" x14ac:dyDescent="0.25">
      <c r="B40" s="26">
        <v>32</v>
      </c>
      <c r="C40" s="1" t="s">
        <v>94</v>
      </c>
      <c r="D40" s="2" t="s">
        <v>92</v>
      </c>
      <c r="E40" s="2" t="s">
        <v>87</v>
      </c>
      <c r="F40" s="3" t="s">
        <v>37</v>
      </c>
      <c r="G40" s="3" t="s">
        <v>279</v>
      </c>
      <c r="H40" s="3" t="s">
        <v>78</v>
      </c>
      <c r="I40" s="8">
        <v>4200</v>
      </c>
      <c r="J40" s="16"/>
      <c r="K40" s="27"/>
      <c r="L40" s="54"/>
      <c r="N40" s="27"/>
      <c r="O40" s="27">
        <f t="shared" si="3"/>
        <v>4200</v>
      </c>
      <c r="P40" s="16">
        <v>335.56</v>
      </c>
      <c r="T40" s="27">
        <f t="shared" si="4"/>
        <v>3864.44</v>
      </c>
      <c r="U40" s="66"/>
      <c r="V40" s="45"/>
      <c r="W40" s="9"/>
      <c r="X40" s="26" t="s">
        <v>95</v>
      </c>
      <c r="Z40" s="26" t="s">
        <v>31</v>
      </c>
      <c r="AE40" s="56"/>
      <c r="AG40" s="56"/>
      <c r="AH40" s="56"/>
    </row>
    <row r="41" spans="2:36" ht="15.75" x14ac:dyDescent="0.25">
      <c r="B41" s="26">
        <v>33</v>
      </c>
      <c r="C41" s="1" t="s">
        <v>96</v>
      </c>
      <c r="D41" s="2" t="s">
        <v>97</v>
      </c>
      <c r="E41" s="2" t="s">
        <v>87</v>
      </c>
      <c r="F41" s="3" t="s">
        <v>37</v>
      </c>
      <c r="G41" s="3" t="s">
        <v>280</v>
      </c>
      <c r="H41" s="3" t="s">
        <v>78</v>
      </c>
      <c r="I41" s="8">
        <v>4200</v>
      </c>
      <c r="J41" s="16"/>
      <c r="K41" s="27"/>
      <c r="L41" s="54"/>
      <c r="M41" s="56"/>
      <c r="N41" s="27"/>
      <c r="O41" s="27">
        <f t="shared" si="3"/>
        <v>4200</v>
      </c>
      <c r="P41" s="16">
        <v>335.56</v>
      </c>
      <c r="T41" s="27">
        <f t="shared" si="4"/>
        <v>3864.44</v>
      </c>
      <c r="U41" s="31"/>
      <c r="V41" s="21"/>
      <c r="W41" s="9"/>
      <c r="X41" s="26" t="s">
        <v>98</v>
      </c>
      <c r="Z41" s="26" t="s">
        <v>31</v>
      </c>
      <c r="AE41" s="56"/>
      <c r="AG41" s="56"/>
      <c r="AH41" s="56"/>
    </row>
    <row r="42" spans="2:36" ht="15.75" x14ac:dyDescent="0.25">
      <c r="B42" s="26">
        <v>34</v>
      </c>
      <c r="C42" s="1" t="s">
        <v>99</v>
      </c>
      <c r="D42" s="2" t="s">
        <v>97</v>
      </c>
      <c r="E42" s="2" t="s">
        <v>87</v>
      </c>
      <c r="F42" s="3" t="s">
        <v>37</v>
      </c>
      <c r="G42" s="3" t="s">
        <v>281</v>
      </c>
      <c r="H42" s="3" t="s">
        <v>78</v>
      </c>
      <c r="I42" s="8">
        <v>4200</v>
      </c>
      <c r="J42" s="16"/>
      <c r="K42" s="27"/>
      <c r="L42" s="54"/>
      <c r="O42" s="27">
        <f t="shared" si="3"/>
        <v>4200</v>
      </c>
      <c r="P42" s="16">
        <v>335.56</v>
      </c>
      <c r="T42" s="27">
        <f t="shared" si="4"/>
        <v>3864.44</v>
      </c>
      <c r="U42" s="31"/>
      <c r="V42" s="9"/>
      <c r="W42" s="9"/>
      <c r="X42" s="26" t="s">
        <v>30</v>
      </c>
      <c r="Z42" s="26" t="s">
        <v>31</v>
      </c>
    </row>
    <row r="43" spans="2:36" ht="15.75" x14ac:dyDescent="0.25">
      <c r="B43" s="26">
        <v>35</v>
      </c>
      <c r="C43" s="1" t="s">
        <v>100</v>
      </c>
      <c r="D43" s="2" t="s">
        <v>67</v>
      </c>
      <c r="E43" s="2" t="s">
        <v>101</v>
      </c>
      <c r="F43" s="3" t="s">
        <v>37</v>
      </c>
      <c r="G43" s="3" t="s">
        <v>282</v>
      </c>
      <c r="H43" s="3" t="s">
        <v>29</v>
      </c>
      <c r="I43" s="12">
        <v>5159.5</v>
      </c>
      <c r="J43" s="19"/>
      <c r="K43" s="27"/>
      <c r="L43" s="54"/>
      <c r="N43" s="27"/>
      <c r="O43" s="27">
        <f t="shared" si="3"/>
        <v>5159.5</v>
      </c>
      <c r="P43" s="19">
        <v>490.17</v>
      </c>
      <c r="T43" s="27">
        <f t="shared" si="4"/>
        <v>4669.33</v>
      </c>
      <c r="U43" s="31"/>
      <c r="V43" s="9"/>
      <c r="W43" s="9"/>
      <c r="X43" s="26" t="s">
        <v>30</v>
      </c>
      <c r="Z43" s="26" t="s">
        <v>31</v>
      </c>
    </row>
    <row r="44" spans="2:36" ht="15.75" x14ac:dyDescent="0.25">
      <c r="B44" s="26">
        <v>36</v>
      </c>
      <c r="C44" s="1" t="s">
        <v>338</v>
      </c>
      <c r="D44" s="2" t="s">
        <v>33</v>
      </c>
      <c r="E44" s="2" t="s">
        <v>101</v>
      </c>
      <c r="F44" s="3" t="s">
        <v>37</v>
      </c>
      <c r="G44" s="3" t="s">
        <v>339</v>
      </c>
      <c r="H44" s="3" t="s">
        <v>34</v>
      </c>
      <c r="I44" s="12">
        <v>2866.5</v>
      </c>
      <c r="J44" s="19"/>
      <c r="K44" s="27"/>
      <c r="L44" s="54"/>
      <c r="N44" s="27"/>
      <c r="O44" s="27">
        <f t="shared" si="3"/>
        <v>2866.5</v>
      </c>
      <c r="P44" s="19">
        <v>45.12</v>
      </c>
      <c r="T44" s="27">
        <f t="shared" si="4"/>
        <v>2821.38</v>
      </c>
      <c r="U44" s="31"/>
      <c r="V44" s="3"/>
      <c r="W44" s="9"/>
      <c r="X44" s="26" t="s">
        <v>348</v>
      </c>
      <c r="Z44" s="26" t="s">
        <v>31</v>
      </c>
    </row>
    <row r="45" spans="2:36" ht="15.75" x14ac:dyDescent="0.25">
      <c r="B45" s="26">
        <v>37</v>
      </c>
      <c r="C45" s="1" t="s">
        <v>321</v>
      </c>
      <c r="D45" s="2" t="s">
        <v>33</v>
      </c>
      <c r="E45" s="2" t="s">
        <v>101</v>
      </c>
      <c r="F45" s="3" t="s">
        <v>37</v>
      </c>
      <c r="G45" s="3" t="s">
        <v>319</v>
      </c>
      <c r="H45" s="3" t="s">
        <v>34</v>
      </c>
      <c r="I45" s="8">
        <v>2866.5</v>
      </c>
      <c r="J45" s="16"/>
      <c r="K45" s="27"/>
      <c r="L45" s="54"/>
      <c r="M45" s="54"/>
      <c r="N45" s="27"/>
      <c r="O45" s="27">
        <f t="shared" si="3"/>
        <v>2866.5</v>
      </c>
      <c r="P45" s="16">
        <v>45.12</v>
      </c>
      <c r="T45" s="27">
        <f t="shared" si="4"/>
        <v>2821.38</v>
      </c>
      <c r="U45" s="31"/>
      <c r="V45" s="3"/>
      <c r="W45" s="3"/>
      <c r="X45" s="26" t="s">
        <v>320</v>
      </c>
      <c r="Z45" s="26" t="s">
        <v>31</v>
      </c>
      <c r="AD45" s="56"/>
      <c r="AE45" s="56"/>
      <c r="AF45" s="56"/>
      <c r="AG45" s="56"/>
      <c r="AH45" s="56"/>
      <c r="AI45" s="56"/>
      <c r="AJ45" s="56"/>
    </row>
    <row r="46" spans="2:36" ht="15.75" x14ac:dyDescent="0.25">
      <c r="B46" s="26">
        <v>38</v>
      </c>
      <c r="C46" s="1" t="s">
        <v>102</v>
      </c>
      <c r="D46" s="2" t="s">
        <v>103</v>
      </c>
      <c r="E46" s="2" t="s">
        <v>104</v>
      </c>
      <c r="F46" s="3" t="s">
        <v>37</v>
      </c>
      <c r="G46" s="3" t="s">
        <v>283</v>
      </c>
      <c r="H46" s="3" t="s">
        <v>29</v>
      </c>
      <c r="I46" s="12">
        <v>6933.9</v>
      </c>
      <c r="J46" s="19"/>
      <c r="K46" s="27"/>
      <c r="L46" s="54"/>
      <c r="O46" s="27">
        <f t="shared" si="3"/>
        <v>6933.9</v>
      </c>
      <c r="P46" s="19">
        <v>842.91</v>
      </c>
      <c r="T46" s="27">
        <f t="shared" si="4"/>
        <v>6090.99</v>
      </c>
      <c r="U46" s="31"/>
      <c r="V46" s="3"/>
      <c r="W46" s="9"/>
      <c r="X46" s="26" t="s">
        <v>30</v>
      </c>
      <c r="Z46" s="26" t="s">
        <v>31</v>
      </c>
    </row>
    <row r="47" spans="2:36" ht="15.75" x14ac:dyDescent="0.25">
      <c r="B47" s="26">
        <v>39</v>
      </c>
      <c r="C47" s="1" t="s">
        <v>105</v>
      </c>
      <c r="D47" s="2" t="s">
        <v>67</v>
      </c>
      <c r="E47" s="2" t="s">
        <v>106</v>
      </c>
      <c r="F47" s="3" t="s">
        <v>37</v>
      </c>
      <c r="G47" s="3" t="s">
        <v>284</v>
      </c>
      <c r="H47" s="3" t="s">
        <v>29</v>
      </c>
      <c r="I47" s="12">
        <v>5159.5</v>
      </c>
      <c r="J47" s="19"/>
      <c r="K47" s="27"/>
      <c r="L47" s="54"/>
      <c r="O47" s="27">
        <f t="shared" si="3"/>
        <v>5159.5</v>
      </c>
      <c r="P47" s="19">
        <v>490.17</v>
      </c>
      <c r="T47" s="27">
        <f t="shared" si="4"/>
        <v>4669.33</v>
      </c>
      <c r="U47" s="31"/>
      <c r="V47" s="21"/>
      <c r="W47" s="45"/>
      <c r="X47" s="26" t="s">
        <v>30</v>
      </c>
      <c r="Z47" s="26" t="s">
        <v>31</v>
      </c>
    </row>
    <row r="48" spans="2:36" ht="15.75" x14ac:dyDescent="0.25">
      <c r="B48" s="26">
        <v>40</v>
      </c>
      <c r="C48" s="1" t="s">
        <v>107</v>
      </c>
      <c r="D48" s="2" t="s">
        <v>108</v>
      </c>
      <c r="E48" s="2" t="s">
        <v>106</v>
      </c>
      <c r="F48" s="3" t="s">
        <v>37</v>
      </c>
      <c r="G48" s="3" t="s">
        <v>285</v>
      </c>
      <c r="H48" s="3" t="s">
        <v>78</v>
      </c>
      <c r="I48" s="8">
        <v>3866.5</v>
      </c>
      <c r="J48" s="16"/>
      <c r="K48" s="27"/>
      <c r="L48" s="54"/>
      <c r="O48" s="27">
        <f t="shared" si="3"/>
        <v>3866.5</v>
      </c>
      <c r="P48" s="16">
        <v>299.27</v>
      </c>
      <c r="T48" s="27">
        <f t="shared" si="4"/>
        <v>3567.23</v>
      </c>
      <c r="U48" s="31"/>
      <c r="V48" s="21"/>
      <c r="W48" s="9"/>
      <c r="X48" s="26" t="s">
        <v>326</v>
      </c>
      <c r="Z48" s="26" t="s">
        <v>31</v>
      </c>
    </row>
    <row r="49" spans="2:37" ht="15.75" x14ac:dyDescent="0.25">
      <c r="C49" s="44" t="s">
        <v>109</v>
      </c>
      <c r="D49" s="2"/>
      <c r="E49" s="2"/>
      <c r="F49" s="3"/>
      <c r="G49" s="3"/>
      <c r="H49" s="3"/>
      <c r="I49" s="14">
        <f>SUM(I38:I48)</f>
        <v>58337.700000000004</v>
      </c>
      <c r="J49" s="14">
        <f t="shared" ref="J49:S49" si="5">SUM(J38:J48)</f>
        <v>0</v>
      </c>
      <c r="K49" s="14">
        <f t="shared" si="5"/>
        <v>0</v>
      </c>
      <c r="L49" s="14">
        <f>SUM(L38:L48)</f>
        <v>0</v>
      </c>
      <c r="M49" s="14">
        <f>SUM(M38:M48)</f>
        <v>0</v>
      </c>
      <c r="N49" s="14">
        <f t="shared" si="5"/>
        <v>0</v>
      </c>
      <c r="O49" s="14">
        <f>SUM(O38:O48)</f>
        <v>58337.700000000004</v>
      </c>
      <c r="P49" s="14">
        <f>SUM(P38:P48)</f>
        <v>6112.66</v>
      </c>
      <c r="Q49" s="14">
        <f t="shared" si="5"/>
        <v>0</v>
      </c>
      <c r="R49" s="14">
        <f t="shared" si="5"/>
        <v>0</v>
      </c>
      <c r="S49" s="14">
        <f t="shared" si="5"/>
        <v>0</v>
      </c>
      <c r="T49" s="14">
        <f>SUM(T38:T48)</f>
        <v>52225.039999999994</v>
      </c>
    </row>
    <row r="50" spans="2:37" ht="15.75" x14ac:dyDescent="0.25">
      <c r="C50" s="1"/>
      <c r="D50" s="2"/>
      <c r="E50" s="2"/>
      <c r="F50" s="3"/>
      <c r="G50" s="3"/>
      <c r="H50" s="13"/>
      <c r="I50" s="14"/>
      <c r="J50" s="20"/>
      <c r="P50" s="20"/>
    </row>
    <row r="51" spans="2:37" ht="15.75" x14ac:dyDescent="0.25">
      <c r="C51" s="6" t="s">
        <v>110</v>
      </c>
      <c r="D51" s="1"/>
      <c r="E51" s="1"/>
      <c r="F51" s="1"/>
      <c r="G51" s="1"/>
      <c r="H51" s="15"/>
      <c r="I51" s="15"/>
      <c r="J51" s="15"/>
      <c r="P51" s="15"/>
    </row>
    <row r="52" spans="2:37" ht="15.75" x14ac:dyDescent="0.25">
      <c r="B52" s="26">
        <v>41</v>
      </c>
      <c r="C52" s="1" t="s">
        <v>111</v>
      </c>
      <c r="D52" s="2" t="s">
        <v>67</v>
      </c>
      <c r="E52" s="2" t="s">
        <v>110</v>
      </c>
      <c r="F52" s="3" t="s">
        <v>37</v>
      </c>
      <c r="G52" s="3" t="s">
        <v>286</v>
      </c>
      <c r="H52" s="3" t="s">
        <v>29</v>
      </c>
      <c r="I52" s="5">
        <v>6933.9</v>
      </c>
      <c r="J52" s="4"/>
      <c r="K52" s="27"/>
      <c r="L52" s="54"/>
      <c r="O52" s="27">
        <f>I52+J52+K52+L52+M52+N52</f>
        <v>6933.9</v>
      </c>
      <c r="P52" s="4">
        <v>842.91</v>
      </c>
      <c r="T52" s="27">
        <f>+O52-P52-Q52-R52-S52</f>
        <v>6090.99</v>
      </c>
      <c r="V52" s="9"/>
      <c r="W52" s="9"/>
      <c r="X52" s="26" t="s">
        <v>30</v>
      </c>
      <c r="Z52" s="26" t="s">
        <v>112</v>
      </c>
    </row>
    <row r="53" spans="2:37" ht="15.75" x14ac:dyDescent="0.25">
      <c r="B53" s="26">
        <v>42</v>
      </c>
      <c r="C53" s="1" t="s">
        <v>77</v>
      </c>
      <c r="D53" s="2" t="s">
        <v>33</v>
      </c>
      <c r="E53" s="2" t="s">
        <v>110</v>
      </c>
      <c r="F53" s="3" t="s">
        <v>37</v>
      </c>
      <c r="G53" s="3" t="s">
        <v>377</v>
      </c>
      <c r="H53" s="9" t="s">
        <v>78</v>
      </c>
      <c r="I53" s="5">
        <v>3866.5</v>
      </c>
      <c r="J53" s="4"/>
      <c r="K53" s="27"/>
      <c r="L53" s="54"/>
      <c r="N53" s="27"/>
      <c r="O53" s="27">
        <f>I53+J53+K53+L53+M53+N53</f>
        <v>3866.5</v>
      </c>
      <c r="P53" s="4">
        <v>299.27</v>
      </c>
      <c r="T53" s="27">
        <f>+O53-P53-Q53-R53-S53</f>
        <v>3567.23</v>
      </c>
      <c r="U53" s="31"/>
      <c r="V53" s="52"/>
      <c r="W53" s="9"/>
      <c r="X53" s="26" t="s">
        <v>79</v>
      </c>
      <c r="Z53" s="26" t="s">
        <v>31</v>
      </c>
      <c r="AE53" s="56"/>
      <c r="AF53" s="56"/>
      <c r="AG53" s="56"/>
      <c r="AH53" s="56"/>
    </row>
    <row r="54" spans="2:37" ht="15.75" x14ac:dyDescent="0.25">
      <c r="B54" s="26">
        <v>43</v>
      </c>
      <c r="C54" s="1" t="s">
        <v>249</v>
      </c>
      <c r="D54" s="2" t="s">
        <v>334</v>
      </c>
      <c r="E54" s="2" t="s">
        <v>110</v>
      </c>
      <c r="F54" s="3" t="s">
        <v>37</v>
      </c>
      <c r="G54" s="3" t="s">
        <v>378</v>
      </c>
      <c r="H54" s="3" t="s">
        <v>34</v>
      </c>
      <c r="I54" s="5">
        <v>2866.5</v>
      </c>
      <c r="J54" s="4"/>
      <c r="K54" s="27"/>
      <c r="L54" s="54"/>
      <c r="O54" s="27">
        <f>I54+J54+K54+L54+M54+N54</f>
        <v>2866.5</v>
      </c>
      <c r="P54" s="4">
        <v>45.12</v>
      </c>
      <c r="T54" s="27">
        <f>+O54-P54-Q54-R54-S54</f>
        <v>2821.38</v>
      </c>
      <c r="U54" s="26"/>
      <c r="V54" s="9"/>
      <c r="W54" s="45"/>
      <c r="X54" s="26" t="s">
        <v>250</v>
      </c>
      <c r="Z54" s="26" t="s">
        <v>112</v>
      </c>
      <c r="AE54" s="56"/>
      <c r="AF54" s="56"/>
      <c r="AG54" s="56"/>
      <c r="AH54" s="56"/>
      <c r="AI54" s="56"/>
      <c r="AJ54" s="56"/>
      <c r="AK54" s="56"/>
    </row>
    <row r="55" spans="2:37" ht="15.75" x14ac:dyDescent="0.25">
      <c r="B55" s="26">
        <v>44</v>
      </c>
      <c r="C55" s="1" t="s">
        <v>222</v>
      </c>
      <c r="D55" s="2" t="s">
        <v>334</v>
      </c>
      <c r="E55" s="2" t="s">
        <v>110</v>
      </c>
      <c r="F55" s="3" t="s">
        <v>37</v>
      </c>
      <c r="G55" s="3" t="s">
        <v>393</v>
      </c>
      <c r="H55" s="3" t="s">
        <v>34</v>
      </c>
      <c r="I55" s="5">
        <v>2752</v>
      </c>
      <c r="J55" s="4"/>
      <c r="K55" s="27"/>
      <c r="L55" s="54"/>
      <c r="O55" s="27">
        <f>I55+J55+K55+L55+M55+N55</f>
        <v>2752</v>
      </c>
      <c r="P55" s="4">
        <v>32.67</v>
      </c>
      <c r="T55" s="27">
        <f>+O55-P55-Q55-R55-S55</f>
        <v>2719.33</v>
      </c>
      <c r="U55" s="26"/>
      <c r="V55" s="19"/>
      <c r="W55" s="26"/>
      <c r="X55" s="26" t="s">
        <v>384</v>
      </c>
      <c r="Z55" s="26" t="s">
        <v>112</v>
      </c>
      <c r="AE55" s="56"/>
      <c r="AF55" s="56"/>
      <c r="AG55" s="56"/>
      <c r="AH55" s="56"/>
      <c r="AI55" s="56"/>
      <c r="AJ55" s="56"/>
      <c r="AK55" s="56"/>
    </row>
    <row r="56" spans="2:37" ht="15.75" x14ac:dyDescent="0.25">
      <c r="B56" s="26">
        <v>45</v>
      </c>
      <c r="C56" s="1" t="s">
        <v>317</v>
      </c>
      <c r="D56" s="1" t="s">
        <v>434</v>
      </c>
      <c r="E56" s="2" t="s">
        <v>110</v>
      </c>
      <c r="F56" s="3" t="s">
        <v>37</v>
      </c>
      <c r="G56" s="3" t="s">
        <v>422</v>
      </c>
      <c r="H56" s="3" t="s">
        <v>123</v>
      </c>
      <c r="I56" s="5">
        <v>2508.5</v>
      </c>
      <c r="J56" s="4">
        <v>8.83</v>
      </c>
      <c r="K56" s="27"/>
      <c r="L56" s="54"/>
      <c r="N56" s="27"/>
      <c r="O56" s="27">
        <f>I56+J56+K56+L56+M56+N56</f>
        <v>2517.33</v>
      </c>
      <c r="P56" s="4"/>
      <c r="T56" s="27">
        <f>+O56-P56-Q56-R56-S56</f>
        <v>2517.33</v>
      </c>
      <c r="U56" s="31"/>
      <c r="V56" s="45"/>
      <c r="W56" s="45"/>
      <c r="X56" s="26" t="s">
        <v>340</v>
      </c>
      <c r="Z56" s="26" t="s">
        <v>31</v>
      </c>
      <c r="AE56" s="56"/>
      <c r="AF56" s="56"/>
      <c r="AG56" s="56"/>
      <c r="AH56" s="56"/>
      <c r="AI56" s="56"/>
      <c r="AJ56" s="56"/>
    </row>
    <row r="57" spans="2:37" ht="15.75" x14ac:dyDescent="0.25">
      <c r="C57" s="44" t="s">
        <v>113</v>
      </c>
      <c r="D57" s="2"/>
      <c r="E57" s="2"/>
      <c r="F57" s="3"/>
      <c r="G57" s="3"/>
      <c r="H57" s="3"/>
      <c r="I57" s="10">
        <f>SUM(I52:I56)</f>
        <v>18927.400000000001</v>
      </c>
      <c r="J57" s="10">
        <f>SUM(J52:J56)</f>
        <v>8.83</v>
      </c>
      <c r="K57" s="10">
        <f t="shared" ref="K57:N57" si="6">SUM(K52:K56)</f>
        <v>0</v>
      </c>
      <c r="L57" s="10">
        <f t="shared" si="6"/>
        <v>0</v>
      </c>
      <c r="M57" s="10">
        <f t="shared" si="6"/>
        <v>0</v>
      </c>
      <c r="N57" s="10">
        <f t="shared" si="6"/>
        <v>0</v>
      </c>
      <c r="O57" s="10">
        <f>SUM(O52:O56)</f>
        <v>18936.230000000003</v>
      </c>
      <c r="P57" s="10">
        <f>SUM(P52:P56)</f>
        <v>1219.9699999999998</v>
      </c>
      <c r="Q57" s="10">
        <f>SUM(Q52:Q54)</f>
        <v>0</v>
      </c>
      <c r="R57" s="10">
        <f>SUM(R52:R54)</f>
        <v>0</v>
      </c>
      <c r="S57" s="10">
        <f>SUM(S52:S54)</f>
        <v>0</v>
      </c>
      <c r="T57" s="10">
        <f>SUM(T52:T56)</f>
        <v>17716.259999999998</v>
      </c>
    </row>
    <row r="58" spans="2:37" ht="15.75" x14ac:dyDescent="0.25">
      <c r="C58" s="1"/>
      <c r="D58" s="2"/>
      <c r="E58" s="2"/>
      <c r="F58" s="3"/>
      <c r="G58" s="3"/>
      <c r="H58" s="3"/>
      <c r="I58" s="5"/>
      <c r="J58" s="4"/>
      <c r="P58" s="4"/>
    </row>
    <row r="59" spans="2:37" ht="15.75" x14ac:dyDescent="0.25">
      <c r="B59" s="26"/>
      <c r="C59" s="6" t="s">
        <v>114</v>
      </c>
      <c r="D59" s="1"/>
      <c r="E59" s="1"/>
      <c r="F59" s="1"/>
      <c r="G59" s="1"/>
      <c r="H59" s="1"/>
      <c r="I59" s="1"/>
      <c r="J59" s="1"/>
      <c r="L59" s="26"/>
      <c r="P59" s="1"/>
    </row>
    <row r="60" spans="2:37" ht="15.75" x14ac:dyDescent="0.25">
      <c r="B60" s="26">
        <v>46</v>
      </c>
      <c r="C60" s="1" t="s">
        <v>115</v>
      </c>
      <c r="D60" s="2" t="s">
        <v>67</v>
      </c>
      <c r="E60" s="2" t="s">
        <v>116</v>
      </c>
      <c r="F60" s="3" t="s">
        <v>37</v>
      </c>
      <c r="G60" s="3" t="s">
        <v>287</v>
      </c>
      <c r="H60" s="3" t="s">
        <v>29</v>
      </c>
      <c r="I60" s="5">
        <v>5159.5</v>
      </c>
      <c r="J60" s="4"/>
      <c r="K60" s="27"/>
      <c r="L60" s="27"/>
      <c r="O60" s="27">
        <f>SUM(I60:N60)</f>
        <v>5159.5</v>
      </c>
      <c r="P60" s="4">
        <v>490.17</v>
      </c>
      <c r="T60" s="27">
        <f>SUM(O60-P60-Q60-R60-S60)</f>
        <v>4669.33</v>
      </c>
      <c r="U60" s="31"/>
      <c r="V60" s="21"/>
      <c r="W60" s="9"/>
      <c r="X60" s="26" t="s">
        <v>30</v>
      </c>
      <c r="Z60" s="26" t="s">
        <v>31</v>
      </c>
    </row>
    <row r="61" spans="2:37" ht="15.75" x14ac:dyDescent="0.25">
      <c r="B61" s="26">
        <v>47</v>
      </c>
      <c r="C61" s="1" t="s">
        <v>132</v>
      </c>
      <c r="D61" s="2" t="s">
        <v>33</v>
      </c>
      <c r="E61" s="2" t="s">
        <v>116</v>
      </c>
      <c r="F61" s="3" t="s">
        <v>37</v>
      </c>
      <c r="G61" s="3" t="s">
        <v>288</v>
      </c>
      <c r="H61" s="3" t="s">
        <v>34</v>
      </c>
      <c r="I61" s="8">
        <v>2866.5</v>
      </c>
      <c r="J61" s="16"/>
      <c r="K61" s="27"/>
      <c r="L61" s="27"/>
      <c r="N61" s="27"/>
      <c r="O61" s="27">
        <f t="shared" ref="O61:O111" si="7">SUM(I61:N61)</f>
        <v>2866.5</v>
      </c>
      <c r="P61" s="16">
        <v>45.12</v>
      </c>
      <c r="T61" s="27">
        <f>SUM(O61-P61-Q61-R61-S61)</f>
        <v>2821.38</v>
      </c>
      <c r="U61" s="31"/>
      <c r="V61" s="21"/>
      <c r="W61" s="9"/>
      <c r="X61" s="26" t="s">
        <v>349</v>
      </c>
      <c r="Z61" s="26" t="s">
        <v>31</v>
      </c>
      <c r="AE61" s="56"/>
      <c r="AF61" s="56"/>
      <c r="AG61" s="56"/>
      <c r="AH61" s="56"/>
    </row>
    <row r="62" spans="2:37" ht="15.75" x14ac:dyDescent="0.25">
      <c r="B62" s="26">
        <v>48</v>
      </c>
      <c r="C62" s="19" t="s">
        <v>120</v>
      </c>
      <c r="D62" s="2" t="s">
        <v>118</v>
      </c>
      <c r="E62" s="2" t="s">
        <v>116</v>
      </c>
      <c r="F62" s="3" t="s">
        <v>37</v>
      </c>
      <c r="G62" s="3" t="s">
        <v>289</v>
      </c>
      <c r="H62" s="3" t="s">
        <v>34</v>
      </c>
      <c r="I62" s="5">
        <v>3391.5</v>
      </c>
      <c r="J62" s="4"/>
      <c r="K62" s="27"/>
      <c r="L62" s="27"/>
      <c r="N62" s="27"/>
      <c r="O62" s="27">
        <f t="shared" si="7"/>
        <v>3391.5</v>
      </c>
      <c r="P62" s="4">
        <v>122.49</v>
      </c>
      <c r="T62" s="27">
        <f>+O62-P62-Q62-R62-S62</f>
        <v>3269.01</v>
      </c>
      <c r="U62" s="31"/>
      <c r="V62" s="45"/>
      <c r="W62" s="9"/>
      <c r="X62" s="26" t="s">
        <v>95</v>
      </c>
      <c r="Z62" s="26" t="s">
        <v>31</v>
      </c>
      <c r="AE62" s="56"/>
      <c r="AF62" s="56"/>
      <c r="AG62" s="56"/>
      <c r="AH62" s="56"/>
    </row>
    <row r="63" spans="2:37" ht="15.75" x14ac:dyDescent="0.25">
      <c r="B63" s="26">
        <v>49</v>
      </c>
      <c r="C63" s="1" t="s">
        <v>119</v>
      </c>
      <c r="D63" s="2" t="s">
        <v>416</v>
      </c>
      <c r="E63" s="2" t="s">
        <v>116</v>
      </c>
      <c r="F63" s="3" t="s">
        <v>37</v>
      </c>
      <c r="G63" s="3" t="s">
        <v>290</v>
      </c>
      <c r="H63" s="3" t="s">
        <v>34</v>
      </c>
      <c r="I63" s="5">
        <v>3096</v>
      </c>
      <c r="J63" s="4"/>
      <c r="K63" s="27"/>
      <c r="L63" s="27"/>
      <c r="N63" s="27"/>
      <c r="O63" s="27">
        <f t="shared" si="7"/>
        <v>3096</v>
      </c>
      <c r="P63" s="4">
        <v>90.34</v>
      </c>
      <c r="T63" s="27">
        <f t="shared" ref="T63:T111" si="8">+O63-P63-Q63-R63-S63</f>
        <v>3005.66</v>
      </c>
      <c r="U63" s="31"/>
      <c r="V63" s="9"/>
      <c r="W63" s="9"/>
      <c r="X63" s="67" t="s">
        <v>350</v>
      </c>
      <c r="Z63" s="26" t="s">
        <v>31</v>
      </c>
      <c r="AE63" s="56"/>
      <c r="AF63" s="56"/>
      <c r="AG63" s="56"/>
      <c r="AH63" s="56"/>
    </row>
    <row r="64" spans="2:37" ht="15.75" x14ac:dyDescent="0.25">
      <c r="B64" s="26">
        <v>50</v>
      </c>
      <c r="C64" s="1" t="s">
        <v>127</v>
      </c>
      <c r="D64" s="2" t="s">
        <v>128</v>
      </c>
      <c r="E64" s="2" t="s">
        <v>116</v>
      </c>
      <c r="F64" s="3" t="s">
        <v>37</v>
      </c>
      <c r="G64" s="3" t="s">
        <v>291</v>
      </c>
      <c r="H64" s="3" t="s">
        <v>34</v>
      </c>
      <c r="I64" s="5">
        <v>3096</v>
      </c>
      <c r="J64" s="4"/>
      <c r="K64" s="27"/>
      <c r="L64" s="27"/>
      <c r="N64" s="27"/>
      <c r="O64" s="27">
        <f t="shared" si="7"/>
        <v>3096</v>
      </c>
      <c r="P64" s="4">
        <v>90.34</v>
      </c>
      <c r="T64" s="27">
        <f>+O64-P64-Q64-R64-S64</f>
        <v>3005.66</v>
      </c>
      <c r="U64" s="31"/>
      <c r="V64" s="21"/>
      <c r="W64" s="9"/>
      <c r="X64" s="67" t="s">
        <v>351</v>
      </c>
      <c r="Z64" s="26" t="s">
        <v>31</v>
      </c>
      <c r="AE64" s="56"/>
      <c r="AF64" s="56"/>
      <c r="AG64" s="56"/>
      <c r="AH64" s="56"/>
    </row>
    <row r="65" spans="2:34" ht="15.75" x14ac:dyDescent="0.25">
      <c r="B65" s="26">
        <v>51</v>
      </c>
      <c r="C65" s="1" t="s">
        <v>129</v>
      </c>
      <c r="D65" s="2" t="s">
        <v>128</v>
      </c>
      <c r="E65" s="2" t="s">
        <v>116</v>
      </c>
      <c r="F65" s="3" t="s">
        <v>37</v>
      </c>
      <c r="G65" s="3" t="s">
        <v>292</v>
      </c>
      <c r="H65" s="3" t="s">
        <v>34</v>
      </c>
      <c r="I65" s="5">
        <v>3096</v>
      </c>
      <c r="J65" s="4"/>
      <c r="K65" s="27"/>
      <c r="L65" s="27"/>
      <c r="N65" s="27"/>
      <c r="O65" s="27">
        <f t="shared" si="7"/>
        <v>3096</v>
      </c>
      <c r="P65" s="4">
        <v>90.34</v>
      </c>
      <c r="T65" s="27">
        <f>+O65-P65-Q65-R65-S65</f>
        <v>3005.66</v>
      </c>
      <c r="U65" s="31"/>
      <c r="V65" s="45"/>
      <c r="W65" s="45"/>
      <c r="X65" s="67" t="s">
        <v>351</v>
      </c>
      <c r="Z65" s="26" t="s">
        <v>31</v>
      </c>
      <c r="AE65" s="56"/>
      <c r="AF65" s="56"/>
      <c r="AG65" s="56"/>
      <c r="AH65" s="56"/>
    </row>
    <row r="66" spans="2:34" ht="15.75" x14ac:dyDescent="0.25">
      <c r="B66" s="26">
        <v>52</v>
      </c>
      <c r="C66" s="1" t="s">
        <v>121</v>
      </c>
      <c r="D66" s="2" t="s">
        <v>126</v>
      </c>
      <c r="E66" s="2" t="s">
        <v>116</v>
      </c>
      <c r="F66" s="3" t="s">
        <v>37</v>
      </c>
      <c r="G66" s="3" t="s">
        <v>419</v>
      </c>
      <c r="H66" s="3" t="s">
        <v>420</v>
      </c>
      <c r="I66" s="4">
        <v>2293</v>
      </c>
      <c r="J66" s="4">
        <v>40.72</v>
      </c>
      <c r="K66" s="27"/>
      <c r="L66" s="27"/>
      <c r="N66" s="27"/>
      <c r="O66" s="27">
        <f t="shared" si="7"/>
        <v>2333.7199999999998</v>
      </c>
      <c r="P66" s="4"/>
      <c r="T66" s="27">
        <f t="shared" si="8"/>
        <v>2333.7199999999998</v>
      </c>
      <c r="U66" s="31"/>
      <c r="V66" s="21"/>
      <c r="W66" s="9"/>
      <c r="X66" s="67" t="s">
        <v>95</v>
      </c>
      <c r="Z66" s="26" t="s">
        <v>31</v>
      </c>
      <c r="AE66" s="56"/>
      <c r="AF66" s="56"/>
      <c r="AG66" s="56"/>
      <c r="AH66" s="56"/>
    </row>
    <row r="67" spans="2:34" ht="15.75" x14ac:dyDescent="0.25">
      <c r="B67" s="26">
        <v>53</v>
      </c>
      <c r="C67" s="1" t="s">
        <v>124</v>
      </c>
      <c r="D67" s="2" t="s">
        <v>122</v>
      </c>
      <c r="E67" s="2" t="s">
        <v>116</v>
      </c>
      <c r="F67" s="3" t="s">
        <v>37</v>
      </c>
      <c r="G67" s="3" t="s">
        <v>400</v>
      </c>
      <c r="H67" s="3" t="s">
        <v>123</v>
      </c>
      <c r="I67" s="5">
        <v>2402.5</v>
      </c>
      <c r="J67" s="4">
        <v>19.34</v>
      </c>
      <c r="K67" s="27"/>
      <c r="L67" s="27"/>
      <c r="N67" s="27"/>
      <c r="O67" s="27">
        <f t="shared" si="7"/>
        <v>2421.84</v>
      </c>
      <c r="P67" s="4"/>
      <c r="T67" s="27">
        <f t="shared" si="8"/>
        <v>2421.84</v>
      </c>
      <c r="U67" s="31"/>
      <c r="V67" s="21"/>
      <c r="W67" s="9"/>
      <c r="X67" s="26" t="s">
        <v>352</v>
      </c>
      <c r="Z67" s="26" t="s">
        <v>31</v>
      </c>
      <c r="AE67" s="56"/>
      <c r="AF67" s="56"/>
      <c r="AG67" s="56"/>
      <c r="AH67" s="56"/>
    </row>
    <row r="68" spans="2:34" ht="15.75" x14ac:dyDescent="0.25">
      <c r="B68" s="26">
        <v>54</v>
      </c>
      <c r="C68" s="1" t="s">
        <v>125</v>
      </c>
      <c r="D68" s="2" t="s">
        <v>126</v>
      </c>
      <c r="E68" s="2" t="s">
        <v>116</v>
      </c>
      <c r="F68" s="3" t="s">
        <v>37</v>
      </c>
      <c r="G68" s="3" t="s">
        <v>421</v>
      </c>
      <c r="H68" s="3" t="s">
        <v>420</v>
      </c>
      <c r="I68" s="5">
        <v>2293</v>
      </c>
      <c r="J68" s="4">
        <v>40.72</v>
      </c>
      <c r="K68" s="27"/>
      <c r="L68" s="27"/>
      <c r="N68" s="27"/>
      <c r="O68" s="27">
        <f t="shared" si="7"/>
        <v>2333.7199999999998</v>
      </c>
      <c r="P68" s="4"/>
      <c r="T68" s="27">
        <f t="shared" si="8"/>
        <v>2333.7199999999998</v>
      </c>
      <c r="U68" s="31"/>
      <c r="V68" s="21"/>
      <c r="W68" s="9"/>
      <c r="X68" s="67" t="s">
        <v>348</v>
      </c>
      <c r="Z68" s="26" t="s">
        <v>31</v>
      </c>
      <c r="AE68" s="56"/>
      <c r="AF68" s="56"/>
      <c r="AG68" s="56"/>
      <c r="AH68" s="56"/>
    </row>
    <row r="69" spans="2:34" ht="15.75" x14ac:dyDescent="0.25">
      <c r="B69" s="26">
        <v>55</v>
      </c>
      <c r="C69" s="1" t="s">
        <v>117</v>
      </c>
      <c r="D69" s="2" t="s">
        <v>417</v>
      </c>
      <c r="E69" s="2" t="s">
        <v>116</v>
      </c>
      <c r="F69" s="3" t="s">
        <v>37</v>
      </c>
      <c r="G69" s="3" t="s">
        <v>418</v>
      </c>
      <c r="H69" s="3" t="s">
        <v>34</v>
      </c>
      <c r="I69" s="5">
        <v>3096</v>
      </c>
      <c r="J69" s="4"/>
      <c r="K69" s="27"/>
      <c r="L69" s="27"/>
      <c r="N69" s="27"/>
      <c r="O69" s="27">
        <f t="shared" si="7"/>
        <v>3096</v>
      </c>
      <c r="P69" s="4">
        <v>90.34</v>
      </c>
      <c r="T69" s="27">
        <f>+O69-P69-Q69-R69-S69</f>
        <v>3005.66</v>
      </c>
      <c r="U69" s="31"/>
      <c r="V69" s="45"/>
      <c r="W69" s="45"/>
      <c r="X69" s="67" t="s">
        <v>350</v>
      </c>
      <c r="Z69" s="26" t="s">
        <v>31</v>
      </c>
      <c r="AE69" s="56"/>
      <c r="AF69" s="56"/>
      <c r="AG69" s="56"/>
      <c r="AH69" s="56"/>
    </row>
    <row r="70" spans="2:34" ht="15.75" x14ac:dyDescent="0.25">
      <c r="B70" s="26">
        <v>56</v>
      </c>
      <c r="C70" s="1" t="s">
        <v>130</v>
      </c>
      <c r="D70" s="2" t="s">
        <v>67</v>
      </c>
      <c r="E70" s="2" t="s">
        <v>131</v>
      </c>
      <c r="F70" s="3" t="s">
        <v>37</v>
      </c>
      <c r="G70" s="3" t="s">
        <v>293</v>
      </c>
      <c r="H70" s="3" t="s">
        <v>29</v>
      </c>
      <c r="I70" s="5">
        <v>5159.5</v>
      </c>
      <c r="J70" s="4"/>
      <c r="K70" s="27"/>
      <c r="L70" s="27"/>
      <c r="O70" s="27">
        <f t="shared" si="7"/>
        <v>5159.5</v>
      </c>
      <c r="P70" s="4">
        <v>490.17</v>
      </c>
      <c r="T70" s="27">
        <f t="shared" si="8"/>
        <v>4669.33</v>
      </c>
      <c r="U70" s="31"/>
      <c r="V70" s="21"/>
      <c r="W70" s="9"/>
      <c r="X70" s="26" t="s">
        <v>30</v>
      </c>
      <c r="Z70" s="26" t="s">
        <v>31</v>
      </c>
    </row>
    <row r="71" spans="2:34" ht="15.75" x14ac:dyDescent="0.25">
      <c r="B71" s="26">
        <v>57</v>
      </c>
      <c r="C71" s="1" t="s">
        <v>137</v>
      </c>
      <c r="D71" s="2" t="s">
        <v>135</v>
      </c>
      <c r="E71" s="2" t="s">
        <v>136</v>
      </c>
      <c r="F71" s="3" t="s">
        <v>37</v>
      </c>
      <c r="G71" s="3" t="s">
        <v>294</v>
      </c>
      <c r="H71" s="3" t="s">
        <v>78</v>
      </c>
      <c r="I71" s="4">
        <v>4200</v>
      </c>
      <c r="J71" s="4"/>
      <c r="K71" s="27"/>
      <c r="L71" s="27"/>
      <c r="M71" s="27"/>
      <c r="N71" s="27"/>
      <c r="O71" s="27">
        <f t="shared" si="7"/>
        <v>4200</v>
      </c>
      <c r="P71" s="4">
        <v>335.56</v>
      </c>
      <c r="T71" s="27">
        <f t="shared" si="8"/>
        <v>3864.44</v>
      </c>
      <c r="U71" s="31"/>
      <c r="V71" s="3"/>
      <c r="W71" s="3"/>
      <c r="X71" s="26" t="s">
        <v>353</v>
      </c>
      <c r="Z71" s="26" t="s">
        <v>31</v>
      </c>
      <c r="AF71" s="56"/>
      <c r="AH71" s="56"/>
    </row>
    <row r="72" spans="2:34" ht="15.75" x14ac:dyDescent="0.25">
      <c r="B72" s="26">
        <v>58</v>
      </c>
      <c r="C72" s="1" t="s">
        <v>138</v>
      </c>
      <c r="D72" s="2" t="s">
        <v>135</v>
      </c>
      <c r="E72" s="2" t="s">
        <v>139</v>
      </c>
      <c r="F72" s="3" t="s">
        <v>37</v>
      </c>
      <c r="G72" s="3" t="s">
        <v>295</v>
      </c>
      <c r="H72" s="3" t="s">
        <v>78</v>
      </c>
      <c r="I72" s="4">
        <v>4200</v>
      </c>
      <c r="J72" s="4"/>
      <c r="K72" s="27"/>
      <c r="L72" s="27"/>
      <c r="N72" s="54"/>
      <c r="O72" s="27">
        <f t="shared" si="7"/>
        <v>4200</v>
      </c>
      <c r="P72" s="4">
        <v>335.56</v>
      </c>
      <c r="T72" s="27">
        <f t="shared" si="8"/>
        <v>3864.44</v>
      </c>
      <c r="U72" s="31"/>
      <c r="V72" s="3"/>
      <c r="W72" s="45"/>
      <c r="X72" s="26" t="s">
        <v>140</v>
      </c>
      <c r="Z72" s="26" t="s">
        <v>31</v>
      </c>
    </row>
    <row r="73" spans="2:34" ht="15.75" x14ac:dyDescent="0.25">
      <c r="B73" s="26">
        <v>59</v>
      </c>
      <c r="C73" s="1" t="s">
        <v>141</v>
      </c>
      <c r="D73" s="2" t="s">
        <v>142</v>
      </c>
      <c r="E73" s="2" t="s">
        <v>136</v>
      </c>
      <c r="F73" s="3" t="s">
        <v>37</v>
      </c>
      <c r="G73" s="3" t="s">
        <v>296</v>
      </c>
      <c r="H73" s="3" t="s">
        <v>78</v>
      </c>
      <c r="I73" s="5">
        <v>3391.5</v>
      </c>
      <c r="J73" s="4"/>
      <c r="K73" s="27"/>
      <c r="L73" s="27"/>
      <c r="M73" s="27"/>
      <c r="N73" s="27"/>
      <c r="O73" s="27">
        <f t="shared" si="7"/>
        <v>3391.5</v>
      </c>
      <c r="P73" s="4">
        <v>122.49</v>
      </c>
      <c r="T73" s="27">
        <f t="shared" si="8"/>
        <v>3269.01</v>
      </c>
      <c r="U73" s="21"/>
      <c r="V73" s="3"/>
      <c r="W73" s="9"/>
      <c r="X73" s="26" t="s">
        <v>354</v>
      </c>
      <c r="Z73" s="26" t="s">
        <v>31</v>
      </c>
      <c r="AE73" s="56"/>
      <c r="AF73" s="56"/>
      <c r="AG73" s="56"/>
      <c r="AH73" s="56"/>
    </row>
    <row r="74" spans="2:34" ht="15.75" x14ac:dyDescent="0.25">
      <c r="B74" s="26">
        <v>60</v>
      </c>
      <c r="C74" s="1" t="s">
        <v>143</v>
      </c>
      <c r="D74" s="2" t="s">
        <v>144</v>
      </c>
      <c r="E74" s="2" t="s">
        <v>136</v>
      </c>
      <c r="F74" s="3" t="s">
        <v>37</v>
      </c>
      <c r="G74" s="3" t="s">
        <v>297</v>
      </c>
      <c r="H74" s="3" t="s">
        <v>34</v>
      </c>
      <c r="I74" s="5">
        <v>2866.5</v>
      </c>
      <c r="J74" s="4"/>
      <c r="K74" s="27"/>
      <c r="L74" s="27"/>
      <c r="M74" s="27"/>
      <c r="N74" s="27"/>
      <c r="O74" s="27">
        <f t="shared" si="7"/>
        <v>2866.5</v>
      </c>
      <c r="P74" s="4">
        <v>45.12</v>
      </c>
      <c r="T74" s="27">
        <f t="shared" si="8"/>
        <v>2821.38</v>
      </c>
      <c r="U74" s="31"/>
      <c r="V74" s="3"/>
      <c r="W74" s="3"/>
      <c r="X74" s="26" t="s">
        <v>355</v>
      </c>
      <c r="Z74" s="26" t="s">
        <v>31</v>
      </c>
      <c r="AE74" s="56"/>
      <c r="AF74" s="56"/>
      <c r="AG74" s="56"/>
      <c r="AH74" s="56"/>
    </row>
    <row r="75" spans="2:34" ht="15.75" x14ac:dyDescent="0.25">
      <c r="B75" s="26">
        <v>61</v>
      </c>
      <c r="C75" s="1" t="s">
        <v>470</v>
      </c>
      <c r="D75" s="2" t="s">
        <v>144</v>
      </c>
      <c r="E75" s="2" t="s">
        <v>136</v>
      </c>
      <c r="F75" s="3" t="s">
        <v>37</v>
      </c>
      <c r="G75" s="3" t="s">
        <v>471</v>
      </c>
      <c r="H75" s="3" t="s">
        <v>34</v>
      </c>
      <c r="I75" s="5">
        <v>2866.5</v>
      </c>
      <c r="J75" s="4"/>
      <c r="K75" s="27"/>
      <c r="L75" s="27"/>
      <c r="M75" s="27"/>
      <c r="N75" s="27"/>
      <c r="O75" s="27">
        <f t="shared" si="7"/>
        <v>2866.5</v>
      </c>
      <c r="P75" s="4">
        <v>45.12</v>
      </c>
      <c r="T75" s="27">
        <f t="shared" si="8"/>
        <v>2821.38</v>
      </c>
      <c r="U75" s="31"/>
      <c r="V75" s="3"/>
      <c r="W75" s="3"/>
      <c r="X75" s="26" t="s">
        <v>472</v>
      </c>
      <c r="Z75" s="26" t="s">
        <v>31</v>
      </c>
      <c r="AE75" s="56"/>
      <c r="AF75" s="56"/>
      <c r="AG75" s="56"/>
      <c r="AH75" s="56"/>
    </row>
    <row r="76" spans="2:34" ht="15.75" x14ac:dyDescent="0.25">
      <c r="B76" s="26">
        <v>62</v>
      </c>
      <c r="C76" s="1" t="s">
        <v>147</v>
      </c>
      <c r="D76" s="2" t="s">
        <v>144</v>
      </c>
      <c r="E76" s="2" t="s">
        <v>136</v>
      </c>
      <c r="F76" s="3" t="s">
        <v>37</v>
      </c>
      <c r="G76" s="3" t="s">
        <v>298</v>
      </c>
      <c r="H76" s="3" t="s">
        <v>34</v>
      </c>
      <c r="I76" s="5">
        <v>2866.5</v>
      </c>
      <c r="J76" s="4"/>
      <c r="K76" s="27"/>
      <c r="L76" s="27"/>
      <c r="N76" s="27"/>
      <c r="O76" s="27">
        <f t="shared" si="7"/>
        <v>2866.5</v>
      </c>
      <c r="P76" s="4">
        <v>45.12</v>
      </c>
      <c r="T76" s="27">
        <f t="shared" si="8"/>
        <v>2821.38</v>
      </c>
      <c r="U76" s="31"/>
      <c r="V76" s="3"/>
      <c r="W76" s="3"/>
      <c r="X76" s="26" t="s">
        <v>351</v>
      </c>
      <c r="Z76" s="26" t="s">
        <v>31</v>
      </c>
      <c r="AE76" s="56"/>
      <c r="AF76" s="56"/>
      <c r="AG76" s="56"/>
      <c r="AH76" s="56"/>
    </row>
    <row r="77" spans="2:34" ht="15.75" x14ac:dyDescent="0.25">
      <c r="B77" s="26">
        <v>63</v>
      </c>
      <c r="C77" s="1" t="s">
        <v>148</v>
      </c>
      <c r="D77" s="2" t="s">
        <v>144</v>
      </c>
      <c r="E77" s="2" t="s">
        <v>136</v>
      </c>
      <c r="F77" s="3" t="s">
        <v>37</v>
      </c>
      <c r="G77" s="3" t="s">
        <v>299</v>
      </c>
      <c r="H77" s="3" t="s">
        <v>34</v>
      </c>
      <c r="I77" s="5">
        <v>2866.5</v>
      </c>
      <c r="J77" s="4"/>
      <c r="K77" s="27"/>
      <c r="L77" s="27"/>
      <c r="N77" s="27"/>
      <c r="O77" s="27">
        <f t="shared" si="7"/>
        <v>2866.5</v>
      </c>
      <c r="P77" s="4">
        <v>45.12</v>
      </c>
      <c r="T77" s="27">
        <f t="shared" si="8"/>
        <v>2821.38</v>
      </c>
      <c r="U77" s="31"/>
      <c r="V77" s="3"/>
      <c r="W77" s="3"/>
      <c r="X77" s="26" t="s">
        <v>149</v>
      </c>
      <c r="Z77" s="26" t="s">
        <v>31</v>
      </c>
      <c r="AE77" s="56"/>
      <c r="AF77" s="56"/>
      <c r="AG77" s="56"/>
      <c r="AH77" s="56"/>
    </row>
    <row r="78" spans="2:34" ht="15.75" x14ac:dyDescent="0.25">
      <c r="B78" s="26">
        <v>64</v>
      </c>
      <c r="C78" s="1" t="s">
        <v>436</v>
      </c>
      <c r="D78" s="2" t="s">
        <v>144</v>
      </c>
      <c r="E78" s="2" t="s">
        <v>136</v>
      </c>
      <c r="F78" s="3" t="s">
        <v>37</v>
      </c>
      <c r="G78" s="3" t="s">
        <v>517</v>
      </c>
      <c r="H78" s="3" t="s">
        <v>34</v>
      </c>
      <c r="I78" s="5">
        <v>2866.5</v>
      </c>
      <c r="J78" s="4"/>
      <c r="K78" s="27"/>
      <c r="L78" s="27"/>
      <c r="M78" s="54"/>
      <c r="N78" s="27"/>
      <c r="O78" s="27">
        <f t="shared" si="7"/>
        <v>2866.5</v>
      </c>
      <c r="P78" s="4">
        <v>45.12</v>
      </c>
      <c r="T78" s="27">
        <f t="shared" si="8"/>
        <v>2821.38</v>
      </c>
      <c r="U78" s="60"/>
      <c r="V78" s="11"/>
      <c r="W78" s="11"/>
      <c r="X78" s="26" t="s">
        <v>518</v>
      </c>
      <c r="Z78" s="26" t="s">
        <v>31</v>
      </c>
      <c r="AE78" s="56"/>
      <c r="AF78" s="56"/>
      <c r="AG78" s="56"/>
      <c r="AH78" s="56"/>
    </row>
    <row r="79" spans="2:34" ht="15.75" x14ac:dyDescent="0.25">
      <c r="B79" s="26">
        <v>65</v>
      </c>
      <c r="C79" s="1" t="s">
        <v>322</v>
      </c>
      <c r="D79" s="2" t="s">
        <v>397</v>
      </c>
      <c r="E79" s="2" t="s">
        <v>136</v>
      </c>
      <c r="F79" s="3" t="s">
        <v>37</v>
      </c>
      <c r="G79" s="3" t="s">
        <v>300</v>
      </c>
      <c r="H79" s="3" t="s">
        <v>34</v>
      </c>
      <c r="I79" s="5">
        <v>2866.5</v>
      </c>
      <c r="J79" s="4"/>
      <c r="K79" s="27"/>
      <c r="L79" s="27"/>
      <c r="N79" s="27"/>
      <c r="O79" s="27">
        <f t="shared" si="7"/>
        <v>2866.5</v>
      </c>
      <c r="P79" s="4">
        <v>45.12</v>
      </c>
      <c r="T79" s="27">
        <f t="shared" si="8"/>
        <v>2821.38</v>
      </c>
      <c r="U79" s="26"/>
      <c r="V79" s="19"/>
      <c r="W79" s="26"/>
      <c r="X79" s="26" t="s">
        <v>384</v>
      </c>
      <c r="Z79" s="26" t="s">
        <v>31</v>
      </c>
      <c r="AE79" s="56"/>
      <c r="AF79" s="56"/>
      <c r="AG79" s="56"/>
      <c r="AH79" s="56"/>
    </row>
    <row r="80" spans="2:34" ht="15.75" x14ac:dyDescent="0.25">
      <c r="B80" s="26">
        <v>66</v>
      </c>
      <c r="C80" s="1" t="s">
        <v>150</v>
      </c>
      <c r="D80" s="2" t="s">
        <v>146</v>
      </c>
      <c r="E80" s="2" t="s">
        <v>136</v>
      </c>
      <c r="F80" s="3" t="s">
        <v>37</v>
      </c>
      <c r="G80" s="3" t="s">
        <v>301</v>
      </c>
      <c r="H80" s="3" t="s">
        <v>34</v>
      </c>
      <c r="I80" s="4">
        <v>2866.5</v>
      </c>
      <c r="J80" s="4"/>
      <c r="K80" s="27"/>
      <c r="L80" s="27"/>
      <c r="N80" s="27"/>
      <c r="O80" s="27">
        <f t="shared" si="7"/>
        <v>2866.5</v>
      </c>
      <c r="P80" s="4">
        <v>45.12</v>
      </c>
      <c r="T80" s="27">
        <f t="shared" si="8"/>
        <v>2821.38</v>
      </c>
      <c r="U80" s="31"/>
      <c r="V80" s="3"/>
      <c r="W80" s="3"/>
      <c r="X80" s="26" t="s">
        <v>151</v>
      </c>
      <c r="Z80" s="26" t="s">
        <v>31</v>
      </c>
      <c r="AE80" s="56"/>
      <c r="AF80" s="56"/>
      <c r="AG80" s="56"/>
      <c r="AH80" s="56"/>
    </row>
    <row r="81" spans="2:36" ht="15.75" x14ac:dyDescent="0.25">
      <c r="B81" s="26">
        <v>67</v>
      </c>
      <c r="C81" s="1" t="s">
        <v>145</v>
      </c>
      <c r="D81" s="2" t="s">
        <v>146</v>
      </c>
      <c r="E81" s="2" t="s">
        <v>136</v>
      </c>
      <c r="F81" s="3" t="s">
        <v>37</v>
      </c>
      <c r="G81" s="3" t="s">
        <v>302</v>
      </c>
      <c r="H81" s="3" t="s">
        <v>34</v>
      </c>
      <c r="I81" s="5">
        <v>2866.5</v>
      </c>
      <c r="J81" s="4"/>
      <c r="K81" s="27"/>
      <c r="L81" s="27"/>
      <c r="O81" s="27">
        <f t="shared" si="7"/>
        <v>2866.5</v>
      </c>
      <c r="P81" s="4">
        <v>45.12</v>
      </c>
      <c r="T81" s="27">
        <f>+O81-P81-Q81-R81-S81</f>
        <v>2821.38</v>
      </c>
      <c r="U81" s="31"/>
      <c r="V81" s="3"/>
      <c r="W81" s="45"/>
      <c r="X81" s="26" t="s">
        <v>35</v>
      </c>
      <c r="Z81" s="26" t="s">
        <v>31</v>
      </c>
    </row>
    <row r="82" spans="2:36" ht="15.75" x14ac:dyDescent="0.25">
      <c r="B82" s="26">
        <v>68</v>
      </c>
      <c r="C82" s="1" t="s">
        <v>152</v>
      </c>
      <c r="D82" s="2" t="s">
        <v>146</v>
      </c>
      <c r="E82" s="2" t="s">
        <v>136</v>
      </c>
      <c r="F82" s="3" t="s">
        <v>37</v>
      </c>
      <c r="G82" s="3" t="s">
        <v>401</v>
      </c>
      <c r="H82" s="3" t="s">
        <v>34</v>
      </c>
      <c r="I82" s="4">
        <v>2866.5</v>
      </c>
      <c r="J82" s="4"/>
      <c r="K82" s="27"/>
      <c r="L82" s="27"/>
      <c r="O82" s="27">
        <f t="shared" si="7"/>
        <v>2866.5</v>
      </c>
      <c r="P82" s="4">
        <v>45.12</v>
      </c>
      <c r="T82" s="27">
        <f t="shared" si="8"/>
        <v>2821.38</v>
      </c>
      <c r="U82" s="31"/>
      <c r="V82" s="21"/>
      <c r="W82" s="3"/>
      <c r="X82" s="26" t="s">
        <v>30</v>
      </c>
      <c r="Z82" s="26" t="s">
        <v>31</v>
      </c>
    </row>
    <row r="83" spans="2:36" ht="15.75" x14ac:dyDescent="0.25">
      <c r="B83" s="26">
        <v>69</v>
      </c>
      <c r="C83" s="1" t="s">
        <v>153</v>
      </c>
      <c r="D83" s="2" t="s">
        <v>67</v>
      </c>
      <c r="E83" s="2" t="s">
        <v>154</v>
      </c>
      <c r="F83" s="3" t="s">
        <v>37</v>
      </c>
      <c r="G83" s="3" t="s">
        <v>303</v>
      </c>
      <c r="H83" s="3" t="s">
        <v>29</v>
      </c>
      <c r="I83" s="5">
        <v>6933.9</v>
      </c>
      <c r="J83" s="4"/>
      <c r="K83" s="27"/>
      <c r="L83" s="27"/>
      <c r="O83" s="27">
        <f t="shared" si="7"/>
        <v>6933.9</v>
      </c>
      <c r="P83" s="4">
        <v>842.91</v>
      </c>
      <c r="T83" s="27">
        <f t="shared" si="8"/>
        <v>6090.99</v>
      </c>
      <c r="U83" s="31"/>
      <c r="V83" s="9"/>
      <c r="W83" s="9"/>
      <c r="X83" s="26" t="s">
        <v>30</v>
      </c>
      <c r="Z83" s="26" t="s">
        <v>31</v>
      </c>
    </row>
    <row r="84" spans="2:36" ht="15.75" x14ac:dyDescent="0.25">
      <c r="B84" s="26">
        <v>70</v>
      </c>
      <c r="C84" s="1" t="s">
        <v>247</v>
      </c>
      <c r="D84" s="2" t="s">
        <v>33</v>
      </c>
      <c r="E84" s="2" t="s">
        <v>154</v>
      </c>
      <c r="F84" s="3" t="s">
        <v>37</v>
      </c>
      <c r="G84" s="3" t="s">
        <v>372</v>
      </c>
      <c r="H84" s="3" t="s">
        <v>34</v>
      </c>
      <c r="I84" s="8">
        <v>2730</v>
      </c>
      <c r="J84" s="16"/>
      <c r="K84" s="27"/>
      <c r="L84" s="27"/>
      <c r="O84" s="27">
        <f t="shared" si="7"/>
        <v>2730</v>
      </c>
      <c r="P84" s="16">
        <v>30.27</v>
      </c>
      <c r="T84" s="27">
        <f t="shared" si="8"/>
        <v>2699.73</v>
      </c>
      <c r="U84" s="31"/>
      <c r="V84" s="9"/>
      <c r="W84" s="9"/>
      <c r="X84" s="26" t="s">
        <v>248</v>
      </c>
      <c r="Z84" s="26" t="s">
        <v>31</v>
      </c>
      <c r="AD84" s="56"/>
      <c r="AE84" s="56"/>
      <c r="AF84" s="56"/>
      <c r="AG84" s="56"/>
      <c r="AH84" s="56"/>
      <c r="AI84" s="56"/>
      <c r="AJ84" s="56"/>
    </row>
    <row r="85" spans="2:36" ht="15.75" x14ac:dyDescent="0.25">
      <c r="B85" s="26">
        <v>71</v>
      </c>
      <c r="C85" s="1" t="s">
        <v>155</v>
      </c>
      <c r="D85" s="2" t="s">
        <v>251</v>
      </c>
      <c r="E85" s="2" t="s">
        <v>154</v>
      </c>
      <c r="F85" s="3" t="s">
        <v>37</v>
      </c>
      <c r="G85" s="3" t="s">
        <v>304</v>
      </c>
      <c r="H85" s="3" t="s">
        <v>78</v>
      </c>
      <c r="I85" s="16">
        <v>3554.24</v>
      </c>
      <c r="J85" s="16"/>
      <c r="K85" s="27"/>
      <c r="L85" s="27"/>
      <c r="M85" s="46">
        <v>2369.4</v>
      </c>
      <c r="N85" s="27"/>
      <c r="O85" s="27">
        <f t="shared" si="7"/>
        <v>5923.6399999999994</v>
      </c>
      <c r="P85" s="16">
        <v>263.10000000000002</v>
      </c>
      <c r="T85" s="27">
        <f t="shared" si="8"/>
        <v>5660.5399999999991</v>
      </c>
      <c r="U85" s="31"/>
      <c r="V85" s="3"/>
      <c r="W85" s="3"/>
      <c r="X85" s="26" t="s">
        <v>30</v>
      </c>
      <c r="Z85" s="26" t="s">
        <v>31</v>
      </c>
      <c r="AE85" s="56"/>
      <c r="AF85" s="56"/>
      <c r="AG85" s="56"/>
      <c r="AH85" s="56"/>
    </row>
    <row r="86" spans="2:36" ht="15.75" x14ac:dyDescent="0.25">
      <c r="B86" s="26">
        <v>72</v>
      </c>
      <c r="C86" s="1" t="s">
        <v>172</v>
      </c>
      <c r="D86" s="2" t="s">
        <v>251</v>
      </c>
      <c r="E86" s="2" t="s">
        <v>154</v>
      </c>
      <c r="F86" s="3" t="s">
        <v>37</v>
      </c>
      <c r="G86" s="3" t="s">
        <v>312</v>
      </c>
      <c r="H86" s="3" t="s">
        <v>78</v>
      </c>
      <c r="I86" s="5">
        <v>3554.24</v>
      </c>
      <c r="J86" s="4"/>
      <c r="K86" s="27"/>
      <c r="L86" s="27"/>
      <c r="O86" s="27">
        <f t="shared" si="7"/>
        <v>3554.24</v>
      </c>
      <c r="P86" s="4">
        <v>157.9</v>
      </c>
      <c r="T86" s="27">
        <f t="shared" ref="T86:T92" si="9">+O86-P86-Q86-R86-S86</f>
        <v>3396.3399999999997</v>
      </c>
      <c r="U86" s="25"/>
      <c r="V86" s="21"/>
      <c r="W86" s="45"/>
      <c r="X86" s="26" t="s">
        <v>30</v>
      </c>
      <c r="Z86" s="26" t="s">
        <v>31</v>
      </c>
      <c r="AE86" s="56"/>
      <c r="AF86" s="56"/>
      <c r="AG86" s="56"/>
      <c r="AH86" s="56"/>
    </row>
    <row r="87" spans="2:36" ht="15.75" x14ac:dyDescent="0.25">
      <c r="B87" s="26">
        <v>73</v>
      </c>
      <c r="C87" s="1" t="s">
        <v>170</v>
      </c>
      <c r="D87" s="2" t="s">
        <v>252</v>
      </c>
      <c r="E87" s="2" t="s">
        <v>154</v>
      </c>
      <c r="F87" s="3" t="s">
        <v>37</v>
      </c>
      <c r="G87" s="3" t="s">
        <v>313</v>
      </c>
      <c r="H87" s="3" t="s">
        <v>34</v>
      </c>
      <c r="I87" s="5">
        <v>2987.45</v>
      </c>
      <c r="J87" s="4"/>
      <c r="K87" s="27"/>
      <c r="L87" s="27"/>
      <c r="M87" s="26"/>
      <c r="N87" s="27"/>
      <c r="O87" s="27">
        <f t="shared" si="7"/>
        <v>2987.45</v>
      </c>
      <c r="P87" s="4">
        <v>58.28</v>
      </c>
      <c r="Q87" s="26"/>
      <c r="R87" s="26"/>
      <c r="S87" s="26"/>
      <c r="T87" s="27">
        <f t="shared" si="9"/>
        <v>2929.1699999999996</v>
      </c>
      <c r="U87" s="31"/>
      <c r="V87" s="3"/>
      <c r="W87" s="3"/>
      <c r="X87" s="26" t="s">
        <v>356</v>
      </c>
      <c r="Y87" s="26"/>
      <c r="Z87" s="26" t="s">
        <v>31</v>
      </c>
      <c r="AE87" s="56"/>
      <c r="AF87" s="56"/>
      <c r="AG87" s="56"/>
      <c r="AH87" s="56"/>
    </row>
    <row r="88" spans="2:36" ht="15.75" x14ac:dyDescent="0.25">
      <c r="B88" s="26">
        <v>74</v>
      </c>
      <c r="C88" s="1" t="s">
        <v>171</v>
      </c>
      <c r="D88" s="2" t="s">
        <v>252</v>
      </c>
      <c r="E88" s="2" t="s">
        <v>154</v>
      </c>
      <c r="F88" s="3" t="s">
        <v>37</v>
      </c>
      <c r="G88" s="3" t="s">
        <v>314</v>
      </c>
      <c r="H88" s="3" t="s">
        <v>34</v>
      </c>
      <c r="I88" s="5">
        <v>2987.45</v>
      </c>
      <c r="J88" s="4"/>
      <c r="K88" s="27"/>
      <c r="L88" s="27"/>
      <c r="M88" s="26">
        <v>1991.6</v>
      </c>
      <c r="N88" s="27"/>
      <c r="O88" s="27">
        <f t="shared" si="7"/>
        <v>4979.0499999999993</v>
      </c>
      <c r="P88" s="4">
        <v>97.08</v>
      </c>
      <c r="Q88" s="26"/>
      <c r="R88" s="26"/>
      <c r="S88" s="26"/>
      <c r="T88" s="27">
        <f t="shared" si="9"/>
        <v>4881.9699999999993</v>
      </c>
      <c r="U88" s="31"/>
      <c r="V88" s="3"/>
      <c r="W88" s="3"/>
      <c r="X88" s="26" t="s">
        <v>95</v>
      </c>
      <c r="Y88" s="26"/>
      <c r="Z88" s="26" t="s">
        <v>31</v>
      </c>
      <c r="AE88" s="56"/>
      <c r="AF88" s="56"/>
      <c r="AG88" s="56"/>
      <c r="AH88" s="56"/>
      <c r="AI88" s="56"/>
    </row>
    <row r="89" spans="2:36" ht="15.75" x14ac:dyDescent="0.25">
      <c r="B89" s="26">
        <v>75</v>
      </c>
      <c r="C89" s="1" t="s">
        <v>173</v>
      </c>
      <c r="D89" s="1" t="s">
        <v>252</v>
      </c>
      <c r="E89" s="2" t="s">
        <v>154</v>
      </c>
      <c r="F89" s="3" t="s">
        <v>37</v>
      </c>
      <c r="G89" s="3" t="s">
        <v>315</v>
      </c>
      <c r="H89" s="3" t="s">
        <v>34</v>
      </c>
      <c r="I89" s="5">
        <v>2752</v>
      </c>
      <c r="J89" s="4"/>
      <c r="K89" s="27"/>
      <c r="L89" s="27"/>
      <c r="N89" s="27"/>
      <c r="O89" s="27">
        <f t="shared" si="7"/>
        <v>2752</v>
      </c>
      <c r="P89" s="4">
        <v>32.67</v>
      </c>
      <c r="T89" s="27">
        <f t="shared" si="9"/>
        <v>2719.33</v>
      </c>
      <c r="U89" s="31"/>
      <c r="V89" s="45"/>
      <c r="W89" s="45"/>
      <c r="X89" s="26" t="s">
        <v>174</v>
      </c>
      <c r="Z89" s="26" t="s">
        <v>31</v>
      </c>
      <c r="AE89" s="56"/>
      <c r="AF89" s="56"/>
      <c r="AG89" s="56"/>
      <c r="AH89" s="56"/>
    </row>
    <row r="90" spans="2:36" ht="15.75" x14ac:dyDescent="0.25">
      <c r="B90" s="26">
        <v>76</v>
      </c>
      <c r="C90" s="1" t="s">
        <v>165</v>
      </c>
      <c r="D90" s="2" t="s">
        <v>166</v>
      </c>
      <c r="E90" s="2" t="s">
        <v>154</v>
      </c>
      <c r="F90" s="3" t="s">
        <v>37</v>
      </c>
      <c r="G90" s="3" t="s">
        <v>423</v>
      </c>
      <c r="H90" s="3" t="s">
        <v>78</v>
      </c>
      <c r="I90" s="5">
        <v>4177.5</v>
      </c>
      <c r="J90" s="4"/>
      <c r="K90" s="27"/>
      <c r="L90" s="27"/>
      <c r="O90" s="27">
        <f t="shared" si="7"/>
        <v>4177.5</v>
      </c>
      <c r="P90" s="4">
        <v>333.11</v>
      </c>
      <c r="T90" s="27">
        <f t="shared" si="9"/>
        <v>3844.39</v>
      </c>
      <c r="U90" s="31"/>
      <c r="V90" s="21"/>
      <c r="W90" s="45"/>
      <c r="X90" s="26" t="s">
        <v>167</v>
      </c>
      <c r="Z90" s="26" t="s">
        <v>31</v>
      </c>
    </row>
    <row r="91" spans="2:36" ht="15.75" x14ac:dyDescent="0.25">
      <c r="B91" s="26">
        <v>77</v>
      </c>
      <c r="C91" s="1" t="s">
        <v>331</v>
      </c>
      <c r="D91" s="2" t="s">
        <v>166</v>
      </c>
      <c r="E91" s="2" t="s">
        <v>154</v>
      </c>
      <c r="F91" s="3" t="s">
        <v>37</v>
      </c>
      <c r="G91" s="3" t="s">
        <v>424</v>
      </c>
      <c r="H91" s="3" t="s">
        <v>78</v>
      </c>
      <c r="I91" s="5">
        <v>4177.5</v>
      </c>
      <c r="J91" s="4"/>
      <c r="K91" s="27"/>
      <c r="L91" s="27"/>
      <c r="O91" s="27">
        <f t="shared" si="7"/>
        <v>4177.5</v>
      </c>
      <c r="P91" s="4">
        <v>333.11</v>
      </c>
      <c r="T91" s="27">
        <f t="shared" si="9"/>
        <v>3844.39</v>
      </c>
      <c r="U91" s="31"/>
      <c r="V91" s="21"/>
      <c r="W91" s="45"/>
      <c r="X91" s="26" t="s">
        <v>357</v>
      </c>
      <c r="Z91" s="26" t="s">
        <v>31</v>
      </c>
    </row>
    <row r="92" spans="2:36" ht="15.75" x14ac:dyDescent="0.25">
      <c r="B92" s="26">
        <v>78</v>
      </c>
      <c r="C92" s="1" t="s">
        <v>161</v>
      </c>
      <c r="D92" s="2" t="s">
        <v>410</v>
      </c>
      <c r="E92" s="2" t="s">
        <v>154</v>
      </c>
      <c r="F92" s="3" t="s">
        <v>37</v>
      </c>
      <c r="G92" s="3" t="s">
        <v>305</v>
      </c>
      <c r="H92" s="3" t="s">
        <v>34</v>
      </c>
      <c r="I92" s="5">
        <v>3391.5</v>
      </c>
      <c r="J92" s="4"/>
      <c r="K92" s="27"/>
      <c r="L92" s="27"/>
      <c r="M92" s="26"/>
      <c r="N92" s="27"/>
      <c r="O92" s="27">
        <f t="shared" si="7"/>
        <v>3391.5</v>
      </c>
      <c r="P92" s="4">
        <v>122.49</v>
      </c>
      <c r="Q92" s="26"/>
      <c r="R92" s="26"/>
      <c r="S92" s="26"/>
      <c r="T92" s="27">
        <f t="shared" si="9"/>
        <v>3269.01</v>
      </c>
      <c r="U92" s="31"/>
      <c r="V92" s="3"/>
      <c r="W92" s="3"/>
      <c r="X92" s="26" t="s">
        <v>351</v>
      </c>
      <c r="Y92" s="26"/>
      <c r="Z92" s="26" t="s">
        <v>31</v>
      </c>
      <c r="AE92" s="56"/>
      <c r="AF92" s="56"/>
      <c r="AG92" s="56"/>
      <c r="AH92" s="56"/>
    </row>
    <row r="93" spans="2:36" ht="15.75" x14ac:dyDescent="0.25">
      <c r="B93" s="26">
        <v>79</v>
      </c>
      <c r="C93" s="1" t="s">
        <v>156</v>
      </c>
      <c r="D93" s="2" t="s">
        <v>157</v>
      </c>
      <c r="E93" s="2" t="s">
        <v>154</v>
      </c>
      <c r="F93" s="3" t="s">
        <v>37</v>
      </c>
      <c r="G93" s="3" t="s">
        <v>425</v>
      </c>
      <c r="H93" s="3" t="s">
        <v>123</v>
      </c>
      <c r="I93" s="5">
        <v>2987.45</v>
      </c>
      <c r="J93" s="4"/>
      <c r="K93" s="27"/>
      <c r="L93" s="27"/>
      <c r="M93" s="26"/>
      <c r="N93" s="27"/>
      <c r="O93" s="27">
        <f t="shared" si="7"/>
        <v>2987.45</v>
      </c>
      <c r="P93" s="16">
        <v>58.28</v>
      </c>
      <c r="Q93" s="26"/>
      <c r="R93" s="26"/>
      <c r="S93" s="26"/>
      <c r="T93" s="27">
        <f t="shared" si="8"/>
        <v>2929.1699999999996</v>
      </c>
      <c r="U93" s="31"/>
      <c r="V93" s="3"/>
      <c r="W93" s="3"/>
      <c r="X93" s="26" t="s">
        <v>348</v>
      </c>
      <c r="Y93" s="26"/>
      <c r="Z93" s="26" t="s">
        <v>31</v>
      </c>
      <c r="AE93" s="56"/>
      <c r="AF93" s="56"/>
      <c r="AG93" s="56"/>
      <c r="AH93" s="56"/>
    </row>
    <row r="94" spans="2:36" ht="15.75" x14ac:dyDescent="0.25">
      <c r="B94" s="26">
        <v>80</v>
      </c>
      <c r="C94" s="1" t="s">
        <v>158</v>
      </c>
      <c r="D94" s="2" t="s">
        <v>157</v>
      </c>
      <c r="E94" s="2" t="s">
        <v>154</v>
      </c>
      <c r="F94" s="3" t="s">
        <v>37</v>
      </c>
      <c r="G94" s="3" t="s">
        <v>426</v>
      </c>
      <c r="H94" s="3" t="s">
        <v>123</v>
      </c>
      <c r="I94" s="4">
        <v>2987.45</v>
      </c>
      <c r="J94" s="4"/>
      <c r="K94" s="27"/>
      <c r="L94" s="27"/>
      <c r="N94" s="27"/>
      <c r="O94" s="27">
        <f t="shared" si="7"/>
        <v>2987.45</v>
      </c>
      <c r="P94" s="4">
        <v>58.28</v>
      </c>
      <c r="T94" s="27">
        <f>+O94-P94-Q94-R94-S94</f>
        <v>2929.1699999999996</v>
      </c>
      <c r="U94" s="31"/>
      <c r="V94" s="3"/>
      <c r="W94" s="3"/>
      <c r="X94" s="26" t="s">
        <v>341</v>
      </c>
      <c r="Z94" s="26" t="s">
        <v>31</v>
      </c>
      <c r="AE94" s="56"/>
      <c r="AF94" s="56"/>
      <c r="AG94" s="56"/>
      <c r="AH94" s="56"/>
    </row>
    <row r="95" spans="2:36" ht="15.75" x14ac:dyDescent="0.25">
      <c r="B95" s="26">
        <v>81</v>
      </c>
      <c r="C95" s="1" t="s">
        <v>220</v>
      </c>
      <c r="D95" s="2" t="s">
        <v>391</v>
      </c>
      <c r="E95" s="2" t="s">
        <v>154</v>
      </c>
      <c r="F95" s="3" t="s">
        <v>37</v>
      </c>
      <c r="G95" s="3" t="s">
        <v>427</v>
      </c>
      <c r="H95" s="3" t="s">
        <v>420</v>
      </c>
      <c r="I95" s="5">
        <v>2752</v>
      </c>
      <c r="J95" s="4"/>
      <c r="K95" s="27"/>
      <c r="L95" s="27"/>
      <c r="M95" s="26">
        <v>1834.6</v>
      </c>
      <c r="N95" s="27"/>
      <c r="O95" s="27">
        <f t="shared" si="7"/>
        <v>4586.6000000000004</v>
      </c>
      <c r="P95" s="16">
        <v>54.37</v>
      </c>
      <c r="Q95" s="26"/>
      <c r="R95" s="26"/>
      <c r="S95" s="26"/>
      <c r="T95" s="27">
        <f t="shared" si="8"/>
        <v>4532.2300000000005</v>
      </c>
      <c r="U95" s="26"/>
      <c r="V95" s="50"/>
      <c r="W95" s="26"/>
      <c r="X95" s="26" t="s">
        <v>384</v>
      </c>
      <c r="Y95" s="26"/>
      <c r="Z95" s="26"/>
      <c r="AE95" s="56"/>
      <c r="AF95" s="56"/>
      <c r="AG95" s="56"/>
      <c r="AH95" s="56"/>
    </row>
    <row r="96" spans="2:36" ht="15.75" x14ac:dyDescent="0.25">
      <c r="B96" s="26">
        <v>82</v>
      </c>
      <c r="C96" s="1" t="s">
        <v>159</v>
      </c>
      <c r="D96" s="2" t="s">
        <v>411</v>
      </c>
      <c r="E96" s="2" t="s">
        <v>154</v>
      </c>
      <c r="F96" s="3" t="s">
        <v>37</v>
      </c>
      <c r="G96" s="3" t="s">
        <v>428</v>
      </c>
      <c r="H96" s="3" t="s">
        <v>429</v>
      </c>
      <c r="I96" s="4">
        <v>2000</v>
      </c>
      <c r="J96" s="4">
        <v>73.42</v>
      </c>
      <c r="K96" s="27"/>
      <c r="L96" s="27"/>
      <c r="N96" s="27"/>
      <c r="O96" s="27">
        <f t="shared" si="7"/>
        <v>2073.42</v>
      </c>
      <c r="P96" s="4"/>
      <c r="T96" s="27">
        <f>+O96-P96-Q96-R96-S96</f>
        <v>2073.42</v>
      </c>
      <c r="U96" s="31"/>
      <c r="V96" s="3"/>
      <c r="W96" s="3"/>
      <c r="X96" s="26" t="s">
        <v>160</v>
      </c>
      <c r="Z96" s="26" t="s">
        <v>31</v>
      </c>
      <c r="AD96" s="56"/>
      <c r="AE96" s="56"/>
      <c r="AF96" s="56"/>
      <c r="AG96" s="56"/>
      <c r="AH96" s="56"/>
    </row>
    <row r="97" spans="2:34" ht="15.75" x14ac:dyDescent="0.25">
      <c r="B97" s="26">
        <v>83</v>
      </c>
      <c r="C97" s="1" t="s">
        <v>164</v>
      </c>
      <c r="D97" s="2" t="s">
        <v>413</v>
      </c>
      <c r="E97" s="2" t="s">
        <v>154</v>
      </c>
      <c r="F97" s="3" t="s">
        <v>37</v>
      </c>
      <c r="G97" s="3" t="s">
        <v>308</v>
      </c>
      <c r="H97" s="3" t="s">
        <v>34</v>
      </c>
      <c r="I97" s="5">
        <v>2402.5</v>
      </c>
      <c r="J97" s="4">
        <v>19.34</v>
      </c>
      <c r="K97" s="27"/>
      <c r="L97" s="27"/>
      <c r="N97" s="27"/>
      <c r="O97" s="27">
        <f t="shared" si="7"/>
        <v>2421.84</v>
      </c>
      <c r="P97" s="4"/>
      <c r="T97" s="27">
        <f t="shared" si="8"/>
        <v>2421.84</v>
      </c>
      <c r="U97" s="31"/>
      <c r="V97" s="55"/>
      <c r="W97" s="9"/>
      <c r="X97" s="46" t="s">
        <v>359</v>
      </c>
      <c r="Z97" s="26" t="s">
        <v>31</v>
      </c>
      <c r="AE97" s="56"/>
      <c r="AF97" s="56"/>
      <c r="AG97" s="56"/>
      <c r="AH97" s="56"/>
    </row>
    <row r="98" spans="2:34" ht="15.75" x14ac:dyDescent="0.25">
      <c r="B98" s="26">
        <v>84</v>
      </c>
      <c r="C98" s="1" t="s">
        <v>224</v>
      </c>
      <c r="D98" s="2" t="s">
        <v>395</v>
      </c>
      <c r="E98" s="2" t="s">
        <v>154</v>
      </c>
      <c r="F98" s="3" t="s">
        <v>37</v>
      </c>
      <c r="G98" s="3" t="s">
        <v>309</v>
      </c>
      <c r="H98" s="3" t="s">
        <v>34</v>
      </c>
      <c r="I98" s="5">
        <v>2402.5</v>
      </c>
      <c r="J98" s="4">
        <v>19.34</v>
      </c>
      <c r="K98" s="27"/>
      <c r="L98" s="27"/>
      <c r="O98" s="27">
        <f t="shared" si="7"/>
        <v>2421.84</v>
      </c>
      <c r="P98" s="4"/>
      <c r="T98" s="27">
        <f t="shared" si="8"/>
        <v>2421.84</v>
      </c>
      <c r="U98" s="60"/>
      <c r="V98" s="19"/>
      <c r="W98" s="26"/>
      <c r="X98" s="46" t="s">
        <v>384</v>
      </c>
      <c r="Z98" s="26"/>
    </row>
    <row r="99" spans="2:34" ht="15.75" x14ac:dyDescent="0.25">
      <c r="B99" s="26">
        <v>85</v>
      </c>
      <c r="C99" s="1" t="s">
        <v>169</v>
      </c>
      <c r="D99" s="2" t="s">
        <v>414</v>
      </c>
      <c r="E99" s="2" t="s">
        <v>154</v>
      </c>
      <c r="F99" s="3" t="s">
        <v>37</v>
      </c>
      <c r="G99" s="3" t="s">
        <v>310</v>
      </c>
      <c r="H99" s="3" t="s">
        <v>34</v>
      </c>
      <c r="I99" s="4">
        <v>2987.45</v>
      </c>
      <c r="J99" s="4"/>
      <c r="K99" s="27"/>
      <c r="L99" s="27"/>
      <c r="O99" s="27">
        <f t="shared" si="7"/>
        <v>2987.45</v>
      </c>
      <c r="P99" s="4">
        <v>58.28</v>
      </c>
      <c r="T99" s="27">
        <f t="shared" si="8"/>
        <v>2929.1699999999996</v>
      </c>
      <c r="U99" s="31"/>
      <c r="V99" s="9"/>
      <c r="W99" s="9"/>
      <c r="X99" s="26" t="s">
        <v>30</v>
      </c>
      <c r="Z99" s="26" t="s">
        <v>31</v>
      </c>
    </row>
    <row r="100" spans="2:34" ht="15.75" x14ac:dyDescent="0.25">
      <c r="B100" s="26">
        <v>86</v>
      </c>
      <c r="C100" s="1" t="s">
        <v>329</v>
      </c>
      <c r="D100" s="2" t="s">
        <v>398</v>
      </c>
      <c r="E100" s="2" t="s">
        <v>154</v>
      </c>
      <c r="F100" s="3" t="s">
        <v>37</v>
      </c>
      <c r="G100" s="3" t="s">
        <v>402</v>
      </c>
      <c r="H100" s="3" t="s">
        <v>34</v>
      </c>
      <c r="I100" s="4">
        <v>2000</v>
      </c>
      <c r="J100" s="4">
        <v>73.42</v>
      </c>
      <c r="K100" s="27"/>
      <c r="L100" s="27"/>
      <c r="O100" s="27">
        <f t="shared" si="7"/>
        <v>2073.42</v>
      </c>
      <c r="P100" s="4"/>
      <c r="T100" s="27">
        <f t="shared" si="8"/>
        <v>2073.42</v>
      </c>
      <c r="U100" s="26"/>
      <c r="V100" s="1"/>
      <c r="W100" s="26"/>
      <c r="X100" s="26" t="s">
        <v>384</v>
      </c>
      <c r="Z100" s="26"/>
    </row>
    <row r="101" spans="2:34" ht="15.75" x14ac:dyDescent="0.25">
      <c r="B101" s="26">
        <v>87</v>
      </c>
      <c r="C101" s="1" t="s">
        <v>318</v>
      </c>
      <c r="D101" s="2" t="s">
        <v>396</v>
      </c>
      <c r="E101" s="2" t="s">
        <v>154</v>
      </c>
      <c r="F101" s="3" t="s">
        <v>37</v>
      </c>
      <c r="G101" s="3" t="s">
        <v>371</v>
      </c>
      <c r="H101" s="3" t="s">
        <v>34</v>
      </c>
      <c r="I101" s="28">
        <v>1483.21</v>
      </c>
      <c r="J101" s="28">
        <v>118.49</v>
      </c>
      <c r="K101" s="27"/>
      <c r="L101" s="27"/>
      <c r="O101" s="27">
        <f t="shared" si="7"/>
        <v>1601.7</v>
      </c>
      <c r="P101" s="4"/>
      <c r="T101" s="27">
        <f t="shared" si="8"/>
        <v>1601.7</v>
      </c>
      <c r="U101" s="26"/>
      <c r="V101" s="19"/>
      <c r="W101" s="26"/>
      <c r="X101" s="26" t="s">
        <v>384</v>
      </c>
      <c r="Z101" s="26" t="s">
        <v>31</v>
      </c>
    </row>
    <row r="102" spans="2:34" ht="15.75" x14ac:dyDescent="0.25">
      <c r="B102" s="26">
        <v>88</v>
      </c>
      <c r="C102" s="1" t="s">
        <v>433</v>
      </c>
      <c r="D102" s="1" t="s">
        <v>392</v>
      </c>
      <c r="E102" s="2" t="s">
        <v>154</v>
      </c>
      <c r="F102" s="3" t="s">
        <v>37</v>
      </c>
      <c r="G102" s="3" t="s">
        <v>311</v>
      </c>
      <c r="H102" s="3" t="s">
        <v>34</v>
      </c>
      <c r="I102" s="5">
        <v>2752</v>
      </c>
      <c r="J102" s="4"/>
      <c r="K102" s="27"/>
      <c r="L102" s="27"/>
      <c r="O102" s="27">
        <f t="shared" si="7"/>
        <v>2752</v>
      </c>
      <c r="P102" s="4">
        <v>32.67</v>
      </c>
      <c r="T102" s="27">
        <f t="shared" si="8"/>
        <v>2719.33</v>
      </c>
      <c r="U102" s="31"/>
      <c r="V102" s="21"/>
      <c r="W102" s="45"/>
      <c r="X102" s="26" t="s">
        <v>30</v>
      </c>
      <c r="Z102" s="26" t="s">
        <v>31</v>
      </c>
    </row>
    <row r="103" spans="2:34" ht="15.75" x14ac:dyDescent="0.25">
      <c r="B103" s="26">
        <v>89</v>
      </c>
      <c r="C103" s="1" t="s">
        <v>175</v>
      </c>
      <c r="D103" s="2" t="s">
        <v>176</v>
      </c>
      <c r="E103" s="2" t="s">
        <v>154</v>
      </c>
      <c r="F103" s="3" t="s">
        <v>37</v>
      </c>
      <c r="G103" s="3" t="s">
        <v>403</v>
      </c>
      <c r="H103" s="3" t="s">
        <v>78</v>
      </c>
      <c r="I103" s="5">
        <v>3096</v>
      </c>
      <c r="J103" s="4"/>
      <c r="K103" s="27"/>
      <c r="L103" s="27"/>
      <c r="N103" s="27"/>
      <c r="O103" s="27">
        <f t="shared" si="7"/>
        <v>3096</v>
      </c>
      <c r="P103" s="4">
        <v>90.34</v>
      </c>
      <c r="T103" s="27">
        <f t="shared" si="8"/>
        <v>3005.66</v>
      </c>
      <c r="U103" s="31"/>
      <c r="V103" s="3"/>
      <c r="W103" s="3"/>
      <c r="X103" s="26" t="s">
        <v>351</v>
      </c>
      <c r="Z103" s="26" t="s">
        <v>31</v>
      </c>
      <c r="AE103" s="56"/>
      <c r="AF103" s="56"/>
      <c r="AG103" s="56"/>
      <c r="AH103" s="56"/>
    </row>
    <row r="104" spans="2:34" ht="15.75" x14ac:dyDescent="0.25">
      <c r="B104" s="26">
        <v>90</v>
      </c>
      <c r="C104" s="1" t="s">
        <v>163</v>
      </c>
      <c r="D104" s="2" t="s">
        <v>412</v>
      </c>
      <c r="E104" s="2" t="s">
        <v>154</v>
      </c>
      <c r="F104" s="3" t="s">
        <v>37</v>
      </c>
      <c r="G104" s="3" t="s">
        <v>307</v>
      </c>
      <c r="H104" s="3" t="s">
        <v>34</v>
      </c>
      <c r="I104" s="5">
        <v>3554.24</v>
      </c>
      <c r="J104" s="16"/>
      <c r="K104" s="27"/>
      <c r="L104" s="27"/>
      <c r="N104" s="27"/>
      <c r="O104" s="27">
        <f t="shared" si="7"/>
        <v>3554.24</v>
      </c>
      <c r="P104" s="16">
        <v>157.9</v>
      </c>
      <c r="T104" s="27">
        <f>+O104-P104-Q104-R104-S104</f>
        <v>3396.3399999999997</v>
      </c>
      <c r="U104" s="31"/>
      <c r="V104" s="3"/>
      <c r="W104" s="3"/>
      <c r="X104" s="46" t="s">
        <v>181</v>
      </c>
      <c r="Z104" s="26" t="s">
        <v>31</v>
      </c>
      <c r="AE104" s="56"/>
      <c r="AF104" s="56"/>
      <c r="AG104" s="56"/>
      <c r="AH104" s="56"/>
    </row>
    <row r="105" spans="2:34" ht="15.75" x14ac:dyDescent="0.25">
      <c r="B105" s="26">
        <v>91</v>
      </c>
      <c r="C105" s="1" t="s">
        <v>182</v>
      </c>
      <c r="D105" s="2" t="s">
        <v>177</v>
      </c>
      <c r="E105" s="2" t="s">
        <v>154</v>
      </c>
      <c r="F105" s="3" t="s">
        <v>37</v>
      </c>
      <c r="G105" s="3" t="s">
        <v>409</v>
      </c>
      <c r="H105" s="3" t="s">
        <v>34</v>
      </c>
      <c r="I105" s="5">
        <v>3096</v>
      </c>
      <c r="J105" s="26"/>
      <c r="K105" s="27"/>
      <c r="L105" s="27"/>
      <c r="M105" s="26"/>
      <c r="N105" s="27"/>
      <c r="O105" s="27">
        <f t="shared" si="7"/>
        <v>3096</v>
      </c>
      <c r="P105" s="4">
        <v>90.34</v>
      </c>
      <c r="Q105" s="27"/>
      <c r="R105" s="27"/>
      <c r="S105" s="27"/>
      <c r="T105" s="27">
        <f>+O105-P105-Q105-R105-S105</f>
        <v>3005.66</v>
      </c>
      <c r="U105" s="31"/>
      <c r="V105" s="21"/>
      <c r="W105" s="45"/>
      <c r="X105" s="26" t="s">
        <v>95</v>
      </c>
      <c r="Y105" s="26"/>
      <c r="Z105" s="26" t="s">
        <v>31</v>
      </c>
      <c r="AE105" s="56"/>
      <c r="AF105" s="56"/>
      <c r="AG105" s="56"/>
      <c r="AH105" s="56"/>
    </row>
    <row r="106" spans="2:34" ht="15.75" x14ac:dyDescent="0.25">
      <c r="B106" s="26">
        <v>92</v>
      </c>
      <c r="C106" s="1" t="s">
        <v>162</v>
      </c>
      <c r="D106" s="2" t="s">
        <v>179</v>
      </c>
      <c r="E106" s="2" t="s">
        <v>154</v>
      </c>
      <c r="F106" s="3" t="s">
        <v>37</v>
      </c>
      <c r="G106" s="3" t="s">
        <v>306</v>
      </c>
      <c r="H106" s="3" t="s">
        <v>34</v>
      </c>
      <c r="I106" s="5">
        <v>2987.45</v>
      </c>
      <c r="J106" s="4"/>
      <c r="K106" s="27"/>
      <c r="L106" s="27"/>
      <c r="M106" s="26"/>
      <c r="N106" s="27"/>
      <c r="O106" s="27">
        <f t="shared" si="7"/>
        <v>2987.45</v>
      </c>
      <c r="P106" s="4">
        <v>58.28</v>
      </c>
      <c r="Q106" s="26"/>
      <c r="R106" s="26"/>
      <c r="S106" s="26"/>
      <c r="T106" s="27">
        <f>+O106-P106-Q106-R106-S106</f>
        <v>2929.1699999999996</v>
      </c>
      <c r="U106" s="31"/>
      <c r="V106" s="45"/>
      <c r="W106" s="3"/>
      <c r="X106" s="46" t="s">
        <v>358</v>
      </c>
      <c r="Z106" s="26" t="s">
        <v>31</v>
      </c>
      <c r="AE106" s="56"/>
      <c r="AF106" s="56"/>
      <c r="AG106" s="56"/>
      <c r="AH106" s="56"/>
    </row>
    <row r="107" spans="2:34" ht="15.75" x14ac:dyDescent="0.25">
      <c r="B107" s="26">
        <v>93</v>
      </c>
      <c r="C107" s="1" t="s">
        <v>180</v>
      </c>
      <c r="D107" s="2" t="s">
        <v>179</v>
      </c>
      <c r="E107" s="2" t="s">
        <v>154</v>
      </c>
      <c r="F107" s="3" t="s">
        <v>37</v>
      </c>
      <c r="G107" s="3" t="s">
        <v>405</v>
      </c>
      <c r="H107" s="3" t="s">
        <v>34</v>
      </c>
      <c r="I107" s="5">
        <v>2866.5</v>
      </c>
      <c r="J107" s="4"/>
      <c r="K107" s="27"/>
      <c r="L107" s="27"/>
      <c r="N107" s="27"/>
      <c r="O107" s="27">
        <f t="shared" si="7"/>
        <v>2866.5</v>
      </c>
      <c r="P107" s="4">
        <v>45.12</v>
      </c>
      <c r="T107" s="27">
        <f>+O107-P107-Q107-R107-S107</f>
        <v>2821.38</v>
      </c>
      <c r="U107" s="31"/>
      <c r="V107" s="45"/>
      <c r="W107" s="9"/>
      <c r="X107" s="26" t="s">
        <v>181</v>
      </c>
      <c r="Z107" s="26" t="s">
        <v>31</v>
      </c>
      <c r="AE107" s="56"/>
      <c r="AF107" s="56"/>
      <c r="AG107" s="56"/>
      <c r="AH107" s="56"/>
    </row>
    <row r="108" spans="2:34" ht="15.75" x14ac:dyDescent="0.25">
      <c r="B108" s="26">
        <v>94</v>
      </c>
      <c r="C108" s="1" t="s">
        <v>178</v>
      </c>
      <c r="D108" s="2" t="s">
        <v>394</v>
      </c>
      <c r="E108" s="2" t="s">
        <v>154</v>
      </c>
      <c r="F108" s="3" t="s">
        <v>37</v>
      </c>
      <c r="G108" s="3" t="s">
        <v>404</v>
      </c>
      <c r="H108" s="3" t="s">
        <v>34</v>
      </c>
      <c r="I108" s="5">
        <v>2752</v>
      </c>
      <c r="J108" s="4"/>
      <c r="K108" s="27"/>
      <c r="L108" s="27"/>
      <c r="N108" s="27"/>
      <c r="O108" s="27">
        <f t="shared" si="7"/>
        <v>2752</v>
      </c>
      <c r="P108" s="4">
        <v>32.67</v>
      </c>
      <c r="T108" s="27">
        <f t="shared" si="8"/>
        <v>2719.33</v>
      </c>
      <c r="U108" s="31"/>
      <c r="V108" s="45"/>
      <c r="W108" s="9"/>
      <c r="X108" s="26" t="s">
        <v>160</v>
      </c>
      <c r="Z108" s="26" t="s">
        <v>31</v>
      </c>
      <c r="AE108" s="56"/>
      <c r="AF108" s="56"/>
      <c r="AG108" s="56"/>
      <c r="AH108" s="56"/>
    </row>
    <row r="109" spans="2:34" ht="15.75" x14ac:dyDescent="0.25">
      <c r="B109" s="26">
        <v>95</v>
      </c>
      <c r="C109" s="1" t="s">
        <v>223</v>
      </c>
      <c r="D109" s="2" t="s">
        <v>394</v>
      </c>
      <c r="E109" s="2" t="s">
        <v>154</v>
      </c>
      <c r="F109" s="3" t="s">
        <v>37</v>
      </c>
      <c r="G109" s="3" t="s">
        <v>406</v>
      </c>
      <c r="H109" s="3" t="s">
        <v>34</v>
      </c>
      <c r="I109" s="5">
        <v>2752</v>
      </c>
      <c r="J109" s="4"/>
      <c r="K109" s="27"/>
      <c r="L109" s="27"/>
      <c r="N109" s="27"/>
      <c r="O109" s="27">
        <f t="shared" si="7"/>
        <v>2752</v>
      </c>
      <c r="P109" s="4">
        <v>32.67</v>
      </c>
      <c r="T109" s="27">
        <f t="shared" si="8"/>
        <v>2719.33</v>
      </c>
      <c r="U109" s="26"/>
      <c r="V109" s="50"/>
      <c r="W109" s="26"/>
      <c r="X109" s="26" t="s">
        <v>384</v>
      </c>
      <c r="Z109" s="26"/>
      <c r="AE109" s="56"/>
      <c r="AF109" s="56"/>
      <c r="AG109" s="56"/>
      <c r="AH109" s="56"/>
    </row>
    <row r="110" spans="2:34" ht="15.75" x14ac:dyDescent="0.25">
      <c r="B110" s="26">
        <v>96</v>
      </c>
      <c r="C110" s="1" t="s">
        <v>316</v>
      </c>
      <c r="D110" s="2" t="s">
        <v>394</v>
      </c>
      <c r="E110" s="2" t="s">
        <v>154</v>
      </c>
      <c r="F110" s="3" t="s">
        <v>37</v>
      </c>
      <c r="G110" s="3" t="s">
        <v>407</v>
      </c>
      <c r="H110" s="3" t="s">
        <v>34</v>
      </c>
      <c r="I110" s="5">
        <v>2752</v>
      </c>
      <c r="J110" s="4"/>
      <c r="K110" s="27"/>
      <c r="L110" s="27"/>
      <c r="N110" s="27"/>
      <c r="O110" s="27">
        <f t="shared" si="7"/>
        <v>2752</v>
      </c>
      <c r="P110" s="4">
        <v>32.67</v>
      </c>
      <c r="T110" s="27">
        <f t="shared" si="8"/>
        <v>2719.33</v>
      </c>
      <c r="U110" s="26"/>
      <c r="V110" s="19"/>
      <c r="W110" s="26"/>
      <c r="X110" s="26" t="s">
        <v>384</v>
      </c>
      <c r="Z110" s="26"/>
      <c r="AE110" s="56"/>
      <c r="AF110" s="56"/>
      <c r="AG110" s="56"/>
      <c r="AH110" s="56"/>
    </row>
    <row r="111" spans="2:34" ht="15.75" x14ac:dyDescent="0.25">
      <c r="B111" s="26">
        <v>97</v>
      </c>
      <c r="C111" s="1" t="s">
        <v>346</v>
      </c>
      <c r="D111" s="2" t="s">
        <v>399</v>
      </c>
      <c r="E111" s="2" t="s">
        <v>154</v>
      </c>
      <c r="F111" s="3" t="s">
        <v>37</v>
      </c>
      <c r="G111" s="3" t="s">
        <v>408</v>
      </c>
      <c r="H111" s="3" t="s">
        <v>34</v>
      </c>
      <c r="I111" s="5">
        <v>2293</v>
      </c>
      <c r="J111" s="4">
        <v>40.72</v>
      </c>
      <c r="K111" s="27"/>
      <c r="L111" s="27"/>
      <c r="N111" s="27"/>
      <c r="O111" s="27">
        <f t="shared" si="7"/>
        <v>2333.7199999999998</v>
      </c>
      <c r="P111" s="4"/>
      <c r="T111" s="27">
        <f t="shared" si="8"/>
        <v>2333.7199999999998</v>
      </c>
      <c r="U111" s="26"/>
      <c r="V111" s="1"/>
      <c r="W111" s="26"/>
      <c r="X111" s="26" t="s">
        <v>384</v>
      </c>
      <c r="Z111" s="26"/>
      <c r="AE111" s="56"/>
      <c r="AF111" s="56"/>
      <c r="AG111" s="56"/>
      <c r="AH111" s="56"/>
    </row>
    <row r="112" spans="2:34" ht="15.75" x14ac:dyDescent="0.25">
      <c r="B112" s="26"/>
      <c r="C112" s="44" t="s">
        <v>183</v>
      </c>
      <c r="I112" s="42">
        <f>SUM(I60:I111)</f>
        <v>161689.03</v>
      </c>
      <c r="J112" s="42">
        <f>SUM(J60:J111)</f>
        <v>445.51</v>
      </c>
      <c r="K112" s="42">
        <v>0</v>
      </c>
      <c r="L112" s="42">
        <f>SUM(L60:L111)</f>
        <v>0</v>
      </c>
      <c r="M112" s="42">
        <f>SUM(M60:M111)</f>
        <v>6195.6</v>
      </c>
      <c r="N112" s="42">
        <v>0</v>
      </c>
      <c r="O112" s="42">
        <f>SUM(O60:O111)</f>
        <v>168330.14000000004</v>
      </c>
      <c r="P112" s="42">
        <f>SUM(P60:P111)</f>
        <v>5781.7899999999972</v>
      </c>
      <c r="Q112" s="42">
        <f t="shared" ref="Q112:S112" si="10">SUM(Q60:Q111)</f>
        <v>0</v>
      </c>
      <c r="R112" s="42">
        <f t="shared" si="10"/>
        <v>0</v>
      </c>
      <c r="S112" s="42">
        <f t="shared" si="10"/>
        <v>0</v>
      </c>
      <c r="T112" s="42">
        <f>SUM(T60:T111)</f>
        <v>162548.34999999995</v>
      </c>
      <c r="U112" s="68"/>
    </row>
    <row r="113" spans="2:32" x14ac:dyDescent="0.25">
      <c r="I113" s="54"/>
      <c r="J113" s="54"/>
      <c r="O113" s="54"/>
      <c r="T113" s="54"/>
    </row>
    <row r="114" spans="2:32" ht="15.75" x14ac:dyDescent="0.25">
      <c r="I114" s="42">
        <f>SUM(I112+I57+I49+I35)</f>
        <v>471701.68</v>
      </c>
      <c r="J114" s="42">
        <f>SUM(J112+J57+J49+J35)</f>
        <v>535.78</v>
      </c>
      <c r="K114" s="42">
        <f>K112+K57+K49+K35</f>
        <v>0</v>
      </c>
      <c r="L114" s="42">
        <f>L112+L57+L49+L35</f>
        <v>0</v>
      </c>
      <c r="M114" s="42">
        <f t="shared" ref="M114:T114" si="11">SUM(M112+M57+M49+M35)</f>
        <v>6195.6</v>
      </c>
      <c r="N114" s="42">
        <f t="shared" si="11"/>
        <v>0</v>
      </c>
      <c r="O114" s="42">
        <f t="shared" si="11"/>
        <v>478433.06000000006</v>
      </c>
      <c r="P114" s="42">
        <f t="shared" si="11"/>
        <v>46176.479999999989</v>
      </c>
      <c r="Q114" s="42">
        <f t="shared" si="11"/>
        <v>0</v>
      </c>
      <c r="R114" s="42">
        <f t="shared" si="11"/>
        <v>0</v>
      </c>
      <c r="S114" s="42">
        <f t="shared" si="11"/>
        <v>0</v>
      </c>
      <c r="T114" s="42">
        <f t="shared" si="11"/>
        <v>432256.57999999996</v>
      </c>
    </row>
    <row r="117" spans="2:32" ht="15.75" x14ac:dyDescent="0.25">
      <c r="O117" s="27"/>
    </row>
    <row r="119" spans="2:32" ht="15.75" x14ac:dyDescent="0.25">
      <c r="D119" s="69" t="s">
        <v>184</v>
      </c>
      <c r="E119" s="69"/>
      <c r="H119" s="69" t="s">
        <v>185</v>
      </c>
      <c r="I119" s="69"/>
      <c r="J119" s="69"/>
      <c r="K119" s="69"/>
      <c r="O119" s="69" t="s">
        <v>186</v>
      </c>
      <c r="P119" s="69"/>
      <c r="Q119" s="69"/>
      <c r="R119" s="69"/>
    </row>
    <row r="120" spans="2:32" ht="15.75" x14ac:dyDescent="0.25">
      <c r="D120" s="69" t="s">
        <v>26</v>
      </c>
      <c r="E120" s="69"/>
      <c r="H120" s="69" t="s">
        <v>89</v>
      </c>
      <c r="I120" s="69"/>
      <c r="J120" s="69"/>
      <c r="K120" s="69"/>
      <c r="O120" s="69" t="s">
        <v>43</v>
      </c>
      <c r="P120" s="69"/>
      <c r="Q120" s="69"/>
      <c r="R120" s="69"/>
    </row>
    <row r="123" spans="2:32" ht="15.75" x14ac:dyDescent="0.25">
      <c r="B123" s="61" t="s">
        <v>0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70"/>
    </row>
    <row r="124" spans="2:32" ht="15.75" x14ac:dyDescent="0.25">
      <c r="B124" s="61" t="s">
        <v>501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70"/>
    </row>
    <row r="125" spans="2:32" ht="15.75" x14ac:dyDescent="0.25">
      <c r="B125" s="61" t="s">
        <v>187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70"/>
    </row>
    <row r="126" spans="2:32" ht="15.75" x14ac:dyDescent="0.25"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</row>
    <row r="127" spans="2:32" ht="15.75" x14ac:dyDescent="0.25">
      <c r="B127" s="43" t="s">
        <v>188</v>
      </c>
      <c r="C127" s="43" t="s">
        <v>2</v>
      </c>
      <c r="D127" s="36" t="s">
        <v>3</v>
      </c>
      <c r="E127" s="36" t="s">
        <v>4</v>
      </c>
      <c r="F127" s="37" t="s">
        <v>5</v>
      </c>
      <c r="G127" s="37" t="s">
        <v>6</v>
      </c>
      <c r="H127" s="43" t="s">
        <v>189</v>
      </c>
      <c r="I127" s="38" t="s">
        <v>8</v>
      </c>
      <c r="J127" s="38" t="s">
        <v>9</v>
      </c>
      <c r="K127" s="38" t="s">
        <v>10</v>
      </c>
      <c r="L127" s="36" t="s">
        <v>11</v>
      </c>
      <c r="M127" s="36" t="s">
        <v>12</v>
      </c>
      <c r="N127" s="37" t="s">
        <v>13</v>
      </c>
      <c r="O127" s="37" t="s">
        <v>14</v>
      </c>
      <c r="P127" s="37" t="s">
        <v>15</v>
      </c>
      <c r="Q127" s="37" t="s">
        <v>16</v>
      </c>
      <c r="R127" s="37" t="s">
        <v>17</v>
      </c>
      <c r="S127" s="37" t="s">
        <v>18</v>
      </c>
      <c r="T127" s="39" t="s">
        <v>19</v>
      </c>
      <c r="U127" s="40"/>
      <c r="V127" s="43"/>
      <c r="W127" s="43"/>
      <c r="X127" s="43" t="s">
        <v>21</v>
      </c>
      <c r="Z127" s="43" t="s">
        <v>22</v>
      </c>
      <c r="AA127" s="43" t="s">
        <v>23</v>
      </c>
      <c r="AC127" s="43"/>
      <c r="AD127" s="43"/>
      <c r="AE127" s="43"/>
      <c r="AF127" s="43"/>
    </row>
    <row r="128" spans="2:32" ht="15.75" x14ac:dyDescent="0.25">
      <c r="B128" s="58"/>
      <c r="C128" s="58"/>
      <c r="D128" s="32"/>
      <c r="E128" s="32"/>
      <c r="F128" s="33"/>
      <c r="G128" s="33"/>
      <c r="H128" s="58"/>
      <c r="I128" s="23"/>
      <c r="J128" s="23"/>
      <c r="K128" s="23"/>
      <c r="L128" s="22"/>
      <c r="M128" s="22"/>
      <c r="N128" s="21"/>
      <c r="O128" s="21"/>
      <c r="P128" s="21"/>
      <c r="Q128" s="21"/>
      <c r="R128" s="21"/>
      <c r="S128" s="21"/>
      <c r="T128" s="24"/>
      <c r="U128" s="29"/>
    </row>
    <row r="129" spans="2:32" ht="15.75" x14ac:dyDescent="0.25">
      <c r="B129" s="26">
        <v>1</v>
      </c>
      <c r="C129" s="1" t="s">
        <v>194</v>
      </c>
      <c r="D129" s="28" t="s">
        <v>191</v>
      </c>
      <c r="E129" s="28" t="s">
        <v>192</v>
      </c>
      <c r="F129" s="1" t="s">
        <v>193</v>
      </c>
      <c r="G129" s="1"/>
      <c r="H129" s="1"/>
      <c r="I129" s="28">
        <v>1323</v>
      </c>
      <c r="J129" s="28">
        <v>128.75</v>
      </c>
      <c r="K129" s="34"/>
      <c r="L129" s="34"/>
      <c r="O129" s="34">
        <f t="shared" ref="O129:O141" si="12">SUM(I129:N129)</f>
        <v>1451.75</v>
      </c>
      <c r="P129" s="28"/>
      <c r="T129" s="27">
        <f t="shared" ref="T129:T141" si="13">+O129-P129-Q129-R129-S129</f>
        <v>1451.75</v>
      </c>
      <c r="V129" s="26"/>
      <c r="Z129" s="26" t="s">
        <v>31</v>
      </c>
      <c r="AC129" s="56"/>
      <c r="AD129" s="56"/>
      <c r="AE129" s="56"/>
      <c r="AF129" s="56"/>
    </row>
    <row r="130" spans="2:32" ht="15.75" x14ac:dyDescent="0.25">
      <c r="B130" s="26">
        <v>2</v>
      </c>
      <c r="C130" s="1" t="s">
        <v>195</v>
      </c>
      <c r="D130" s="28" t="s">
        <v>191</v>
      </c>
      <c r="E130" s="28" t="s">
        <v>192</v>
      </c>
      <c r="F130" s="1" t="s">
        <v>193</v>
      </c>
      <c r="G130" s="1"/>
      <c r="H130" s="1"/>
      <c r="I130" s="28">
        <v>2025</v>
      </c>
      <c r="J130" s="28">
        <v>71.819999999999993</v>
      </c>
      <c r="K130" s="34"/>
      <c r="L130" s="34"/>
      <c r="O130" s="34">
        <f t="shared" si="12"/>
        <v>2096.8200000000002</v>
      </c>
      <c r="P130" s="28"/>
      <c r="T130" s="27">
        <f t="shared" si="13"/>
        <v>2096.8200000000002</v>
      </c>
      <c r="V130" s="52"/>
      <c r="Z130" s="26" t="s">
        <v>31</v>
      </c>
      <c r="AC130" s="56"/>
      <c r="AD130" s="56"/>
      <c r="AE130" s="56"/>
      <c r="AF130" s="56"/>
    </row>
    <row r="131" spans="2:32" ht="15.75" x14ac:dyDescent="0.25">
      <c r="B131" s="26">
        <v>3</v>
      </c>
      <c r="C131" s="1" t="s">
        <v>196</v>
      </c>
      <c r="D131" s="28" t="s">
        <v>191</v>
      </c>
      <c r="E131" s="28" t="s">
        <v>192</v>
      </c>
      <c r="F131" s="1" t="s">
        <v>193</v>
      </c>
      <c r="G131" s="1"/>
      <c r="H131" s="1"/>
      <c r="I131" s="28">
        <v>2531</v>
      </c>
      <c r="J131" s="28">
        <v>6.38</v>
      </c>
      <c r="K131" s="34"/>
      <c r="L131" s="34"/>
      <c r="O131" s="34">
        <f t="shared" si="12"/>
        <v>2537.38</v>
      </c>
      <c r="P131" s="28"/>
      <c r="T131" s="27">
        <f t="shared" si="13"/>
        <v>2537.38</v>
      </c>
      <c r="V131" s="26"/>
      <c r="Z131" s="26" t="s">
        <v>31</v>
      </c>
      <c r="AC131" s="56"/>
      <c r="AD131" s="56"/>
      <c r="AE131" s="56"/>
      <c r="AF131" s="56"/>
    </row>
    <row r="132" spans="2:32" ht="15.75" x14ac:dyDescent="0.25">
      <c r="B132" s="26">
        <v>4</v>
      </c>
      <c r="C132" s="1" t="s">
        <v>197</v>
      </c>
      <c r="D132" s="28" t="s">
        <v>191</v>
      </c>
      <c r="E132" s="28" t="s">
        <v>192</v>
      </c>
      <c r="F132" s="1" t="s">
        <v>193</v>
      </c>
      <c r="G132" s="1"/>
      <c r="H132" s="1"/>
      <c r="I132" s="28">
        <v>1747.2</v>
      </c>
      <c r="J132" s="28">
        <v>89.6</v>
      </c>
      <c r="K132" s="34"/>
      <c r="L132" s="34"/>
      <c r="N132" s="26"/>
      <c r="O132" s="34">
        <f t="shared" si="12"/>
        <v>1836.8</v>
      </c>
      <c r="P132" s="28"/>
      <c r="Q132" s="26"/>
      <c r="T132" s="27">
        <f t="shared" si="13"/>
        <v>1836.8</v>
      </c>
      <c r="V132" s="52"/>
      <c r="Z132" s="26" t="s">
        <v>31</v>
      </c>
      <c r="AC132" s="56"/>
      <c r="AD132" s="56"/>
      <c r="AE132" s="56"/>
      <c r="AF132" s="56"/>
    </row>
    <row r="133" spans="2:32" ht="15.75" x14ac:dyDescent="0.25">
      <c r="B133" s="26">
        <v>5</v>
      </c>
      <c r="C133" s="1" t="s">
        <v>198</v>
      </c>
      <c r="D133" s="28" t="s">
        <v>191</v>
      </c>
      <c r="E133" s="28" t="s">
        <v>192</v>
      </c>
      <c r="F133" s="1" t="s">
        <v>193</v>
      </c>
      <c r="G133" s="1"/>
      <c r="H133" s="1"/>
      <c r="I133" s="28">
        <v>1651.2</v>
      </c>
      <c r="J133" s="28">
        <v>107.74</v>
      </c>
      <c r="K133" s="34"/>
      <c r="L133" s="34"/>
      <c r="O133" s="34">
        <f t="shared" si="12"/>
        <v>1758.94</v>
      </c>
      <c r="P133" s="28"/>
      <c r="Q133" s="26"/>
      <c r="T133" s="27">
        <f t="shared" si="13"/>
        <v>1758.94</v>
      </c>
      <c r="V133" s="52"/>
      <c r="W133" s="26"/>
      <c r="Z133" s="26" t="s">
        <v>31</v>
      </c>
      <c r="AC133" s="56"/>
      <c r="AD133" s="56"/>
      <c r="AE133" s="56"/>
      <c r="AF133" s="56"/>
    </row>
    <row r="134" spans="2:32" ht="15.75" x14ac:dyDescent="0.25">
      <c r="B134" s="26">
        <v>6</v>
      </c>
      <c r="C134" s="1" t="s">
        <v>454</v>
      </c>
      <c r="D134" s="28" t="s">
        <v>191</v>
      </c>
      <c r="E134" s="28" t="s">
        <v>192</v>
      </c>
      <c r="F134" s="1" t="s">
        <v>193</v>
      </c>
      <c r="G134" s="1"/>
      <c r="H134" s="1"/>
      <c r="I134" s="28">
        <v>1834.4</v>
      </c>
      <c r="J134" s="28">
        <v>84.02</v>
      </c>
      <c r="K134" s="34"/>
      <c r="L134" s="34"/>
      <c r="O134" s="34">
        <f t="shared" si="12"/>
        <v>1918.42</v>
      </c>
      <c r="P134" s="28"/>
      <c r="Q134" s="26"/>
      <c r="T134" s="27">
        <f t="shared" si="13"/>
        <v>1918.42</v>
      </c>
      <c r="V134" s="26"/>
      <c r="W134" s="26"/>
      <c r="Z134" s="26" t="s">
        <v>31</v>
      </c>
      <c r="AC134" s="56"/>
      <c r="AD134" s="56"/>
      <c r="AE134" s="56"/>
      <c r="AF134" s="56"/>
    </row>
    <row r="135" spans="2:32" ht="15.75" x14ac:dyDescent="0.25">
      <c r="B135" s="26">
        <v>7</v>
      </c>
      <c r="C135" s="1" t="s">
        <v>199</v>
      </c>
      <c r="D135" s="28" t="s">
        <v>191</v>
      </c>
      <c r="E135" s="28" t="s">
        <v>192</v>
      </c>
      <c r="F135" s="1" t="s">
        <v>193</v>
      </c>
      <c r="G135" s="1"/>
      <c r="H135" s="1"/>
      <c r="I135" s="28">
        <v>2100</v>
      </c>
      <c r="J135" s="28">
        <v>67.02</v>
      </c>
      <c r="K135" s="34"/>
      <c r="L135" s="34"/>
      <c r="M135" s="26"/>
      <c r="N135" s="26"/>
      <c r="O135" s="34">
        <f t="shared" si="12"/>
        <v>2167.02</v>
      </c>
      <c r="P135" s="28"/>
      <c r="Q135" s="26"/>
      <c r="T135" s="27">
        <f t="shared" si="13"/>
        <v>2167.02</v>
      </c>
      <c r="V135" s="26"/>
      <c r="W135" s="26"/>
      <c r="Z135" s="26" t="s">
        <v>31</v>
      </c>
      <c r="AC135" s="56"/>
      <c r="AD135" s="56"/>
      <c r="AE135" s="56"/>
      <c r="AF135" s="56"/>
    </row>
    <row r="136" spans="2:32" ht="15.75" x14ac:dyDescent="0.25">
      <c r="B136" s="26">
        <v>8</v>
      </c>
      <c r="C136" s="1" t="s">
        <v>200</v>
      </c>
      <c r="D136" s="28" t="s">
        <v>191</v>
      </c>
      <c r="E136" s="28" t="s">
        <v>192</v>
      </c>
      <c r="F136" s="1" t="s">
        <v>193</v>
      </c>
      <c r="G136" s="1"/>
      <c r="H136" s="1"/>
      <c r="I136" s="28">
        <v>1834.4</v>
      </c>
      <c r="J136" s="28">
        <v>84.02</v>
      </c>
      <c r="K136" s="34"/>
      <c r="L136" s="34"/>
      <c r="O136" s="34">
        <f t="shared" si="12"/>
        <v>1918.42</v>
      </c>
      <c r="P136" s="28"/>
      <c r="Q136" s="26"/>
      <c r="T136" s="27">
        <f t="shared" si="13"/>
        <v>1918.42</v>
      </c>
      <c r="V136" s="26"/>
      <c r="W136" s="26"/>
      <c r="Z136" s="26" t="s">
        <v>31</v>
      </c>
      <c r="AC136" s="56"/>
      <c r="AD136" s="56"/>
      <c r="AE136" s="56"/>
      <c r="AF136" s="56"/>
    </row>
    <row r="137" spans="2:32" ht="15.75" x14ac:dyDescent="0.25">
      <c r="B137" s="26">
        <v>9</v>
      </c>
      <c r="C137" s="1" t="s">
        <v>201</v>
      </c>
      <c r="D137" s="28" t="s">
        <v>191</v>
      </c>
      <c r="E137" s="28" t="s">
        <v>192</v>
      </c>
      <c r="F137" s="1" t="s">
        <v>193</v>
      </c>
      <c r="G137" s="1"/>
      <c r="H137" s="1"/>
      <c r="I137" s="28">
        <v>2795</v>
      </c>
      <c r="J137" s="28"/>
      <c r="K137" s="34"/>
      <c r="L137" s="34"/>
      <c r="O137" s="34">
        <f t="shared" si="12"/>
        <v>2795</v>
      </c>
      <c r="P137" s="28">
        <v>37.340000000000003</v>
      </c>
      <c r="Q137" s="26"/>
      <c r="T137" s="27">
        <f t="shared" si="13"/>
        <v>2757.66</v>
      </c>
      <c r="V137" s="26"/>
      <c r="W137" s="26"/>
      <c r="Z137" s="26" t="s">
        <v>31</v>
      </c>
      <c r="AC137" s="56"/>
      <c r="AD137" s="56"/>
      <c r="AE137" s="56"/>
      <c r="AF137" s="56"/>
    </row>
    <row r="138" spans="2:32" ht="15.75" x14ac:dyDescent="0.25">
      <c r="B138" s="26">
        <v>10</v>
      </c>
      <c r="C138" s="1" t="s">
        <v>202</v>
      </c>
      <c r="D138" s="28" t="s">
        <v>191</v>
      </c>
      <c r="E138" s="28" t="s">
        <v>192</v>
      </c>
      <c r="F138" s="1" t="s">
        <v>193</v>
      </c>
      <c r="G138" s="1"/>
      <c r="H138" s="1"/>
      <c r="I138" s="28">
        <v>2969.75</v>
      </c>
      <c r="J138" s="28"/>
      <c r="K138" s="34"/>
      <c r="L138" s="34"/>
      <c r="M138" s="26"/>
      <c r="N138" s="26"/>
      <c r="O138" s="34">
        <f t="shared" si="12"/>
        <v>2969.75</v>
      </c>
      <c r="P138" s="28">
        <v>56.36</v>
      </c>
      <c r="T138" s="27">
        <f t="shared" si="13"/>
        <v>2913.39</v>
      </c>
      <c r="V138" s="26"/>
      <c r="W138" s="26"/>
      <c r="Z138" s="26" t="s">
        <v>31</v>
      </c>
      <c r="AC138" s="56"/>
      <c r="AD138" s="56"/>
      <c r="AE138" s="56"/>
      <c r="AF138" s="56"/>
    </row>
    <row r="139" spans="2:32" ht="15.75" x14ac:dyDescent="0.25">
      <c r="B139" s="26">
        <v>11</v>
      </c>
      <c r="C139" s="1" t="s">
        <v>203</v>
      </c>
      <c r="D139" s="28" t="s">
        <v>191</v>
      </c>
      <c r="E139" s="28" t="s">
        <v>192</v>
      </c>
      <c r="F139" s="1" t="s">
        <v>193</v>
      </c>
      <c r="G139" s="1"/>
      <c r="H139" s="1"/>
      <c r="I139" s="28">
        <v>1440</v>
      </c>
      <c r="J139" s="28">
        <v>121.26</v>
      </c>
      <c r="K139" s="34"/>
      <c r="L139" s="34"/>
      <c r="M139" s="26"/>
      <c r="N139" s="26"/>
      <c r="O139" s="34">
        <f t="shared" si="12"/>
        <v>1561.26</v>
      </c>
      <c r="P139" s="28"/>
      <c r="T139" s="27">
        <f t="shared" si="13"/>
        <v>1561.26</v>
      </c>
      <c r="V139" s="26"/>
      <c r="Z139" s="26" t="s">
        <v>31</v>
      </c>
      <c r="AC139" s="56"/>
      <c r="AD139" s="56"/>
      <c r="AE139" s="56"/>
      <c r="AF139" s="56"/>
    </row>
    <row r="140" spans="2:32" ht="15.75" x14ac:dyDescent="0.25">
      <c r="B140" s="26">
        <v>12</v>
      </c>
      <c r="C140" s="1" t="s">
        <v>204</v>
      </c>
      <c r="D140" s="28" t="s">
        <v>191</v>
      </c>
      <c r="E140" s="28" t="s">
        <v>192</v>
      </c>
      <c r="F140" s="1" t="s">
        <v>193</v>
      </c>
      <c r="G140" s="1"/>
      <c r="H140" s="1"/>
      <c r="I140" s="27">
        <v>3554.25</v>
      </c>
      <c r="J140" s="27"/>
      <c r="K140" s="34"/>
      <c r="L140" s="34"/>
      <c r="M140" s="26"/>
      <c r="N140" s="26"/>
      <c r="O140" s="34">
        <f t="shared" si="12"/>
        <v>3554.25</v>
      </c>
      <c r="P140" s="27">
        <v>157.9</v>
      </c>
      <c r="T140" s="27">
        <f t="shared" si="13"/>
        <v>3396.35</v>
      </c>
      <c r="V140" s="26"/>
      <c r="W140" s="26"/>
      <c r="Z140" s="26" t="s">
        <v>31</v>
      </c>
      <c r="AC140" s="56"/>
      <c r="AD140" s="56"/>
      <c r="AE140" s="56"/>
      <c r="AF140" s="56"/>
    </row>
    <row r="141" spans="2:32" ht="15.75" x14ac:dyDescent="0.25">
      <c r="B141" s="26">
        <v>13</v>
      </c>
      <c r="C141" s="1" t="s">
        <v>205</v>
      </c>
      <c r="D141" s="28" t="s">
        <v>191</v>
      </c>
      <c r="E141" s="28" t="s">
        <v>192</v>
      </c>
      <c r="F141" s="1" t="s">
        <v>193</v>
      </c>
      <c r="G141" s="1"/>
      <c r="H141" s="1"/>
      <c r="I141" s="27">
        <v>3096</v>
      </c>
      <c r="J141" s="27"/>
      <c r="K141" s="34"/>
      <c r="L141" s="34"/>
      <c r="M141" s="26"/>
      <c r="N141" s="26"/>
      <c r="O141" s="34">
        <f t="shared" si="12"/>
        <v>3096</v>
      </c>
      <c r="P141" s="27">
        <v>90.34</v>
      </c>
      <c r="T141" s="27">
        <f t="shared" si="13"/>
        <v>3005.66</v>
      </c>
      <c r="V141" s="26"/>
      <c r="Z141" s="26" t="s">
        <v>31</v>
      </c>
      <c r="AC141" s="56"/>
      <c r="AD141" s="56"/>
      <c r="AE141" s="56"/>
      <c r="AF141" s="71"/>
    </row>
    <row r="142" spans="2:32" ht="15.75" x14ac:dyDescent="0.25">
      <c r="C142" s="15" t="s">
        <v>206</v>
      </c>
      <c r="D142" s="28"/>
      <c r="E142" s="27"/>
      <c r="F142" s="27"/>
      <c r="G142" s="1"/>
      <c r="H142" s="1"/>
      <c r="I142" s="35">
        <f>SUM(I129:I141)</f>
        <v>28901.199999999997</v>
      </c>
      <c r="J142" s="35">
        <f>SUM(J129:J141)</f>
        <v>760.6099999999999</v>
      </c>
      <c r="K142" s="35">
        <f>SUM(K129:K141)</f>
        <v>0</v>
      </c>
      <c r="L142" s="35">
        <v>0</v>
      </c>
      <c r="M142" s="35">
        <f t="shared" ref="M142:S142" si="14">SUM(M129:M141)</f>
        <v>0</v>
      </c>
      <c r="N142" s="35">
        <f t="shared" si="14"/>
        <v>0</v>
      </c>
      <c r="O142" s="35">
        <f>SUM(O129:O141)</f>
        <v>29661.81</v>
      </c>
      <c r="P142" s="35">
        <f>SUM(P129:P141)</f>
        <v>341.94000000000005</v>
      </c>
      <c r="Q142" s="35">
        <f t="shared" si="14"/>
        <v>0</v>
      </c>
      <c r="R142" s="35">
        <f t="shared" si="14"/>
        <v>0</v>
      </c>
      <c r="S142" s="35">
        <f t="shared" si="14"/>
        <v>0</v>
      </c>
      <c r="T142" s="35">
        <f>SUM(T129:T141)</f>
        <v>29319.869999999995</v>
      </c>
      <c r="AF142" s="71"/>
    </row>
    <row r="143" spans="2:32" ht="15.75" x14ac:dyDescent="0.25">
      <c r="C143" s="15"/>
      <c r="D143" s="28"/>
      <c r="E143" s="27"/>
      <c r="F143" s="27"/>
      <c r="G143" s="1"/>
      <c r="H143" s="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AF143" s="71"/>
    </row>
    <row r="144" spans="2:32" ht="15.75" x14ac:dyDescent="0.25">
      <c r="C144" s="15"/>
      <c r="D144" s="28"/>
      <c r="E144" s="27"/>
      <c r="F144" s="27"/>
      <c r="G144" s="1"/>
      <c r="H144" s="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AF144" s="71"/>
    </row>
    <row r="145" spans="2:32" ht="15.75" x14ac:dyDescent="0.25">
      <c r="C145" s="15"/>
      <c r="D145" s="28"/>
      <c r="E145" s="27"/>
      <c r="F145" s="27"/>
      <c r="G145" s="1"/>
      <c r="H145" s="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AF145" s="71"/>
    </row>
    <row r="146" spans="2:32" ht="15.75" x14ac:dyDescent="0.25">
      <c r="C146" s="15"/>
      <c r="D146" s="28"/>
      <c r="E146" s="27"/>
      <c r="F146" s="27"/>
      <c r="G146" s="1"/>
      <c r="H146" s="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AF146" s="71"/>
    </row>
    <row r="147" spans="2:32" ht="15.75" x14ac:dyDescent="0.25">
      <c r="C147" s="15"/>
      <c r="D147" s="28"/>
      <c r="E147" s="27"/>
      <c r="F147" s="27"/>
      <c r="G147" s="1"/>
      <c r="H147" s="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AF147" s="71"/>
    </row>
    <row r="148" spans="2:32" ht="15.75" x14ac:dyDescent="0.25">
      <c r="C148" s="15"/>
      <c r="D148" s="28"/>
      <c r="E148" s="27"/>
      <c r="F148" s="27"/>
      <c r="G148" s="1"/>
      <c r="H148" s="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AF148" s="71"/>
    </row>
    <row r="149" spans="2:32" ht="15.75" x14ac:dyDescent="0.25">
      <c r="C149" s="15"/>
      <c r="D149" s="69" t="s">
        <v>184</v>
      </c>
      <c r="E149" s="69"/>
      <c r="H149" s="69" t="s">
        <v>185</v>
      </c>
      <c r="I149" s="69"/>
      <c r="J149" s="69"/>
      <c r="K149" s="69"/>
      <c r="O149" s="69" t="s">
        <v>186</v>
      </c>
      <c r="P149" s="69"/>
      <c r="Q149" s="69"/>
      <c r="R149" s="69"/>
      <c r="S149" s="35"/>
      <c r="T149" s="35"/>
      <c r="AF149" s="71"/>
    </row>
    <row r="150" spans="2:32" ht="15.75" x14ac:dyDescent="0.25">
      <c r="C150" s="15"/>
      <c r="D150" s="69" t="s">
        <v>26</v>
      </c>
      <c r="E150" s="69"/>
      <c r="H150" s="69" t="s">
        <v>89</v>
      </c>
      <c r="I150" s="69"/>
      <c r="J150" s="69"/>
      <c r="K150" s="69"/>
      <c r="O150" s="69" t="s">
        <v>43</v>
      </c>
      <c r="P150" s="69"/>
      <c r="Q150" s="69"/>
      <c r="R150" s="69"/>
      <c r="S150" s="35"/>
      <c r="T150" s="35"/>
      <c r="AF150" s="71"/>
    </row>
    <row r="151" spans="2:32" ht="15.75" x14ac:dyDescent="0.25">
      <c r="C151" s="15"/>
      <c r="D151" s="28"/>
      <c r="E151" s="27"/>
      <c r="F151" s="27"/>
      <c r="G151" s="1"/>
      <c r="H151" s="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AF151" s="71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1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1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</row>
    <row r="155" spans="2:32" ht="15.75" x14ac:dyDescent="0.25">
      <c r="B155" s="61" t="s">
        <v>0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70"/>
    </row>
    <row r="156" spans="2:32" ht="15.75" x14ac:dyDescent="0.25">
      <c r="B156" s="61" t="s">
        <v>501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70"/>
    </row>
    <row r="157" spans="2:32" ht="15.75" x14ac:dyDescent="0.25">
      <c r="B157" s="61" t="s">
        <v>207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70"/>
    </row>
    <row r="158" spans="2:32" ht="15.75" x14ac:dyDescent="0.25">
      <c r="C158" s="1"/>
      <c r="D158" s="28"/>
      <c r="E158" s="27"/>
      <c r="F158" s="27"/>
      <c r="G158" s="1"/>
      <c r="H158" s="1"/>
      <c r="I158" s="1"/>
      <c r="J158" s="1"/>
      <c r="K158" s="1"/>
      <c r="L158" s="34"/>
      <c r="M158" s="26"/>
      <c r="N158" s="26"/>
      <c r="O158" s="1"/>
    </row>
    <row r="159" spans="2:32" ht="15.75" x14ac:dyDescent="0.25">
      <c r="B159" s="43" t="s">
        <v>188</v>
      </c>
      <c r="C159" s="15" t="s">
        <v>2</v>
      </c>
      <c r="D159" s="41" t="s">
        <v>3</v>
      </c>
      <c r="E159" s="42" t="s">
        <v>4</v>
      </c>
      <c r="F159" s="42" t="s">
        <v>5</v>
      </c>
      <c r="G159" s="15" t="s">
        <v>6</v>
      </c>
      <c r="H159" s="15" t="s">
        <v>7</v>
      </c>
      <c r="I159" s="15" t="s">
        <v>8</v>
      </c>
      <c r="J159" s="15" t="s">
        <v>9</v>
      </c>
      <c r="K159" s="15" t="s">
        <v>10</v>
      </c>
      <c r="L159" s="35" t="s">
        <v>11</v>
      </c>
      <c r="M159" s="43" t="s">
        <v>12</v>
      </c>
      <c r="N159" s="43" t="s">
        <v>13</v>
      </c>
      <c r="O159" s="15" t="s">
        <v>14</v>
      </c>
      <c r="P159" s="43" t="s">
        <v>15</v>
      </c>
      <c r="Q159" s="43" t="s">
        <v>16</v>
      </c>
      <c r="R159" s="43" t="s">
        <v>17</v>
      </c>
      <c r="S159" s="43" t="s">
        <v>18</v>
      </c>
      <c r="T159" s="43" t="s">
        <v>19</v>
      </c>
      <c r="U159" s="63"/>
      <c r="V159" s="43"/>
      <c r="W159" s="43"/>
      <c r="X159" s="43" t="s">
        <v>21</v>
      </c>
      <c r="Z159" s="43" t="s">
        <v>22</v>
      </c>
      <c r="AA159" s="43" t="s">
        <v>23</v>
      </c>
      <c r="AD159" s="43" t="s">
        <v>190</v>
      </c>
      <c r="AE159" s="43" t="s">
        <v>208</v>
      </c>
    </row>
    <row r="160" spans="2:32" ht="15.75" x14ac:dyDescent="0.25">
      <c r="C160" s="1"/>
      <c r="D160" s="28"/>
      <c r="E160" s="27"/>
      <c r="F160" s="27"/>
      <c r="G160" s="1"/>
      <c r="H160" s="1"/>
      <c r="I160" s="1"/>
      <c r="J160" s="1"/>
      <c r="K160" s="1"/>
      <c r="L160" s="34"/>
      <c r="M160" s="26"/>
      <c r="N160" s="26"/>
      <c r="O160" s="1"/>
    </row>
    <row r="161" spans="2:31" ht="15.75" x14ac:dyDescent="0.25">
      <c r="B161" s="26">
        <v>1</v>
      </c>
      <c r="C161" s="1" t="s">
        <v>209</v>
      </c>
      <c r="D161" s="28" t="s">
        <v>210</v>
      </c>
      <c r="E161" s="28" t="s">
        <v>211</v>
      </c>
      <c r="F161" s="1" t="s">
        <v>212</v>
      </c>
      <c r="G161" s="1" t="s">
        <v>534</v>
      </c>
      <c r="H161" s="9" t="s">
        <v>123</v>
      </c>
      <c r="I161" s="28">
        <v>1696.88</v>
      </c>
      <c r="J161" s="28">
        <v>104.82</v>
      </c>
      <c r="K161" s="34"/>
      <c r="L161" s="1"/>
      <c r="M161" s="1"/>
      <c r="N161" s="1"/>
      <c r="O161" s="34">
        <f>SUM(I161:N161)</f>
        <v>1801.7</v>
      </c>
      <c r="P161" s="28"/>
      <c r="T161" s="27">
        <f t="shared" ref="T161:T169" si="15">O161-P161-Q161-R161-S161</f>
        <v>1801.7</v>
      </c>
      <c r="U161" s="59"/>
      <c r="V161" s="1"/>
      <c r="W161" s="1"/>
      <c r="X161" s="26" t="s">
        <v>213</v>
      </c>
      <c r="Z161" s="26" t="s">
        <v>31</v>
      </c>
      <c r="AC161" s="1"/>
      <c r="AD161" s="1"/>
      <c r="AE161" s="1" t="s">
        <v>362</v>
      </c>
    </row>
    <row r="162" spans="2:31" ht="15.75" x14ac:dyDescent="0.25">
      <c r="B162" s="26">
        <v>2</v>
      </c>
      <c r="C162" s="1" t="s">
        <v>459</v>
      </c>
      <c r="D162" s="28" t="s">
        <v>210</v>
      </c>
      <c r="E162" s="28" t="s">
        <v>211</v>
      </c>
      <c r="F162" s="1" t="s">
        <v>212</v>
      </c>
      <c r="G162" s="1"/>
      <c r="H162" s="9" t="s">
        <v>123</v>
      </c>
      <c r="I162" s="28">
        <v>735.18</v>
      </c>
      <c r="J162" s="28">
        <v>166.52</v>
      </c>
      <c r="K162" s="34"/>
      <c r="L162" s="1"/>
      <c r="M162" s="1"/>
      <c r="N162" s="1"/>
      <c r="O162" s="34">
        <f t="shared" ref="O162:O178" si="16">SUM(I162:N162)</f>
        <v>901.69999999999993</v>
      </c>
      <c r="P162" s="28"/>
      <c r="T162" s="27">
        <f t="shared" si="15"/>
        <v>901.69999999999993</v>
      </c>
      <c r="U162" s="59"/>
      <c r="V162" s="50"/>
      <c r="W162" s="26"/>
      <c r="X162" s="26" t="s">
        <v>460</v>
      </c>
      <c r="Z162" s="26" t="s">
        <v>31</v>
      </c>
      <c r="AC162" s="1"/>
      <c r="AD162" s="1"/>
      <c r="AE162" s="1" t="s">
        <v>362</v>
      </c>
    </row>
    <row r="163" spans="2:31" ht="15.75" x14ac:dyDescent="0.25">
      <c r="B163" s="26">
        <v>3</v>
      </c>
      <c r="C163" s="1" t="s">
        <v>499</v>
      </c>
      <c r="D163" s="28" t="s">
        <v>210</v>
      </c>
      <c r="E163" s="28" t="s">
        <v>211</v>
      </c>
      <c r="F163" s="1" t="s">
        <v>212</v>
      </c>
      <c r="G163" s="1"/>
      <c r="H163" s="9" t="s">
        <v>123</v>
      </c>
      <c r="I163" s="28">
        <v>1483.21</v>
      </c>
      <c r="J163" s="28" t="s">
        <v>534</v>
      </c>
      <c r="K163" s="34"/>
      <c r="L163" s="1"/>
      <c r="M163" s="1"/>
      <c r="N163" s="1"/>
      <c r="O163" s="34">
        <f t="shared" si="16"/>
        <v>1483.21</v>
      </c>
      <c r="P163" s="28"/>
      <c r="T163" s="27">
        <f t="shared" si="15"/>
        <v>1483.21</v>
      </c>
      <c r="U163" s="59"/>
      <c r="V163" s="50"/>
      <c r="W163" s="26"/>
      <c r="X163" s="26" t="s">
        <v>494</v>
      </c>
      <c r="Z163" s="26" t="s">
        <v>31</v>
      </c>
      <c r="AC163" s="1"/>
      <c r="AD163" s="1"/>
      <c r="AE163" s="1"/>
    </row>
    <row r="164" spans="2:31" ht="15.75" x14ac:dyDescent="0.25">
      <c r="B164" s="26">
        <v>4</v>
      </c>
      <c r="C164" s="26" t="s">
        <v>216</v>
      </c>
      <c r="D164" s="28" t="s">
        <v>210</v>
      </c>
      <c r="E164" s="26" t="s">
        <v>217</v>
      </c>
      <c r="F164" s="1" t="s">
        <v>212</v>
      </c>
      <c r="G164" s="1"/>
      <c r="H164" s="9" t="s">
        <v>123</v>
      </c>
      <c r="I164" s="27">
        <v>1440</v>
      </c>
      <c r="J164" s="26">
        <v>121.26</v>
      </c>
      <c r="K164" s="34"/>
      <c r="M164" s="26"/>
      <c r="O164" s="34">
        <f t="shared" si="16"/>
        <v>1561.26</v>
      </c>
      <c r="T164" s="27">
        <f t="shared" si="15"/>
        <v>1561.26</v>
      </c>
      <c r="U164" s="59"/>
      <c r="V164" s="50"/>
      <c r="W164" s="26"/>
      <c r="X164" s="26" t="s">
        <v>213</v>
      </c>
      <c r="Z164" s="26" t="s">
        <v>31</v>
      </c>
      <c r="AD164" s="26"/>
      <c r="AE164" s="26" t="s">
        <v>361</v>
      </c>
    </row>
    <row r="165" spans="2:31" ht="15.75" x14ac:dyDescent="0.25">
      <c r="B165" s="26">
        <v>5</v>
      </c>
      <c r="C165" s="1" t="s">
        <v>219</v>
      </c>
      <c r="D165" s="28" t="s">
        <v>210</v>
      </c>
      <c r="E165" s="28" t="s">
        <v>218</v>
      </c>
      <c r="F165" s="1" t="s">
        <v>212</v>
      </c>
      <c r="G165" s="1"/>
      <c r="H165" s="9" t="s">
        <v>123</v>
      </c>
      <c r="I165" s="28">
        <v>700</v>
      </c>
      <c r="J165" s="28">
        <v>168.77</v>
      </c>
      <c r="K165" s="34"/>
      <c r="L165" s="1"/>
      <c r="M165" s="1"/>
      <c r="N165" s="1"/>
      <c r="O165" s="34">
        <f t="shared" si="16"/>
        <v>868.77</v>
      </c>
      <c r="P165" s="28"/>
      <c r="T165" s="27">
        <f t="shared" si="15"/>
        <v>868.77</v>
      </c>
      <c r="U165" s="59"/>
      <c r="V165" s="19"/>
      <c r="Z165" s="26" t="s">
        <v>31</v>
      </c>
      <c r="AC165" s="1"/>
      <c r="AD165" s="1"/>
      <c r="AE165" s="1" t="s">
        <v>360</v>
      </c>
    </row>
    <row r="166" spans="2:31" ht="15.75" x14ac:dyDescent="0.25">
      <c r="B166" s="26">
        <v>6</v>
      </c>
      <c r="C166" s="1" t="s">
        <v>363</v>
      </c>
      <c r="D166" s="2" t="s">
        <v>210</v>
      </c>
      <c r="E166" s="2" t="s">
        <v>110</v>
      </c>
      <c r="F166" s="1" t="s">
        <v>212</v>
      </c>
      <c r="G166" s="3"/>
      <c r="H166" s="3" t="s">
        <v>34</v>
      </c>
      <c r="I166" s="5">
        <v>3165.19</v>
      </c>
      <c r="J166" s="4"/>
      <c r="K166" s="27"/>
      <c r="O166" s="34">
        <f t="shared" si="16"/>
        <v>3165.19</v>
      </c>
      <c r="P166" s="4">
        <v>97.87</v>
      </c>
      <c r="T166" s="27">
        <f t="shared" si="15"/>
        <v>3067.32</v>
      </c>
      <c r="U166" s="59"/>
      <c r="V166" s="11"/>
      <c r="W166" s="9"/>
      <c r="X166" s="26" t="s">
        <v>364</v>
      </c>
      <c r="Z166" s="26" t="s">
        <v>31</v>
      </c>
    </row>
    <row r="167" spans="2:31" ht="15.75" x14ac:dyDescent="0.25">
      <c r="B167" s="26">
        <v>7</v>
      </c>
      <c r="C167" s="1" t="s">
        <v>456</v>
      </c>
      <c r="D167" s="2" t="s">
        <v>210</v>
      </c>
      <c r="E167" s="2" t="s">
        <v>217</v>
      </c>
      <c r="F167" s="1" t="s">
        <v>212</v>
      </c>
      <c r="G167" s="3"/>
      <c r="H167" s="3" t="s">
        <v>34</v>
      </c>
      <c r="I167" s="5">
        <v>2293</v>
      </c>
      <c r="J167" s="4">
        <v>40.72</v>
      </c>
      <c r="K167" s="27"/>
      <c r="O167" s="34">
        <f t="shared" si="16"/>
        <v>2333.7199999999998</v>
      </c>
      <c r="P167" s="4"/>
      <c r="T167" s="27">
        <f t="shared" si="15"/>
        <v>2333.7199999999998</v>
      </c>
      <c r="U167" s="59"/>
      <c r="V167" s="11"/>
      <c r="W167" s="9"/>
      <c r="X167" s="26" t="s">
        <v>431</v>
      </c>
      <c r="Z167" s="26" t="s">
        <v>31</v>
      </c>
    </row>
    <row r="168" spans="2:31" ht="15.75" x14ac:dyDescent="0.25">
      <c r="B168" s="26">
        <v>8</v>
      </c>
      <c r="C168" s="1" t="s">
        <v>440</v>
      </c>
      <c r="D168" s="2" t="s">
        <v>210</v>
      </c>
      <c r="E168" s="2" t="s">
        <v>441</v>
      </c>
      <c r="F168" s="1" t="s">
        <v>212</v>
      </c>
      <c r="G168" s="3"/>
      <c r="H168" s="3" t="s">
        <v>34</v>
      </c>
      <c r="I168" s="5">
        <v>4000</v>
      </c>
      <c r="J168" s="4"/>
      <c r="K168" s="27"/>
      <c r="M168" s="54"/>
      <c r="O168" s="34">
        <f t="shared" si="16"/>
        <v>4000</v>
      </c>
      <c r="P168" s="4">
        <v>313.8</v>
      </c>
      <c r="T168" s="27">
        <f t="shared" si="15"/>
        <v>3686.2</v>
      </c>
      <c r="U168" s="59"/>
      <c r="V168" s="11"/>
      <c r="W168" s="11"/>
      <c r="X168" s="26" t="s">
        <v>442</v>
      </c>
      <c r="Z168" s="26" t="s">
        <v>31</v>
      </c>
    </row>
    <row r="169" spans="2:31" ht="15.75" x14ac:dyDescent="0.25">
      <c r="B169" s="26">
        <v>9</v>
      </c>
      <c r="C169" s="1" t="s">
        <v>444</v>
      </c>
      <c r="D169" s="2" t="s">
        <v>210</v>
      </c>
      <c r="E169" s="2" t="s">
        <v>445</v>
      </c>
      <c r="F169" s="1" t="s">
        <v>212</v>
      </c>
      <c r="G169" s="3"/>
      <c r="H169" s="3" t="s">
        <v>34</v>
      </c>
      <c r="I169" s="5">
        <v>2000</v>
      </c>
      <c r="J169" s="4">
        <v>73.42</v>
      </c>
      <c r="K169" s="27"/>
      <c r="M169" s="54"/>
      <c r="O169" s="34">
        <f t="shared" si="16"/>
        <v>2073.42</v>
      </c>
      <c r="P169" s="4"/>
      <c r="T169" s="27">
        <f t="shared" si="15"/>
        <v>2073.42</v>
      </c>
      <c r="U169" s="59"/>
      <c r="V169" s="11"/>
      <c r="W169" s="11"/>
      <c r="X169" s="26" t="s">
        <v>446</v>
      </c>
      <c r="Z169" s="26" t="s">
        <v>31</v>
      </c>
    </row>
    <row r="170" spans="2:31" ht="15.75" x14ac:dyDescent="0.25">
      <c r="B170" s="26">
        <v>10</v>
      </c>
      <c r="C170" s="1" t="s">
        <v>461</v>
      </c>
      <c r="D170" s="2" t="s">
        <v>210</v>
      </c>
      <c r="E170" s="2" t="s">
        <v>104</v>
      </c>
      <c r="F170" s="1" t="s">
        <v>212</v>
      </c>
      <c r="G170" s="3"/>
      <c r="H170" s="3" t="s">
        <v>34</v>
      </c>
      <c r="I170" s="5">
        <v>2489.5</v>
      </c>
      <c r="J170" s="4">
        <v>10.89</v>
      </c>
      <c r="K170" s="27"/>
      <c r="M170" s="54"/>
      <c r="O170" s="34">
        <f t="shared" si="16"/>
        <v>2500.39</v>
      </c>
      <c r="P170" s="4"/>
      <c r="T170" s="27">
        <f t="shared" ref="T170:T178" si="17">O170-P170-Q170-R170-S170</f>
        <v>2500.39</v>
      </c>
      <c r="U170" s="59"/>
      <c r="V170" s="11"/>
      <c r="W170" s="11"/>
      <c r="X170" s="26" t="s">
        <v>460</v>
      </c>
      <c r="Z170" s="26" t="s">
        <v>31</v>
      </c>
    </row>
    <row r="171" spans="2:31" ht="15.75" x14ac:dyDescent="0.25">
      <c r="B171" s="26">
        <v>11</v>
      </c>
      <c r="C171" s="1" t="s">
        <v>476</v>
      </c>
      <c r="D171" s="2" t="s">
        <v>210</v>
      </c>
      <c r="E171" s="2" t="s">
        <v>477</v>
      </c>
      <c r="F171" s="1" t="s">
        <v>212</v>
      </c>
      <c r="G171" s="3"/>
      <c r="H171" s="3" t="s">
        <v>34</v>
      </c>
      <c r="I171" s="5">
        <v>1921.6</v>
      </c>
      <c r="J171" s="4">
        <v>78.44</v>
      </c>
      <c r="K171" s="27"/>
      <c r="M171" s="54"/>
      <c r="O171" s="34">
        <f t="shared" si="16"/>
        <v>2000.04</v>
      </c>
      <c r="P171" s="4"/>
      <c r="T171" s="27">
        <f t="shared" si="17"/>
        <v>2000.04</v>
      </c>
      <c r="U171" s="59"/>
      <c r="V171" s="11"/>
      <c r="W171" s="11"/>
      <c r="X171" s="26" t="s">
        <v>478</v>
      </c>
      <c r="Z171" s="26" t="s">
        <v>31</v>
      </c>
    </row>
    <row r="172" spans="2:31" ht="15.75" x14ac:dyDescent="0.25">
      <c r="B172" s="26">
        <v>12</v>
      </c>
      <c r="C172" s="1" t="s">
        <v>491</v>
      </c>
      <c r="D172" s="2" t="s">
        <v>210</v>
      </c>
      <c r="E172" s="2" t="s">
        <v>116</v>
      </c>
      <c r="F172" s="1" t="s">
        <v>212</v>
      </c>
      <c r="G172" s="3"/>
      <c r="H172" s="3" t="s">
        <v>34</v>
      </c>
      <c r="I172" s="5">
        <v>2752</v>
      </c>
      <c r="J172" s="4"/>
      <c r="K172" s="27"/>
      <c r="M172" s="54"/>
      <c r="O172" s="34">
        <f t="shared" si="16"/>
        <v>2752</v>
      </c>
      <c r="P172" s="4">
        <v>32.67</v>
      </c>
      <c r="T172" s="27">
        <f t="shared" si="17"/>
        <v>2719.33</v>
      </c>
      <c r="U172" s="59"/>
      <c r="V172" s="11"/>
      <c r="W172" s="11"/>
      <c r="X172" s="26" t="s">
        <v>492</v>
      </c>
      <c r="Z172" s="26" t="s">
        <v>31</v>
      </c>
    </row>
    <row r="173" spans="2:31" ht="15.75" x14ac:dyDescent="0.25">
      <c r="B173" s="26">
        <v>13</v>
      </c>
      <c r="C173" s="1" t="s">
        <v>493</v>
      </c>
      <c r="D173" s="2" t="s">
        <v>210</v>
      </c>
      <c r="E173" s="2" t="s">
        <v>136</v>
      </c>
      <c r="F173" s="1" t="s">
        <v>212</v>
      </c>
      <c r="G173" s="3"/>
      <c r="H173" s="3" t="s">
        <v>34</v>
      </c>
      <c r="I173" s="5">
        <v>4200</v>
      </c>
      <c r="J173" s="4"/>
      <c r="K173" s="27"/>
      <c r="M173" s="54"/>
      <c r="O173" s="34">
        <f t="shared" si="16"/>
        <v>4200</v>
      </c>
      <c r="P173" s="4">
        <v>335.56</v>
      </c>
      <c r="T173" s="27">
        <f t="shared" si="17"/>
        <v>3864.44</v>
      </c>
      <c r="U173" s="59"/>
      <c r="V173" s="11"/>
      <c r="W173" s="11"/>
      <c r="X173" s="26" t="s">
        <v>494</v>
      </c>
      <c r="Z173" s="26" t="s">
        <v>31</v>
      </c>
    </row>
    <row r="174" spans="2:31" ht="15.75" x14ac:dyDescent="0.25">
      <c r="B174" s="26">
        <v>14</v>
      </c>
      <c r="C174" s="1" t="s">
        <v>519</v>
      </c>
      <c r="D174" s="2" t="s">
        <v>210</v>
      </c>
      <c r="E174" s="2" t="s">
        <v>532</v>
      </c>
      <c r="F174" s="1" t="s">
        <v>212</v>
      </c>
      <c r="G174" s="3"/>
      <c r="H174" s="3" t="s">
        <v>34</v>
      </c>
      <c r="I174" s="5">
        <v>2000</v>
      </c>
      <c r="J174" s="4">
        <v>73.42</v>
      </c>
      <c r="K174" s="27"/>
      <c r="M174" s="54"/>
      <c r="O174" s="34">
        <f t="shared" si="16"/>
        <v>2073.42</v>
      </c>
      <c r="P174" s="4"/>
      <c r="T174" s="27">
        <f t="shared" si="17"/>
        <v>2073.42</v>
      </c>
      <c r="U174" s="59"/>
      <c r="V174" s="11"/>
      <c r="W174" s="11"/>
      <c r="X174" s="26" t="s">
        <v>518</v>
      </c>
      <c r="Z174" s="26" t="s">
        <v>31</v>
      </c>
    </row>
    <row r="175" spans="2:31" ht="15.75" x14ac:dyDescent="0.25">
      <c r="B175" s="26">
        <v>15</v>
      </c>
      <c r="C175" s="1" t="s">
        <v>521</v>
      </c>
      <c r="D175" s="2" t="s">
        <v>210</v>
      </c>
      <c r="E175" s="2" t="s">
        <v>522</v>
      </c>
      <c r="F175" s="1" t="s">
        <v>212</v>
      </c>
      <c r="G175" s="3"/>
      <c r="H175" s="3" t="s">
        <v>34</v>
      </c>
      <c r="I175" s="5">
        <v>2000</v>
      </c>
      <c r="J175" s="4">
        <v>73.42</v>
      </c>
      <c r="K175" s="27"/>
      <c r="M175" s="54"/>
      <c r="O175" s="34">
        <f t="shared" si="16"/>
        <v>2073.42</v>
      </c>
      <c r="P175" s="4"/>
      <c r="T175" s="27">
        <f t="shared" si="17"/>
        <v>2073.42</v>
      </c>
      <c r="U175" s="59"/>
      <c r="V175" s="11"/>
      <c r="W175" s="11"/>
      <c r="X175" s="26" t="s">
        <v>518</v>
      </c>
      <c r="Z175" s="26" t="s">
        <v>31</v>
      </c>
    </row>
    <row r="176" spans="2:31" ht="15.75" x14ac:dyDescent="0.25">
      <c r="B176" s="26">
        <v>16</v>
      </c>
      <c r="C176" s="1" t="s">
        <v>523</v>
      </c>
      <c r="D176" s="2" t="s">
        <v>210</v>
      </c>
      <c r="E176" s="2" t="s">
        <v>73</v>
      </c>
      <c r="F176" s="1" t="s">
        <v>212</v>
      </c>
      <c r="G176" s="3"/>
      <c r="H176" s="3" t="s">
        <v>34</v>
      </c>
      <c r="I176" s="5">
        <v>1337.84</v>
      </c>
      <c r="J176" s="4">
        <v>4.7</v>
      </c>
      <c r="K176" s="27"/>
      <c r="M176" s="54"/>
      <c r="O176" s="34">
        <f t="shared" si="16"/>
        <v>1342.54</v>
      </c>
      <c r="P176" s="4"/>
      <c r="T176" s="27">
        <f t="shared" si="17"/>
        <v>1342.54</v>
      </c>
      <c r="U176" s="59"/>
      <c r="V176" s="11"/>
      <c r="W176" s="11"/>
      <c r="X176" s="26" t="s">
        <v>524</v>
      </c>
      <c r="Z176" s="26" t="s">
        <v>31</v>
      </c>
    </row>
    <row r="177" spans="2:31" ht="15.75" x14ac:dyDescent="0.25">
      <c r="B177" s="26">
        <v>17</v>
      </c>
      <c r="C177" s="1" t="s">
        <v>525</v>
      </c>
      <c r="D177" s="2" t="s">
        <v>210</v>
      </c>
      <c r="E177" s="2" t="s">
        <v>522</v>
      </c>
      <c r="F177" s="1" t="s">
        <v>212</v>
      </c>
      <c r="G177" s="3"/>
      <c r="H177" s="3" t="s">
        <v>34</v>
      </c>
      <c r="I177" s="5">
        <v>2402.5</v>
      </c>
      <c r="J177" s="4">
        <v>24.49</v>
      </c>
      <c r="K177" s="27"/>
      <c r="M177" s="54">
        <v>640.64</v>
      </c>
      <c r="O177" s="34">
        <f t="shared" si="16"/>
        <v>3067.6299999999997</v>
      </c>
      <c r="P177" s="4"/>
      <c r="T177" s="27">
        <f t="shared" si="17"/>
        <v>3067.6299999999997</v>
      </c>
      <c r="U177" s="59"/>
      <c r="V177" s="11"/>
      <c r="W177" s="11"/>
      <c r="X177" s="26" t="s">
        <v>526</v>
      </c>
      <c r="Z177" s="26" t="s">
        <v>31</v>
      </c>
    </row>
    <row r="178" spans="2:31" ht="15.75" x14ac:dyDescent="0.25">
      <c r="B178" s="26">
        <v>18</v>
      </c>
      <c r="C178" s="1" t="s">
        <v>527</v>
      </c>
      <c r="D178" s="2" t="s">
        <v>210</v>
      </c>
      <c r="E178" s="2" t="s">
        <v>131</v>
      </c>
      <c r="F178" s="1" t="s">
        <v>212</v>
      </c>
      <c r="G178" s="3"/>
      <c r="H178" s="3" t="s">
        <v>34</v>
      </c>
      <c r="I178" s="5">
        <v>1921.92</v>
      </c>
      <c r="J178" s="4">
        <v>15.47</v>
      </c>
      <c r="K178" s="27"/>
      <c r="M178" s="54"/>
      <c r="O178" s="34">
        <f t="shared" si="16"/>
        <v>1937.39</v>
      </c>
      <c r="P178" s="4"/>
      <c r="T178" s="27">
        <f t="shared" si="17"/>
        <v>1937.39</v>
      </c>
      <c r="U178" s="59"/>
      <c r="V178" s="11"/>
      <c r="W178" s="11"/>
      <c r="X178" s="26" t="s">
        <v>528</v>
      </c>
      <c r="Z178" s="26"/>
    </row>
    <row r="179" spans="2:31" ht="15.75" x14ac:dyDescent="0.25">
      <c r="C179" s="43" t="s">
        <v>225</v>
      </c>
      <c r="G179" s="72"/>
      <c r="I179" s="42">
        <f>SUM(I161:I178)</f>
        <v>38538.819999999992</v>
      </c>
      <c r="J179" s="42">
        <f>SUM(J161:J178)</f>
        <v>956.33999999999992</v>
      </c>
      <c r="K179" s="42">
        <f>SUM(K161:K178)</f>
        <v>0</v>
      </c>
      <c r="L179" s="42">
        <v>0</v>
      </c>
      <c r="M179" s="42">
        <f>SUM(M161:M178)</f>
        <v>640.64</v>
      </c>
      <c r="N179" s="42">
        <f t="shared" ref="N179:S179" si="18">SUM(N161:N178)</f>
        <v>0</v>
      </c>
      <c r="O179" s="42">
        <f>SUM(O161:O178)</f>
        <v>40135.799999999996</v>
      </c>
      <c r="P179" s="42">
        <f>SUM(P161:P178)</f>
        <v>779.90000000000009</v>
      </c>
      <c r="Q179" s="42">
        <f t="shared" si="18"/>
        <v>0</v>
      </c>
      <c r="R179" s="42">
        <f t="shared" si="18"/>
        <v>0</v>
      </c>
      <c r="S179" s="42">
        <f t="shared" si="18"/>
        <v>0</v>
      </c>
      <c r="T179" s="42">
        <f>SUM(T161:T178)</f>
        <v>39355.9</v>
      </c>
      <c r="U179" s="59"/>
      <c r="AD179" s="1"/>
      <c r="AE179" s="1"/>
    </row>
    <row r="180" spans="2:31" ht="15.75" x14ac:dyDescent="0.25">
      <c r="C180" s="43"/>
      <c r="G180" s="7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AD180" s="1"/>
      <c r="AE180" s="1"/>
    </row>
    <row r="181" spans="2:31" ht="15.75" x14ac:dyDescent="0.25">
      <c r="C181" s="43"/>
      <c r="G181" s="7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AD181" s="1"/>
      <c r="AE181" s="1"/>
    </row>
    <row r="182" spans="2:31" ht="15.75" x14ac:dyDescent="0.25">
      <c r="C182" s="43"/>
      <c r="G182" s="7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AD182" s="1"/>
      <c r="AE182" s="1"/>
    </row>
    <row r="183" spans="2:31" ht="15.75" x14ac:dyDescent="0.25">
      <c r="C183" s="43"/>
      <c r="G183" s="7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AD183" s="1"/>
      <c r="AE183" s="1"/>
    </row>
    <row r="184" spans="2:31" ht="15.75" x14ac:dyDescent="0.25">
      <c r="C184" s="43"/>
      <c r="G184" s="7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AD184" s="1"/>
      <c r="AE184" s="1"/>
    </row>
    <row r="185" spans="2:31" ht="15.75" x14ac:dyDescent="0.25">
      <c r="C185" s="43"/>
      <c r="D185" s="69" t="s">
        <v>184</v>
      </c>
      <c r="E185" s="69"/>
      <c r="H185" s="69" t="s">
        <v>185</v>
      </c>
      <c r="I185" s="69"/>
      <c r="J185" s="69"/>
      <c r="K185" s="69"/>
      <c r="O185" s="69" t="s">
        <v>186</v>
      </c>
      <c r="P185" s="69"/>
      <c r="Q185" s="69"/>
      <c r="R185" s="69"/>
      <c r="S185" s="35"/>
      <c r="T185" s="42"/>
      <c r="AD185" s="1"/>
      <c r="AE185" s="1"/>
    </row>
    <row r="186" spans="2:31" ht="15.75" x14ac:dyDescent="0.25">
      <c r="D186" s="69" t="s">
        <v>26</v>
      </c>
      <c r="E186" s="69"/>
      <c r="H186" s="69" t="s">
        <v>89</v>
      </c>
      <c r="I186" s="69"/>
      <c r="J186" s="69"/>
      <c r="K186" s="69"/>
      <c r="O186" s="69" t="s">
        <v>43</v>
      </c>
      <c r="P186" s="69"/>
      <c r="Q186" s="69"/>
      <c r="R186" s="69"/>
      <c r="S186" s="35"/>
      <c r="T186" s="27"/>
    </row>
    <row r="191" spans="2:31" ht="15.75" x14ac:dyDescent="0.25">
      <c r="B191" s="61" t="s">
        <v>0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2:31" ht="15.75" x14ac:dyDescent="0.25">
      <c r="B192" s="61" t="s">
        <v>516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2:23" ht="15.75" x14ac:dyDescent="0.25">
      <c r="B193" s="61" t="s">
        <v>502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5" spans="2:23" ht="15.75" x14ac:dyDescent="0.25">
      <c r="B195" s="43" t="s">
        <v>188</v>
      </c>
      <c r="C195" s="15" t="s">
        <v>2</v>
      </c>
      <c r="D195" s="41" t="s">
        <v>3</v>
      </c>
      <c r="E195" s="42" t="s">
        <v>4</v>
      </c>
      <c r="F195" s="42" t="s">
        <v>5</v>
      </c>
      <c r="G195" s="15" t="s">
        <v>6</v>
      </c>
      <c r="H195" s="15" t="s">
        <v>7</v>
      </c>
      <c r="I195" s="15" t="s">
        <v>8</v>
      </c>
      <c r="J195" s="15" t="s">
        <v>9</v>
      </c>
      <c r="K195" s="15" t="s">
        <v>10</v>
      </c>
      <c r="L195" s="35" t="s">
        <v>11</v>
      </c>
      <c r="M195" s="35"/>
      <c r="N195" s="35"/>
      <c r="O195" s="43" t="s">
        <v>12</v>
      </c>
      <c r="P195" s="43" t="s">
        <v>13</v>
      </c>
      <c r="Q195" s="15" t="s">
        <v>14</v>
      </c>
      <c r="R195" s="43" t="s">
        <v>15</v>
      </c>
      <c r="S195" s="43" t="s">
        <v>16</v>
      </c>
      <c r="T195" s="43" t="s">
        <v>17</v>
      </c>
      <c r="U195" s="43" t="s">
        <v>18</v>
      </c>
      <c r="V195" s="43" t="s">
        <v>19</v>
      </c>
      <c r="W195" s="63" t="s">
        <v>20</v>
      </c>
    </row>
    <row r="196" spans="2:23" ht="15.75" x14ac:dyDescent="0.25">
      <c r="B196" s="26">
        <v>1</v>
      </c>
      <c r="C196" s="1" t="s">
        <v>503</v>
      </c>
      <c r="D196" s="28" t="s">
        <v>504</v>
      </c>
      <c r="E196" s="28" t="s">
        <v>505</v>
      </c>
      <c r="F196" s="1" t="s">
        <v>212</v>
      </c>
      <c r="G196" s="1"/>
      <c r="H196" s="1"/>
      <c r="I196" s="28">
        <v>1086.8800000000001</v>
      </c>
      <c r="J196" s="28"/>
      <c r="K196" s="34"/>
      <c r="L196" s="34"/>
      <c r="M196" s="34"/>
      <c r="N196" s="34"/>
      <c r="O196" s="34"/>
      <c r="P196" s="34"/>
      <c r="Q196" s="34">
        <f t="shared" ref="Q196:Q206" si="19">SUM(I196:P196)</f>
        <v>1086.8800000000001</v>
      </c>
      <c r="R196" s="28"/>
      <c r="S196" s="54"/>
      <c r="T196" s="54"/>
      <c r="U196" s="54"/>
      <c r="V196" s="27">
        <f t="shared" ref="V196:V206" si="20">Q196-R196-S196-T196-U196</f>
        <v>1086.8800000000001</v>
      </c>
      <c r="W196" s="54"/>
    </row>
    <row r="197" spans="2:23" ht="15.75" x14ac:dyDescent="0.25">
      <c r="B197" s="26">
        <v>2</v>
      </c>
      <c r="C197" s="1" t="s">
        <v>506</v>
      </c>
      <c r="D197" s="28" t="s">
        <v>504</v>
      </c>
      <c r="E197" s="28" t="s">
        <v>505</v>
      </c>
      <c r="F197" s="1" t="s">
        <v>212</v>
      </c>
      <c r="G197" s="1"/>
      <c r="H197" s="1"/>
      <c r="I197" s="28">
        <v>1344.28</v>
      </c>
      <c r="J197" s="28"/>
      <c r="K197" s="34"/>
      <c r="L197" s="34"/>
      <c r="M197" s="34"/>
      <c r="N197" s="34"/>
      <c r="O197" s="34"/>
      <c r="P197" s="34"/>
      <c r="Q197" s="34">
        <f t="shared" si="19"/>
        <v>1344.28</v>
      </c>
      <c r="R197" s="28"/>
      <c r="S197" s="54"/>
      <c r="T197" s="54"/>
      <c r="U197" s="54"/>
      <c r="V197" s="27">
        <f t="shared" si="20"/>
        <v>1344.28</v>
      </c>
      <c r="W197" s="54"/>
    </row>
    <row r="198" spans="2:23" ht="15.75" x14ac:dyDescent="0.25">
      <c r="B198" s="26">
        <v>3</v>
      </c>
      <c r="C198" s="26" t="s">
        <v>507</v>
      </c>
      <c r="D198" s="28" t="s">
        <v>504</v>
      </c>
      <c r="E198" s="28" t="s">
        <v>505</v>
      </c>
      <c r="F198" s="1" t="s">
        <v>212</v>
      </c>
      <c r="G198" s="1"/>
      <c r="H198" s="1"/>
      <c r="I198" s="27">
        <v>1323</v>
      </c>
      <c r="J198" s="27"/>
      <c r="K198" s="34"/>
      <c r="L198" s="34"/>
      <c r="M198" s="34"/>
      <c r="N198" s="34"/>
      <c r="O198" s="34"/>
      <c r="P198" s="34"/>
      <c r="Q198" s="34">
        <f t="shared" si="19"/>
        <v>1323</v>
      </c>
      <c r="R198" s="28"/>
      <c r="S198" s="54"/>
      <c r="T198" s="54"/>
      <c r="U198" s="54"/>
      <c r="V198" s="27">
        <f t="shared" si="20"/>
        <v>1323</v>
      </c>
      <c r="W198" s="54"/>
    </row>
    <row r="199" spans="2:23" ht="15.75" x14ac:dyDescent="0.25">
      <c r="B199" s="26">
        <v>4</v>
      </c>
      <c r="C199" s="26" t="s">
        <v>508</v>
      </c>
      <c r="D199" s="28" t="s">
        <v>504</v>
      </c>
      <c r="E199" s="28" t="s">
        <v>505</v>
      </c>
      <c r="F199" s="1" t="s">
        <v>212</v>
      </c>
      <c r="G199" s="1"/>
      <c r="H199" s="1"/>
      <c r="I199" s="27">
        <v>1323</v>
      </c>
      <c r="J199" s="27"/>
      <c r="K199" s="34"/>
      <c r="L199" s="34"/>
      <c r="M199" s="34"/>
      <c r="N199" s="34"/>
      <c r="O199" s="34"/>
      <c r="P199" s="34"/>
      <c r="Q199" s="34">
        <f>SUM(I199:P199)</f>
        <v>1323</v>
      </c>
      <c r="R199" s="28"/>
      <c r="S199" s="54"/>
      <c r="T199" s="54"/>
      <c r="U199" s="54"/>
      <c r="V199" s="27">
        <f t="shared" si="20"/>
        <v>1323</v>
      </c>
      <c r="W199" s="54"/>
    </row>
    <row r="200" spans="2:23" ht="15.75" x14ac:dyDescent="0.25">
      <c r="B200" s="26">
        <v>5</v>
      </c>
      <c r="C200" s="26" t="s">
        <v>509</v>
      </c>
      <c r="D200" s="28" t="s">
        <v>504</v>
      </c>
      <c r="E200" s="28" t="s">
        <v>505</v>
      </c>
      <c r="F200" s="1" t="s">
        <v>212</v>
      </c>
      <c r="G200" s="1"/>
      <c r="H200" s="1"/>
      <c r="I200" s="27">
        <v>1400</v>
      </c>
      <c r="J200" s="27"/>
      <c r="K200" s="34"/>
      <c r="L200" s="34"/>
      <c r="M200" s="34"/>
      <c r="N200" s="34"/>
      <c r="O200" s="34"/>
      <c r="P200" s="34"/>
      <c r="Q200" s="34">
        <f t="shared" si="19"/>
        <v>1400</v>
      </c>
      <c r="R200" s="28"/>
      <c r="S200" s="54"/>
      <c r="T200" s="54"/>
      <c r="U200" s="54"/>
      <c r="V200" s="27">
        <f t="shared" si="20"/>
        <v>1400</v>
      </c>
      <c r="W200" s="54"/>
    </row>
    <row r="201" spans="2:23" ht="15.75" x14ac:dyDescent="0.25">
      <c r="B201" s="26">
        <v>6</v>
      </c>
      <c r="C201" s="26" t="s">
        <v>510</v>
      </c>
      <c r="D201" s="28" t="s">
        <v>504</v>
      </c>
      <c r="E201" s="28" t="s">
        <v>505</v>
      </c>
      <c r="F201" s="1" t="s">
        <v>212</v>
      </c>
      <c r="G201" s="1"/>
      <c r="H201" s="1"/>
      <c r="I201" s="27">
        <v>1000</v>
      </c>
      <c r="J201" s="27"/>
      <c r="K201" s="34"/>
      <c r="L201" s="34"/>
      <c r="M201" s="34"/>
      <c r="N201" s="34"/>
      <c r="O201" s="34"/>
      <c r="P201" s="34"/>
      <c r="Q201" s="34">
        <f t="shared" si="19"/>
        <v>1000</v>
      </c>
      <c r="R201" s="28"/>
      <c r="S201" s="54"/>
      <c r="T201" s="54"/>
      <c r="U201" s="54"/>
      <c r="V201" s="27">
        <f t="shared" si="20"/>
        <v>1000</v>
      </c>
      <c r="W201" s="54"/>
    </row>
    <row r="202" spans="2:23" ht="15.75" x14ac:dyDescent="0.25">
      <c r="B202" s="26">
        <v>7</v>
      </c>
      <c r="C202" s="26" t="s">
        <v>511</v>
      </c>
      <c r="D202" s="28" t="s">
        <v>504</v>
      </c>
      <c r="E202" s="28" t="s">
        <v>505</v>
      </c>
      <c r="F202" s="1" t="s">
        <v>212</v>
      </c>
      <c r="G202" s="1"/>
      <c r="H202" s="1"/>
      <c r="I202" s="27">
        <v>1000</v>
      </c>
      <c r="J202" s="27"/>
      <c r="K202" s="34"/>
      <c r="L202" s="34"/>
      <c r="M202" s="34"/>
      <c r="N202" s="34"/>
      <c r="O202" s="34"/>
      <c r="P202" s="34"/>
      <c r="Q202" s="34">
        <f t="shared" si="19"/>
        <v>1000</v>
      </c>
      <c r="R202" s="28"/>
      <c r="S202" s="54"/>
      <c r="T202" s="54"/>
      <c r="U202" s="54"/>
      <c r="V202" s="27">
        <f t="shared" si="20"/>
        <v>1000</v>
      </c>
      <c r="W202" s="54"/>
    </row>
    <row r="203" spans="2:23" ht="15.75" x14ac:dyDescent="0.25">
      <c r="B203" s="26">
        <v>8</v>
      </c>
      <c r="C203" s="26" t="s">
        <v>512</v>
      </c>
      <c r="D203" s="28" t="s">
        <v>504</v>
      </c>
      <c r="E203" s="28" t="s">
        <v>505</v>
      </c>
      <c r="F203" s="1" t="s">
        <v>212</v>
      </c>
      <c r="G203" s="1"/>
      <c r="H203" s="1"/>
      <c r="I203" s="27">
        <v>1344</v>
      </c>
      <c r="J203" s="27"/>
      <c r="K203" s="34"/>
      <c r="L203" s="34"/>
      <c r="M203" s="34"/>
      <c r="N203" s="34"/>
      <c r="O203" s="34"/>
      <c r="P203" s="34"/>
      <c r="Q203" s="34">
        <f t="shared" si="19"/>
        <v>1344</v>
      </c>
      <c r="R203" s="28"/>
      <c r="S203" s="54"/>
      <c r="T203" s="54"/>
      <c r="U203" s="54"/>
      <c r="V203" s="27">
        <f t="shared" si="20"/>
        <v>1344</v>
      </c>
      <c r="W203" s="54"/>
    </row>
    <row r="204" spans="2:23" ht="15.75" x14ac:dyDescent="0.25">
      <c r="B204" s="26">
        <v>9</v>
      </c>
      <c r="C204" s="26" t="s">
        <v>513</v>
      </c>
      <c r="D204" s="28" t="s">
        <v>504</v>
      </c>
      <c r="E204" s="28" t="s">
        <v>505</v>
      </c>
      <c r="F204" s="1" t="s">
        <v>212</v>
      </c>
      <c r="G204" s="1"/>
      <c r="H204" s="1"/>
      <c r="I204" s="27">
        <v>1400</v>
      </c>
      <c r="J204" s="27"/>
      <c r="K204" s="34"/>
      <c r="L204" s="34"/>
      <c r="M204" s="34"/>
      <c r="N204" s="34"/>
      <c r="O204" s="34"/>
      <c r="P204" s="34"/>
      <c r="Q204" s="34">
        <f t="shared" si="19"/>
        <v>1400</v>
      </c>
      <c r="R204" s="28"/>
      <c r="S204" s="54"/>
      <c r="T204" s="54"/>
      <c r="U204" s="54"/>
      <c r="V204" s="27">
        <f t="shared" si="20"/>
        <v>1400</v>
      </c>
      <c r="W204" s="54"/>
    </row>
    <row r="205" spans="2:23" ht="15.75" x14ac:dyDescent="0.25">
      <c r="B205" s="26">
        <v>10</v>
      </c>
      <c r="C205" s="26" t="s">
        <v>514</v>
      </c>
      <c r="D205" s="28" t="s">
        <v>504</v>
      </c>
      <c r="E205" s="28" t="s">
        <v>505</v>
      </c>
      <c r="F205" s="1" t="s">
        <v>212</v>
      </c>
      <c r="G205" s="1"/>
      <c r="H205" s="1"/>
      <c r="I205" s="27">
        <v>1000</v>
      </c>
      <c r="J205" s="27"/>
      <c r="K205" s="34"/>
      <c r="L205" s="34"/>
      <c r="M205" s="34"/>
      <c r="N205" s="34"/>
      <c r="O205" s="34"/>
      <c r="P205" s="34"/>
      <c r="Q205" s="34">
        <f t="shared" si="19"/>
        <v>1000</v>
      </c>
      <c r="R205" s="28"/>
      <c r="S205" s="54"/>
      <c r="T205" s="54"/>
      <c r="U205" s="54"/>
      <c r="V205" s="27">
        <f t="shared" si="20"/>
        <v>1000</v>
      </c>
      <c r="W205" s="54"/>
    </row>
    <row r="206" spans="2:23" ht="15.75" x14ac:dyDescent="0.25">
      <c r="B206" s="26">
        <v>11</v>
      </c>
      <c r="C206" s="26" t="s">
        <v>515</v>
      </c>
      <c r="D206" s="28" t="s">
        <v>504</v>
      </c>
      <c r="E206" s="28" t="s">
        <v>505</v>
      </c>
      <c r="F206" s="1" t="s">
        <v>212</v>
      </c>
      <c r="G206" s="1"/>
      <c r="H206" s="1"/>
      <c r="I206" s="27">
        <v>1000</v>
      </c>
      <c r="J206" s="27"/>
      <c r="K206" s="34"/>
      <c r="L206" s="34"/>
      <c r="M206" s="34"/>
      <c r="N206" s="34"/>
      <c r="O206" s="34"/>
      <c r="P206" s="34"/>
      <c r="Q206" s="34">
        <f t="shared" si="19"/>
        <v>1000</v>
      </c>
      <c r="R206" s="28"/>
      <c r="S206" s="54"/>
      <c r="T206" s="54"/>
      <c r="U206" s="54"/>
      <c r="V206" s="27">
        <f t="shared" si="20"/>
        <v>1000</v>
      </c>
      <c r="W206" s="54"/>
    </row>
    <row r="207" spans="2:23" ht="15.75" x14ac:dyDescent="0.25">
      <c r="C207" s="26"/>
      <c r="D207" s="28"/>
      <c r="E207" s="28"/>
      <c r="F207" s="1"/>
      <c r="I207" s="71">
        <f>SUM(I196:I206)</f>
        <v>13221.16</v>
      </c>
      <c r="J207" s="71">
        <f>SUM(J196:J206)</f>
        <v>0</v>
      </c>
      <c r="K207" s="71">
        <f>SUM(K196:K206)</f>
        <v>0</v>
      </c>
      <c r="L207" s="71">
        <f t="shared" ref="L207:U207" si="21">SUM(L196:L204)</f>
        <v>0</v>
      </c>
      <c r="M207" s="71"/>
      <c r="N207" s="71"/>
      <c r="O207" s="71">
        <f t="shared" si="21"/>
        <v>0</v>
      </c>
      <c r="P207" s="71">
        <f>SUM(P196:P206)</f>
        <v>0</v>
      </c>
      <c r="Q207" s="71">
        <f>SUM(Q196:Q206)</f>
        <v>13221.16</v>
      </c>
      <c r="R207" s="71">
        <f>SUM(R196:R206)</f>
        <v>0</v>
      </c>
      <c r="S207" s="71">
        <f t="shared" si="21"/>
        <v>0</v>
      </c>
      <c r="T207" s="71">
        <f t="shared" si="21"/>
        <v>0</v>
      </c>
      <c r="U207" s="71">
        <f t="shared" si="21"/>
        <v>0</v>
      </c>
      <c r="V207" s="71">
        <f>SUM(V196:V206)</f>
        <v>13221.16</v>
      </c>
      <c r="W207" s="54"/>
    </row>
    <row r="214" spans="4:20" ht="15.75" x14ac:dyDescent="0.25">
      <c r="D214" s="69" t="s">
        <v>184</v>
      </c>
      <c r="E214" s="69"/>
      <c r="H214" s="69" t="s">
        <v>185</v>
      </c>
      <c r="I214" s="69"/>
      <c r="J214" s="69"/>
      <c r="K214" s="69"/>
      <c r="Q214" s="69" t="s">
        <v>186</v>
      </c>
      <c r="R214" s="69"/>
      <c r="S214" s="69"/>
      <c r="T214" s="69"/>
    </row>
    <row r="215" spans="4:20" ht="15.75" x14ac:dyDescent="0.25">
      <c r="D215" s="69" t="s">
        <v>26</v>
      </c>
      <c r="E215" s="69"/>
      <c r="H215" s="69" t="s">
        <v>89</v>
      </c>
      <c r="I215" s="69"/>
      <c r="J215" s="69"/>
      <c r="K215" s="69"/>
      <c r="Q215" s="69" t="s">
        <v>43</v>
      </c>
      <c r="R215" s="69"/>
      <c r="S215" s="69"/>
      <c r="T215" s="69"/>
    </row>
  </sheetData>
  <mergeCells count="35">
    <mergeCell ref="B125:U125"/>
    <mergeCell ref="B1:U1"/>
    <mergeCell ref="B2:U2"/>
    <mergeCell ref="D119:E119"/>
    <mergeCell ref="H119:K119"/>
    <mergeCell ref="O119:R119"/>
    <mergeCell ref="D120:E120"/>
    <mergeCell ref="H120:K120"/>
    <mergeCell ref="O120:R120"/>
    <mergeCell ref="B123:U123"/>
    <mergeCell ref="B124:U124"/>
    <mergeCell ref="O185:R185"/>
    <mergeCell ref="D186:E186"/>
    <mergeCell ref="H186:K186"/>
    <mergeCell ref="O186:R186"/>
    <mergeCell ref="B157:U157"/>
    <mergeCell ref="D185:E185"/>
    <mergeCell ref="H185:K185"/>
    <mergeCell ref="B155:U155"/>
    <mergeCell ref="B156:U156"/>
    <mergeCell ref="D149:E149"/>
    <mergeCell ref="H149:K149"/>
    <mergeCell ref="O149:R149"/>
    <mergeCell ref="D150:E150"/>
    <mergeCell ref="H150:K150"/>
    <mergeCell ref="O150:R150"/>
    <mergeCell ref="D215:E215"/>
    <mergeCell ref="H215:K215"/>
    <mergeCell ref="Q215:T215"/>
    <mergeCell ref="B191:W191"/>
    <mergeCell ref="B192:W192"/>
    <mergeCell ref="B193:W193"/>
    <mergeCell ref="D214:E214"/>
    <mergeCell ref="H214:K214"/>
    <mergeCell ref="Q214:T214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K89"/>
  <sheetViews>
    <sheetView tabSelected="1" topLeftCell="A55" zoomScale="55" zoomScaleNormal="55" workbookViewId="0">
      <selection activeCell="E61" sqref="E61"/>
    </sheetView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1" t="s">
        <v>501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227</v>
      </c>
      <c r="Y4" s="26"/>
      <c r="Z4" s="26" t="s">
        <v>22</v>
      </c>
      <c r="AA4" s="26" t="s">
        <v>23</v>
      </c>
      <c r="AB4" s="26"/>
    </row>
    <row r="5" spans="1:34" ht="15.75" x14ac:dyDescent="0.25">
      <c r="A5" s="26"/>
      <c r="B5" s="21"/>
      <c r="C5" s="6" t="s">
        <v>228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57">
        <v>1</v>
      </c>
      <c r="C6" s="26" t="s">
        <v>336</v>
      </c>
      <c r="D6" s="22" t="s">
        <v>385</v>
      </c>
      <c r="E6" s="2" t="s">
        <v>228</v>
      </c>
      <c r="F6" s="3" t="s">
        <v>81</v>
      </c>
      <c r="G6" s="21" t="s">
        <v>383</v>
      </c>
      <c r="H6" s="21" t="s">
        <v>29</v>
      </c>
      <c r="I6" s="49">
        <v>9477.1299999999992</v>
      </c>
      <c r="J6" s="23"/>
      <c r="K6" s="23"/>
      <c r="L6" s="47"/>
      <c r="M6" s="22"/>
      <c r="N6" s="21"/>
      <c r="O6" s="27">
        <f t="shared" ref="O6:O18" si="0">I6+J6+K6+L6+M6+N6</f>
        <v>9477.1299999999992</v>
      </c>
      <c r="P6" s="47">
        <v>1386.14</v>
      </c>
      <c r="Q6" s="21"/>
      <c r="R6" s="21"/>
      <c r="S6" s="21"/>
      <c r="T6" s="27">
        <f>+O6-P6-Q6-R6-S6</f>
        <v>8090.9899999999989</v>
      </c>
      <c r="U6" s="25"/>
      <c r="V6" s="52"/>
      <c r="W6" s="73"/>
      <c r="X6" s="26" t="s">
        <v>443</v>
      </c>
      <c r="Y6" s="26"/>
      <c r="Z6" s="26" t="s">
        <v>112</v>
      </c>
      <c r="AA6" s="26"/>
      <c r="AB6" s="26"/>
    </row>
    <row r="7" spans="1:34" ht="15.75" x14ac:dyDescent="0.25">
      <c r="A7" s="26"/>
      <c r="B7" s="57">
        <v>2</v>
      </c>
      <c r="C7" s="1" t="s">
        <v>327</v>
      </c>
      <c r="D7" s="2" t="s">
        <v>475</v>
      </c>
      <c r="E7" s="2" t="s">
        <v>228</v>
      </c>
      <c r="F7" s="3" t="s">
        <v>81</v>
      </c>
      <c r="G7" s="3" t="s">
        <v>328</v>
      </c>
      <c r="H7" s="74" t="s">
        <v>34</v>
      </c>
      <c r="I7" s="4">
        <v>3110</v>
      </c>
      <c r="J7" s="26"/>
      <c r="K7" s="27"/>
      <c r="L7" s="47"/>
      <c r="M7" s="27"/>
      <c r="N7" s="27"/>
      <c r="O7" s="27">
        <f t="shared" si="0"/>
        <v>3110</v>
      </c>
      <c r="P7" s="4">
        <v>91.87</v>
      </c>
      <c r="Q7" s="26"/>
      <c r="R7" s="27"/>
      <c r="S7" s="26"/>
      <c r="T7" s="27">
        <f>+O7-P7-Q7-R7-S7</f>
        <v>3018.13</v>
      </c>
      <c r="U7" s="26"/>
      <c r="V7" s="11"/>
      <c r="W7" s="11"/>
      <c r="X7" s="26" t="s">
        <v>335</v>
      </c>
      <c r="Y7" s="26"/>
      <c r="Z7" s="26" t="s">
        <v>112</v>
      </c>
      <c r="AA7" s="26"/>
      <c r="AB7" s="26"/>
      <c r="AE7" s="56"/>
      <c r="AF7" s="56"/>
      <c r="AG7" s="56"/>
      <c r="AH7" s="56"/>
    </row>
    <row r="8" spans="1:34" ht="15.75" x14ac:dyDescent="0.25">
      <c r="A8" s="26"/>
      <c r="B8" s="57">
        <v>3</v>
      </c>
      <c r="C8" s="1" t="s">
        <v>535</v>
      </c>
      <c r="D8" s="2" t="s">
        <v>229</v>
      </c>
      <c r="E8" s="2" t="s">
        <v>228</v>
      </c>
      <c r="F8" s="3" t="s">
        <v>81</v>
      </c>
      <c r="G8" s="3" t="s">
        <v>379</v>
      </c>
      <c r="H8" s="74" t="s">
        <v>34</v>
      </c>
      <c r="I8" s="4">
        <v>3325</v>
      </c>
      <c r="J8" s="26"/>
      <c r="K8" s="27"/>
      <c r="L8" s="47"/>
      <c r="M8" s="27"/>
      <c r="N8" s="27"/>
      <c r="O8" s="27">
        <f t="shared" si="0"/>
        <v>3325</v>
      </c>
      <c r="P8" s="4">
        <v>115.26</v>
      </c>
      <c r="Q8" s="26"/>
      <c r="R8" s="27"/>
      <c r="S8" s="26"/>
      <c r="T8" s="27">
        <f t="shared" ref="T8:T18" si="1">+O8-P8-Q8-R8-S8</f>
        <v>3209.74</v>
      </c>
      <c r="U8" s="26"/>
      <c r="V8" s="75"/>
      <c r="W8" s="11"/>
      <c r="X8" s="26" t="s">
        <v>341</v>
      </c>
      <c r="Y8" s="26"/>
      <c r="Z8" s="26" t="s">
        <v>112</v>
      </c>
      <c r="AA8" s="26"/>
      <c r="AB8" s="26"/>
      <c r="AE8" s="56"/>
      <c r="AF8" s="56"/>
      <c r="AG8" s="56"/>
      <c r="AH8" s="56"/>
    </row>
    <row r="9" spans="1:34" ht="15.75" x14ac:dyDescent="0.25">
      <c r="A9" s="26"/>
      <c r="B9" s="57">
        <v>4</v>
      </c>
      <c r="C9" s="1" t="s">
        <v>535</v>
      </c>
      <c r="D9" s="2" t="s">
        <v>229</v>
      </c>
      <c r="E9" s="2" t="s">
        <v>228</v>
      </c>
      <c r="F9" s="3" t="s">
        <v>81</v>
      </c>
      <c r="G9" s="3" t="s">
        <v>259</v>
      </c>
      <c r="H9" s="74" t="s">
        <v>34</v>
      </c>
      <c r="I9" s="4">
        <v>3110</v>
      </c>
      <c r="J9" s="26"/>
      <c r="K9" s="27"/>
      <c r="L9" s="47"/>
      <c r="M9" s="27"/>
      <c r="N9" s="27"/>
      <c r="O9" s="27">
        <f t="shared" si="0"/>
        <v>3110</v>
      </c>
      <c r="P9" s="4">
        <v>91.87</v>
      </c>
      <c r="Q9" s="26"/>
      <c r="R9" s="27"/>
      <c r="S9" s="26"/>
      <c r="T9" s="27">
        <f t="shared" si="1"/>
        <v>3018.13</v>
      </c>
      <c r="U9" s="26"/>
      <c r="V9" s="2"/>
      <c r="W9" s="2"/>
      <c r="X9" s="26" t="s">
        <v>160</v>
      </c>
      <c r="Y9" s="26"/>
      <c r="Z9" s="26" t="s">
        <v>112</v>
      </c>
      <c r="AA9" s="26"/>
      <c r="AB9" s="26"/>
      <c r="AE9" s="56"/>
      <c r="AF9" s="56"/>
      <c r="AG9" s="56"/>
      <c r="AH9" s="56"/>
    </row>
    <row r="10" spans="1:34" ht="15.75" x14ac:dyDescent="0.25">
      <c r="B10" s="57">
        <v>5</v>
      </c>
      <c r="C10" s="1" t="s">
        <v>36</v>
      </c>
      <c r="D10" s="2" t="s">
        <v>475</v>
      </c>
      <c r="E10" s="2" t="s">
        <v>242</v>
      </c>
      <c r="F10" s="3" t="s">
        <v>81</v>
      </c>
      <c r="G10" s="3" t="s">
        <v>260</v>
      </c>
      <c r="H10" s="74" t="s">
        <v>34</v>
      </c>
      <c r="I10" s="8">
        <v>3096</v>
      </c>
      <c r="J10" s="16"/>
      <c r="K10" s="27"/>
      <c r="L10" s="47"/>
      <c r="O10" s="76">
        <f t="shared" si="0"/>
        <v>3096</v>
      </c>
      <c r="P10" s="16">
        <v>90.34</v>
      </c>
      <c r="R10" s="54"/>
      <c r="T10" s="27">
        <f t="shared" si="1"/>
        <v>3005.66</v>
      </c>
      <c r="U10" s="31"/>
      <c r="V10" s="21"/>
      <c r="W10" s="45"/>
      <c r="X10" s="26" t="s">
        <v>30</v>
      </c>
      <c r="Z10" s="26" t="s">
        <v>31</v>
      </c>
      <c r="AC10" s="54"/>
    </row>
    <row r="11" spans="1:34" ht="15.75" x14ac:dyDescent="0.25">
      <c r="B11" s="57">
        <v>6</v>
      </c>
      <c r="C11" s="1" t="s">
        <v>463</v>
      </c>
      <c r="D11" s="2" t="s">
        <v>33</v>
      </c>
      <c r="E11" s="2" t="s">
        <v>242</v>
      </c>
      <c r="F11" s="3" t="s">
        <v>81</v>
      </c>
      <c r="G11" s="3" t="s">
        <v>464</v>
      </c>
      <c r="H11" s="74" t="s">
        <v>34</v>
      </c>
      <c r="I11" s="8">
        <v>2866.5</v>
      </c>
      <c r="J11" s="16"/>
      <c r="K11" s="27"/>
      <c r="L11" s="47"/>
      <c r="O11" s="76">
        <f t="shared" si="0"/>
        <v>2866.5</v>
      </c>
      <c r="P11" s="16">
        <v>45.12</v>
      </c>
      <c r="R11" s="54"/>
      <c r="T11" s="27">
        <f t="shared" si="1"/>
        <v>2821.38</v>
      </c>
      <c r="U11" s="31"/>
      <c r="V11" s="21"/>
      <c r="W11" s="45"/>
      <c r="X11" s="26" t="s">
        <v>465</v>
      </c>
      <c r="Z11" s="26" t="s">
        <v>112</v>
      </c>
      <c r="AC11" s="54"/>
    </row>
    <row r="12" spans="1:34" ht="15.75" x14ac:dyDescent="0.25">
      <c r="A12" s="26"/>
      <c r="B12" s="57">
        <v>7</v>
      </c>
      <c r="C12" s="1" t="s">
        <v>437</v>
      </c>
      <c r="D12" s="2" t="s">
        <v>67</v>
      </c>
      <c r="E12" s="2" t="s">
        <v>230</v>
      </c>
      <c r="F12" s="3" t="s">
        <v>81</v>
      </c>
      <c r="G12" s="3" t="s">
        <v>438</v>
      </c>
      <c r="H12" s="74" t="s">
        <v>29</v>
      </c>
      <c r="I12" s="5">
        <v>5159.5</v>
      </c>
      <c r="J12" s="26"/>
      <c r="K12" s="27"/>
      <c r="L12" s="47"/>
      <c r="M12" s="27"/>
      <c r="N12" s="27"/>
      <c r="O12" s="27">
        <f t="shared" si="0"/>
        <v>5159.5</v>
      </c>
      <c r="P12" s="4">
        <v>490.17</v>
      </c>
      <c r="Q12" s="27"/>
      <c r="R12" s="27"/>
      <c r="S12" s="27"/>
      <c r="T12" s="27">
        <f t="shared" si="1"/>
        <v>4669.33</v>
      </c>
      <c r="U12" s="26"/>
      <c r="V12" s="1"/>
      <c r="W12" s="1"/>
      <c r="X12" s="26" t="s">
        <v>30</v>
      </c>
      <c r="Y12" s="26"/>
      <c r="Z12" s="26" t="s">
        <v>112</v>
      </c>
      <c r="AA12" s="26" t="s">
        <v>439</v>
      </c>
      <c r="AB12" s="26"/>
    </row>
    <row r="13" spans="1:34" ht="15.75" x14ac:dyDescent="0.25">
      <c r="A13" s="26"/>
      <c r="B13" s="57">
        <v>8</v>
      </c>
      <c r="C13" s="1" t="s">
        <v>231</v>
      </c>
      <c r="D13" s="2" t="s">
        <v>232</v>
      </c>
      <c r="E13" s="2" t="s">
        <v>230</v>
      </c>
      <c r="F13" s="3" t="s">
        <v>81</v>
      </c>
      <c r="G13" s="3" t="s">
        <v>380</v>
      </c>
      <c r="H13" s="74" t="s">
        <v>78</v>
      </c>
      <c r="I13" s="5">
        <v>3325</v>
      </c>
      <c r="J13" s="26"/>
      <c r="K13" s="27"/>
      <c r="L13" s="47"/>
      <c r="M13" s="27"/>
      <c r="N13" s="27"/>
      <c r="O13" s="27">
        <f t="shared" si="0"/>
        <v>3325</v>
      </c>
      <c r="P13" s="4">
        <v>115.26</v>
      </c>
      <c r="Q13" s="27"/>
      <c r="R13" s="27"/>
      <c r="S13" s="27"/>
      <c r="T13" s="27">
        <f t="shared" si="1"/>
        <v>3209.74</v>
      </c>
      <c r="U13" s="57"/>
      <c r="V13" s="26"/>
      <c r="W13" s="26"/>
      <c r="X13" s="26" t="s">
        <v>342</v>
      </c>
      <c r="Y13" s="26"/>
      <c r="Z13" s="26" t="s">
        <v>112</v>
      </c>
      <c r="AA13" s="26"/>
      <c r="AB13" s="26"/>
      <c r="AE13" s="56"/>
      <c r="AF13" s="56"/>
      <c r="AG13" s="56"/>
      <c r="AH13" s="56"/>
    </row>
    <row r="14" spans="1:34" ht="15.75" x14ac:dyDescent="0.25">
      <c r="A14" s="26"/>
      <c r="B14" s="57">
        <v>9</v>
      </c>
      <c r="C14" s="1" t="s">
        <v>233</v>
      </c>
      <c r="D14" s="2" t="s">
        <v>234</v>
      </c>
      <c r="E14" s="2" t="s">
        <v>230</v>
      </c>
      <c r="F14" s="3" t="s">
        <v>81</v>
      </c>
      <c r="G14" s="3" t="s">
        <v>381</v>
      </c>
      <c r="H14" s="74" t="s">
        <v>34</v>
      </c>
      <c r="I14" s="5">
        <v>2752</v>
      </c>
      <c r="J14" s="26"/>
      <c r="K14" s="27"/>
      <c r="L14" s="47"/>
      <c r="M14" s="27"/>
      <c r="N14" s="27"/>
      <c r="O14" s="27">
        <f t="shared" si="0"/>
        <v>2752</v>
      </c>
      <c r="P14" s="4">
        <v>32.67</v>
      </c>
      <c r="Q14" s="27">
        <v>1087.73</v>
      </c>
      <c r="R14" s="27"/>
      <c r="S14" s="27"/>
      <c r="T14" s="27">
        <f t="shared" si="1"/>
        <v>1631.6</v>
      </c>
      <c r="U14" s="26"/>
      <c r="V14" s="3"/>
      <c r="W14" s="3"/>
      <c r="X14" s="26" t="s">
        <v>343</v>
      </c>
      <c r="Y14" s="26"/>
      <c r="Z14" s="26" t="s">
        <v>112</v>
      </c>
      <c r="AA14" s="26"/>
      <c r="AB14" s="26"/>
      <c r="AE14" s="56"/>
      <c r="AF14" s="56"/>
      <c r="AG14" s="56"/>
      <c r="AH14" s="56"/>
    </row>
    <row r="15" spans="1:34" ht="15.75" x14ac:dyDescent="0.25">
      <c r="A15" s="26"/>
      <c r="B15" s="57">
        <v>10</v>
      </c>
      <c r="C15" s="1" t="s">
        <v>235</v>
      </c>
      <c r="D15" s="2" t="s">
        <v>234</v>
      </c>
      <c r="E15" s="2" t="s">
        <v>230</v>
      </c>
      <c r="F15" s="3" t="s">
        <v>81</v>
      </c>
      <c r="G15" s="3" t="s">
        <v>261</v>
      </c>
      <c r="H15" s="74" t="s">
        <v>34</v>
      </c>
      <c r="I15" s="5">
        <v>2752</v>
      </c>
      <c r="J15" s="26"/>
      <c r="K15" s="27"/>
      <c r="L15" s="47"/>
      <c r="M15" s="27">
        <v>550.4</v>
      </c>
      <c r="N15" s="27"/>
      <c r="O15" s="27">
        <f t="shared" si="0"/>
        <v>3302.4</v>
      </c>
      <c r="P15" s="4">
        <v>39.200000000000003</v>
      </c>
      <c r="Q15" s="27"/>
      <c r="R15" s="27"/>
      <c r="S15" s="27"/>
      <c r="T15" s="27">
        <f t="shared" si="1"/>
        <v>3263.2000000000003</v>
      </c>
      <c r="U15" s="26"/>
      <c r="V15" s="3"/>
      <c r="W15" s="3"/>
      <c r="X15" s="26" t="s">
        <v>95</v>
      </c>
      <c r="Y15" s="26"/>
      <c r="Z15" s="26" t="s">
        <v>112</v>
      </c>
      <c r="AA15" s="26"/>
      <c r="AB15" s="26"/>
      <c r="AE15" s="56"/>
      <c r="AF15" s="56"/>
      <c r="AG15" s="56"/>
      <c r="AH15" s="56"/>
    </row>
    <row r="16" spans="1:34" ht="15.75" x14ac:dyDescent="0.25">
      <c r="A16" s="26"/>
      <c r="B16" s="57">
        <v>11</v>
      </c>
      <c r="C16" s="1" t="s">
        <v>236</v>
      </c>
      <c r="D16" s="2" t="s">
        <v>234</v>
      </c>
      <c r="E16" s="2" t="s">
        <v>230</v>
      </c>
      <c r="F16" s="3" t="s">
        <v>81</v>
      </c>
      <c r="G16" s="3" t="s">
        <v>262</v>
      </c>
      <c r="H16" s="74" t="s">
        <v>34</v>
      </c>
      <c r="I16" s="5">
        <v>2201.6</v>
      </c>
      <c r="J16" s="26"/>
      <c r="K16" s="27"/>
      <c r="L16" s="47"/>
      <c r="M16" s="27"/>
      <c r="N16" s="27"/>
      <c r="O16" s="27">
        <f t="shared" si="0"/>
        <v>2201.6</v>
      </c>
      <c r="P16" s="4">
        <v>26.14</v>
      </c>
      <c r="Q16" s="27"/>
      <c r="R16" s="27"/>
      <c r="S16" s="27"/>
      <c r="T16" s="27">
        <f>+O16-P16-Q16-R16-S16</f>
        <v>2175.46</v>
      </c>
      <c r="U16" s="26"/>
      <c r="V16" s="3"/>
      <c r="W16" s="3"/>
      <c r="X16" s="26" t="s">
        <v>344</v>
      </c>
      <c r="Y16" s="26"/>
      <c r="Z16" s="26" t="s">
        <v>112</v>
      </c>
      <c r="AA16" s="26"/>
      <c r="AB16" s="26"/>
      <c r="AE16" s="56"/>
      <c r="AF16" s="56"/>
      <c r="AG16" s="56"/>
      <c r="AH16" s="56"/>
    </row>
    <row r="17" spans="1:37" ht="15.75" x14ac:dyDescent="0.25">
      <c r="A17" s="26"/>
      <c r="B17" s="57">
        <v>12</v>
      </c>
      <c r="C17" s="2" t="s">
        <v>237</v>
      </c>
      <c r="D17" s="2" t="s">
        <v>234</v>
      </c>
      <c r="E17" s="2" t="s">
        <v>230</v>
      </c>
      <c r="F17" s="3" t="s">
        <v>81</v>
      </c>
      <c r="G17" s="3" t="s">
        <v>382</v>
      </c>
      <c r="H17" s="74" t="s">
        <v>34</v>
      </c>
      <c r="I17" s="5">
        <v>2752</v>
      </c>
      <c r="J17" s="26"/>
      <c r="K17" s="27"/>
      <c r="L17" s="47"/>
      <c r="M17" s="27">
        <v>1100.8</v>
      </c>
      <c r="N17" s="27"/>
      <c r="O17" s="27">
        <f t="shared" si="0"/>
        <v>3852.8</v>
      </c>
      <c r="P17" s="4">
        <v>45.73</v>
      </c>
      <c r="Q17" s="27"/>
      <c r="R17" s="27"/>
      <c r="S17" s="27"/>
      <c r="T17" s="27">
        <f t="shared" si="1"/>
        <v>3807.07</v>
      </c>
      <c r="U17" s="26"/>
      <c r="V17" s="3"/>
      <c r="W17" s="3"/>
      <c r="X17" s="26" t="s">
        <v>342</v>
      </c>
      <c r="Y17" s="26"/>
      <c r="Z17" s="26" t="s">
        <v>112</v>
      </c>
      <c r="AA17" s="26"/>
      <c r="AB17" s="26"/>
      <c r="AE17" s="56"/>
      <c r="AF17" s="56"/>
      <c r="AG17" s="56"/>
      <c r="AH17" s="56"/>
    </row>
    <row r="18" spans="1:37" ht="15.75" x14ac:dyDescent="0.25">
      <c r="A18" s="26"/>
      <c r="B18" s="57">
        <v>13</v>
      </c>
      <c r="C18" s="26" t="s">
        <v>215</v>
      </c>
      <c r="D18" s="2" t="s">
        <v>234</v>
      </c>
      <c r="E18" s="2" t="s">
        <v>230</v>
      </c>
      <c r="F18" s="3" t="s">
        <v>81</v>
      </c>
      <c r="G18" s="3" t="s">
        <v>390</v>
      </c>
      <c r="H18" s="74" t="s">
        <v>34</v>
      </c>
      <c r="I18" s="5">
        <v>2752</v>
      </c>
      <c r="J18" s="26"/>
      <c r="K18" s="27"/>
      <c r="L18" s="47"/>
      <c r="M18" s="27">
        <v>550.4</v>
      </c>
      <c r="N18" s="27"/>
      <c r="O18" s="27">
        <f t="shared" si="0"/>
        <v>3302.4</v>
      </c>
      <c r="P18" s="4">
        <v>39.200000000000003</v>
      </c>
      <c r="Q18" s="27"/>
      <c r="R18" s="27"/>
      <c r="S18" s="27"/>
      <c r="T18" s="27">
        <f t="shared" si="1"/>
        <v>3263.2000000000003</v>
      </c>
      <c r="V18" s="50"/>
      <c r="W18" s="26"/>
      <c r="X18" s="26" t="s">
        <v>384</v>
      </c>
      <c r="Y18" s="26"/>
      <c r="Z18" s="26" t="s">
        <v>112</v>
      </c>
      <c r="AA18" s="26"/>
      <c r="AB18" s="26"/>
      <c r="AE18" s="56"/>
      <c r="AF18" s="56"/>
      <c r="AG18" s="56"/>
      <c r="AH18" s="56"/>
    </row>
    <row r="19" spans="1:37" ht="15.75" x14ac:dyDescent="0.25">
      <c r="A19" s="26"/>
      <c r="B19" s="26"/>
      <c r="C19" s="43" t="s">
        <v>238</v>
      </c>
      <c r="D19" s="26"/>
      <c r="E19" s="26"/>
      <c r="F19" s="26"/>
      <c r="G19" s="26"/>
      <c r="H19" s="26"/>
      <c r="I19" s="42">
        <f>SUM(I6:I18)</f>
        <v>46678.729999999996</v>
      </c>
      <c r="J19" s="42">
        <f t="shared" ref="J19:N19" si="2">SUM(J6:J18)</f>
        <v>0</v>
      </c>
      <c r="K19" s="42">
        <f t="shared" si="2"/>
        <v>0</v>
      </c>
      <c r="L19" s="42">
        <f t="shared" si="2"/>
        <v>0</v>
      </c>
      <c r="M19" s="42">
        <f>SUM(M6:M18)</f>
        <v>2201.6</v>
      </c>
      <c r="N19" s="42">
        <f t="shared" si="2"/>
        <v>0</v>
      </c>
      <c r="O19" s="42">
        <f>SUM(O6:O18)</f>
        <v>48880.33</v>
      </c>
      <c r="P19" s="42">
        <f>SUM(P6:P18)</f>
        <v>2608.9699999999998</v>
      </c>
      <c r="Q19" s="42">
        <f>SUM(Q6:Q18)</f>
        <v>1087.73</v>
      </c>
      <c r="R19" s="42">
        <f>SUM(R7:R17)</f>
        <v>0</v>
      </c>
      <c r="S19" s="42">
        <f>SUM(S7:S17)</f>
        <v>0</v>
      </c>
      <c r="T19" s="42">
        <f>SUM(T6:T18)</f>
        <v>45183.62999999999</v>
      </c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69" t="s">
        <v>184</v>
      </c>
      <c r="E26" s="69"/>
      <c r="F26" s="26"/>
      <c r="G26" s="26"/>
      <c r="H26" s="69" t="s">
        <v>185</v>
      </c>
      <c r="I26" s="69"/>
      <c r="J26" s="69"/>
      <c r="K26" s="69"/>
      <c r="L26" s="26"/>
      <c r="M26" s="26"/>
      <c r="N26" s="26"/>
      <c r="O26" s="69" t="s">
        <v>186</v>
      </c>
      <c r="P26" s="69"/>
      <c r="Q26" s="69"/>
      <c r="R26" s="69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69" t="s">
        <v>26</v>
      </c>
      <c r="E27" s="69"/>
      <c r="F27" s="26"/>
      <c r="G27" s="26"/>
      <c r="H27" s="69" t="s">
        <v>89</v>
      </c>
      <c r="I27" s="69"/>
      <c r="J27" s="69"/>
      <c r="K27" s="69"/>
      <c r="L27" s="26"/>
      <c r="M27" s="26"/>
      <c r="N27" s="26"/>
      <c r="O27" s="69" t="s">
        <v>43</v>
      </c>
      <c r="P27" s="69"/>
      <c r="Q27" s="69"/>
      <c r="R27" s="6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K27" s="54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61" t="s">
        <v>0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1" t="s">
        <v>501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61" t="s">
        <v>239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26"/>
      <c r="C34" s="26"/>
      <c r="D34" s="45"/>
      <c r="E34" s="45"/>
      <c r="F34" s="26"/>
      <c r="G34" s="26"/>
      <c r="H34" s="45"/>
      <c r="I34" s="45"/>
      <c r="J34" s="45"/>
      <c r="K34" s="45"/>
      <c r="L34" s="26"/>
      <c r="M34" s="26"/>
      <c r="N34" s="26"/>
      <c r="O34" s="45"/>
      <c r="P34" s="45"/>
      <c r="Q34" s="45"/>
      <c r="R34" s="45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58" t="s">
        <v>188</v>
      </c>
      <c r="C35" s="58" t="s">
        <v>2</v>
      </c>
      <c r="D35" s="22" t="s">
        <v>3</v>
      </c>
      <c r="E35" s="22" t="s">
        <v>4</v>
      </c>
      <c r="F35" s="21" t="s">
        <v>5</v>
      </c>
      <c r="G35" s="21" t="s">
        <v>6</v>
      </c>
      <c r="H35" s="21" t="s">
        <v>7</v>
      </c>
      <c r="I35" s="23" t="s">
        <v>8</v>
      </c>
      <c r="J35" s="23" t="s">
        <v>9</v>
      </c>
      <c r="K35" s="23" t="s">
        <v>10</v>
      </c>
      <c r="L35" s="22" t="s">
        <v>11</v>
      </c>
      <c r="M35" s="22" t="s">
        <v>12</v>
      </c>
      <c r="N35" s="21" t="s">
        <v>13</v>
      </c>
      <c r="O35" s="21" t="s">
        <v>14</v>
      </c>
      <c r="P35" s="21" t="s">
        <v>15</v>
      </c>
      <c r="Q35" s="21" t="s">
        <v>16</v>
      </c>
      <c r="R35" s="21" t="s">
        <v>17</v>
      </c>
      <c r="S35" s="21" t="s">
        <v>18</v>
      </c>
      <c r="T35" s="24" t="s">
        <v>19</v>
      </c>
      <c r="U35" s="25"/>
      <c r="V35" s="26"/>
      <c r="W35" s="26"/>
      <c r="X35" s="26" t="s">
        <v>227</v>
      </c>
      <c r="Y35" s="26"/>
      <c r="Z35" s="26" t="s">
        <v>240</v>
      </c>
      <c r="AA35" s="26" t="s">
        <v>241</v>
      </c>
      <c r="AB35" s="26"/>
    </row>
    <row r="36" spans="1:29" ht="15.75" x14ac:dyDescent="0.25">
      <c r="A36" s="26"/>
      <c r="B36" s="58"/>
      <c r="C36" s="58"/>
      <c r="D36" s="22"/>
      <c r="E36" s="22"/>
      <c r="F36" s="21"/>
      <c r="G36" s="21"/>
      <c r="H36" s="21"/>
      <c r="I36" s="23"/>
      <c r="J36" s="23"/>
      <c r="K36" s="23"/>
      <c r="L36" s="22"/>
      <c r="M36" s="22"/>
      <c r="N36" s="21"/>
      <c r="O36" s="21"/>
      <c r="P36" s="21"/>
      <c r="Q36" s="21"/>
      <c r="R36" s="21"/>
      <c r="S36" s="21"/>
      <c r="T36" s="24"/>
      <c r="U36" s="25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26">
        <v>1</v>
      </c>
      <c r="C37" s="1" t="s">
        <v>244</v>
      </c>
      <c r="D37" s="2" t="s">
        <v>474</v>
      </c>
      <c r="E37" s="26" t="s">
        <v>242</v>
      </c>
      <c r="F37" s="46" t="s">
        <v>243</v>
      </c>
      <c r="H37" s="74" t="s">
        <v>34</v>
      </c>
      <c r="I37" s="18">
        <v>3110</v>
      </c>
      <c r="J37" s="34"/>
      <c r="K37" s="34"/>
      <c r="L37" s="54"/>
      <c r="M37" s="27"/>
      <c r="N37" s="27"/>
      <c r="O37" s="54">
        <f>SUM(I37:N37)</f>
        <v>3110</v>
      </c>
      <c r="P37" s="28">
        <v>91.87</v>
      </c>
      <c r="Q37" s="27"/>
      <c r="R37" s="27"/>
      <c r="S37" s="27"/>
      <c r="T37" s="27">
        <f t="shared" ref="T37:T75" si="3">+O37-P37-Q37-R37-S37</f>
        <v>3018.13</v>
      </c>
      <c r="U37" s="26"/>
      <c r="V37" s="51"/>
      <c r="W37" s="53"/>
      <c r="X37" s="26" t="s">
        <v>325</v>
      </c>
      <c r="Y37" s="26"/>
      <c r="Z37" s="26" t="s">
        <v>31</v>
      </c>
      <c r="AA37" s="26"/>
      <c r="AB37" s="26"/>
    </row>
    <row r="38" spans="1:29" ht="15.75" x14ac:dyDescent="0.25">
      <c r="A38" s="26"/>
      <c r="B38" s="26">
        <v>2</v>
      </c>
      <c r="C38" s="1" t="s">
        <v>245</v>
      </c>
      <c r="D38" s="2" t="s">
        <v>474</v>
      </c>
      <c r="E38" s="26" t="s">
        <v>242</v>
      </c>
      <c r="F38" s="46" t="s">
        <v>243</v>
      </c>
      <c r="H38" s="74" t="s">
        <v>34</v>
      </c>
      <c r="I38" s="18">
        <v>3110</v>
      </c>
      <c r="J38" s="34"/>
      <c r="K38" s="34"/>
      <c r="L38" s="54"/>
      <c r="M38" s="27"/>
      <c r="N38" s="27"/>
      <c r="O38" s="54">
        <f>SUM(I38:N38)</f>
        <v>3110</v>
      </c>
      <c r="P38" s="28">
        <v>91.87</v>
      </c>
      <c r="Q38" s="27"/>
      <c r="R38" s="27"/>
      <c r="S38" s="27"/>
      <c r="T38" s="27">
        <f t="shared" si="3"/>
        <v>3018.13</v>
      </c>
      <c r="U38" s="26"/>
      <c r="V38" s="51"/>
      <c r="W38" s="51"/>
      <c r="X38" s="26" t="s">
        <v>345</v>
      </c>
      <c r="Y38" s="26"/>
      <c r="Z38" s="26" t="s">
        <v>31</v>
      </c>
      <c r="AA38" s="26"/>
      <c r="AB38" s="26"/>
    </row>
    <row r="39" spans="1:29" ht="15.75" x14ac:dyDescent="0.25">
      <c r="B39" s="26">
        <v>3</v>
      </c>
      <c r="C39" s="1" t="s">
        <v>535</v>
      </c>
      <c r="D39" s="2" t="s">
        <v>323</v>
      </c>
      <c r="E39" s="2" t="s">
        <v>242</v>
      </c>
      <c r="F39" s="46" t="s">
        <v>243</v>
      </c>
      <c r="G39" s="3"/>
      <c r="H39" s="74" t="s">
        <v>34</v>
      </c>
      <c r="I39" s="16">
        <v>3110</v>
      </c>
      <c r="J39" s="16"/>
      <c r="K39" s="27"/>
      <c r="L39" s="54"/>
      <c r="M39" s="54"/>
      <c r="N39" s="54"/>
      <c r="O39" s="54">
        <f>SUM(I39:N39)</f>
        <v>3110</v>
      </c>
      <c r="P39" s="28">
        <v>91.87</v>
      </c>
      <c r="Q39" s="54"/>
      <c r="R39" s="54"/>
      <c r="S39" s="54"/>
      <c r="T39" s="27">
        <f t="shared" si="3"/>
        <v>3018.13</v>
      </c>
      <c r="U39" s="31"/>
      <c r="V39" s="52"/>
      <c r="W39" s="53"/>
      <c r="X39" s="26" t="s">
        <v>330</v>
      </c>
      <c r="Z39" s="26" t="s">
        <v>112</v>
      </c>
      <c r="AC39" s="54"/>
    </row>
    <row r="40" spans="1:29" ht="15.75" x14ac:dyDescent="0.25">
      <c r="B40" s="26">
        <v>4</v>
      </c>
      <c r="C40" s="1" t="s">
        <v>432</v>
      </c>
      <c r="D40" s="2" t="s">
        <v>458</v>
      </c>
      <c r="E40" s="2" t="s">
        <v>242</v>
      </c>
      <c r="F40" s="46" t="s">
        <v>243</v>
      </c>
      <c r="G40" s="3"/>
      <c r="H40" s="74" t="s">
        <v>34</v>
      </c>
      <c r="I40" s="48">
        <v>3940</v>
      </c>
      <c r="J40" s="16"/>
      <c r="K40" s="27"/>
      <c r="L40" s="54"/>
      <c r="M40" s="54"/>
      <c r="N40" s="54"/>
      <c r="O40" s="54">
        <f t="shared" ref="O40:O66" si="4">SUM(I40:N40)</f>
        <v>3940</v>
      </c>
      <c r="P40" s="28">
        <v>307.27</v>
      </c>
      <c r="Q40" s="54"/>
      <c r="R40" s="54"/>
      <c r="S40" s="54"/>
      <c r="T40" s="27">
        <f t="shared" si="3"/>
        <v>3632.73</v>
      </c>
      <c r="U40" s="31"/>
      <c r="V40" s="52"/>
      <c r="W40" s="53"/>
      <c r="X40" s="26" t="s">
        <v>430</v>
      </c>
      <c r="Z40" s="26" t="s">
        <v>112</v>
      </c>
      <c r="AC40" s="54"/>
    </row>
    <row r="41" spans="1:29" ht="15.75" x14ac:dyDescent="0.25">
      <c r="B41" s="26">
        <v>5</v>
      </c>
      <c r="C41" s="1" t="s">
        <v>535</v>
      </c>
      <c r="D41" s="2" t="s">
        <v>323</v>
      </c>
      <c r="E41" s="2" t="s">
        <v>242</v>
      </c>
      <c r="F41" s="46" t="s">
        <v>243</v>
      </c>
      <c r="G41" s="3"/>
      <c r="H41" s="74" t="s">
        <v>34</v>
      </c>
      <c r="I41" s="48">
        <v>3110</v>
      </c>
      <c r="J41" s="16"/>
      <c r="K41" s="27"/>
      <c r="L41" s="54"/>
      <c r="M41" s="54"/>
      <c r="N41" s="54"/>
      <c r="O41" s="54">
        <f t="shared" si="4"/>
        <v>3110</v>
      </c>
      <c r="P41" s="28">
        <v>91.87</v>
      </c>
      <c r="Q41" s="54"/>
      <c r="R41" s="54"/>
      <c r="S41" s="54"/>
      <c r="T41" s="27">
        <f t="shared" si="3"/>
        <v>3018.13</v>
      </c>
      <c r="U41" s="31"/>
      <c r="V41" s="52"/>
      <c r="W41" s="53"/>
      <c r="X41" s="26" t="s">
        <v>430</v>
      </c>
      <c r="Z41" s="26" t="s">
        <v>112</v>
      </c>
      <c r="AC41" s="54"/>
    </row>
    <row r="42" spans="1:29" ht="15.75" x14ac:dyDescent="0.25">
      <c r="B42" s="26">
        <v>6</v>
      </c>
      <c r="C42" s="1" t="s">
        <v>535</v>
      </c>
      <c r="D42" s="2" t="s">
        <v>323</v>
      </c>
      <c r="E42" s="2" t="s">
        <v>242</v>
      </c>
      <c r="F42" s="46" t="s">
        <v>243</v>
      </c>
      <c r="G42" s="3"/>
      <c r="H42" s="74" t="s">
        <v>34</v>
      </c>
      <c r="I42" s="48">
        <v>3110</v>
      </c>
      <c r="J42" s="16"/>
      <c r="K42" s="27"/>
      <c r="L42" s="54"/>
      <c r="M42" s="54"/>
      <c r="N42" s="54"/>
      <c r="O42" s="54">
        <f t="shared" si="4"/>
        <v>3110</v>
      </c>
      <c r="P42" s="28">
        <v>91.87</v>
      </c>
      <c r="Q42" s="54"/>
      <c r="R42" s="54"/>
      <c r="S42" s="54"/>
      <c r="T42" s="27">
        <f t="shared" si="3"/>
        <v>3018.13</v>
      </c>
      <c r="U42" s="31"/>
      <c r="V42" s="52"/>
      <c r="W42" s="53"/>
      <c r="X42" s="26" t="s">
        <v>435</v>
      </c>
      <c r="Z42" s="26" t="s">
        <v>112</v>
      </c>
      <c r="AC42" s="54"/>
    </row>
    <row r="43" spans="1:29" ht="15.75" x14ac:dyDescent="0.25">
      <c r="B43" s="26">
        <v>7</v>
      </c>
      <c r="C43" s="1" t="s">
        <v>535</v>
      </c>
      <c r="D43" s="2" t="s">
        <v>323</v>
      </c>
      <c r="E43" s="2" t="s">
        <v>242</v>
      </c>
      <c r="F43" s="46" t="s">
        <v>243</v>
      </c>
      <c r="G43" s="3"/>
      <c r="H43" s="74" t="s">
        <v>34</v>
      </c>
      <c r="I43" s="48">
        <v>3110</v>
      </c>
      <c r="J43" s="16"/>
      <c r="K43" s="27"/>
      <c r="L43" s="54"/>
      <c r="M43" s="54"/>
      <c r="N43" s="54"/>
      <c r="O43" s="54">
        <f t="shared" si="4"/>
        <v>3110</v>
      </c>
      <c r="P43" s="28">
        <v>91.87</v>
      </c>
      <c r="Q43" s="54"/>
      <c r="R43" s="54"/>
      <c r="S43" s="54"/>
      <c r="T43" s="27">
        <f t="shared" si="3"/>
        <v>3018.13</v>
      </c>
      <c r="U43" s="31"/>
      <c r="V43" s="52"/>
      <c r="W43" s="53"/>
      <c r="X43" s="26" t="s">
        <v>453</v>
      </c>
      <c r="Z43" s="26" t="s">
        <v>112</v>
      </c>
      <c r="AC43" s="54"/>
    </row>
    <row r="44" spans="1:29" ht="15.75" x14ac:dyDescent="0.25">
      <c r="B44" s="26">
        <v>8</v>
      </c>
      <c r="C44" s="1" t="s">
        <v>535</v>
      </c>
      <c r="D44" s="2" t="s">
        <v>323</v>
      </c>
      <c r="E44" s="2" t="s">
        <v>242</v>
      </c>
      <c r="F44" s="46" t="s">
        <v>243</v>
      </c>
      <c r="G44" s="3"/>
      <c r="H44" s="74" t="s">
        <v>34</v>
      </c>
      <c r="I44" s="48">
        <v>3110</v>
      </c>
      <c r="J44" s="16"/>
      <c r="K44" s="27"/>
      <c r="L44" s="54"/>
      <c r="M44" s="54"/>
      <c r="N44" s="54"/>
      <c r="O44" s="54">
        <f t="shared" si="4"/>
        <v>3110</v>
      </c>
      <c r="P44" s="28">
        <v>91.87</v>
      </c>
      <c r="Q44" s="54"/>
      <c r="R44" s="54"/>
      <c r="S44" s="54"/>
      <c r="T44" s="27">
        <f t="shared" si="3"/>
        <v>3018.13</v>
      </c>
      <c r="U44" s="31"/>
      <c r="V44" s="52"/>
      <c r="W44" s="53"/>
      <c r="X44" s="26" t="s">
        <v>457</v>
      </c>
      <c r="Z44" s="26" t="s">
        <v>112</v>
      </c>
      <c r="AC44" s="54"/>
    </row>
    <row r="45" spans="1:29" ht="15.75" x14ac:dyDescent="0.25">
      <c r="B45" s="26">
        <v>9</v>
      </c>
      <c r="C45" s="1" t="s">
        <v>535</v>
      </c>
      <c r="D45" s="2" t="s">
        <v>323</v>
      </c>
      <c r="E45" s="2" t="s">
        <v>242</v>
      </c>
      <c r="F45" s="46" t="s">
        <v>243</v>
      </c>
      <c r="G45" s="3"/>
      <c r="H45" s="74" t="s">
        <v>34</v>
      </c>
      <c r="I45" s="48">
        <v>3110</v>
      </c>
      <c r="J45" s="16"/>
      <c r="K45" s="27"/>
      <c r="L45" s="54"/>
      <c r="M45" s="54"/>
      <c r="N45" s="54"/>
      <c r="O45" s="54">
        <f t="shared" si="4"/>
        <v>3110</v>
      </c>
      <c r="P45" s="28">
        <v>91.87</v>
      </c>
      <c r="Q45" s="54"/>
      <c r="R45" s="54"/>
      <c r="S45" s="54"/>
      <c r="T45" s="27">
        <f t="shared" si="3"/>
        <v>3018.13</v>
      </c>
      <c r="U45" s="60"/>
      <c r="V45" s="52"/>
      <c r="W45" s="53"/>
      <c r="X45" s="26" t="s">
        <v>466</v>
      </c>
      <c r="Z45" s="26" t="s">
        <v>112</v>
      </c>
      <c r="AC45" s="54"/>
    </row>
    <row r="46" spans="1:29" ht="15.75" x14ac:dyDescent="0.25">
      <c r="B46" s="26">
        <v>10</v>
      </c>
      <c r="C46" s="1" t="s">
        <v>467</v>
      </c>
      <c r="D46" s="2" t="s">
        <v>458</v>
      </c>
      <c r="E46" s="2" t="s">
        <v>242</v>
      </c>
      <c r="F46" s="46" t="s">
        <v>243</v>
      </c>
      <c r="G46" s="3"/>
      <c r="H46" s="74" t="s">
        <v>34</v>
      </c>
      <c r="I46" s="48">
        <v>3940</v>
      </c>
      <c r="J46" s="16"/>
      <c r="K46" s="27"/>
      <c r="L46" s="54"/>
      <c r="M46" s="54"/>
      <c r="N46" s="54"/>
      <c r="O46" s="54">
        <f t="shared" si="4"/>
        <v>3940</v>
      </c>
      <c r="P46" s="28">
        <v>307.27</v>
      </c>
      <c r="Q46" s="54"/>
      <c r="R46" s="54"/>
      <c r="S46" s="54"/>
      <c r="T46" s="27">
        <f t="shared" si="3"/>
        <v>3632.73</v>
      </c>
      <c r="U46" s="60"/>
      <c r="V46" s="52"/>
      <c r="W46" s="53"/>
      <c r="X46" s="26" t="s">
        <v>468</v>
      </c>
      <c r="Z46" s="26" t="s">
        <v>112</v>
      </c>
      <c r="AC46" s="54"/>
    </row>
    <row r="47" spans="1:29" ht="15.75" x14ac:dyDescent="0.25">
      <c r="B47" s="26">
        <v>11</v>
      </c>
      <c r="C47" s="1" t="s">
        <v>535</v>
      </c>
      <c r="D47" s="2" t="s">
        <v>323</v>
      </c>
      <c r="E47" s="2" t="s">
        <v>242</v>
      </c>
      <c r="F47" s="46" t="s">
        <v>243</v>
      </c>
      <c r="G47" s="3"/>
      <c r="H47" s="74" t="s">
        <v>34</v>
      </c>
      <c r="I47" s="48">
        <v>3110</v>
      </c>
      <c r="J47" s="16"/>
      <c r="K47" s="27"/>
      <c r="L47" s="54"/>
      <c r="M47" s="54"/>
      <c r="N47" s="54"/>
      <c r="O47" s="54">
        <f t="shared" si="4"/>
        <v>3110</v>
      </c>
      <c r="P47" s="28">
        <v>91.87</v>
      </c>
      <c r="Q47" s="54"/>
      <c r="R47" s="54"/>
      <c r="S47" s="54"/>
      <c r="T47" s="27">
        <f t="shared" si="3"/>
        <v>3018.13</v>
      </c>
      <c r="U47" s="60"/>
      <c r="V47" s="52"/>
      <c r="W47" s="53"/>
      <c r="X47" s="26" t="s">
        <v>469</v>
      </c>
      <c r="Z47" s="26" t="s">
        <v>112</v>
      </c>
      <c r="AC47" s="54"/>
    </row>
    <row r="48" spans="1:29" ht="15.75" x14ac:dyDescent="0.25">
      <c r="B48" s="26">
        <v>12</v>
      </c>
      <c r="C48" s="1" t="s">
        <v>535</v>
      </c>
      <c r="D48" s="2" t="s">
        <v>323</v>
      </c>
      <c r="E48" s="2" t="s">
        <v>242</v>
      </c>
      <c r="F48" s="46" t="s">
        <v>243</v>
      </c>
      <c r="G48" s="3"/>
      <c r="H48" s="74" t="s">
        <v>34</v>
      </c>
      <c r="I48" s="48">
        <v>3110</v>
      </c>
      <c r="J48" s="16"/>
      <c r="K48" s="27"/>
      <c r="L48" s="54"/>
      <c r="M48" s="54"/>
      <c r="N48" s="54"/>
      <c r="O48" s="54">
        <f t="shared" si="4"/>
        <v>3110</v>
      </c>
      <c r="P48" s="28">
        <v>91.87</v>
      </c>
      <c r="Q48" s="54"/>
      <c r="R48" s="54"/>
      <c r="S48" s="54"/>
      <c r="T48" s="27">
        <f t="shared" si="3"/>
        <v>3018.13</v>
      </c>
      <c r="U48" s="60"/>
      <c r="V48" s="52"/>
      <c r="W48" s="53"/>
      <c r="X48" s="26" t="s">
        <v>473</v>
      </c>
      <c r="Z48" s="26" t="s">
        <v>112</v>
      </c>
      <c r="AC48" s="54"/>
    </row>
    <row r="49" spans="2:29" ht="15.75" x14ac:dyDescent="0.25">
      <c r="B49" s="26">
        <v>13</v>
      </c>
      <c r="C49" s="1" t="s">
        <v>535</v>
      </c>
      <c r="D49" s="2" t="s">
        <v>323</v>
      </c>
      <c r="E49" s="2" t="s">
        <v>242</v>
      </c>
      <c r="F49" s="46" t="s">
        <v>243</v>
      </c>
      <c r="G49" s="3"/>
      <c r="H49" s="74" t="s">
        <v>34</v>
      </c>
      <c r="I49" s="48">
        <v>3110</v>
      </c>
      <c r="J49" s="16"/>
      <c r="K49" s="27"/>
      <c r="L49" s="54"/>
      <c r="M49" s="54"/>
      <c r="N49" s="54"/>
      <c r="O49" s="54">
        <f t="shared" si="4"/>
        <v>3110</v>
      </c>
      <c r="P49" s="28">
        <v>91.87</v>
      </c>
      <c r="Q49" s="54"/>
      <c r="R49" s="54"/>
      <c r="S49" s="54"/>
      <c r="T49" s="27">
        <f t="shared" si="3"/>
        <v>3018.13</v>
      </c>
      <c r="U49" s="60"/>
      <c r="V49" s="52"/>
      <c r="W49" s="53"/>
      <c r="X49" s="26" t="s">
        <v>479</v>
      </c>
      <c r="Z49" s="26"/>
      <c r="AC49" s="54"/>
    </row>
    <row r="50" spans="2:29" ht="15.75" x14ac:dyDescent="0.25">
      <c r="B50" s="26">
        <v>14</v>
      </c>
      <c r="C50" s="1" t="s">
        <v>535</v>
      </c>
      <c r="D50" s="2" t="s">
        <v>323</v>
      </c>
      <c r="E50" s="2" t="s">
        <v>242</v>
      </c>
      <c r="F50" s="46" t="s">
        <v>243</v>
      </c>
      <c r="G50" s="3"/>
      <c r="H50" s="74" t="s">
        <v>34</v>
      </c>
      <c r="I50" s="48">
        <v>3110</v>
      </c>
      <c r="J50" s="16"/>
      <c r="K50" s="27"/>
      <c r="L50" s="54"/>
      <c r="M50" s="54"/>
      <c r="N50" s="54"/>
      <c r="O50" s="54">
        <f t="shared" si="4"/>
        <v>3110</v>
      </c>
      <c r="P50" s="28">
        <v>91.87</v>
      </c>
      <c r="Q50" s="54"/>
      <c r="R50" s="54"/>
      <c r="S50" s="54"/>
      <c r="T50" s="27">
        <f t="shared" si="3"/>
        <v>3018.13</v>
      </c>
      <c r="U50" s="60"/>
      <c r="V50" s="52"/>
      <c r="W50" s="53"/>
      <c r="X50" s="26" t="s">
        <v>480</v>
      </c>
      <c r="Z50" s="26"/>
      <c r="AC50" s="54"/>
    </row>
    <row r="51" spans="2:29" ht="15.75" x14ac:dyDescent="0.25">
      <c r="B51" s="26">
        <v>15</v>
      </c>
      <c r="C51" s="1" t="s">
        <v>535</v>
      </c>
      <c r="D51" s="2" t="s">
        <v>323</v>
      </c>
      <c r="E51" s="2" t="s">
        <v>242</v>
      </c>
      <c r="F51" s="46" t="s">
        <v>243</v>
      </c>
      <c r="G51" s="3"/>
      <c r="H51" s="74" t="s">
        <v>34</v>
      </c>
      <c r="I51" s="48">
        <v>3110</v>
      </c>
      <c r="J51" s="16"/>
      <c r="K51" s="27"/>
      <c r="L51" s="54"/>
      <c r="M51" s="54"/>
      <c r="N51" s="54"/>
      <c r="O51" s="54">
        <f t="shared" si="4"/>
        <v>3110</v>
      </c>
      <c r="P51" s="28">
        <v>91.87</v>
      </c>
      <c r="Q51" s="54"/>
      <c r="R51" s="54"/>
      <c r="S51" s="54"/>
      <c r="T51" s="27">
        <f t="shared" si="3"/>
        <v>3018.13</v>
      </c>
      <c r="U51" s="60"/>
      <c r="V51" s="52"/>
      <c r="W51" s="53"/>
      <c r="X51" s="26" t="s">
        <v>481</v>
      </c>
      <c r="Z51" s="26"/>
      <c r="AC51" s="54"/>
    </row>
    <row r="52" spans="2:29" ht="15.75" x14ac:dyDescent="0.25">
      <c r="B52" s="26">
        <v>16</v>
      </c>
      <c r="C52" s="1" t="s">
        <v>535</v>
      </c>
      <c r="D52" s="2" t="s">
        <v>323</v>
      </c>
      <c r="E52" s="2" t="s">
        <v>242</v>
      </c>
      <c r="F52" s="46" t="s">
        <v>243</v>
      </c>
      <c r="G52" s="3"/>
      <c r="H52" s="74" t="s">
        <v>34</v>
      </c>
      <c r="I52" s="48">
        <v>3110</v>
      </c>
      <c r="J52" s="16"/>
      <c r="K52" s="27"/>
      <c r="L52" s="54"/>
      <c r="M52" s="54"/>
      <c r="N52" s="54"/>
      <c r="O52" s="54">
        <f t="shared" si="4"/>
        <v>3110</v>
      </c>
      <c r="P52" s="28">
        <v>91.87</v>
      </c>
      <c r="Q52" s="54"/>
      <c r="R52" s="54"/>
      <c r="S52" s="54"/>
      <c r="T52" s="27">
        <f t="shared" si="3"/>
        <v>3018.13</v>
      </c>
      <c r="U52" s="60"/>
      <c r="V52" s="52"/>
      <c r="W52" s="53"/>
      <c r="X52" s="26" t="s">
        <v>486</v>
      </c>
      <c r="Z52" s="26" t="s">
        <v>112</v>
      </c>
      <c r="AC52" s="54"/>
    </row>
    <row r="53" spans="2:29" ht="15.75" x14ac:dyDescent="0.25">
      <c r="B53" s="26">
        <v>17</v>
      </c>
      <c r="C53" s="1" t="s">
        <v>535</v>
      </c>
      <c r="D53" s="2" t="s">
        <v>323</v>
      </c>
      <c r="E53" s="2" t="s">
        <v>242</v>
      </c>
      <c r="F53" s="46" t="s">
        <v>243</v>
      </c>
      <c r="G53" s="3"/>
      <c r="H53" s="74" t="s">
        <v>34</v>
      </c>
      <c r="I53" s="48">
        <v>3110</v>
      </c>
      <c r="J53" s="16"/>
      <c r="K53" s="27"/>
      <c r="L53" s="54"/>
      <c r="M53" s="54"/>
      <c r="N53" s="54"/>
      <c r="O53" s="54">
        <f t="shared" si="4"/>
        <v>3110</v>
      </c>
      <c r="P53" s="28">
        <v>91.87</v>
      </c>
      <c r="Q53" s="54"/>
      <c r="R53" s="54"/>
      <c r="S53" s="54"/>
      <c r="T53" s="27">
        <f t="shared" si="3"/>
        <v>3018.13</v>
      </c>
      <c r="U53" s="60"/>
      <c r="V53" s="52"/>
      <c r="W53" s="53"/>
      <c r="X53" s="26" t="s">
        <v>486</v>
      </c>
      <c r="Z53" s="26" t="s">
        <v>112</v>
      </c>
      <c r="AC53" s="54"/>
    </row>
    <row r="54" spans="2:29" ht="15.75" x14ac:dyDescent="0.25">
      <c r="B54" s="26">
        <v>18</v>
      </c>
      <c r="C54" s="1" t="s">
        <v>535</v>
      </c>
      <c r="D54" s="2" t="s">
        <v>323</v>
      </c>
      <c r="E54" s="2" t="s">
        <v>242</v>
      </c>
      <c r="F54" s="46" t="s">
        <v>243</v>
      </c>
      <c r="G54" s="3"/>
      <c r="H54" s="74" t="s">
        <v>34</v>
      </c>
      <c r="I54" s="48">
        <v>3110</v>
      </c>
      <c r="J54" s="16"/>
      <c r="K54" s="27"/>
      <c r="L54" s="54"/>
      <c r="M54" s="54"/>
      <c r="N54" s="54"/>
      <c r="O54" s="54">
        <f t="shared" si="4"/>
        <v>3110</v>
      </c>
      <c r="P54" s="28">
        <v>91.87</v>
      </c>
      <c r="Q54" s="54"/>
      <c r="R54" s="54"/>
      <c r="S54" s="54"/>
      <c r="T54" s="27">
        <f t="shared" si="3"/>
        <v>3018.13</v>
      </c>
      <c r="U54" s="60"/>
      <c r="V54" s="52"/>
      <c r="W54" s="53"/>
      <c r="X54" s="26" t="s">
        <v>487</v>
      </c>
      <c r="Z54" s="26" t="s">
        <v>112</v>
      </c>
      <c r="AC54" s="54"/>
    </row>
    <row r="55" spans="2:29" ht="15.75" x14ac:dyDescent="0.25">
      <c r="B55" s="26">
        <v>19</v>
      </c>
      <c r="C55" s="1" t="s">
        <v>535</v>
      </c>
      <c r="D55" s="2" t="s">
        <v>323</v>
      </c>
      <c r="E55" s="2" t="s">
        <v>242</v>
      </c>
      <c r="F55" s="46" t="s">
        <v>243</v>
      </c>
      <c r="G55" s="3"/>
      <c r="H55" s="74" t="s">
        <v>34</v>
      </c>
      <c r="I55" s="48">
        <v>3110</v>
      </c>
      <c r="J55" s="16"/>
      <c r="K55" s="27"/>
      <c r="L55" s="54"/>
      <c r="M55" s="54"/>
      <c r="N55" s="54"/>
      <c r="O55" s="54">
        <f t="shared" si="4"/>
        <v>3110</v>
      </c>
      <c r="P55" s="28">
        <v>91.87</v>
      </c>
      <c r="Q55" s="54"/>
      <c r="R55" s="54"/>
      <c r="S55" s="54"/>
      <c r="T55" s="27">
        <f t="shared" si="3"/>
        <v>3018.13</v>
      </c>
      <c r="U55" s="60"/>
      <c r="V55" s="52"/>
      <c r="W55" s="53"/>
      <c r="X55" s="26" t="s">
        <v>488</v>
      </c>
      <c r="Z55" s="26" t="s">
        <v>112</v>
      </c>
      <c r="AC55" s="54"/>
    </row>
    <row r="56" spans="2:29" ht="15.75" x14ac:dyDescent="0.25">
      <c r="B56" s="26">
        <v>20</v>
      </c>
      <c r="C56" s="1" t="s">
        <v>535</v>
      </c>
      <c r="D56" s="2" t="s">
        <v>323</v>
      </c>
      <c r="E56" s="2" t="s">
        <v>242</v>
      </c>
      <c r="F56" s="46" t="s">
        <v>243</v>
      </c>
      <c r="G56" s="3"/>
      <c r="H56" s="74" t="s">
        <v>34</v>
      </c>
      <c r="I56" s="48">
        <v>2280.6799999999998</v>
      </c>
      <c r="J56" s="16"/>
      <c r="K56" s="27"/>
      <c r="L56" s="54"/>
      <c r="M56" s="54"/>
      <c r="N56" s="54"/>
      <c r="O56" s="54">
        <f t="shared" si="4"/>
        <v>2280.6799999999998</v>
      </c>
      <c r="P56" s="28">
        <v>67.39</v>
      </c>
      <c r="Q56" s="54"/>
      <c r="R56" s="54"/>
      <c r="S56" s="54"/>
      <c r="T56" s="27">
        <f t="shared" si="3"/>
        <v>2213.29</v>
      </c>
      <c r="U56" s="60"/>
      <c r="V56" s="52"/>
      <c r="W56" s="53"/>
      <c r="X56" s="26" t="s">
        <v>487</v>
      </c>
      <c r="Z56" s="26" t="s">
        <v>112</v>
      </c>
      <c r="AC56" s="54"/>
    </row>
    <row r="57" spans="2:29" ht="15.75" x14ac:dyDescent="0.25">
      <c r="B57" s="26">
        <v>21</v>
      </c>
      <c r="C57" s="1" t="s">
        <v>535</v>
      </c>
      <c r="D57" s="2" t="s">
        <v>323</v>
      </c>
      <c r="E57" s="2" t="s">
        <v>242</v>
      </c>
      <c r="F57" s="46" t="s">
        <v>243</v>
      </c>
      <c r="G57" s="3"/>
      <c r="H57" s="74" t="s">
        <v>34</v>
      </c>
      <c r="I57" s="48">
        <v>2695.34</v>
      </c>
      <c r="J57" s="16"/>
      <c r="K57" s="27"/>
      <c r="L57" s="54"/>
      <c r="M57" s="54"/>
      <c r="N57" s="54"/>
      <c r="O57" s="54">
        <f t="shared" si="4"/>
        <v>2695.34</v>
      </c>
      <c r="P57" s="28">
        <v>79.63</v>
      </c>
      <c r="Q57" s="54"/>
      <c r="R57" s="54"/>
      <c r="S57" s="54"/>
      <c r="T57" s="27">
        <f t="shared" si="3"/>
        <v>2615.71</v>
      </c>
      <c r="U57" s="60"/>
      <c r="V57" s="52"/>
      <c r="W57" s="53"/>
      <c r="X57" s="26" t="s">
        <v>489</v>
      </c>
      <c r="Z57" s="26"/>
      <c r="AC57" s="54"/>
    </row>
    <row r="58" spans="2:29" ht="15.75" x14ac:dyDescent="0.25">
      <c r="B58" s="26">
        <v>22</v>
      </c>
      <c r="C58" s="1" t="s">
        <v>535</v>
      </c>
      <c r="D58" s="2" t="s">
        <v>323</v>
      </c>
      <c r="E58" s="2" t="s">
        <v>242</v>
      </c>
      <c r="F58" s="46" t="s">
        <v>243</v>
      </c>
      <c r="G58" s="3"/>
      <c r="H58" s="74" t="s">
        <v>34</v>
      </c>
      <c r="I58" s="48">
        <v>3110</v>
      </c>
      <c r="J58" s="16"/>
      <c r="K58" s="27"/>
      <c r="L58" s="54"/>
      <c r="M58" s="54"/>
      <c r="N58" s="54"/>
      <c r="O58" s="54">
        <f t="shared" si="4"/>
        <v>3110</v>
      </c>
      <c r="P58" s="28">
        <v>91.87</v>
      </c>
      <c r="Q58" s="54"/>
      <c r="R58" s="54"/>
      <c r="S58" s="54"/>
      <c r="T58" s="27">
        <f t="shared" si="3"/>
        <v>3018.13</v>
      </c>
      <c r="U58" s="60"/>
      <c r="V58" s="52"/>
      <c r="W58" s="53"/>
      <c r="X58" s="26" t="s">
        <v>490</v>
      </c>
      <c r="Z58" s="26"/>
      <c r="AC58" s="54"/>
    </row>
    <row r="59" spans="2:29" ht="15.75" x14ac:dyDescent="0.25">
      <c r="B59" s="26">
        <v>23</v>
      </c>
      <c r="C59" s="1" t="s">
        <v>535</v>
      </c>
      <c r="D59" s="2" t="s">
        <v>323</v>
      </c>
      <c r="E59" s="2" t="s">
        <v>242</v>
      </c>
      <c r="F59" s="46" t="s">
        <v>243</v>
      </c>
      <c r="G59" s="3"/>
      <c r="H59" s="74" t="s">
        <v>34</v>
      </c>
      <c r="I59" s="48">
        <v>3110</v>
      </c>
      <c r="J59" s="16"/>
      <c r="K59" s="27"/>
      <c r="L59" s="54"/>
      <c r="M59" s="54"/>
      <c r="N59" s="54"/>
      <c r="O59" s="54">
        <f t="shared" si="4"/>
        <v>3110</v>
      </c>
      <c r="P59" s="28">
        <v>91.87</v>
      </c>
      <c r="Q59" s="54"/>
      <c r="R59" s="54"/>
      <c r="S59" s="54"/>
      <c r="T59" s="27">
        <f t="shared" si="3"/>
        <v>3018.13</v>
      </c>
      <c r="U59" s="60"/>
      <c r="V59" s="52"/>
      <c r="W59" s="53"/>
      <c r="X59" s="26" t="s">
        <v>495</v>
      </c>
      <c r="Z59" s="26" t="s">
        <v>112</v>
      </c>
      <c r="AC59" s="54"/>
    </row>
    <row r="60" spans="2:29" ht="15.75" x14ac:dyDescent="0.25">
      <c r="B60" s="26">
        <v>24</v>
      </c>
      <c r="C60" s="1" t="s">
        <v>535</v>
      </c>
      <c r="D60" s="2" t="s">
        <v>323</v>
      </c>
      <c r="E60" s="2" t="s">
        <v>242</v>
      </c>
      <c r="F60" s="46" t="s">
        <v>243</v>
      </c>
      <c r="G60" s="3"/>
      <c r="H60" s="74" t="s">
        <v>34</v>
      </c>
      <c r="I60" s="48">
        <v>3110</v>
      </c>
      <c r="J60" s="16"/>
      <c r="K60" s="27"/>
      <c r="L60" s="54"/>
      <c r="M60" s="54"/>
      <c r="N60" s="54"/>
      <c r="O60" s="54">
        <f t="shared" si="4"/>
        <v>3110</v>
      </c>
      <c r="P60" s="28">
        <v>91.87</v>
      </c>
      <c r="Q60" s="54"/>
      <c r="R60" s="54"/>
      <c r="S60" s="54"/>
      <c r="T60" s="27">
        <f t="shared" si="3"/>
        <v>3018.13</v>
      </c>
      <c r="U60" s="60"/>
      <c r="V60" s="52"/>
      <c r="W60" s="53"/>
      <c r="X60" s="26" t="s">
        <v>496</v>
      </c>
      <c r="Z60" s="26" t="s">
        <v>112</v>
      </c>
      <c r="AC60" s="54"/>
    </row>
    <row r="61" spans="2:29" ht="15.75" x14ac:dyDescent="0.25">
      <c r="B61" s="26">
        <v>25</v>
      </c>
      <c r="C61" s="1" t="s">
        <v>535</v>
      </c>
      <c r="D61" s="2" t="s">
        <v>323</v>
      </c>
      <c r="E61" s="2" t="s">
        <v>242</v>
      </c>
      <c r="F61" s="46" t="s">
        <v>243</v>
      </c>
      <c r="G61" s="3"/>
      <c r="H61" s="74" t="s">
        <v>34</v>
      </c>
      <c r="I61" s="48">
        <v>3110</v>
      </c>
      <c r="J61" s="16"/>
      <c r="K61" s="27"/>
      <c r="L61" s="54"/>
      <c r="M61" s="54"/>
      <c r="N61" s="54"/>
      <c r="O61" s="54">
        <f t="shared" si="4"/>
        <v>3110</v>
      </c>
      <c r="P61" s="28">
        <v>91.87</v>
      </c>
      <c r="Q61" s="54"/>
      <c r="R61" s="54"/>
      <c r="S61" s="54"/>
      <c r="T61" s="27">
        <f t="shared" si="3"/>
        <v>3018.13</v>
      </c>
      <c r="U61" s="60"/>
      <c r="V61" s="52"/>
      <c r="W61" s="53"/>
      <c r="X61" s="26" t="s">
        <v>497</v>
      </c>
      <c r="Z61" s="26" t="s">
        <v>112</v>
      </c>
      <c r="AC61" s="54"/>
    </row>
    <row r="62" spans="2:29" ht="15.75" x14ac:dyDescent="0.25">
      <c r="B62" s="26">
        <v>26</v>
      </c>
      <c r="C62" s="1" t="s">
        <v>535</v>
      </c>
      <c r="D62" s="2" t="s">
        <v>323</v>
      </c>
      <c r="E62" s="2" t="s">
        <v>242</v>
      </c>
      <c r="F62" s="46" t="s">
        <v>243</v>
      </c>
      <c r="G62" s="3"/>
      <c r="H62" s="74" t="s">
        <v>34</v>
      </c>
      <c r="I62" s="48">
        <v>3110</v>
      </c>
      <c r="J62" s="16"/>
      <c r="K62" s="27"/>
      <c r="L62" s="54"/>
      <c r="M62" s="54"/>
      <c r="N62" s="54"/>
      <c r="O62" s="54">
        <f t="shared" si="4"/>
        <v>3110</v>
      </c>
      <c r="P62" s="28">
        <v>91.87</v>
      </c>
      <c r="Q62" s="54"/>
      <c r="R62" s="54"/>
      <c r="S62" s="54"/>
      <c r="T62" s="27">
        <f t="shared" si="3"/>
        <v>3018.13</v>
      </c>
      <c r="U62" s="60"/>
      <c r="V62" s="52"/>
      <c r="W62" s="53"/>
      <c r="X62" s="26" t="s">
        <v>498</v>
      </c>
      <c r="Z62" s="26" t="s">
        <v>112</v>
      </c>
      <c r="AC62" s="54"/>
    </row>
    <row r="63" spans="2:29" ht="15.75" x14ac:dyDescent="0.25">
      <c r="B63" s="26">
        <v>27</v>
      </c>
      <c r="C63" s="1" t="s">
        <v>535</v>
      </c>
      <c r="D63" s="2" t="s">
        <v>323</v>
      </c>
      <c r="E63" s="2" t="s">
        <v>242</v>
      </c>
      <c r="F63" s="46" t="s">
        <v>243</v>
      </c>
      <c r="G63" s="3"/>
      <c r="H63" s="74" t="s">
        <v>34</v>
      </c>
      <c r="I63" s="48">
        <v>3110</v>
      </c>
      <c r="J63" s="16"/>
      <c r="K63" s="27"/>
      <c r="L63" s="54"/>
      <c r="M63" s="54"/>
      <c r="N63" s="54"/>
      <c r="O63" s="54">
        <f t="shared" si="4"/>
        <v>3110</v>
      </c>
      <c r="P63" s="28">
        <v>91.87</v>
      </c>
      <c r="Q63" s="54"/>
      <c r="R63" s="54"/>
      <c r="S63" s="54"/>
      <c r="T63" s="27">
        <f t="shared" si="3"/>
        <v>3018.13</v>
      </c>
      <c r="U63" s="60"/>
      <c r="V63" s="52"/>
      <c r="W63" s="53"/>
      <c r="X63" s="26" t="s">
        <v>500</v>
      </c>
      <c r="Z63" s="26"/>
      <c r="AC63" s="54"/>
    </row>
    <row r="64" spans="2:29" ht="15.75" x14ac:dyDescent="0.25">
      <c r="B64" s="26">
        <v>28</v>
      </c>
      <c r="C64" s="1" t="s">
        <v>535</v>
      </c>
      <c r="D64" s="2" t="s">
        <v>323</v>
      </c>
      <c r="E64" s="2" t="s">
        <v>242</v>
      </c>
      <c r="F64" s="46" t="s">
        <v>243</v>
      </c>
      <c r="G64" s="3"/>
      <c r="H64" s="74" t="s">
        <v>34</v>
      </c>
      <c r="I64" s="48">
        <v>3110</v>
      </c>
      <c r="J64" s="16"/>
      <c r="K64" s="27"/>
      <c r="L64" s="54"/>
      <c r="M64" s="54"/>
      <c r="N64" s="54"/>
      <c r="O64" s="54">
        <f t="shared" si="4"/>
        <v>3110</v>
      </c>
      <c r="P64" s="28">
        <v>91.87</v>
      </c>
      <c r="Q64" s="54"/>
      <c r="R64" s="54"/>
      <c r="S64" s="54"/>
      <c r="T64" s="27">
        <f t="shared" si="3"/>
        <v>3018.13</v>
      </c>
      <c r="U64" s="60"/>
      <c r="V64" s="52"/>
      <c r="W64" s="53"/>
      <c r="X64" s="26" t="s">
        <v>529</v>
      </c>
      <c r="Z64" s="26"/>
      <c r="AC64" s="54"/>
    </row>
    <row r="65" spans="1:29" ht="15.75" x14ac:dyDescent="0.25">
      <c r="B65" s="26">
        <v>29</v>
      </c>
      <c r="C65" s="1" t="s">
        <v>535</v>
      </c>
      <c r="D65" s="2" t="s">
        <v>323</v>
      </c>
      <c r="E65" s="2" t="s">
        <v>242</v>
      </c>
      <c r="F65" s="46" t="s">
        <v>243</v>
      </c>
      <c r="G65" s="3"/>
      <c r="H65" s="74" t="s">
        <v>34</v>
      </c>
      <c r="I65" s="48">
        <v>2280.63</v>
      </c>
      <c r="J65" s="16"/>
      <c r="K65" s="27"/>
      <c r="L65" s="54"/>
      <c r="M65" s="54"/>
      <c r="N65" s="54"/>
      <c r="O65" s="54">
        <f t="shared" si="4"/>
        <v>2280.63</v>
      </c>
      <c r="P65" s="28">
        <v>67.319999999999993</v>
      </c>
      <c r="Q65" s="54"/>
      <c r="R65" s="54"/>
      <c r="S65" s="54"/>
      <c r="T65" s="27">
        <f t="shared" si="3"/>
        <v>2213.31</v>
      </c>
      <c r="U65" s="60"/>
      <c r="V65" s="52"/>
      <c r="W65" s="53"/>
      <c r="X65" s="26" t="s">
        <v>530</v>
      </c>
      <c r="Z65" s="26"/>
      <c r="AC65" s="54"/>
    </row>
    <row r="66" spans="1:29" ht="15.75" x14ac:dyDescent="0.25">
      <c r="B66" s="26">
        <v>30</v>
      </c>
      <c r="C66" s="1" t="s">
        <v>535</v>
      </c>
      <c r="D66" s="2" t="s">
        <v>323</v>
      </c>
      <c r="E66" s="2" t="s">
        <v>242</v>
      </c>
      <c r="F66" s="46" t="s">
        <v>243</v>
      </c>
      <c r="G66" s="3"/>
      <c r="H66" s="74" t="s">
        <v>34</v>
      </c>
      <c r="I66" s="48">
        <v>2280.63</v>
      </c>
      <c r="J66" s="16"/>
      <c r="K66" s="27"/>
      <c r="L66" s="54"/>
      <c r="M66" s="54"/>
      <c r="N66" s="54"/>
      <c r="O66" s="54">
        <f t="shared" si="4"/>
        <v>2280.63</v>
      </c>
      <c r="P66" s="28">
        <v>61.32</v>
      </c>
      <c r="Q66" s="54"/>
      <c r="R66" s="54"/>
      <c r="S66" s="54"/>
      <c r="T66" s="27">
        <f t="shared" si="3"/>
        <v>2219.31</v>
      </c>
      <c r="U66" s="60"/>
      <c r="V66" s="52"/>
      <c r="W66" s="53"/>
      <c r="X66" s="26" t="s">
        <v>530</v>
      </c>
      <c r="Z66" s="26"/>
      <c r="AC66" s="54"/>
    </row>
    <row r="67" spans="1:29" ht="15.75" x14ac:dyDescent="0.25">
      <c r="B67" s="26">
        <v>31</v>
      </c>
      <c r="C67" s="1" t="s">
        <v>333</v>
      </c>
      <c r="D67" s="2" t="s">
        <v>332</v>
      </c>
      <c r="E67" s="2" t="s">
        <v>230</v>
      </c>
      <c r="F67" s="46" t="s">
        <v>243</v>
      </c>
      <c r="G67" s="3"/>
      <c r="H67" s="74" t="s">
        <v>34</v>
      </c>
      <c r="I67" s="48">
        <v>2509</v>
      </c>
      <c r="J67" s="16">
        <v>8.77</v>
      </c>
      <c r="K67" s="27"/>
      <c r="L67" s="54"/>
      <c r="M67" s="54"/>
      <c r="N67" s="54"/>
      <c r="O67" s="54">
        <f t="shared" ref="O67:O75" si="5">SUM(I67:N67)</f>
        <v>2517.77</v>
      </c>
      <c r="P67" s="16"/>
      <c r="Q67" s="54"/>
      <c r="R67" s="54"/>
      <c r="S67" s="54"/>
      <c r="T67" s="27">
        <f t="shared" si="3"/>
        <v>2517.77</v>
      </c>
      <c r="U67" s="31"/>
      <c r="V67" s="77"/>
      <c r="W67" s="51"/>
      <c r="X67" s="26" t="s">
        <v>335</v>
      </c>
      <c r="Z67" s="26" t="s">
        <v>112</v>
      </c>
      <c r="AC67" s="54"/>
    </row>
    <row r="68" spans="1:29" ht="15.75" x14ac:dyDescent="0.25">
      <c r="B68" s="26">
        <v>32</v>
      </c>
      <c r="C68" s="1" t="s">
        <v>449</v>
      </c>
      <c r="D68" s="2" t="s">
        <v>332</v>
      </c>
      <c r="E68" s="2" t="s">
        <v>230</v>
      </c>
      <c r="F68" s="46" t="s">
        <v>243</v>
      </c>
      <c r="G68" s="3"/>
      <c r="H68" s="74" t="s">
        <v>34</v>
      </c>
      <c r="I68" s="48">
        <v>2509</v>
      </c>
      <c r="J68" s="16">
        <v>8.77</v>
      </c>
      <c r="K68" s="27"/>
      <c r="L68" s="54"/>
      <c r="M68" s="54"/>
      <c r="N68" s="54"/>
      <c r="O68" s="54">
        <f t="shared" si="5"/>
        <v>2517.77</v>
      </c>
      <c r="P68" s="16"/>
      <c r="Q68" s="54"/>
      <c r="R68" s="54"/>
      <c r="S68" s="54"/>
      <c r="T68" s="27">
        <f t="shared" si="3"/>
        <v>2517.77</v>
      </c>
      <c r="U68" s="60"/>
      <c r="V68" s="77"/>
      <c r="W68" s="53"/>
      <c r="X68" s="26" t="s">
        <v>451</v>
      </c>
      <c r="Z68" s="26" t="s">
        <v>112</v>
      </c>
      <c r="AC68" s="54"/>
    </row>
    <row r="69" spans="1:29" ht="15.75" x14ac:dyDescent="0.25">
      <c r="B69" s="26">
        <v>33</v>
      </c>
      <c r="C69" s="1" t="s">
        <v>450</v>
      </c>
      <c r="D69" s="2" t="s">
        <v>332</v>
      </c>
      <c r="E69" s="2" t="s">
        <v>230</v>
      </c>
      <c r="F69" s="46" t="s">
        <v>243</v>
      </c>
      <c r="G69" s="3"/>
      <c r="H69" s="74" t="s">
        <v>34</v>
      </c>
      <c r="I69" s="48">
        <v>2509</v>
      </c>
      <c r="J69" s="16">
        <v>10.52</v>
      </c>
      <c r="K69" s="27"/>
      <c r="L69" s="54"/>
      <c r="M69" s="54">
        <v>501.8</v>
      </c>
      <c r="N69" s="54"/>
      <c r="O69" s="54">
        <f t="shared" si="5"/>
        <v>3021.32</v>
      </c>
      <c r="P69" s="16"/>
      <c r="Q69" s="54"/>
      <c r="R69" s="54"/>
      <c r="S69" s="54"/>
      <c r="T69" s="27">
        <f t="shared" si="3"/>
        <v>3021.32</v>
      </c>
      <c r="U69" s="31"/>
      <c r="V69" s="77"/>
      <c r="W69" s="53"/>
      <c r="X69" s="26" t="s">
        <v>452</v>
      </c>
      <c r="Z69" s="26" t="s">
        <v>112</v>
      </c>
      <c r="AC69" s="54"/>
    </row>
    <row r="70" spans="1:29" ht="15.75" x14ac:dyDescent="0.25">
      <c r="B70" s="26">
        <v>34</v>
      </c>
      <c r="C70" s="1" t="s">
        <v>482</v>
      </c>
      <c r="D70" s="2" t="s">
        <v>332</v>
      </c>
      <c r="E70" s="2" t="s">
        <v>230</v>
      </c>
      <c r="F70" s="46" t="s">
        <v>243</v>
      </c>
      <c r="G70" s="3"/>
      <c r="H70" s="74" t="s">
        <v>34</v>
      </c>
      <c r="I70" s="48">
        <v>2509</v>
      </c>
      <c r="J70" s="16">
        <v>13.15</v>
      </c>
      <c r="K70" s="27"/>
      <c r="L70" s="54"/>
      <c r="M70" s="54">
        <v>1254.5</v>
      </c>
      <c r="N70" s="54"/>
      <c r="O70" s="54">
        <f t="shared" si="5"/>
        <v>3776.65</v>
      </c>
      <c r="P70" s="16"/>
      <c r="Q70" s="54"/>
      <c r="R70" s="54"/>
      <c r="S70" s="54"/>
      <c r="T70" s="27">
        <f t="shared" si="3"/>
        <v>3776.65</v>
      </c>
      <c r="U70" s="31"/>
      <c r="V70" s="77"/>
      <c r="W70" s="53"/>
      <c r="X70" s="26" t="s">
        <v>483</v>
      </c>
      <c r="Z70" s="26" t="s">
        <v>112</v>
      </c>
      <c r="AC70" s="54"/>
    </row>
    <row r="71" spans="1:29" ht="15.75" x14ac:dyDescent="0.25">
      <c r="B71" s="26">
        <v>35</v>
      </c>
      <c r="C71" s="1" t="s">
        <v>365</v>
      </c>
      <c r="D71" s="2" t="s">
        <v>58</v>
      </c>
      <c r="E71" s="2" t="s">
        <v>366</v>
      </c>
      <c r="F71" s="46" t="s">
        <v>243</v>
      </c>
      <c r="G71" s="3"/>
      <c r="H71" s="74" t="s">
        <v>34</v>
      </c>
      <c r="I71" s="48">
        <v>3210.5</v>
      </c>
      <c r="J71" s="16"/>
      <c r="K71" s="27"/>
      <c r="L71" s="54"/>
      <c r="M71" s="54"/>
      <c r="N71" s="54"/>
      <c r="O71" s="54">
        <f t="shared" si="5"/>
        <v>3210.5</v>
      </c>
      <c r="P71" s="16">
        <v>102.8</v>
      </c>
      <c r="Q71" s="54"/>
      <c r="R71" s="54"/>
      <c r="S71" s="54"/>
      <c r="T71" s="27">
        <f t="shared" si="3"/>
        <v>3107.7</v>
      </c>
      <c r="U71" s="31"/>
      <c r="V71" s="77"/>
      <c r="W71" s="53"/>
      <c r="X71" s="26" t="s">
        <v>367</v>
      </c>
      <c r="Z71" s="26" t="s">
        <v>112</v>
      </c>
      <c r="AC71" s="54"/>
    </row>
    <row r="72" spans="1:29" ht="15.75" x14ac:dyDescent="0.25">
      <c r="B72" s="26">
        <v>36</v>
      </c>
      <c r="C72" s="1" t="s">
        <v>368</v>
      </c>
      <c r="D72" s="2" t="s">
        <v>369</v>
      </c>
      <c r="E72" s="2" t="s">
        <v>366</v>
      </c>
      <c r="F72" s="46" t="s">
        <v>243</v>
      </c>
      <c r="G72" s="3"/>
      <c r="H72" s="74" t="s">
        <v>34</v>
      </c>
      <c r="I72" s="48">
        <v>2752</v>
      </c>
      <c r="J72" s="16"/>
      <c r="K72" s="27"/>
      <c r="L72" s="54"/>
      <c r="M72" s="54">
        <v>550.38</v>
      </c>
      <c r="N72" s="54"/>
      <c r="O72" s="54">
        <f t="shared" si="5"/>
        <v>3302.38</v>
      </c>
      <c r="P72" s="16">
        <v>39.200000000000003</v>
      </c>
      <c r="Q72" s="54"/>
      <c r="R72" s="54"/>
      <c r="S72" s="54"/>
      <c r="T72" s="27">
        <f t="shared" si="3"/>
        <v>3263.1800000000003</v>
      </c>
      <c r="U72" s="60"/>
      <c r="V72" s="77"/>
      <c r="W72" s="53"/>
      <c r="X72" s="26" t="s">
        <v>367</v>
      </c>
      <c r="Z72" s="26" t="s">
        <v>112</v>
      </c>
      <c r="AC72" s="54"/>
    </row>
    <row r="73" spans="1:29" ht="15.75" x14ac:dyDescent="0.25">
      <c r="B73" s="26">
        <v>37</v>
      </c>
      <c r="C73" s="1" t="s">
        <v>370</v>
      </c>
      <c r="D73" s="2" t="s">
        <v>369</v>
      </c>
      <c r="E73" s="2" t="s">
        <v>366</v>
      </c>
      <c r="F73" s="46" t="s">
        <v>243</v>
      </c>
      <c r="G73" s="3"/>
      <c r="H73" s="74" t="s">
        <v>34</v>
      </c>
      <c r="I73" s="48">
        <v>2752</v>
      </c>
      <c r="J73" s="16"/>
      <c r="K73" s="27"/>
      <c r="L73" s="54"/>
      <c r="M73" s="54">
        <v>550.38</v>
      </c>
      <c r="N73" s="54"/>
      <c r="O73" s="54">
        <f t="shared" si="5"/>
        <v>3302.38</v>
      </c>
      <c r="P73" s="16">
        <v>39.200000000000003</v>
      </c>
      <c r="Q73" s="54"/>
      <c r="R73" s="54"/>
      <c r="S73" s="54"/>
      <c r="T73" s="27">
        <f t="shared" si="3"/>
        <v>3263.1800000000003</v>
      </c>
      <c r="U73" s="31"/>
      <c r="V73" s="77"/>
      <c r="W73" s="53"/>
      <c r="X73" s="26" t="s">
        <v>367</v>
      </c>
      <c r="Z73" s="26" t="s">
        <v>112</v>
      </c>
      <c r="AC73" s="54"/>
    </row>
    <row r="74" spans="1:29" ht="15.75" x14ac:dyDescent="0.25">
      <c r="B74" s="26">
        <v>38</v>
      </c>
      <c r="C74" s="1" t="s">
        <v>447</v>
      </c>
      <c r="D74" s="2" t="s">
        <v>369</v>
      </c>
      <c r="E74" s="2" t="s">
        <v>366</v>
      </c>
      <c r="F74" s="46" t="s">
        <v>243</v>
      </c>
      <c r="G74" s="3"/>
      <c r="H74" s="74" t="s">
        <v>34</v>
      </c>
      <c r="I74" s="48">
        <v>2752</v>
      </c>
      <c r="J74" s="16"/>
      <c r="K74" s="27"/>
      <c r="L74" s="54"/>
      <c r="M74" s="54">
        <v>550.38</v>
      </c>
      <c r="N74" s="54"/>
      <c r="O74" s="54">
        <f t="shared" si="5"/>
        <v>3302.38</v>
      </c>
      <c r="P74" s="16">
        <v>39.200000000000003</v>
      </c>
      <c r="Q74" s="54"/>
      <c r="R74" s="54"/>
      <c r="S74" s="54"/>
      <c r="T74" s="27">
        <f t="shared" si="3"/>
        <v>3263.1800000000003</v>
      </c>
      <c r="U74" s="31"/>
      <c r="V74" s="77"/>
      <c r="W74" s="53"/>
      <c r="X74" s="26" t="s">
        <v>448</v>
      </c>
      <c r="Z74" s="26"/>
      <c r="AC74" s="54"/>
    </row>
    <row r="75" spans="1:29" ht="15.75" x14ac:dyDescent="0.25">
      <c r="B75" s="26">
        <v>39</v>
      </c>
      <c r="C75" s="1" t="s">
        <v>484</v>
      </c>
      <c r="D75" s="2" t="s">
        <v>369</v>
      </c>
      <c r="E75" s="2" t="s">
        <v>366</v>
      </c>
      <c r="F75" s="46" t="s">
        <v>243</v>
      </c>
      <c r="G75" s="3"/>
      <c r="H75" s="74" t="s">
        <v>34</v>
      </c>
      <c r="I75" s="48">
        <v>2752</v>
      </c>
      <c r="J75" s="16"/>
      <c r="K75" s="27"/>
      <c r="L75" s="54"/>
      <c r="M75" s="54">
        <v>550.38</v>
      </c>
      <c r="N75" s="54"/>
      <c r="O75" s="54">
        <f t="shared" si="5"/>
        <v>3302.38</v>
      </c>
      <c r="P75" s="16">
        <v>39.200000000000003</v>
      </c>
      <c r="Q75" s="54"/>
      <c r="R75" s="54"/>
      <c r="S75" s="54"/>
      <c r="T75" s="27">
        <f t="shared" si="3"/>
        <v>3263.1800000000003</v>
      </c>
      <c r="U75" s="31"/>
      <c r="V75" s="77"/>
      <c r="W75" s="53"/>
      <c r="X75" s="26" t="s">
        <v>485</v>
      </c>
      <c r="Z75" s="26"/>
      <c r="AC75" s="54"/>
    </row>
    <row r="76" spans="1:29" ht="18" x14ac:dyDescent="0.4">
      <c r="A76" s="26"/>
      <c r="B76" s="26"/>
      <c r="C76" s="43" t="s">
        <v>246</v>
      </c>
      <c r="D76" s="26"/>
      <c r="E76" s="26"/>
      <c r="F76" s="26"/>
      <c r="G76" s="78"/>
      <c r="H76" s="26"/>
      <c r="I76" s="42">
        <f t="shared" ref="I76:P76" si="6">SUM(I37:I75)</f>
        <v>116311.78000000001</v>
      </c>
      <c r="J76" s="42">
        <f t="shared" si="6"/>
        <v>41.21</v>
      </c>
      <c r="K76" s="42">
        <f t="shared" si="6"/>
        <v>0</v>
      </c>
      <c r="L76" s="42">
        <f t="shared" si="6"/>
        <v>0</v>
      </c>
      <c r="M76" s="42">
        <f t="shared" si="6"/>
        <v>3957.82</v>
      </c>
      <c r="N76" s="42">
        <f t="shared" si="6"/>
        <v>0</v>
      </c>
      <c r="O76" s="42">
        <f t="shared" si="6"/>
        <v>120310.81000000004</v>
      </c>
      <c r="P76" s="42">
        <f t="shared" si="6"/>
        <v>3354.679999999998</v>
      </c>
      <c r="Q76" s="42">
        <f t="shared" ref="Q76:S76" si="7">SUM(Q37:Q74)</f>
        <v>0</v>
      </c>
      <c r="R76" s="42">
        <f t="shared" si="7"/>
        <v>0</v>
      </c>
      <c r="S76" s="42">
        <f t="shared" si="7"/>
        <v>0</v>
      </c>
      <c r="T76" s="42">
        <f>SUM(T37:T75)</f>
        <v>116956.13</v>
      </c>
      <c r="U76" s="26"/>
      <c r="V76" s="79"/>
      <c r="W76" s="75"/>
      <c r="X76" s="26"/>
      <c r="Y76" s="26"/>
      <c r="Z76" s="26"/>
      <c r="AA76" s="26"/>
      <c r="AB76" s="26"/>
    </row>
    <row r="77" spans="1:29" ht="15.75" x14ac:dyDescent="0.25">
      <c r="A77" s="26"/>
      <c r="B77" s="26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</row>
    <row r="78" spans="1:29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9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9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V80" s="26"/>
      <c r="W80" s="26"/>
      <c r="X80" s="26"/>
      <c r="Y80" s="26"/>
      <c r="Z80" s="26"/>
      <c r="AA80" s="26"/>
      <c r="AB80" s="26"/>
    </row>
    <row r="81" spans="1:28" ht="15.75" x14ac:dyDescent="0.25">
      <c r="A81" s="26"/>
      <c r="B81" s="26"/>
      <c r="C81" s="26"/>
      <c r="D81" s="69" t="s">
        <v>184</v>
      </c>
      <c r="E81" s="69"/>
      <c r="F81" s="26"/>
      <c r="G81" s="26"/>
      <c r="H81" s="69" t="s">
        <v>185</v>
      </c>
      <c r="I81" s="69"/>
      <c r="J81" s="69"/>
      <c r="K81" s="69"/>
      <c r="L81" s="26"/>
      <c r="M81" s="26"/>
      <c r="N81" s="26"/>
      <c r="O81" s="69" t="s">
        <v>186</v>
      </c>
      <c r="P81" s="69"/>
      <c r="Q81" s="69"/>
      <c r="R81" s="69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75" x14ac:dyDescent="0.25">
      <c r="D82" s="69" t="s">
        <v>26</v>
      </c>
      <c r="E82" s="69"/>
      <c r="F82" s="26"/>
      <c r="G82" s="26"/>
      <c r="H82" s="69" t="s">
        <v>89</v>
      </c>
      <c r="I82" s="69"/>
      <c r="J82" s="69"/>
      <c r="K82" s="69"/>
      <c r="L82" s="26"/>
      <c r="M82" s="26"/>
      <c r="N82" s="26"/>
      <c r="O82" s="69" t="s">
        <v>43</v>
      </c>
      <c r="P82" s="69"/>
      <c r="Q82" s="69"/>
      <c r="R82" s="69"/>
      <c r="S82" s="26"/>
    </row>
    <row r="89" spans="1:28" ht="15.75" x14ac:dyDescent="0.25">
      <c r="T89" s="43" t="s">
        <v>226</v>
      </c>
      <c r="U89" s="80">
        <f>+T76+T19</f>
        <v>162139.76</v>
      </c>
    </row>
  </sheetData>
  <mergeCells count="17"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  <mergeCell ref="D81:E81"/>
    <mergeCell ref="H81:K81"/>
    <mergeCell ref="O81:R81"/>
    <mergeCell ref="D82:E82"/>
    <mergeCell ref="H82:K82"/>
    <mergeCell ref="O82:R82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2018-05-16T15:57:31Z</dcterms:modified>
</cp:coreProperties>
</file>