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OCTUBRE\NOMINA\"/>
    </mc:Choice>
  </mc:AlternateContent>
  <bookViews>
    <workbookView xWindow="0" yWindow="0" windowWidth="24000" windowHeight="9735" tabRatio="892" firstSheet="11" activeTab="17"/>
  </bookViews>
  <sheets>
    <sheet name="REGIDORES" sheetId="1" r:id="rId1"/>
    <sheet name="PRESIDENCIA" sheetId="2" r:id="rId2"/>
    <sheet name="SINDICATURA" sheetId="3" r:id="rId3"/>
    <sheet name="SECRETARIA GENERAL" sheetId="4" r:id="rId4"/>
    <sheet name="TESORERIA" sheetId="5" r:id="rId5"/>
    <sheet name="CATASTRO" sheetId="6" r:id="rId6"/>
    <sheet name="AGUA POTABLE" sheetId="7" r:id="rId7"/>
    <sheet name="REGISTRO CIVIL" sheetId="8" r:id="rId8"/>
    <sheet name="OBRAS PUBLICAS" sheetId="9" r:id="rId9"/>
    <sheet name="OFICILIA MAYOR" sheetId="10" r:id="rId10"/>
    <sheet name="EDUCACION Y CULTURA" sheetId="11" r:id="rId11"/>
    <sheet name="DIRECCIONES" sheetId="12" r:id="rId12"/>
    <sheet name="SERVICIOS PUBLICOS" sheetId="13" r:id="rId13"/>
    <sheet name="JUBILADOS" sheetId="14" r:id="rId14"/>
    <sheet name="DELEGACIONES Y AGENCIAS" sheetId="15" r:id="rId15"/>
    <sheet name="SEGURIDAD PUBLICA" sheetId="16" r:id="rId16"/>
    <sheet name="PROTECCION CIVIL" sheetId="17" r:id="rId17"/>
    <sheet name="TOTALES" sheetId="18" r:id="rId18"/>
    <sheet name="EVENTUALES" sheetId="19" r:id="rId19"/>
    <sheet name="FINIQUITO" sheetId="20" r:id="rId20"/>
  </sheets>
  <calcPr calcId="152511"/>
</workbook>
</file>

<file path=xl/calcChain.xml><?xml version="1.0" encoding="utf-8"?>
<calcChain xmlns="http://schemas.openxmlformats.org/spreadsheetml/2006/main">
  <c r="I16" i="1" l="1"/>
  <c r="K11" i="20" l="1"/>
  <c r="J11" i="20"/>
  <c r="I11" i="20"/>
  <c r="H11" i="20"/>
  <c r="G11" i="20"/>
  <c r="F11" i="20"/>
  <c r="E11" i="20"/>
  <c r="J16" i="19"/>
  <c r="I16" i="19"/>
  <c r="G16" i="19"/>
  <c r="E16" i="19"/>
  <c r="E12" i="18"/>
  <c r="F10" i="17"/>
  <c r="G10" i="17"/>
  <c r="H10" i="17"/>
  <c r="I10" i="17"/>
  <c r="J10" i="17"/>
  <c r="K10" i="17"/>
  <c r="E10" i="17"/>
  <c r="F18" i="16"/>
  <c r="G18" i="16"/>
  <c r="H18" i="16"/>
  <c r="I18" i="16"/>
  <c r="J18" i="16"/>
  <c r="K18" i="16"/>
  <c r="E18" i="16"/>
  <c r="F18" i="15"/>
  <c r="G18" i="15"/>
  <c r="H18" i="15"/>
  <c r="I18" i="15"/>
  <c r="J18" i="15"/>
  <c r="K18" i="15"/>
  <c r="E18" i="15"/>
  <c r="F10" i="14"/>
  <c r="G10" i="14"/>
  <c r="H10" i="14"/>
  <c r="I10" i="14"/>
  <c r="J10" i="14"/>
  <c r="K10" i="14"/>
  <c r="E10" i="14"/>
  <c r="F36" i="13"/>
  <c r="G36" i="13"/>
  <c r="H36" i="13"/>
  <c r="I36" i="13"/>
  <c r="J36" i="13"/>
  <c r="K36" i="13"/>
  <c r="E36" i="13"/>
  <c r="F11" i="12"/>
  <c r="G11" i="12"/>
  <c r="H11" i="12"/>
  <c r="I11" i="12"/>
  <c r="J11" i="12"/>
  <c r="K11" i="12"/>
  <c r="E11" i="12"/>
  <c r="F10" i="11"/>
  <c r="G10" i="11"/>
  <c r="H10" i="11"/>
  <c r="I10" i="11"/>
  <c r="J10" i="11"/>
  <c r="K10" i="11"/>
  <c r="E10" i="11"/>
  <c r="F9" i="10"/>
  <c r="G9" i="10"/>
  <c r="H9" i="10"/>
  <c r="I9" i="10"/>
  <c r="J9" i="10"/>
  <c r="K9" i="10"/>
  <c r="E9" i="10"/>
  <c r="F13" i="9"/>
  <c r="G13" i="9"/>
  <c r="H13" i="9"/>
  <c r="I13" i="9"/>
  <c r="J13" i="9"/>
  <c r="K13" i="9"/>
  <c r="E13" i="9"/>
  <c r="K8" i="8"/>
  <c r="F8" i="8"/>
  <c r="G8" i="8"/>
  <c r="H8" i="8"/>
  <c r="I8" i="8"/>
  <c r="J8" i="8"/>
  <c r="E8" i="8"/>
  <c r="F11" i="7"/>
  <c r="G11" i="7"/>
  <c r="H11" i="7"/>
  <c r="I11" i="7"/>
  <c r="J11" i="7"/>
  <c r="K11" i="7"/>
  <c r="E11" i="7"/>
  <c r="F9" i="6"/>
  <c r="G9" i="6"/>
  <c r="H9" i="6"/>
  <c r="I9" i="6"/>
  <c r="J9" i="6"/>
  <c r="K9" i="6"/>
  <c r="E9" i="6"/>
  <c r="F8" i="5"/>
  <c r="G8" i="5"/>
  <c r="H8" i="5"/>
  <c r="I8" i="5"/>
  <c r="J8" i="5"/>
  <c r="K8" i="5"/>
  <c r="E8" i="5"/>
  <c r="F8" i="4"/>
  <c r="G8" i="4"/>
  <c r="H8" i="4"/>
  <c r="I8" i="4"/>
  <c r="J8" i="4"/>
  <c r="K8" i="4"/>
  <c r="E8" i="4"/>
  <c r="F9" i="3"/>
  <c r="G9" i="3"/>
  <c r="H9" i="3"/>
  <c r="I9" i="3"/>
  <c r="J9" i="3"/>
  <c r="K9" i="3"/>
  <c r="E9" i="3"/>
  <c r="F10" i="2"/>
  <c r="G10" i="2"/>
  <c r="H10" i="2"/>
  <c r="I10" i="2"/>
  <c r="J10" i="2"/>
  <c r="K10" i="2"/>
  <c r="E10" i="2"/>
  <c r="G16" i="1"/>
  <c r="E9" i="18"/>
  <c r="J16" i="1"/>
  <c r="E10" i="18" s="1"/>
  <c r="E16" i="1"/>
  <c r="E7" i="18" s="1"/>
  <c r="H16" i="19" l="1"/>
  <c r="K16" i="19"/>
  <c r="F16" i="19"/>
  <c r="F8" i="1"/>
  <c r="H8" i="1" s="1"/>
  <c r="K8" i="1" s="1"/>
  <c r="F9" i="1"/>
  <c r="H9" i="1" s="1"/>
  <c r="K9" i="1" s="1"/>
  <c r="F10" i="1"/>
  <c r="H10" i="1" s="1"/>
  <c r="K10" i="1" s="1"/>
  <c r="F11" i="1"/>
  <c r="H11" i="1" s="1"/>
  <c r="K11" i="1" s="1"/>
  <c r="F12" i="1"/>
  <c r="H12" i="1" s="1"/>
  <c r="K12" i="1" s="1"/>
  <c r="F13" i="1"/>
  <c r="H13" i="1" s="1"/>
  <c r="K13" i="1" s="1"/>
  <c r="F14" i="1"/>
  <c r="H14" i="1" s="1"/>
  <c r="K14" i="1" s="1"/>
  <c r="F15" i="1"/>
  <c r="H15" i="1" s="1"/>
  <c r="K15" i="1" s="1"/>
  <c r="H7" i="1"/>
  <c r="F7" i="1"/>
  <c r="H16" i="1" l="1"/>
  <c r="E8" i="18" s="1"/>
  <c r="F16" i="1"/>
  <c r="K7" i="1"/>
  <c r="K16" i="1" s="1"/>
  <c r="E11" i="18" s="1"/>
  <c r="E13" i="18" s="1"/>
</calcChain>
</file>

<file path=xl/sharedStrings.xml><?xml version="1.0" encoding="utf-8"?>
<sst xmlns="http://schemas.openxmlformats.org/spreadsheetml/2006/main" count="538" uniqueCount="239">
  <si>
    <t>NOMBRE</t>
  </si>
  <si>
    <t>RFC</t>
  </si>
  <si>
    <t>CARGO</t>
  </si>
  <si>
    <t>SALARIO ANTES DE IMPUESTO</t>
  </si>
  <si>
    <t>SALARIO DIARIO</t>
  </si>
  <si>
    <t>SUB- TOTAL</t>
  </si>
  <si>
    <t>ISR</t>
  </si>
  <si>
    <t>CREDITO AL SALARIO</t>
  </si>
  <si>
    <t>TOTAL A PERCIBIR</t>
  </si>
  <si>
    <t>FIRMA</t>
  </si>
  <si>
    <t>REGIDOR PROPIETARIO</t>
  </si>
  <si>
    <t>TOTALES</t>
  </si>
  <si>
    <t>H. AYUNTAMIENTO DE LA MANZANILLA DE LA PAZ JALISCO</t>
  </si>
  <si>
    <t>NOMINA DE EMPLEADOS PERMANENTES</t>
  </si>
  <si>
    <t>CORRESPONDIENTE AL PERIODO 01 - 15 DE OCTUBRE 2015</t>
  </si>
  <si>
    <t xml:space="preserve">PRESIDENTE </t>
  </si>
  <si>
    <t>SECRETARIA PRESIDENCIA</t>
  </si>
  <si>
    <t>SECRETARIO PARTICULAR</t>
  </si>
  <si>
    <t>REGIDORES</t>
  </si>
  <si>
    <t>PRESIDENCIA</t>
  </si>
  <si>
    <t>SINDICATURA</t>
  </si>
  <si>
    <t>SINDICO MPAL.</t>
  </si>
  <si>
    <t>SECRETARIA GENERAL</t>
  </si>
  <si>
    <t>SECRETARIO GENERAL</t>
  </si>
  <si>
    <t>HACIENDA MUNICIPAL</t>
  </si>
  <si>
    <t xml:space="preserve">ENCARGADO DE LA HACIENDA </t>
  </si>
  <si>
    <t>DIAZ CARDENAS EVERARDO</t>
  </si>
  <si>
    <t>DICE881119EJ8</t>
  </si>
  <si>
    <t>AUXILIAR CATASTRO</t>
  </si>
  <si>
    <t>CATASTRO</t>
  </si>
  <si>
    <t>LOPEZ CHAVEZ MATILDE</t>
  </si>
  <si>
    <t>DIR. AGUA POTABLE</t>
  </si>
  <si>
    <t>REGISTRO CIVIL</t>
  </si>
  <si>
    <t>OFICIAL DE REGISTRO CIVIL</t>
  </si>
  <si>
    <t>OBRAS PUBLICAS</t>
  </si>
  <si>
    <t xml:space="preserve">SUBDIRECTOR </t>
  </si>
  <si>
    <t>OFICIALIA MAYOR</t>
  </si>
  <si>
    <t>EDUCACION Y CULTURA</t>
  </si>
  <si>
    <t>DIREC. DE EDUCACION Y CULTURA</t>
  </si>
  <si>
    <t>DIRECTORA DESARROLLO SOCIAL</t>
  </si>
  <si>
    <t>DIRECCIONES</t>
  </si>
  <si>
    <t>DIRECCION PROMOCION ECONOMICA</t>
  </si>
  <si>
    <t>DIRECCION DE FOMENTO AGROPECUARIO</t>
  </si>
  <si>
    <t>SERVICIOS PUBLICOS</t>
  </si>
  <si>
    <t>JEFE DE FONTANEROS</t>
  </si>
  <si>
    <t>FONTANERO</t>
  </si>
  <si>
    <t>ENCARGADO DEL RASTRO</t>
  </si>
  <si>
    <t>ALUMBRADO PUBLICO</t>
  </si>
  <si>
    <t>DIRECCION DE DEPORTES</t>
  </si>
  <si>
    <t>ASEO PUBLICO</t>
  </si>
  <si>
    <t>JUBILADOS</t>
  </si>
  <si>
    <t>JUBILADO</t>
  </si>
  <si>
    <t>MATA SANTOS JOSE</t>
  </si>
  <si>
    <t>CAZAREZ FUENTES MANUEL</t>
  </si>
  <si>
    <t>MAYA PANTOJA JUAN</t>
  </si>
  <si>
    <t>DELEGACIONES</t>
  </si>
  <si>
    <t>DELEGADO VILLAMORELOS</t>
  </si>
  <si>
    <t>REGISTRO CIVILVILLAMORELOS</t>
  </si>
  <si>
    <t>JARDIN VILLAMORELOS</t>
  </si>
  <si>
    <t>ASEO DELEGACION</t>
  </si>
  <si>
    <t>ASEO PLAZA VILLA MORELOS</t>
  </si>
  <si>
    <t>AGENTE LA SABINILLA</t>
  </si>
  <si>
    <t>A</t>
  </si>
  <si>
    <t>MAGAÑA ZEPEDA SANDRA CECILIA</t>
  </si>
  <si>
    <t>SANCHEZ GODINEZ HECTOR HUGO</t>
  </si>
  <si>
    <t>RIVERA PEREZ MIRIAM ALEJANDRA</t>
  </si>
  <si>
    <t>LOPEZ CARDENAS ARNULFO</t>
  </si>
  <si>
    <t>BARAJAS LUPERCIO JOSE ANGEL</t>
  </si>
  <si>
    <t>ALVAREZ ESPINOZA RAFAEL ALEJANDRO</t>
  </si>
  <si>
    <t>MATA BAEZA ROCIO</t>
  </si>
  <si>
    <t>ESPINOZA CARDENAS HECTOR</t>
  </si>
  <si>
    <t>MORA RENTERIA VIRIDIANA</t>
  </si>
  <si>
    <t>CHAVEZ CARDENAS AURORA DEL ROSARIO</t>
  </si>
  <si>
    <t>DEL TORO GOMEZ DAVID</t>
  </si>
  <si>
    <t>GONZALEZ DIAZ MARIA ISABEL</t>
  </si>
  <si>
    <t>PANTOJA BUENRROSTRO HECTOR HUGO</t>
  </si>
  <si>
    <t>CHOFER DE OBRAS PUBLICAS</t>
  </si>
  <si>
    <t>MARIN LOPEZ JUAN</t>
  </si>
  <si>
    <t>HIGAREDA DIAZ JUAN RAMON</t>
  </si>
  <si>
    <t>AUXILIAR DE OFICILIA MAYOR</t>
  </si>
  <si>
    <t>PROMOCION CULTURAL</t>
  </si>
  <si>
    <t>SUB. DIRECTOR DE CULTURA</t>
  </si>
  <si>
    <t xml:space="preserve">AUXILIAR DE ALUMBRADO </t>
  </si>
  <si>
    <t>ASEO UNIDAD DEPORTIVA EL CHIFLON</t>
  </si>
  <si>
    <t>ENTREGA DE CORRESPONDENCIA</t>
  </si>
  <si>
    <t>ASEO PLAZA PRINCIPAL</t>
  </si>
  <si>
    <t xml:space="preserve">ASEO EN EL PANTEON </t>
  </si>
  <si>
    <t>ASEO CALLES PLAZA PRINCIPAL</t>
  </si>
  <si>
    <t>PROMOTORA DEPORTIVA</t>
  </si>
  <si>
    <t xml:space="preserve">ASEO UNIDAD DEPORTIVA   </t>
  </si>
  <si>
    <t>INTENDENTE DE LA CASA DE LA CULTURA</t>
  </si>
  <si>
    <t>ASEO CALLE JAVIER MINA</t>
  </si>
  <si>
    <t>ENCARGADA OFICINA CORREO</t>
  </si>
  <si>
    <t>ASEO CASA DE LA CULTURA VIEJA</t>
  </si>
  <si>
    <t>ASEO TIANGUIS MUNICIPAL</t>
  </si>
  <si>
    <t>ASEO PARQUE MUNICIPAL</t>
  </si>
  <si>
    <t>ASEO PARQUE LINEAL RIO DE LA PASION</t>
  </si>
  <si>
    <t>VELADOR DE PLANTA DE TRATAMIENTO</t>
  </si>
  <si>
    <t>AUXILIAR DE PRESIDENCIA</t>
  </si>
  <si>
    <t>ASEO PRESIDENCIA MUNICIPAL</t>
  </si>
  <si>
    <t>ASEO CALLES LA MANZANILLA</t>
  </si>
  <si>
    <t>ASEO EN CENTRO DE SALUD</t>
  </si>
  <si>
    <t>AUXILIAR DE INTENDENCIA PRESIDENCIA</t>
  </si>
  <si>
    <t>ASEO DE CALLES EN LA MANZANILLA</t>
  </si>
  <si>
    <t>ASEO EN PLAZOLETA</t>
  </si>
  <si>
    <t xml:space="preserve">LOPEZ MONREAL JOSE </t>
  </si>
  <si>
    <t>PULIDO HERRERA GRISELDA</t>
  </si>
  <si>
    <t>ISELA GARCIA BASULTO</t>
  </si>
  <si>
    <t>HELIO NUÑEZ TORRES</t>
  </si>
  <si>
    <t>SEGURIDAD PUBLICA</t>
  </si>
  <si>
    <t>DIRECTOR SEGURIDAD PUBLICA</t>
  </si>
  <si>
    <t>COMANDANTE</t>
  </si>
  <si>
    <t>JEFE DE GRUPO</t>
  </si>
  <si>
    <t>ELEMENTO DE SEGURIDAD</t>
  </si>
  <si>
    <t>ARTEAGA SILVA GUSTAVO</t>
  </si>
  <si>
    <t>GOMEZ AGUILAR JOSE DE JESUS</t>
  </si>
  <si>
    <t>VICTORIA PLASCENCIA JORGE</t>
  </si>
  <si>
    <t>PROTECCION CIVIL</t>
  </si>
  <si>
    <t>DIRECTOR DE PROTECCION CIVIL</t>
  </si>
  <si>
    <t>MARTINEZ GUTIERREZ JUAN RAMON</t>
  </si>
  <si>
    <t>MACIAS VALENCIA GERARDO</t>
  </si>
  <si>
    <t>GUTIERREZ CHAVEZ FRANCISCO</t>
  </si>
  <si>
    <t>PARAMEDICO</t>
  </si>
  <si>
    <t>AUXILIAR PROTECCION CIVIL</t>
  </si>
  <si>
    <t>ARIAS LOPEZ GABRIEL</t>
  </si>
  <si>
    <t>LOPEZ BARBOSA CARLOS ANDRES</t>
  </si>
  <si>
    <t>MATA VILLA ANGELA</t>
  </si>
  <si>
    <t>DIAZ CARDENAS EDGAR RICARDO</t>
  </si>
  <si>
    <t>DIAZ PANTOJA TERESA</t>
  </si>
  <si>
    <t>AGUILAR OJEDA MARIA MIREYA</t>
  </si>
  <si>
    <t>VARGAS RENTERIA JAIME</t>
  </si>
  <si>
    <t>DIAZ MENDOZA MAYRA GUADALUPE</t>
  </si>
  <si>
    <t>PROYECTISTA</t>
  </si>
  <si>
    <t xml:space="preserve">AUXILIAR </t>
  </si>
  <si>
    <t>FIGUEROA SANCHEZ CESAR RODRIGO</t>
  </si>
  <si>
    <t>DIAZ GUTIERREZ JOSE DE JESUS</t>
  </si>
  <si>
    <t>GARCIA HERNANDEZ ROSA MARICELA</t>
  </si>
  <si>
    <t>GARCIA CONTRERAS MARTHA</t>
  </si>
  <si>
    <t>GUILLEN PLASCENCIA MARTHA YOHANA</t>
  </si>
  <si>
    <t>BERNABE HERNANDEZ ENRRIQUE</t>
  </si>
  <si>
    <t>MEJIA HERRERA MIGUEL</t>
  </si>
  <si>
    <t>GUTIERREZ LOPEZ MIGUEL AGUSTIN</t>
  </si>
  <si>
    <t>TORRES PANTOJA JUAN JOSE</t>
  </si>
  <si>
    <t>CERVANTES BAUTISTA ANA MARIA</t>
  </si>
  <si>
    <t>MAGALA MARTINEZ RAMONA ARACELY</t>
  </si>
  <si>
    <t>MEJIA HERRERA GUILLERMINA</t>
  </si>
  <si>
    <t>CAZAREZ MORENO NORMA LETICIA</t>
  </si>
  <si>
    <t>MEJIA CERVANTES MARIA GUADALUPE</t>
  </si>
  <si>
    <t>CERVANTES MEJIA ANA CECILIA</t>
  </si>
  <si>
    <t>CONTRERAS GUILLEN JOSE DE JESUS</t>
  </si>
  <si>
    <t>CERVANTES BERNAL ODELINA</t>
  </si>
  <si>
    <t>CERVANTES BAUTISTA JOSE DE JESUS</t>
  </si>
  <si>
    <t>MARTINEZ ZEPEDA MARIA MARGARITA</t>
  </si>
  <si>
    <t>BARAJAS PANTOJA ANA ROSA</t>
  </si>
  <si>
    <t>ESPINOZA CARDENAS BERNARDO</t>
  </si>
  <si>
    <t>MARIA BARAJAS VILLA</t>
  </si>
  <si>
    <t>TORRES PANTOJA JOSE DE JESUS</t>
  </si>
  <si>
    <t>NOVOA LOPEZ CARLOS</t>
  </si>
  <si>
    <t>GUTIERREZ RAMIREZ MIGUEL</t>
  </si>
  <si>
    <t>CHAVEZ GUTIERREZ SANTIAGO</t>
  </si>
  <si>
    <t>PANTOJA CEDILLO VERONICA</t>
  </si>
  <si>
    <t>MAYA GONZALEZ ROSA CELIA</t>
  </si>
  <si>
    <t>TORRES PANTOJA JOVITA</t>
  </si>
  <si>
    <t>MARTINEZ GOMEZ MARIA DEL SOCORRO</t>
  </si>
  <si>
    <t>MAYA DIAZ MAGALI</t>
  </si>
  <si>
    <t>MARTINEZ ELENA</t>
  </si>
  <si>
    <t>GARCIA BERNAL ANGELICA YANIN</t>
  </si>
  <si>
    <t>VALDOVINOS DIAZ SONIA</t>
  </si>
  <si>
    <t>HERNDANDEZ GARCIA CITLALI</t>
  </si>
  <si>
    <t>DIAZ DIAZ TANYA MAYELA</t>
  </si>
  <si>
    <t>GUTIERREZ LOPEZ RAY ROLANDO</t>
  </si>
  <si>
    <t>AGUA POTABLE</t>
  </si>
  <si>
    <t>MORA PANTOJA JOEL</t>
  </si>
  <si>
    <t>TORRES PICHARDO ARTURO</t>
  </si>
  <si>
    <t>CONTRERAS ARTEAGA GENARO</t>
  </si>
  <si>
    <t>TORRES MARTINEZ MARIA DE JESUS</t>
  </si>
  <si>
    <t>MRPNJL650208</t>
  </si>
  <si>
    <t>TRPCAR880511</t>
  </si>
  <si>
    <t>PULIDO OROZCO JOSE JUAN</t>
  </si>
  <si>
    <t>PLORJN8310051</t>
  </si>
  <si>
    <t>ARSLGS7210121</t>
  </si>
  <si>
    <t>CASTRO ZAMBRANO JOSE DOLORES</t>
  </si>
  <si>
    <t>SCZMDL8004061</t>
  </si>
  <si>
    <t>JMAGJS93011214</t>
  </si>
  <si>
    <t>VCPLJR75010314</t>
  </si>
  <si>
    <t>CNARGN89072114</t>
  </si>
  <si>
    <t>MRGTJN75013114</t>
  </si>
  <si>
    <t>MCVLGR70040514</t>
  </si>
  <si>
    <t>GTSHFR50102514</t>
  </si>
  <si>
    <t>DIAS</t>
  </si>
  <si>
    <t xml:space="preserve">DIAS </t>
  </si>
  <si>
    <t xml:space="preserve">                 H. AYUNTAMIENTO DE LA MANZANILLA DE LA PAZ JALISCO</t>
  </si>
  <si>
    <t>ROBLEDO DE LA ROSA FILIBERTO</t>
  </si>
  <si>
    <t>GARCIA SILVA DAVID</t>
  </si>
  <si>
    <t>BARAJAS GARCIA LAURA DEL CARMEN</t>
  </si>
  <si>
    <t>SECRETARIA  SINDICATURA</t>
  </si>
  <si>
    <t>DIRECTOR DE CATASTRO</t>
  </si>
  <si>
    <t>GONZALEZ MARTINEZ MARTIN MANUEL</t>
  </si>
  <si>
    <t>AUXILIAR OBRAS PUBLICAS</t>
  </si>
  <si>
    <t>OFICIAL MAYOR</t>
  </si>
  <si>
    <t>ENCARGADO UNIDAD DEPORTIVA EL CHIFLON</t>
  </si>
  <si>
    <t>MARTINEZ MARTINEZ ROSA IRENE</t>
  </si>
  <si>
    <t>LEONILA GRIMALDO RENTERIA</t>
  </si>
  <si>
    <t>ASEO DIF VILLAMORELOS</t>
  </si>
  <si>
    <t>LOPEZ OROZCO VERA LUCIA</t>
  </si>
  <si>
    <t>FONTANERO VILLA MORELOS</t>
  </si>
  <si>
    <t>PLASCENCIA LOPEZ ABEL</t>
  </si>
  <si>
    <t>LUPIAN PLASCENCIA ANARA KAREN</t>
  </si>
  <si>
    <t>CORREO VILLA MORELOS</t>
  </si>
  <si>
    <t>MORA ACERO MARTHA</t>
  </si>
  <si>
    <t>OFICINA DIF VILLAMORELOS</t>
  </si>
  <si>
    <t>GARCIA DIAZ ENEDINA</t>
  </si>
  <si>
    <t>SUB TOTALES</t>
  </si>
  <si>
    <t>TOTAL A PERSIBIR</t>
  </si>
  <si>
    <t>SEGURIDAD Y PROTECCION</t>
  </si>
  <si>
    <t>NOMINA DE EMPLEADOS EVENTUALES</t>
  </si>
  <si>
    <t>EVENTUALES</t>
  </si>
  <si>
    <t>BARAJAS GARCIA ELBA DE LA CRUZ</t>
  </si>
  <si>
    <t>OFICINA ENLACE</t>
  </si>
  <si>
    <t>CHAVEZ CARDENAS MARCO ANTONIO</t>
  </si>
  <si>
    <t>ENCARGADO LIENZO CHARRO</t>
  </si>
  <si>
    <t>GOMEZ PEREZ BLANCA EDITH</t>
  </si>
  <si>
    <t>INTENDENTE CASA DE LA CULTURA</t>
  </si>
  <si>
    <t>MORA PANTOJA GLORIA IMELDA</t>
  </si>
  <si>
    <t>MARTINEZ VELASCO ERIKA PATRICIA</t>
  </si>
  <si>
    <t>TORRES MARTINEZ SALVADOR</t>
  </si>
  <si>
    <t>PRECIADO CHAVEZ ALBERTO</t>
  </si>
  <si>
    <t>CANCHA LAZARO CARDENAS</t>
  </si>
  <si>
    <t>OFICIALIA DE PARTES</t>
  </si>
  <si>
    <t>CAZAREZ RODRIGUEZ JOSE MANUEL</t>
  </si>
  <si>
    <t>ASEO CANCHA ANAHUAC</t>
  </si>
  <si>
    <t>CHAVEZ DIAZ HECTOR PASCUAL</t>
  </si>
  <si>
    <t>GUTIERREZ AGUILAR MIGUEL ANGEL</t>
  </si>
  <si>
    <t>LOPEZ GUTIERREZ BENJAMIN</t>
  </si>
  <si>
    <t>MENDOZA MARTINEZ FRANCISCO</t>
  </si>
  <si>
    <t>CAZAREZ LORENZO</t>
  </si>
  <si>
    <t>POICIA AUXILIAR</t>
  </si>
  <si>
    <t>.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</si>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</sst>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1" applyNumberFormat="1" applyFont="1" applyBorder="1"/>
    <xf numFmtId="44" fontId="1" fillId="0" borderId="1" xfId="1" applyFont="1" applyBorder="1"/>
    <xf numFmtId="0" fontId="6" fillId="0" borderId="1" xfId="0" applyFont="1" applyBorder="1"/>
    <xf numFmtId="0" fontId="6" fillId="0" borderId="0" xfId="0" applyFont="1"/>
    <xf numFmtId="0" fontId="0" fillId="0" borderId="1" xfId="0" applyFont="1" applyBorder="1"/>
    <xf numFmtId="44" fontId="0" fillId="0" borderId="1" xfId="1" applyFont="1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10" fillId="0" borderId="0" xfId="0" applyFont="1"/>
    <xf numFmtId="44" fontId="11" fillId="0" borderId="0" xfId="1" applyFont="1"/>
    <xf numFmtId="44" fontId="0" fillId="0" borderId="0" xfId="0" applyNumberFormat="1"/>
    <xf numFmtId="44" fontId="12" fillId="0" borderId="1" xfId="1" applyFont="1" applyBorder="1"/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190500</xdr:colOff>
      <xdr:row>4</xdr:row>
      <xdr:rowOff>47625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790825" cy="9525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104775</xdr:rowOff>
    </xdr:from>
    <xdr:to>
      <xdr:col>2</xdr:col>
      <xdr:colOff>1276350</xdr:colOff>
      <xdr:row>4</xdr:row>
      <xdr:rowOff>152400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4775"/>
          <a:ext cx="2790825" cy="9525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66674</xdr:rowOff>
    </xdr:from>
    <xdr:to>
      <xdr:col>3</xdr:col>
      <xdr:colOff>101441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4"/>
          <a:ext cx="2930366" cy="1000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2</xdr:col>
      <xdr:colOff>1295400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790825" cy="9525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1133475</xdr:colOff>
      <xdr:row>4</xdr:row>
      <xdr:rowOff>176586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2638425" cy="900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2</xdr:col>
      <xdr:colOff>1333500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2790825" cy="9525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123825</xdr:rowOff>
    </xdr:from>
    <xdr:to>
      <xdr:col>2</xdr:col>
      <xdr:colOff>1381125</xdr:colOff>
      <xdr:row>4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3825"/>
          <a:ext cx="2790825" cy="9525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3</xdr:col>
      <xdr:colOff>371475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2790825" cy="9525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3</xdr:col>
      <xdr:colOff>200025</xdr:colOff>
      <xdr:row>4</xdr:row>
      <xdr:rowOff>66675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9050"/>
          <a:ext cx="2790825" cy="9525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504825</xdr:colOff>
      <xdr:row>4</xdr:row>
      <xdr:rowOff>104775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790825" cy="9525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1304925</xdr:colOff>
      <xdr:row>4</xdr:row>
      <xdr:rowOff>107155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590800" cy="1012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285750</xdr:colOff>
      <xdr:row>4</xdr:row>
      <xdr:rowOff>47625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2790825" cy="9525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1152525</xdr:colOff>
      <xdr:row>5</xdr:row>
      <xdr:rowOff>2419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438400" cy="1097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3</xdr:col>
      <xdr:colOff>76200</xdr:colOff>
      <xdr:row>4</xdr:row>
      <xdr:rowOff>47625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279082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3</xdr:col>
      <xdr:colOff>133350</xdr:colOff>
      <xdr:row>4</xdr:row>
      <xdr:rowOff>114300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6675"/>
          <a:ext cx="2790825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3</xdr:col>
      <xdr:colOff>495300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790825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2</xdr:col>
      <xdr:colOff>1257300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4300"/>
          <a:ext cx="2790825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2</xdr:col>
      <xdr:colOff>1457325</xdr:colOff>
      <xdr:row>4</xdr:row>
      <xdr:rowOff>161925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14300"/>
          <a:ext cx="2790825" cy="9525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1400175</xdr:colOff>
      <xdr:row>4</xdr:row>
      <xdr:rowOff>123825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6200"/>
          <a:ext cx="2790825" cy="9525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19050</xdr:colOff>
      <xdr:row>4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7908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topLeftCell="A4" workbookViewId="0">
      <selection activeCell="I17" sqref="I17"/>
    </sheetView>
  </sheetViews>
  <sheetFormatPr baseColWidth="10" defaultRowHeight="15" x14ac:dyDescent="0.25"/>
  <cols>
    <col min="1" max="1" width="2" bestFit="1" customWidth="1"/>
    <col min="2" max="2" width="17.85546875" customWidth="1"/>
    <col min="3" max="3" width="19.7109375" customWidth="1"/>
    <col min="4" max="4" width="11.7109375" customWidth="1"/>
    <col min="5" max="5" width="11.42578125" customWidth="1"/>
    <col min="6" max="6" width="8.5703125" bestFit="1" customWidth="1"/>
    <col min="7" max="7" width="5.140625" bestFit="1" customWidth="1"/>
    <col min="9" max="9" width="8" bestFit="1" customWidth="1"/>
    <col min="10" max="10" width="9.85546875" customWidth="1"/>
    <col min="11" max="11" width="11.5703125" bestFit="1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18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63</v>
      </c>
      <c r="C7" s="1"/>
      <c r="D7" s="6" t="s">
        <v>10</v>
      </c>
      <c r="E7" s="2">
        <v>3390</v>
      </c>
      <c r="F7" s="2">
        <f>E7/15</f>
        <v>226</v>
      </c>
      <c r="G7" s="2">
        <v>15</v>
      </c>
      <c r="H7" s="2">
        <f>F7*G7</f>
        <v>3390</v>
      </c>
      <c r="I7" s="2">
        <v>136.63999999999999</v>
      </c>
      <c r="J7" s="2"/>
      <c r="K7" s="8">
        <f>H7-I7+J7</f>
        <v>3253.36</v>
      </c>
      <c r="L7" s="1"/>
    </row>
    <row r="8" spans="1:12" ht="30" customHeight="1" x14ac:dyDescent="0.25">
      <c r="A8" s="1">
        <v>2</v>
      </c>
      <c r="B8" s="6" t="s">
        <v>64</v>
      </c>
      <c r="C8" s="1"/>
      <c r="D8" s="6" t="s">
        <v>10</v>
      </c>
      <c r="E8" s="2">
        <v>3390</v>
      </c>
      <c r="F8" s="2">
        <f t="shared" ref="F8:F15" si="0">E8/15</f>
        <v>226</v>
      </c>
      <c r="G8" s="2">
        <v>15</v>
      </c>
      <c r="H8" s="2">
        <f t="shared" ref="H8:H15" si="1">F8*G8</f>
        <v>3390</v>
      </c>
      <c r="I8" s="2">
        <v>136.63999999999999</v>
      </c>
      <c r="J8" s="2"/>
      <c r="K8" s="8">
        <f t="shared" ref="K8:K15" si="2">H8-I8+J8</f>
        <v>3253.36</v>
      </c>
      <c r="L8" s="1"/>
    </row>
    <row r="9" spans="1:12" ht="30" customHeight="1" x14ac:dyDescent="0.25">
      <c r="A9" s="1">
        <v>3</v>
      </c>
      <c r="B9" s="6" t="s">
        <v>65</v>
      </c>
      <c r="C9" s="1"/>
      <c r="D9" s="6" t="s">
        <v>10</v>
      </c>
      <c r="E9" s="2">
        <v>3390</v>
      </c>
      <c r="F9" s="2">
        <f t="shared" si="0"/>
        <v>226</v>
      </c>
      <c r="G9" s="2">
        <v>15</v>
      </c>
      <c r="H9" s="2">
        <f t="shared" si="1"/>
        <v>3390</v>
      </c>
      <c r="I9" s="2">
        <v>136.63999999999999</v>
      </c>
      <c r="J9" s="2"/>
      <c r="K9" s="8">
        <f t="shared" si="2"/>
        <v>3253.36</v>
      </c>
      <c r="L9" s="1"/>
    </row>
    <row r="10" spans="1:12" ht="30" customHeight="1" x14ac:dyDescent="0.25">
      <c r="A10" s="1">
        <v>4</v>
      </c>
      <c r="B10" s="6" t="s">
        <v>66</v>
      </c>
      <c r="C10" s="1"/>
      <c r="D10" s="6" t="s">
        <v>10</v>
      </c>
      <c r="E10" s="2">
        <v>3390</v>
      </c>
      <c r="F10" s="2">
        <f t="shared" si="0"/>
        <v>226</v>
      </c>
      <c r="G10" s="2">
        <v>15</v>
      </c>
      <c r="H10" s="2">
        <f t="shared" si="1"/>
        <v>3390</v>
      </c>
      <c r="I10" s="2">
        <v>136.63999999999999</v>
      </c>
      <c r="J10" s="2"/>
      <c r="K10" s="8">
        <f t="shared" si="2"/>
        <v>3253.36</v>
      </c>
      <c r="L10" s="1"/>
    </row>
    <row r="11" spans="1:12" ht="30" customHeight="1" x14ac:dyDescent="0.25">
      <c r="A11" s="1">
        <v>5</v>
      </c>
      <c r="B11" s="6" t="s">
        <v>67</v>
      </c>
      <c r="C11" s="1"/>
      <c r="D11" s="6" t="s">
        <v>10</v>
      </c>
      <c r="E11" s="2">
        <v>3390</v>
      </c>
      <c r="F11" s="2">
        <f t="shared" si="0"/>
        <v>226</v>
      </c>
      <c r="G11" s="2">
        <v>15</v>
      </c>
      <c r="H11" s="2">
        <f t="shared" si="1"/>
        <v>3390</v>
      </c>
      <c r="I11" s="2">
        <v>136.63999999999999</v>
      </c>
      <c r="J11" s="2"/>
      <c r="K11" s="8">
        <f t="shared" si="2"/>
        <v>3253.36</v>
      </c>
      <c r="L11" s="1"/>
    </row>
    <row r="12" spans="1:12" ht="30" customHeight="1" x14ac:dyDescent="0.25">
      <c r="A12" s="1">
        <v>6</v>
      </c>
      <c r="B12" s="6" t="s">
        <v>68</v>
      </c>
      <c r="C12" s="1"/>
      <c r="D12" s="6" t="s">
        <v>10</v>
      </c>
      <c r="E12" s="2">
        <v>3390</v>
      </c>
      <c r="F12" s="2">
        <f t="shared" si="0"/>
        <v>226</v>
      </c>
      <c r="G12" s="2">
        <v>15</v>
      </c>
      <c r="H12" s="2">
        <f t="shared" si="1"/>
        <v>3390</v>
      </c>
      <c r="I12" s="2">
        <v>136.63999999999999</v>
      </c>
      <c r="J12" s="2"/>
      <c r="K12" s="8">
        <f t="shared" si="2"/>
        <v>3253.36</v>
      </c>
      <c r="L12" s="1"/>
    </row>
    <row r="13" spans="1:12" ht="30" customHeight="1" x14ac:dyDescent="0.25">
      <c r="A13" s="1">
        <v>7</v>
      </c>
      <c r="B13" s="3" t="s">
        <v>69</v>
      </c>
      <c r="C13" s="1"/>
      <c r="D13" s="6" t="s">
        <v>10</v>
      </c>
      <c r="E13" s="2">
        <v>3390</v>
      </c>
      <c r="F13" s="2">
        <f t="shared" si="0"/>
        <v>226</v>
      </c>
      <c r="G13" s="2">
        <v>15</v>
      </c>
      <c r="H13" s="2">
        <f t="shared" si="1"/>
        <v>3390</v>
      </c>
      <c r="I13" s="2">
        <v>136.63999999999999</v>
      </c>
      <c r="J13" s="2"/>
      <c r="K13" s="8">
        <f t="shared" si="2"/>
        <v>3253.36</v>
      </c>
      <c r="L13" s="1"/>
    </row>
    <row r="14" spans="1:12" ht="30" customHeight="1" x14ac:dyDescent="0.25">
      <c r="A14" s="1">
        <v>8</v>
      </c>
      <c r="B14" s="3" t="s">
        <v>124</v>
      </c>
      <c r="C14" s="1"/>
      <c r="D14" s="6" t="s">
        <v>10</v>
      </c>
      <c r="E14" s="2">
        <v>3390</v>
      </c>
      <c r="F14" s="2">
        <f t="shared" si="0"/>
        <v>226</v>
      </c>
      <c r="G14" s="2">
        <v>15</v>
      </c>
      <c r="H14" s="2">
        <f t="shared" si="1"/>
        <v>3390</v>
      </c>
      <c r="I14" s="2">
        <v>136.63999999999999</v>
      </c>
      <c r="J14" s="2"/>
      <c r="K14" s="8">
        <f t="shared" si="2"/>
        <v>3253.36</v>
      </c>
      <c r="L14" s="1"/>
    </row>
    <row r="15" spans="1:12" ht="30" customHeight="1" x14ac:dyDescent="0.25">
      <c r="A15" s="1">
        <v>9</v>
      </c>
      <c r="B15" s="6" t="s">
        <v>70</v>
      </c>
      <c r="C15" s="1"/>
      <c r="D15" s="6" t="s">
        <v>10</v>
      </c>
      <c r="E15" s="2">
        <v>3390</v>
      </c>
      <c r="F15" s="2">
        <f t="shared" si="0"/>
        <v>226</v>
      </c>
      <c r="G15" s="2">
        <v>15</v>
      </c>
      <c r="H15" s="2">
        <f t="shared" si="1"/>
        <v>3390</v>
      </c>
      <c r="I15" s="2">
        <v>136.63999999999999</v>
      </c>
      <c r="J15" s="2"/>
      <c r="K15" s="8">
        <f t="shared" si="2"/>
        <v>3253.36</v>
      </c>
      <c r="L15" s="1"/>
    </row>
    <row r="16" spans="1:12" s="11" customFormat="1" ht="18.75" x14ac:dyDescent="0.3">
      <c r="A16" s="10"/>
      <c r="B16" s="2" t="s">
        <v>11</v>
      </c>
      <c r="C16" s="12"/>
      <c r="D16" s="12"/>
      <c r="E16" s="2">
        <f>SUM(E7:E15)</f>
        <v>30510</v>
      </c>
      <c r="F16" s="2">
        <f t="shared" ref="F16:K16" si="3">SUM(F7:F15)</f>
        <v>2034</v>
      </c>
      <c r="G16" s="2">
        <f t="shared" si="3"/>
        <v>135</v>
      </c>
      <c r="H16" s="2">
        <f t="shared" si="3"/>
        <v>30510</v>
      </c>
      <c r="I16" s="2">
        <f>SUM(I7:I15)</f>
        <v>1229.7599999999998</v>
      </c>
      <c r="J16" s="2">
        <f t="shared" si="3"/>
        <v>0</v>
      </c>
      <c r="K16" s="9">
        <f t="shared" si="3"/>
        <v>29280.240000000002</v>
      </c>
      <c r="L16" s="10"/>
    </row>
  </sheetData>
  <mergeCells count="1">
    <mergeCell ref="D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D12" sqref="D12"/>
    </sheetView>
  </sheetViews>
  <sheetFormatPr baseColWidth="10" defaultRowHeight="15" x14ac:dyDescent="0.25"/>
  <cols>
    <col min="1" max="1" width="2" bestFit="1" customWidth="1"/>
    <col min="2" max="2" width="22.140625" customWidth="1"/>
    <col min="3" max="3" width="20.7109375" customWidth="1"/>
    <col min="4" max="4" width="15.5703125" customWidth="1"/>
    <col min="7" max="7" width="5.140625" bestFit="1" customWidth="1"/>
    <col min="8" max="8" width="7" customWidth="1"/>
    <col min="9" max="9" width="5" bestFit="1" customWidth="1"/>
    <col min="10" max="10" width="9.140625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L3" s="4" t="s">
        <v>36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127</v>
      </c>
      <c r="C7" s="1"/>
      <c r="D7" s="3" t="s">
        <v>199</v>
      </c>
      <c r="E7" s="2">
        <v>2505</v>
      </c>
      <c r="F7" s="2">
        <v>167</v>
      </c>
      <c r="G7" s="2">
        <v>15</v>
      </c>
      <c r="H7" s="2">
        <v>2505</v>
      </c>
      <c r="I7" s="2">
        <v>4.68</v>
      </c>
      <c r="J7" s="2"/>
      <c r="K7" s="9">
        <v>2500</v>
      </c>
      <c r="L7" s="1"/>
    </row>
    <row r="8" spans="1:12" ht="30" customHeight="1" x14ac:dyDescent="0.25">
      <c r="A8" s="1">
        <v>2</v>
      </c>
      <c r="B8" s="3" t="s">
        <v>166</v>
      </c>
      <c r="C8" s="1"/>
      <c r="D8" s="3" t="s">
        <v>79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92.86</v>
      </c>
      <c r="K8" s="9">
        <v>1500</v>
      </c>
      <c r="L8" s="1"/>
    </row>
    <row r="9" spans="1:12" x14ac:dyDescent="0.25">
      <c r="A9" s="1"/>
      <c r="B9" s="2" t="s">
        <v>11</v>
      </c>
      <c r="C9" s="1"/>
      <c r="D9" s="1"/>
      <c r="E9" s="2">
        <f>SUM(E7:E8)</f>
        <v>3913</v>
      </c>
      <c r="F9" s="2">
        <f t="shared" ref="F9:K9" si="0">SUM(F7:F8)</f>
        <v>260.86</v>
      </c>
      <c r="G9" s="2">
        <f t="shared" si="0"/>
        <v>30</v>
      </c>
      <c r="H9" s="2">
        <f t="shared" si="0"/>
        <v>3913</v>
      </c>
      <c r="I9" s="2">
        <f t="shared" si="0"/>
        <v>4.68</v>
      </c>
      <c r="J9" s="2">
        <f t="shared" si="0"/>
        <v>92.86</v>
      </c>
      <c r="K9" s="9">
        <f t="shared" si="0"/>
        <v>4000</v>
      </c>
      <c r="L9" s="1"/>
    </row>
  </sheetData>
  <mergeCells count="1">
    <mergeCell ref="D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D2" sqref="D2:K4"/>
    </sheetView>
  </sheetViews>
  <sheetFormatPr baseColWidth="10" defaultRowHeight="15" x14ac:dyDescent="0.25"/>
  <cols>
    <col min="1" max="1" width="2" bestFit="1" customWidth="1"/>
    <col min="2" max="2" width="20" bestFit="1" customWidth="1"/>
    <col min="3" max="3" width="21.7109375" customWidth="1"/>
    <col min="4" max="4" width="18.140625" bestFit="1" customWidth="1"/>
    <col min="6" max="6" width="9.85546875" customWidth="1"/>
    <col min="7" max="7" width="5.140625" bestFit="1" customWidth="1"/>
    <col min="8" max="8" width="9.140625" customWidth="1"/>
    <col min="9" max="9" width="5" bestFit="1" customWidth="1"/>
    <col min="10" max="10" width="8.7109375" customWidth="1"/>
    <col min="11" max="11" width="10.5703125" bestFit="1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  <c r="J2" s="25"/>
      <c r="K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L3" s="4" t="s">
        <v>37</v>
      </c>
    </row>
    <row r="4" spans="1:12" ht="18.75" x14ac:dyDescent="0.3">
      <c r="D4" s="25" t="s">
        <v>14</v>
      </c>
      <c r="E4" s="25"/>
      <c r="F4" s="25"/>
      <c r="G4" s="25"/>
      <c r="H4" s="25"/>
      <c r="I4" s="25"/>
      <c r="J4" s="25"/>
      <c r="K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136</v>
      </c>
      <c r="C7" s="1"/>
      <c r="D7" s="6" t="s">
        <v>38</v>
      </c>
      <c r="E7" s="2">
        <v>2505</v>
      </c>
      <c r="F7" s="2">
        <v>167</v>
      </c>
      <c r="G7" s="2">
        <v>15</v>
      </c>
      <c r="H7" s="2">
        <v>2505</v>
      </c>
      <c r="I7" s="2">
        <v>4.68</v>
      </c>
      <c r="J7" s="2"/>
      <c r="K7" s="9">
        <v>2500</v>
      </c>
      <c r="L7" s="1"/>
    </row>
    <row r="8" spans="1:12" ht="30" customHeight="1" x14ac:dyDescent="0.25">
      <c r="A8" s="1">
        <v>2</v>
      </c>
      <c r="B8" s="3" t="s">
        <v>137</v>
      </c>
      <c r="C8" s="1"/>
      <c r="D8" s="6" t="s">
        <v>81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92.86</v>
      </c>
      <c r="K8" s="9">
        <v>1500</v>
      </c>
      <c r="L8" s="1"/>
    </row>
    <row r="9" spans="1:12" ht="30" customHeight="1" x14ac:dyDescent="0.25">
      <c r="A9" s="1">
        <v>3</v>
      </c>
      <c r="B9" s="7" t="s">
        <v>138</v>
      </c>
      <c r="C9" s="1"/>
      <c r="D9" s="6" t="s">
        <v>80</v>
      </c>
      <c r="E9" s="2">
        <v>1408</v>
      </c>
      <c r="F9" s="2">
        <v>93.86</v>
      </c>
      <c r="G9" s="2">
        <v>15</v>
      </c>
      <c r="H9" s="2">
        <v>1408</v>
      </c>
      <c r="I9" s="2"/>
      <c r="J9" s="2">
        <v>92.86</v>
      </c>
      <c r="K9" s="9">
        <v>1500</v>
      </c>
      <c r="L9" s="1"/>
    </row>
    <row r="10" spans="1:12" x14ac:dyDescent="0.25">
      <c r="A10" s="1"/>
      <c r="B10" s="2" t="s">
        <v>11</v>
      </c>
      <c r="C10" s="1"/>
      <c r="D10" s="1"/>
      <c r="E10" s="2">
        <f>SUM(E7:E9)</f>
        <v>5321</v>
      </c>
      <c r="F10" s="2">
        <f t="shared" ref="F10:K10" si="0">SUM(F7:F9)</f>
        <v>354.72</v>
      </c>
      <c r="G10" s="2">
        <f t="shared" si="0"/>
        <v>45</v>
      </c>
      <c r="H10" s="2">
        <f t="shared" si="0"/>
        <v>5321</v>
      </c>
      <c r="I10" s="2">
        <f t="shared" si="0"/>
        <v>4.68</v>
      </c>
      <c r="J10" s="2">
        <f t="shared" si="0"/>
        <v>185.72</v>
      </c>
      <c r="K10" s="9">
        <f t="shared" si="0"/>
        <v>5500</v>
      </c>
      <c r="L10" s="1"/>
    </row>
  </sheetData>
  <mergeCells count="3">
    <mergeCell ref="D2:K2"/>
    <mergeCell ref="D3:J3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D13" sqref="D13"/>
    </sheetView>
  </sheetViews>
  <sheetFormatPr baseColWidth="10" defaultRowHeight="15" x14ac:dyDescent="0.25"/>
  <cols>
    <col min="1" max="1" width="2" bestFit="1" customWidth="1"/>
    <col min="2" max="2" width="21.5703125" customWidth="1"/>
    <col min="3" max="3" width="21.7109375" customWidth="1"/>
    <col min="4" max="4" width="18.5703125" customWidth="1"/>
    <col min="5" max="5" width="10.42578125" bestFit="1" customWidth="1"/>
    <col min="6" max="6" width="8.5703125" bestFit="1" customWidth="1"/>
    <col min="7" max="7" width="5.140625" bestFit="1" customWidth="1"/>
    <col min="9" max="9" width="3.7109375" bestFit="1" customWidth="1"/>
    <col min="10" max="10" width="8.28515625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40</v>
      </c>
    </row>
    <row r="4" spans="1:12" ht="18.75" x14ac:dyDescent="0.3">
      <c r="D4" s="25" t="s">
        <v>14</v>
      </c>
      <c r="E4" s="25"/>
      <c r="F4" s="25"/>
      <c r="G4" s="25"/>
      <c r="H4" s="25"/>
      <c r="I4" s="25"/>
    </row>
    <row r="6" spans="1:12" ht="60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17" t="s">
        <v>167</v>
      </c>
      <c r="C7" s="1"/>
      <c r="D7" s="6" t="s">
        <v>39</v>
      </c>
      <c r="E7" s="2">
        <v>1965.5</v>
      </c>
      <c r="F7" s="2">
        <v>131.03</v>
      </c>
      <c r="G7" s="2">
        <v>15</v>
      </c>
      <c r="H7" s="2">
        <v>1965.5</v>
      </c>
      <c r="I7" s="2"/>
      <c r="J7" s="2">
        <v>34.54</v>
      </c>
      <c r="K7" s="9">
        <v>2000</v>
      </c>
      <c r="L7" s="1"/>
    </row>
    <row r="8" spans="1:12" ht="30" customHeight="1" x14ac:dyDescent="0.25">
      <c r="A8" s="1">
        <v>2</v>
      </c>
      <c r="B8" s="17" t="s">
        <v>168</v>
      </c>
      <c r="C8" s="1"/>
      <c r="D8" s="6" t="s">
        <v>41</v>
      </c>
      <c r="E8" s="2">
        <v>1965.5</v>
      </c>
      <c r="F8" s="2">
        <v>131.03</v>
      </c>
      <c r="G8" s="2">
        <v>15</v>
      </c>
      <c r="H8" s="2">
        <v>1965.5</v>
      </c>
      <c r="I8" s="2"/>
      <c r="J8" s="2">
        <v>34.54</v>
      </c>
      <c r="K8" s="9">
        <v>2000</v>
      </c>
      <c r="L8" s="1"/>
    </row>
    <row r="9" spans="1:12" ht="30" customHeight="1" x14ac:dyDescent="0.25">
      <c r="A9" s="1">
        <v>3</v>
      </c>
      <c r="B9" s="17" t="s">
        <v>169</v>
      </c>
      <c r="C9" s="1"/>
      <c r="D9" s="6" t="s">
        <v>42</v>
      </c>
      <c r="E9" s="2">
        <v>1965.5</v>
      </c>
      <c r="F9" s="2">
        <v>131.03</v>
      </c>
      <c r="G9" s="2">
        <v>15</v>
      </c>
      <c r="H9" s="2">
        <v>1965.5</v>
      </c>
      <c r="I9" s="2"/>
      <c r="J9" s="2">
        <v>34.54</v>
      </c>
      <c r="K9" s="9">
        <v>2000</v>
      </c>
      <c r="L9" s="1"/>
    </row>
    <row r="10" spans="1:12" ht="30" customHeight="1" x14ac:dyDescent="0.25">
      <c r="A10" s="1">
        <v>4</v>
      </c>
      <c r="B10" s="17" t="s">
        <v>170</v>
      </c>
      <c r="C10" s="1"/>
      <c r="D10" s="6" t="s">
        <v>48</v>
      </c>
      <c r="E10" s="2">
        <v>1132</v>
      </c>
      <c r="F10" s="2">
        <v>75.459999999999994</v>
      </c>
      <c r="G10" s="2">
        <v>15</v>
      </c>
      <c r="H10" s="2">
        <v>1132</v>
      </c>
      <c r="I10" s="2"/>
      <c r="J10" s="2">
        <v>118.59</v>
      </c>
      <c r="K10" s="9">
        <v>1250</v>
      </c>
      <c r="L10" s="1"/>
    </row>
    <row r="11" spans="1:12" x14ac:dyDescent="0.25">
      <c r="A11" s="1"/>
      <c r="B11" s="2" t="s">
        <v>11</v>
      </c>
      <c r="C11" s="1"/>
      <c r="D11" s="1"/>
      <c r="E11" s="2">
        <f>SUM(E7:E10)</f>
        <v>7028.5</v>
      </c>
      <c r="F11" s="2">
        <f t="shared" ref="F11:K11" si="0">SUM(F7:F10)</f>
        <v>468.55</v>
      </c>
      <c r="G11" s="2">
        <f t="shared" si="0"/>
        <v>60</v>
      </c>
      <c r="H11" s="2">
        <f t="shared" si="0"/>
        <v>7028.5</v>
      </c>
      <c r="I11" s="2">
        <f t="shared" si="0"/>
        <v>0</v>
      </c>
      <c r="J11" s="2">
        <f t="shared" si="0"/>
        <v>222.21</v>
      </c>
      <c r="K11" s="9">
        <f t="shared" si="0"/>
        <v>7250</v>
      </c>
      <c r="L11" s="1"/>
    </row>
  </sheetData>
  <mergeCells count="3">
    <mergeCell ref="D2:I2"/>
    <mergeCell ref="D3:I3"/>
    <mergeCell ref="D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4" workbookViewId="0">
      <selection activeCell="K8" sqref="K8"/>
    </sheetView>
  </sheetViews>
  <sheetFormatPr baseColWidth="10" defaultRowHeight="15" x14ac:dyDescent="0.25"/>
  <cols>
    <col min="1" max="1" width="3" bestFit="1" customWidth="1"/>
    <col min="2" max="2" width="21.85546875" customWidth="1"/>
    <col min="3" max="3" width="20.28515625" customWidth="1"/>
    <col min="4" max="4" width="18.42578125" customWidth="1"/>
    <col min="5" max="5" width="10.42578125" bestFit="1" customWidth="1"/>
    <col min="6" max="6" width="8.5703125" bestFit="1" customWidth="1"/>
    <col min="7" max="7" width="5.140625" bestFit="1" customWidth="1"/>
    <col min="8" max="8" width="8.7109375" customWidth="1"/>
    <col min="9" max="9" width="3.7109375" bestFit="1" customWidth="1"/>
    <col min="10" max="10" width="10" customWidth="1"/>
    <col min="12" max="12" width="38.5703125" customWidth="1"/>
  </cols>
  <sheetData>
    <row r="1" spans="1:12" ht="18.75" x14ac:dyDescent="0.3">
      <c r="D1" s="14" t="s">
        <v>12</v>
      </c>
      <c r="E1" s="14"/>
      <c r="F1" s="14"/>
      <c r="G1" s="14"/>
      <c r="H1" s="14"/>
      <c r="I1" s="14"/>
    </row>
    <row r="2" spans="1:12" ht="18.75" x14ac:dyDescent="0.3">
      <c r="D2" s="25" t="s">
        <v>13</v>
      </c>
      <c r="E2" s="25"/>
      <c r="F2" s="25"/>
      <c r="G2" s="25"/>
      <c r="H2" s="25"/>
      <c r="I2" s="25"/>
    </row>
    <row r="3" spans="1:12" ht="18.75" x14ac:dyDescent="0.3">
      <c r="D3" s="14" t="s">
        <v>14</v>
      </c>
      <c r="E3" s="14"/>
      <c r="F3" s="14"/>
      <c r="G3" s="14"/>
      <c r="H3" s="14"/>
      <c r="I3" s="14"/>
      <c r="L3" s="4" t="s">
        <v>43</v>
      </c>
    </row>
    <row r="4" spans="1:12" ht="0.75" customHeight="1" x14ac:dyDescent="0.25"/>
    <row r="5" spans="1:12" ht="42" customHeight="1" x14ac:dyDescent="0.25">
      <c r="A5" s="1"/>
      <c r="B5" s="2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3" t="s">
        <v>189</v>
      </c>
      <c r="H5" s="3" t="s">
        <v>5</v>
      </c>
      <c r="I5" s="2" t="s">
        <v>6</v>
      </c>
      <c r="J5" s="6" t="s">
        <v>7</v>
      </c>
      <c r="K5" s="3" t="s">
        <v>8</v>
      </c>
      <c r="L5" s="2" t="s">
        <v>9</v>
      </c>
    </row>
    <row r="6" spans="1:12" ht="30" customHeight="1" x14ac:dyDescent="0.25">
      <c r="A6" s="1">
        <v>1</v>
      </c>
      <c r="B6" s="6" t="s">
        <v>139</v>
      </c>
      <c r="C6" s="1"/>
      <c r="D6" s="3" t="s">
        <v>49</v>
      </c>
      <c r="E6" s="2">
        <v>1966</v>
      </c>
      <c r="F6" s="2">
        <v>131.06</v>
      </c>
      <c r="G6" s="2">
        <v>15</v>
      </c>
      <c r="H6" s="2">
        <v>1966</v>
      </c>
      <c r="I6" s="2"/>
      <c r="J6" s="2">
        <v>34.5</v>
      </c>
      <c r="K6" s="9">
        <v>2000</v>
      </c>
      <c r="L6" s="1"/>
    </row>
    <row r="7" spans="1:12" ht="30" customHeight="1" x14ac:dyDescent="0.25">
      <c r="A7" s="1">
        <v>2</v>
      </c>
      <c r="B7" s="3" t="s">
        <v>140</v>
      </c>
      <c r="C7" s="1"/>
      <c r="D7" s="6" t="s">
        <v>46</v>
      </c>
      <c r="E7" s="2">
        <v>840</v>
      </c>
      <c r="F7" s="2">
        <v>56</v>
      </c>
      <c r="G7" s="2">
        <v>15</v>
      </c>
      <c r="H7" s="2">
        <v>840</v>
      </c>
      <c r="I7" s="2"/>
      <c r="J7" s="2">
        <v>160.86000000000001</v>
      </c>
      <c r="K7" s="9">
        <v>1000</v>
      </c>
      <c r="L7" s="1"/>
    </row>
    <row r="8" spans="1:12" ht="30" customHeight="1" x14ac:dyDescent="0.25">
      <c r="A8" s="1">
        <v>3</v>
      </c>
      <c r="B8" s="6" t="s">
        <v>141</v>
      </c>
      <c r="C8" s="1"/>
      <c r="D8" s="6" t="s">
        <v>47</v>
      </c>
      <c r="E8" s="2">
        <v>1515</v>
      </c>
      <c r="F8" s="2">
        <v>101</v>
      </c>
      <c r="G8" s="2">
        <v>15</v>
      </c>
      <c r="H8" s="2">
        <v>1515</v>
      </c>
      <c r="I8" s="2"/>
      <c r="J8" s="2">
        <v>85.95</v>
      </c>
      <c r="K8" s="9">
        <v>1600</v>
      </c>
      <c r="L8" s="1"/>
    </row>
    <row r="9" spans="1:12" ht="30" customHeight="1" x14ac:dyDescent="0.25">
      <c r="A9" s="1">
        <v>4</v>
      </c>
      <c r="B9" s="3" t="s">
        <v>142</v>
      </c>
      <c r="C9" s="1"/>
      <c r="D9" s="6" t="s">
        <v>82</v>
      </c>
      <c r="E9" s="2">
        <v>840</v>
      </c>
      <c r="F9" s="2">
        <v>56</v>
      </c>
      <c r="G9" s="2">
        <v>15</v>
      </c>
      <c r="H9" s="2">
        <v>840</v>
      </c>
      <c r="I9" s="2"/>
      <c r="J9" s="2">
        <v>160.86000000000001</v>
      </c>
      <c r="K9" s="9">
        <v>1000</v>
      </c>
      <c r="L9" s="1"/>
    </row>
    <row r="10" spans="1:12" ht="30" customHeight="1" x14ac:dyDescent="0.25">
      <c r="A10" s="1">
        <v>5</v>
      </c>
      <c r="B10" s="6" t="s">
        <v>143</v>
      </c>
      <c r="C10" s="1"/>
      <c r="D10" s="18" t="s">
        <v>83</v>
      </c>
      <c r="E10" s="2">
        <v>412</v>
      </c>
      <c r="F10" s="2">
        <v>27.46</v>
      </c>
      <c r="G10" s="2">
        <v>15</v>
      </c>
      <c r="H10" s="2">
        <v>412</v>
      </c>
      <c r="I10" s="2"/>
      <c r="J10" s="2">
        <v>188.26</v>
      </c>
      <c r="K10" s="9">
        <v>600</v>
      </c>
      <c r="L10" s="1"/>
    </row>
    <row r="11" spans="1:12" ht="30" customHeight="1" x14ac:dyDescent="0.25">
      <c r="A11" s="1">
        <v>6</v>
      </c>
      <c r="B11" s="6" t="s">
        <v>144</v>
      </c>
      <c r="C11" s="1"/>
      <c r="D11" s="6" t="s">
        <v>84</v>
      </c>
      <c r="E11" s="2">
        <v>1132</v>
      </c>
      <c r="F11" s="2">
        <v>75.459999999999994</v>
      </c>
      <c r="G11" s="2">
        <v>15</v>
      </c>
      <c r="H11" s="2">
        <v>1132</v>
      </c>
      <c r="I11" s="2"/>
      <c r="J11" s="2">
        <v>118.59</v>
      </c>
      <c r="K11" s="9">
        <v>1250</v>
      </c>
      <c r="L11" s="1"/>
    </row>
    <row r="12" spans="1:12" ht="30" customHeight="1" x14ac:dyDescent="0.25">
      <c r="A12" s="1">
        <v>7</v>
      </c>
      <c r="B12" s="6" t="s">
        <v>145</v>
      </c>
      <c r="C12" s="1"/>
      <c r="D12" s="3" t="s">
        <v>85</v>
      </c>
      <c r="E12" s="2">
        <v>786</v>
      </c>
      <c r="F12" s="2">
        <v>52.4</v>
      </c>
      <c r="G12" s="2">
        <v>15</v>
      </c>
      <c r="H12" s="2">
        <v>786</v>
      </c>
      <c r="I12" s="2"/>
      <c r="J12" s="2">
        <v>164.32</v>
      </c>
      <c r="K12" s="9">
        <v>950</v>
      </c>
      <c r="L12" s="1"/>
    </row>
    <row r="13" spans="1:12" ht="30" customHeight="1" x14ac:dyDescent="0.25">
      <c r="A13" s="1">
        <v>8</v>
      </c>
      <c r="B13" s="6" t="s">
        <v>146</v>
      </c>
      <c r="C13" s="1"/>
      <c r="D13" s="3" t="s">
        <v>86</v>
      </c>
      <c r="E13" s="2">
        <v>519</v>
      </c>
      <c r="F13" s="2">
        <v>34.6</v>
      </c>
      <c r="G13" s="2">
        <v>15</v>
      </c>
      <c r="H13" s="2">
        <v>519</v>
      </c>
      <c r="I13" s="2"/>
      <c r="J13" s="2">
        <v>181.41</v>
      </c>
      <c r="K13" s="9">
        <v>700</v>
      </c>
      <c r="L13" s="1"/>
    </row>
    <row r="14" spans="1:12" ht="30" customHeight="1" x14ac:dyDescent="0.25">
      <c r="A14" s="1">
        <v>9</v>
      </c>
      <c r="B14" s="6" t="s">
        <v>194</v>
      </c>
      <c r="C14" s="1"/>
      <c r="D14" s="6" t="s">
        <v>87</v>
      </c>
      <c r="E14" s="2">
        <v>786</v>
      </c>
      <c r="F14" s="2">
        <v>52.4</v>
      </c>
      <c r="G14" s="2">
        <v>15</v>
      </c>
      <c r="H14" s="2">
        <v>786</v>
      </c>
      <c r="I14" s="2"/>
      <c r="J14" s="2">
        <v>164.32</v>
      </c>
      <c r="K14" s="9">
        <v>950</v>
      </c>
      <c r="L14" s="1"/>
    </row>
    <row r="15" spans="1:12" ht="30" customHeight="1" x14ac:dyDescent="0.25">
      <c r="A15" s="1">
        <v>10</v>
      </c>
      <c r="B15" s="6" t="s">
        <v>147</v>
      </c>
      <c r="C15" s="1"/>
      <c r="D15" s="6" t="s">
        <v>88</v>
      </c>
      <c r="E15" s="2">
        <v>840</v>
      </c>
      <c r="F15" s="2">
        <v>56</v>
      </c>
      <c r="G15" s="2">
        <v>15</v>
      </c>
      <c r="H15" s="2">
        <v>840</v>
      </c>
      <c r="I15" s="2"/>
      <c r="J15" s="2">
        <v>160.86000000000001</v>
      </c>
      <c r="K15" s="9">
        <v>1000</v>
      </c>
      <c r="L15" s="1"/>
    </row>
    <row r="16" spans="1:12" ht="30" customHeight="1" x14ac:dyDescent="0.25">
      <c r="A16" s="1">
        <v>11</v>
      </c>
      <c r="B16" s="6" t="s">
        <v>148</v>
      </c>
      <c r="C16" s="1"/>
      <c r="D16" s="19" t="s">
        <v>200</v>
      </c>
      <c r="E16" s="2">
        <v>412</v>
      </c>
      <c r="F16" s="2">
        <v>27.46</v>
      </c>
      <c r="G16" s="2">
        <v>15</v>
      </c>
      <c r="H16" s="2">
        <v>412</v>
      </c>
      <c r="I16" s="2"/>
      <c r="J16" s="2">
        <v>188.26</v>
      </c>
      <c r="K16" s="9">
        <v>600</v>
      </c>
      <c r="L16" s="1"/>
    </row>
    <row r="17" spans="1:12" ht="30" customHeight="1" x14ac:dyDescent="0.25">
      <c r="A17" s="1">
        <v>12</v>
      </c>
      <c r="B17" s="6" t="s">
        <v>149</v>
      </c>
      <c r="C17" s="1"/>
      <c r="D17" s="6" t="s">
        <v>89</v>
      </c>
      <c r="E17" s="2">
        <v>626</v>
      </c>
      <c r="F17" s="2">
        <v>41.73</v>
      </c>
      <c r="G17" s="2">
        <v>15</v>
      </c>
      <c r="H17" s="2">
        <v>626</v>
      </c>
      <c r="I17" s="2"/>
      <c r="J17" s="2">
        <v>174.56</v>
      </c>
      <c r="K17" s="9">
        <v>800</v>
      </c>
      <c r="L17" s="1"/>
    </row>
    <row r="18" spans="1:12" ht="30" customHeight="1" x14ac:dyDescent="0.25">
      <c r="A18" s="1">
        <v>13</v>
      </c>
      <c r="B18" s="6" t="s">
        <v>150</v>
      </c>
      <c r="C18" s="1"/>
      <c r="D18" s="6" t="s">
        <v>90</v>
      </c>
      <c r="E18" s="2">
        <v>412</v>
      </c>
      <c r="F18" s="2">
        <v>27.46</v>
      </c>
      <c r="G18" s="2">
        <v>15</v>
      </c>
      <c r="H18" s="2">
        <v>412</v>
      </c>
      <c r="I18" s="2"/>
      <c r="J18" s="2">
        <v>188.26</v>
      </c>
      <c r="K18" s="9">
        <v>600</v>
      </c>
      <c r="L18" s="1"/>
    </row>
    <row r="19" spans="1:12" ht="30" customHeight="1" x14ac:dyDescent="0.25">
      <c r="A19" s="1">
        <v>14</v>
      </c>
      <c r="B19" s="6" t="s">
        <v>151</v>
      </c>
      <c r="C19" s="1"/>
      <c r="D19" s="6" t="s">
        <v>91</v>
      </c>
      <c r="E19" s="2">
        <v>679</v>
      </c>
      <c r="F19" s="2">
        <v>45.26</v>
      </c>
      <c r="G19" s="2">
        <v>15</v>
      </c>
      <c r="H19" s="2">
        <v>679</v>
      </c>
      <c r="I19" s="2"/>
      <c r="J19" s="2">
        <v>171.17</v>
      </c>
      <c r="K19" s="9">
        <v>850</v>
      </c>
      <c r="L19" s="1"/>
    </row>
    <row r="20" spans="1:12" ht="30" customHeight="1" x14ac:dyDescent="0.25">
      <c r="A20" s="1">
        <v>15</v>
      </c>
      <c r="B20" s="6" t="s">
        <v>152</v>
      </c>
      <c r="C20" s="1"/>
      <c r="D20" s="6" t="s">
        <v>92</v>
      </c>
      <c r="E20" s="2">
        <v>1132</v>
      </c>
      <c r="F20" s="2">
        <v>75.459999999999994</v>
      </c>
      <c r="G20" s="2">
        <v>15</v>
      </c>
      <c r="H20" s="2">
        <v>1132</v>
      </c>
      <c r="I20" s="2"/>
      <c r="J20" s="2">
        <v>118.59</v>
      </c>
      <c r="K20" s="9">
        <v>1250</v>
      </c>
      <c r="L20" s="1"/>
    </row>
    <row r="21" spans="1:12" ht="30" customHeight="1" x14ac:dyDescent="0.25">
      <c r="A21" s="1">
        <v>16</v>
      </c>
      <c r="B21" s="6" t="s">
        <v>153</v>
      </c>
      <c r="C21" s="1"/>
      <c r="D21" s="6" t="s">
        <v>93</v>
      </c>
      <c r="E21" s="2">
        <v>626</v>
      </c>
      <c r="F21" s="2">
        <v>41.73</v>
      </c>
      <c r="G21" s="2">
        <v>15</v>
      </c>
      <c r="H21" s="2">
        <v>626</v>
      </c>
      <c r="I21" s="2"/>
      <c r="J21" s="2">
        <v>174.56</v>
      </c>
      <c r="K21" s="9">
        <v>800</v>
      </c>
      <c r="L21" s="1"/>
    </row>
    <row r="22" spans="1:12" ht="30" customHeight="1" x14ac:dyDescent="0.25">
      <c r="A22" s="1">
        <v>17</v>
      </c>
      <c r="B22" s="6" t="s">
        <v>154</v>
      </c>
      <c r="C22" s="1"/>
      <c r="D22" s="6" t="s">
        <v>94</v>
      </c>
      <c r="E22" s="2">
        <v>150</v>
      </c>
      <c r="F22" s="2">
        <v>10</v>
      </c>
      <c r="G22" s="2">
        <v>15</v>
      </c>
      <c r="H22" s="2">
        <v>150</v>
      </c>
      <c r="I22" s="2"/>
      <c r="J22" s="2">
        <v>200</v>
      </c>
      <c r="K22" s="9">
        <v>350</v>
      </c>
      <c r="L22" s="1"/>
    </row>
    <row r="23" spans="1:12" ht="30" customHeight="1" x14ac:dyDescent="0.25">
      <c r="A23" s="1">
        <v>18</v>
      </c>
      <c r="B23" s="3" t="s">
        <v>155</v>
      </c>
      <c r="C23" s="1"/>
      <c r="D23" s="6" t="s">
        <v>95</v>
      </c>
      <c r="E23" s="2">
        <v>412</v>
      </c>
      <c r="F23" s="2">
        <v>27.46</v>
      </c>
      <c r="G23" s="2">
        <v>15</v>
      </c>
      <c r="H23" s="2">
        <v>412</v>
      </c>
      <c r="I23" s="2"/>
      <c r="J23" s="2">
        <v>188.26</v>
      </c>
      <c r="K23" s="9">
        <v>600</v>
      </c>
      <c r="L23" s="1"/>
    </row>
    <row r="24" spans="1:12" ht="30" customHeight="1" x14ac:dyDescent="0.25">
      <c r="A24" s="1">
        <v>19</v>
      </c>
      <c r="B24" s="6" t="s">
        <v>156</v>
      </c>
      <c r="C24" s="1"/>
      <c r="D24" s="6" t="s">
        <v>96</v>
      </c>
      <c r="E24" s="2">
        <v>573</v>
      </c>
      <c r="F24" s="2">
        <v>38.200000000000003</v>
      </c>
      <c r="G24" s="2">
        <v>15</v>
      </c>
      <c r="H24" s="2">
        <v>573</v>
      </c>
      <c r="I24" s="2"/>
      <c r="J24" s="2">
        <v>177.95</v>
      </c>
      <c r="K24" s="9">
        <v>750</v>
      </c>
      <c r="L24" s="1"/>
    </row>
    <row r="25" spans="1:12" ht="30" customHeight="1" x14ac:dyDescent="0.25">
      <c r="A25" s="1">
        <v>20</v>
      </c>
      <c r="B25" s="3" t="s">
        <v>157</v>
      </c>
      <c r="C25" s="1"/>
      <c r="D25" s="3" t="s">
        <v>85</v>
      </c>
      <c r="E25" s="2">
        <v>305</v>
      </c>
      <c r="F25" s="2">
        <v>20.329999999999998</v>
      </c>
      <c r="G25" s="2">
        <v>15</v>
      </c>
      <c r="H25" s="2">
        <v>305</v>
      </c>
      <c r="I25" s="2"/>
      <c r="J25" s="2">
        <v>195.1</v>
      </c>
      <c r="K25" s="9">
        <v>500</v>
      </c>
      <c r="L25" s="1"/>
    </row>
    <row r="26" spans="1:12" ht="30" customHeight="1" x14ac:dyDescent="0.25">
      <c r="A26" s="1">
        <v>21</v>
      </c>
      <c r="B26" s="6" t="s">
        <v>158</v>
      </c>
      <c r="C26" s="1"/>
      <c r="D26" s="6" t="s">
        <v>97</v>
      </c>
      <c r="E26" s="2">
        <v>1132</v>
      </c>
      <c r="F26" s="2">
        <v>75.459999999999994</v>
      </c>
      <c r="G26" s="2">
        <v>15</v>
      </c>
      <c r="H26" s="2">
        <v>1132</v>
      </c>
      <c r="I26" s="2"/>
      <c r="J26" s="2">
        <v>118.59</v>
      </c>
      <c r="K26" s="9">
        <v>1250</v>
      </c>
      <c r="L26" s="1"/>
    </row>
    <row r="27" spans="1:12" ht="30" customHeight="1" x14ac:dyDescent="0.25">
      <c r="A27" s="1">
        <v>22</v>
      </c>
      <c r="B27" s="6" t="s">
        <v>159</v>
      </c>
      <c r="C27" s="1"/>
      <c r="D27" s="6" t="s">
        <v>97</v>
      </c>
      <c r="E27" s="2">
        <v>1132</v>
      </c>
      <c r="F27" s="2">
        <v>75.459999999999994</v>
      </c>
      <c r="G27" s="2">
        <v>15</v>
      </c>
      <c r="H27" s="2">
        <v>1132</v>
      </c>
      <c r="I27" s="2"/>
      <c r="J27" s="2">
        <v>118.59</v>
      </c>
      <c r="K27" s="9">
        <v>1250</v>
      </c>
      <c r="L27" s="1"/>
    </row>
    <row r="28" spans="1:12" ht="30" customHeight="1" x14ac:dyDescent="0.25">
      <c r="A28" s="1">
        <v>24</v>
      </c>
      <c r="B28" s="3" t="s">
        <v>160</v>
      </c>
      <c r="C28" s="1"/>
      <c r="D28" s="6" t="s">
        <v>98</v>
      </c>
      <c r="E28" s="2">
        <v>1079</v>
      </c>
      <c r="F28" s="2">
        <v>71.930000000000007</v>
      </c>
      <c r="G28" s="2">
        <v>15</v>
      </c>
      <c r="H28" s="2">
        <v>1079</v>
      </c>
      <c r="I28" s="2"/>
      <c r="J28" s="2">
        <v>121.98</v>
      </c>
      <c r="K28" s="9">
        <v>1200</v>
      </c>
      <c r="L28" s="1"/>
    </row>
    <row r="29" spans="1:12" ht="30" customHeight="1" x14ac:dyDescent="0.25">
      <c r="A29" s="1">
        <v>25</v>
      </c>
      <c r="B29" s="3" t="s">
        <v>193</v>
      </c>
      <c r="C29" s="1"/>
      <c r="D29" s="3" t="s">
        <v>49</v>
      </c>
      <c r="E29" s="2">
        <v>2225</v>
      </c>
      <c r="F29" s="2">
        <v>148.33000000000001</v>
      </c>
      <c r="G29" s="2">
        <v>15</v>
      </c>
      <c r="H29" s="2">
        <v>2225</v>
      </c>
      <c r="I29" s="2"/>
      <c r="J29" s="2">
        <v>40.47</v>
      </c>
      <c r="K29" s="9">
        <v>2250</v>
      </c>
      <c r="L29" s="1"/>
    </row>
    <row r="30" spans="1:12" ht="30" customHeight="1" x14ac:dyDescent="0.25">
      <c r="A30" s="1">
        <v>26</v>
      </c>
      <c r="B30" s="6" t="s">
        <v>161</v>
      </c>
      <c r="C30" s="1"/>
      <c r="D30" s="6" t="s">
        <v>99</v>
      </c>
      <c r="E30" s="2">
        <v>1078</v>
      </c>
      <c r="F30" s="2">
        <v>71.86</v>
      </c>
      <c r="G30" s="2">
        <v>15</v>
      </c>
      <c r="H30" s="2">
        <v>1078</v>
      </c>
      <c r="I30" s="2"/>
      <c r="J30" s="2">
        <v>122.04</v>
      </c>
      <c r="K30" s="9">
        <v>1200</v>
      </c>
      <c r="L30" s="1"/>
    </row>
    <row r="31" spans="1:12" ht="30" customHeight="1" x14ac:dyDescent="0.25">
      <c r="A31" s="1">
        <v>27</v>
      </c>
      <c r="B31" s="3" t="s">
        <v>162</v>
      </c>
      <c r="C31" s="1"/>
      <c r="D31" s="6" t="s">
        <v>100</v>
      </c>
      <c r="E31" s="2">
        <v>305</v>
      </c>
      <c r="F31" s="2">
        <v>20.329999999999998</v>
      </c>
      <c r="G31" s="2">
        <v>15</v>
      </c>
      <c r="H31" s="2">
        <v>305</v>
      </c>
      <c r="I31" s="2"/>
      <c r="J31" s="2">
        <v>195.1</v>
      </c>
      <c r="K31" s="9">
        <v>500</v>
      </c>
      <c r="L31" s="1"/>
    </row>
    <row r="32" spans="1:12" ht="30" customHeight="1" x14ac:dyDescent="0.25">
      <c r="A32" s="1">
        <v>28</v>
      </c>
      <c r="B32" s="6" t="s">
        <v>163</v>
      </c>
      <c r="C32" s="1"/>
      <c r="D32" s="6" t="s">
        <v>101</v>
      </c>
      <c r="E32" s="2">
        <v>305</v>
      </c>
      <c r="F32" s="2">
        <v>20.329999999999998</v>
      </c>
      <c r="G32" s="2">
        <v>15</v>
      </c>
      <c r="H32" s="2">
        <v>305</v>
      </c>
      <c r="I32" s="2"/>
      <c r="J32" s="2">
        <v>195.1</v>
      </c>
      <c r="K32" s="9">
        <v>500</v>
      </c>
      <c r="L32" s="1"/>
    </row>
    <row r="33" spans="1:12" ht="30" customHeight="1" x14ac:dyDescent="0.25">
      <c r="A33" s="1">
        <v>29</v>
      </c>
      <c r="B33" s="3" t="s">
        <v>164</v>
      </c>
      <c r="C33" s="1"/>
      <c r="D33" s="6" t="s">
        <v>102</v>
      </c>
      <c r="E33" s="2">
        <v>786</v>
      </c>
      <c r="F33" s="2">
        <v>52.4</v>
      </c>
      <c r="G33" s="2">
        <v>15</v>
      </c>
      <c r="H33" s="2">
        <v>786</v>
      </c>
      <c r="I33" s="2"/>
      <c r="J33" s="2">
        <v>164.32</v>
      </c>
      <c r="K33" s="9">
        <v>950</v>
      </c>
      <c r="L33" s="1"/>
    </row>
    <row r="34" spans="1:12" ht="30" customHeight="1" x14ac:dyDescent="0.25">
      <c r="A34" s="1">
        <v>30</v>
      </c>
      <c r="B34" s="3" t="s">
        <v>165</v>
      </c>
      <c r="C34" s="1"/>
      <c r="D34" s="6" t="s">
        <v>103</v>
      </c>
      <c r="E34" s="2">
        <v>200</v>
      </c>
      <c r="F34" s="2">
        <v>13.33</v>
      </c>
      <c r="G34" s="2">
        <v>15</v>
      </c>
      <c r="H34" s="2">
        <v>200</v>
      </c>
      <c r="I34" s="2"/>
      <c r="J34" s="2">
        <v>199.67</v>
      </c>
      <c r="K34" s="9">
        <v>400</v>
      </c>
      <c r="L34" s="1"/>
    </row>
    <row r="35" spans="1:12" ht="30" customHeight="1" x14ac:dyDescent="0.25">
      <c r="A35" s="1">
        <v>31</v>
      </c>
      <c r="B35" s="6" t="s">
        <v>115</v>
      </c>
      <c r="C35" s="1"/>
      <c r="D35" s="6" t="s">
        <v>103</v>
      </c>
      <c r="E35" s="2">
        <v>200</v>
      </c>
      <c r="F35" s="2">
        <v>13.33</v>
      </c>
      <c r="G35" s="2">
        <v>15</v>
      </c>
      <c r="H35" s="2">
        <v>200</v>
      </c>
      <c r="I35" s="2"/>
      <c r="J35" s="2">
        <v>199.67</v>
      </c>
      <c r="K35" s="9">
        <v>400</v>
      </c>
      <c r="L35" s="1"/>
    </row>
    <row r="36" spans="1:12" x14ac:dyDescent="0.25">
      <c r="A36" s="1"/>
      <c r="B36" s="2" t="s">
        <v>11</v>
      </c>
      <c r="C36" s="1"/>
      <c r="D36" s="1"/>
      <c r="E36" s="2">
        <f>SUM(E6:E35)</f>
        <v>23405</v>
      </c>
      <c r="F36" s="2">
        <f t="shared" ref="F36:K36" si="0">SUM(F6:F35)</f>
        <v>1560.2299999999998</v>
      </c>
      <c r="G36" s="2">
        <f t="shared" si="0"/>
        <v>450</v>
      </c>
      <c r="H36" s="2">
        <f t="shared" si="0"/>
        <v>23405</v>
      </c>
      <c r="I36" s="2">
        <f t="shared" si="0"/>
        <v>0</v>
      </c>
      <c r="J36" s="2">
        <f t="shared" si="0"/>
        <v>4672.17</v>
      </c>
      <c r="K36" s="9">
        <f t="shared" si="0"/>
        <v>28050</v>
      </c>
      <c r="L36" s="1"/>
    </row>
  </sheetData>
  <mergeCells count="1">
    <mergeCell ref="D2:I2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C18" sqref="C18"/>
    </sheetView>
  </sheetViews>
  <sheetFormatPr baseColWidth="10" defaultRowHeight="15" x14ac:dyDescent="0.25"/>
  <cols>
    <col min="1" max="1" width="2" bestFit="1" customWidth="1"/>
    <col min="2" max="2" width="20.42578125" customWidth="1"/>
    <col min="3" max="3" width="21.7109375" customWidth="1"/>
    <col min="4" max="4" width="9.7109375" bestFit="1" customWidth="1"/>
    <col min="6" max="6" width="8.5703125" bestFit="1" customWidth="1"/>
    <col min="7" max="7" width="5.140625" bestFit="1" customWidth="1"/>
    <col min="9" max="9" width="3.7109375" bestFit="1" customWidth="1"/>
    <col min="10" max="10" width="8.5703125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50</v>
      </c>
    </row>
    <row r="4" spans="1:12" ht="18.75" x14ac:dyDescent="0.3">
      <c r="D4" s="25" t="s">
        <v>14</v>
      </c>
      <c r="E4" s="25"/>
      <c r="F4" s="25"/>
      <c r="G4" s="25"/>
      <c r="H4" s="25"/>
      <c r="I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52</v>
      </c>
      <c r="C7" s="1"/>
      <c r="D7" s="2" t="s">
        <v>51</v>
      </c>
      <c r="E7" s="2">
        <v>716</v>
      </c>
      <c r="F7" s="2">
        <v>47.73</v>
      </c>
      <c r="G7" s="2">
        <v>15</v>
      </c>
      <c r="H7" s="2">
        <v>716</v>
      </c>
      <c r="I7" s="2"/>
      <c r="J7" s="2">
        <v>168.8</v>
      </c>
      <c r="K7" s="9">
        <v>884</v>
      </c>
      <c r="L7" s="1"/>
    </row>
    <row r="8" spans="1:12" ht="30" customHeight="1" x14ac:dyDescent="0.25">
      <c r="A8" s="1">
        <v>2</v>
      </c>
      <c r="B8" s="3" t="s">
        <v>53</v>
      </c>
      <c r="C8" s="1"/>
      <c r="D8" s="2" t="s">
        <v>51</v>
      </c>
      <c r="E8" s="2">
        <v>438</v>
      </c>
      <c r="F8" s="2">
        <v>29.2</v>
      </c>
      <c r="G8" s="2">
        <v>15</v>
      </c>
      <c r="H8" s="2">
        <v>438</v>
      </c>
      <c r="I8" s="2"/>
      <c r="J8" s="2">
        <v>186.59</v>
      </c>
      <c r="K8" s="9">
        <v>625</v>
      </c>
      <c r="L8" s="1"/>
    </row>
    <row r="9" spans="1:12" ht="30" customHeight="1" x14ac:dyDescent="0.25">
      <c r="A9" s="1">
        <v>3</v>
      </c>
      <c r="B9" s="3" t="s">
        <v>54</v>
      </c>
      <c r="C9" s="1"/>
      <c r="D9" s="2" t="s">
        <v>51</v>
      </c>
      <c r="E9" s="2">
        <v>1440</v>
      </c>
      <c r="F9" s="2">
        <v>96</v>
      </c>
      <c r="G9" s="2">
        <v>15</v>
      </c>
      <c r="H9" s="2">
        <v>1440</v>
      </c>
      <c r="I9" s="2"/>
      <c r="J9" s="2">
        <v>90.75</v>
      </c>
      <c r="K9" s="9">
        <v>1530</v>
      </c>
      <c r="L9" s="1"/>
    </row>
    <row r="10" spans="1:12" x14ac:dyDescent="0.25">
      <c r="A10" s="1"/>
      <c r="B10" s="2" t="s">
        <v>11</v>
      </c>
      <c r="C10" s="1"/>
      <c r="D10" s="1"/>
      <c r="E10" s="2">
        <f>SUM(E7:E9)</f>
        <v>2594</v>
      </c>
      <c r="F10" s="2">
        <f t="shared" ref="F10:K10" si="0">SUM(F7:F9)</f>
        <v>172.93</v>
      </c>
      <c r="G10" s="2">
        <f t="shared" si="0"/>
        <v>45</v>
      </c>
      <c r="H10" s="2">
        <f t="shared" si="0"/>
        <v>2594</v>
      </c>
      <c r="I10" s="2">
        <f t="shared" si="0"/>
        <v>0</v>
      </c>
      <c r="J10" s="2">
        <f t="shared" si="0"/>
        <v>446.14</v>
      </c>
      <c r="K10" s="9">
        <f t="shared" si="0"/>
        <v>3039</v>
      </c>
      <c r="L10" s="1"/>
    </row>
  </sheetData>
  <mergeCells count="3">
    <mergeCell ref="D2:I2"/>
    <mergeCell ref="D3:I3"/>
    <mergeCell ref="D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opLeftCell="A7" workbookViewId="0">
      <selection activeCell="G10" sqref="G10"/>
    </sheetView>
  </sheetViews>
  <sheetFormatPr baseColWidth="10" defaultRowHeight="15" x14ac:dyDescent="0.25"/>
  <cols>
    <col min="1" max="1" width="3" bestFit="1" customWidth="1"/>
    <col min="2" max="2" width="20" customWidth="1"/>
    <col min="3" max="3" width="21.140625" customWidth="1"/>
    <col min="4" max="4" width="17.7109375" bestFit="1" customWidth="1"/>
    <col min="7" max="7" width="5.140625" bestFit="1" customWidth="1"/>
    <col min="8" max="8" width="9.28515625" customWidth="1"/>
    <col min="9" max="9" width="3.7109375" bestFit="1" customWidth="1"/>
    <col min="10" max="10" width="9.42578125" customWidth="1"/>
    <col min="11" max="11" width="10.5703125" bestFit="1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14"/>
      <c r="L3" s="4" t="s">
        <v>55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189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105</v>
      </c>
      <c r="C7" s="1"/>
      <c r="D7" s="6" t="s">
        <v>56</v>
      </c>
      <c r="E7" s="2">
        <v>1408</v>
      </c>
      <c r="F7" s="2">
        <v>93.86</v>
      </c>
      <c r="G7" s="2">
        <v>15</v>
      </c>
      <c r="H7" s="2">
        <v>1408</v>
      </c>
      <c r="I7" s="2"/>
      <c r="J7" s="2">
        <v>92.8</v>
      </c>
      <c r="K7" s="9">
        <v>1500</v>
      </c>
      <c r="L7" s="1"/>
    </row>
    <row r="8" spans="1:12" ht="30" customHeight="1" x14ac:dyDescent="0.25">
      <c r="A8" s="1">
        <v>2</v>
      </c>
      <c r="B8" s="3" t="s">
        <v>106</v>
      </c>
      <c r="C8" s="1"/>
      <c r="D8" s="6" t="s">
        <v>57</v>
      </c>
      <c r="E8" s="2">
        <v>573</v>
      </c>
      <c r="F8" s="2">
        <v>38.200000000000003</v>
      </c>
      <c r="G8" s="2">
        <v>15</v>
      </c>
      <c r="H8" s="2">
        <v>573</v>
      </c>
      <c r="I8" s="2"/>
      <c r="J8" s="2">
        <v>177.95</v>
      </c>
      <c r="K8" s="9">
        <v>750</v>
      </c>
      <c r="L8" s="1"/>
    </row>
    <row r="9" spans="1:12" ht="30" customHeight="1" x14ac:dyDescent="0.25">
      <c r="A9" s="1">
        <v>3</v>
      </c>
      <c r="B9" s="3" t="s">
        <v>201</v>
      </c>
      <c r="C9" s="1"/>
      <c r="D9" s="3" t="s">
        <v>58</v>
      </c>
      <c r="E9" s="2">
        <v>201</v>
      </c>
      <c r="F9" s="2">
        <v>13.4</v>
      </c>
      <c r="G9" s="2">
        <v>15</v>
      </c>
      <c r="H9" s="2">
        <v>201</v>
      </c>
      <c r="I9" s="2"/>
      <c r="J9" s="2">
        <v>199.65</v>
      </c>
      <c r="K9" s="9">
        <v>400</v>
      </c>
      <c r="L9" s="1"/>
    </row>
    <row r="10" spans="1:12" ht="30" customHeight="1" x14ac:dyDescent="0.25">
      <c r="A10" s="1">
        <v>4</v>
      </c>
      <c r="B10" s="3" t="s">
        <v>202</v>
      </c>
      <c r="C10" s="1"/>
      <c r="D10" s="3" t="s">
        <v>59</v>
      </c>
      <c r="E10" s="2">
        <v>201</v>
      </c>
      <c r="F10" s="2">
        <v>13.4</v>
      </c>
      <c r="G10" s="2">
        <v>15</v>
      </c>
      <c r="H10" s="2">
        <v>201</v>
      </c>
      <c r="I10" s="2"/>
      <c r="J10" s="2">
        <v>199.65</v>
      </c>
      <c r="K10" s="9">
        <v>400</v>
      </c>
      <c r="L10" s="1"/>
    </row>
    <row r="11" spans="1:12" ht="30" customHeight="1" x14ac:dyDescent="0.25">
      <c r="A11" s="1">
        <v>5</v>
      </c>
      <c r="B11" s="3" t="s">
        <v>107</v>
      </c>
      <c r="C11" s="1"/>
      <c r="D11" s="6" t="s">
        <v>60</v>
      </c>
      <c r="E11" s="2">
        <v>201</v>
      </c>
      <c r="F11" s="2">
        <v>13.4</v>
      </c>
      <c r="G11" s="2">
        <v>15</v>
      </c>
      <c r="H11" s="2">
        <v>201</v>
      </c>
      <c r="I11" s="2"/>
      <c r="J11" s="2">
        <v>199.65</v>
      </c>
      <c r="K11" s="9">
        <v>400</v>
      </c>
      <c r="L11" s="1"/>
    </row>
    <row r="12" spans="1:12" ht="30" customHeight="1" x14ac:dyDescent="0.25">
      <c r="A12" s="1">
        <v>6</v>
      </c>
      <c r="B12" s="3" t="s">
        <v>207</v>
      </c>
      <c r="C12" s="1"/>
      <c r="D12" s="6" t="s">
        <v>104</v>
      </c>
      <c r="E12" s="2">
        <v>201</v>
      </c>
      <c r="F12" s="2">
        <v>13.4</v>
      </c>
      <c r="G12" s="2">
        <v>15</v>
      </c>
      <c r="H12" s="2">
        <v>201</v>
      </c>
      <c r="I12" s="2"/>
      <c r="J12" s="2">
        <v>199.65</v>
      </c>
      <c r="K12" s="9">
        <v>400</v>
      </c>
      <c r="L12" s="1"/>
    </row>
    <row r="13" spans="1:12" ht="30" customHeight="1" x14ac:dyDescent="0.25">
      <c r="A13" s="1">
        <v>7</v>
      </c>
      <c r="B13" s="3" t="s">
        <v>204</v>
      </c>
      <c r="C13" s="1"/>
      <c r="D13" s="6" t="s">
        <v>203</v>
      </c>
      <c r="E13" s="2">
        <v>201</v>
      </c>
      <c r="F13" s="2">
        <v>13.4</v>
      </c>
      <c r="G13" s="2">
        <v>15</v>
      </c>
      <c r="H13" s="2">
        <v>201</v>
      </c>
      <c r="I13" s="2"/>
      <c r="J13" s="2">
        <v>199.65</v>
      </c>
      <c r="K13" s="9">
        <v>400</v>
      </c>
      <c r="L13" s="1"/>
    </row>
    <row r="14" spans="1:12" ht="30" customHeight="1" x14ac:dyDescent="0.25">
      <c r="A14" s="1">
        <v>8</v>
      </c>
      <c r="B14" s="3" t="s">
        <v>206</v>
      </c>
      <c r="C14" s="1"/>
      <c r="D14" s="6" t="s">
        <v>205</v>
      </c>
      <c r="E14" s="2">
        <v>1675</v>
      </c>
      <c r="F14" s="2">
        <v>111.66</v>
      </c>
      <c r="G14" s="2">
        <v>15</v>
      </c>
      <c r="H14" s="2">
        <v>1675</v>
      </c>
      <c r="I14" s="2"/>
      <c r="J14" s="2">
        <v>75.709999999999994</v>
      </c>
      <c r="K14" s="9">
        <v>1750</v>
      </c>
      <c r="L14" s="1"/>
    </row>
    <row r="15" spans="1:12" ht="30" customHeight="1" x14ac:dyDescent="0.25">
      <c r="A15" s="1">
        <v>9</v>
      </c>
      <c r="B15" s="3" t="s">
        <v>209</v>
      </c>
      <c r="C15" s="1"/>
      <c r="D15" s="6" t="s">
        <v>208</v>
      </c>
      <c r="E15" s="2">
        <v>201</v>
      </c>
      <c r="F15" s="2">
        <v>13.4</v>
      </c>
      <c r="G15" s="2">
        <v>15</v>
      </c>
      <c r="H15" s="2">
        <v>201</v>
      </c>
      <c r="I15" s="2"/>
      <c r="J15" s="2">
        <v>199.65</v>
      </c>
      <c r="K15" s="9">
        <v>400</v>
      </c>
      <c r="L15" s="1"/>
    </row>
    <row r="16" spans="1:12" ht="30" customHeight="1" x14ac:dyDescent="0.25">
      <c r="A16" s="1">
        <v>10</v>
      </c>
      <c r="B16" s="3" t="s">
        <v>211</v>
      </c>
      <c r="C16" s="1"/>
      <c r="D16" s="6" t="s">
        <v>210</v>
      </c>
      <c r="E16" s="2">
        <v>201</v>
      </c>
      <c r="F16" s="2">
        <v>13.4</v>
      </c>
      <c r="G16" s="2">
        <v>15</v>
      </c>
      <c r="H16" s="2">
        <v>201</v>
      </c>
      <c r="I16" s="2"/>
      <c r="J16" s="2">
        <v>199.65</v>
      </c>
      <c r="K16" s="9">
        <v>400</v>
      </c>
      <c r="L16" s="1"/>
    </row>
    <row r="17" spans="1:12" ht="30" customHeight="1" x14ac:dyDescent="0.25">
      <c r="A17" s="1">
        <v>15</v>
      </c>
      <c r="B17" s="3" t="s">
        <v>108</v>
      </c>
      <c r="C17" s="1"/>
      <c r="D17" s="3" t="s">
        <v>61</v>
      </c>
      <c r="E17" s="2">
        <v>305</v>
      </c>
      <c r="F17" s="2">
        <v>2033</v>
      </c>
      <c r="G17" s="2">
        <v>15</v>
      </c>
      <c r="H17" s="2">
        <v>305</v>
      </c>
      <c r="I17" s="2"/>
      <c r="J17" s="2">
        <v>195.1</v>
      </c>
      <c r="K17" s="9">
        <v>500</v>
      </c>
      <c r="L17" s="1"/>
    </row>
    <row r="18" spans="1:12" x14ac:dyDescent="0.25">
      <c r="A18" s="1"/>
      <c r="B18" s="2" t="s">
        <v>11</v>
      </c>
      <c r="C18" s="1"/>
      <c r="D18" s="1"/>
      <c r="E18" s="2">
        <f t="shared" ref="E18:K18" si="0">SUM(E7:E17)</f>
        <v>5368</v>
      </c>
      <c r="F18" s="2">
        <f t="shared" si="0"/>
        <v>2370.52</v>
      </c>
      <c r="G18" s="2">
        <f t="shared" si="0"/>
        <v>165</v>
      </c>
      <c r="H18" s="2">
        <f t="shared" si="0"/>
        <v>5368</v>
      </c>
      <c r="I18" s="2">
        <f t="shared" si="0"/>
        <v>0</v>
      </c>
      <c r="J18" s="2">
        <f t="shared" si="0"/>
        <v>1939.1100000000001</v>
      </c>
      <c r="K18" s="9">
        <f t="shared" si="0"/>
        <v>7300</v>
      </c>
      <c r="L18" s="1"/>
    </row>
  </sheetData>
  <mergeCells count="1">
    <mergeCell ref="D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topLeftCell="A4" workbookViewId="0">
      <selection activeCell="B14" sqref="B14"/>
    </sheetView>
  </sheetViews>
  <sheetFormatPr baseColWidth="10" defaultRowHeight="15" x14ac:dyDescent="0.25"/>
  <cols>
    <col min="1" max="1" width="2" bestFit="1" customWidth="1"/>
    <col min="2" max="2" width="18.140625" customWidth="1"/>
    <col min="3" max="3" width="16.85546875" bestFit="1" customWidth="1"/>
    <col min="4" max="4" width="17.85546875" customWidth="1"/>
    <col min="5" max="5" width="10.42578125" bestFit="1" customWidth="1"/>
    <col min="7" max="7" width="6.140625" customWidth="1"/>
    <col min="8" max="8" width="8.5703125" customWidth="1"/>
    <col min="9" max="9" width="7" bestFit="1" customWidth="1"/>
    <col min="10" max="10" width="8.5703125" bestFit="1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  <c r="J2" s="25"/>
      <c r="K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K3" s="25"/>
      <c r="L3" s="4" t="s">
        <v>109</v>
      </c>
    </row>
    <row r="4" spans="1:12" ht="18.75" x14ac:dyDescent="0.3">
      <c r="D4" s="25" t="s">
        <v>14</v>
      </c>
      <c r="E4" s="25"/>
      <c r="F4" s="25"/>
      <c r="G4" s="25"/>
      <c r="H4" s="25"/>
      <c r="I4" s="25"/>
      <c r="J4" s="25"/>
      <c r="K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189</v>
      </c>
      <c r="H6" s="5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172</v>
      </c>
      <c r="C7" s="1" t="s">
        <v>176</v>
      </c>
      <c r="D7" s="6" t="s">
        <v>110</v>
      </c>
      <c r="E7" s="2">
        <v>3303</v>
      </c>
      <c r="F7" s="2">
        <v>220.2</v>
      </c>
      <c r="G7" s="2">
        <v>15</v>
      </c>
      <c r="H7" s="2">
        <v>3303</v>
      </c>
      <c r="I7" s="2">
        <v>127.17</v>
      </c>
      <c r="J7" s="2"/>
      <c r="K7" s="9">
        <v>3175</v>
      </c>
      <c r="L7" s="1"/>
    </row>
    <row r="8" spans="1:12" ht="30" customHeight="1" x14ac:dyDescent="0.25">
      <c r="A8" s="1">
        <v>2</v>
      </c>
      <c r="B8" s="3" t="s">
        <v>173</v>
      </c>
      <c r="C8" s="1" t="s">
        <v>177</v>
      </c>
      <c r="D8" s="6" t="s">
        <v>111</v>
      </c>
      <c r="E8" s="2">
        <v>3303</v>
      </c>
      <c r="F8" s="2">
        <v>220.2</v>
      </c>
      <c r="G8" s="2">
        <v>15</v>
      </c>
      <c r="H8" s="2">
        <v>3303</v>
      </c>
      <c r="I8" s="2">
        <v>127.17</v>
      </c>
      <c r="J8" s="2"/>
      <c r="K8" s="9">
        <v>3175</v>
      </c>
      <c r="L8" s="1"/>
    </row>
    <row r="9" spans="1:12" ht="30" customHeight="1" x14ac:dyDescent="0.25">
      <c r="A9" s="1">
        <v>3</v>
      </c>
      <c r="B9" s="3" t="s">
        <v>178</v>
      </c>
      <c r="C9" s="1" t="s">
        <v>179</v>
      </c>
      <c r="D9" s="3" t="s">
        <v>112</v>
      </c>
      <c r="E9" s="2">
        <v>3303</v>
      </c>
      <c r="F9" s="2">
        <v>220.2</v>
      </c>
      <c r="G9" s="2">
        <v>15</v>
      </c>
      <c r="H9" s="2">
        <v>3303</v>
      </c>
      <c r="I9" s="2">
        <v>127.17</v>
      </c>
      <c r="J9" s="2"/>
      <c r="K9" s="9">
        <v>3175</v>
      </c>
      <c r="L9" s="1"/>
    </row>
    <row r="10" spans="1:12" ht="30" customHeight="1" x14ac:dyDescent="0.25">
      <c r="A10" s="1">
        <v>4</v>
      </c>
      <c r="B10" s="3" t="s">
        <v>114</v>
      </c>
      <c r="C10" s="1" t="s">
        <v>180</v>
      </c>
      <c r="D10" s="6" t="s">
        <v>113</v>
      </c>
      <c r="E10" s="2">
        <v>2993</v>
      </c>
      <c r="F10" s="2">
        <v>199.53</v>
      </c>
      <c r="G10" s="2">
        <v>15</v>
      </c>
      <c r="H10" s="2">
        <v>2993</v>
      </c>
      <c r="I10" s="2">
        <v>72.89</v>
      </c>
      <c r="J10" s="2"/>
      <c r="K10" s="9">
        <v>2920</v>
      </c>
      <c r="L10" s="1"/>
    </row>
    <row r="11" spans="1:12" ht="30" customHeight="1" x14ac:dyDescent="0.25">
      <c r="A11" s="1">
        <v>5</v>
      </c>
      <c r="B11" s="6" t="s">
        <v>181</v>
      </c>
      <c r="C11" s="1" t="s">
        <v>182</v>
      </c>
      <c r="D11" s="6" t="s">
        <v>113</v>
      </c>
      <c r="E11" s="2">
        <v>2993</v>
      </c>
      <c r="F11" s="2">
        <v>199.53</v>
      </c>
      <c r="G11" s="2">
        <v>15</v>
      </c>
      <c r="H11" s="2">
        <v>2993</v>
      </c>
      <c r="I11" s="2">
        <v>72.89</v>
      </c>
      <c r="J11" s="2"/>
      <c r="K11" s="9">
        <v>2920</v>
      </c>
      <c r="L11" s="1"/>
    </row>
    <row r="12" spans="1:12" ht="30" customHeight="1" x14ac:dyDescent="0.25">
      <c r="A12" s="1"/>
      <c r="B12" s="6" t="s">
        <v>115</v>
      </c>
      <c r="C12" s="1" t="s">
        <v>183</v>
      </c>
      <c r="D12" s="6" t="s">
        <v>113</v>
      </c>
      <c r="E12" s="2">
        <v>2993</v>
      </c>
      <c r="F12" s="2">
        <v>199.53</v>
      </c>
      <c r="G12" s="2">
        <v>15</v>
      </c>
      <c r="H12" s="2">
        <v>2993</v>
      </c>
      <c r="I12" s="2">
        <v>72.89</v>
      </c>
      <c r="J12" s="2"/>
      <c r="K12" s="9">
        <v>2920</v>
      </c>
      <c r="L12" s="1"/>
    </row>
    <row r="13" spans="1:12" ht="30" customHeight="1" x14ac:dyDescent="0.25">
      <c r="A13" s="1">
        <v>6</v>
      </c>
      <c r="B13" s="3" t="s">
        <v>116</v>
      </c>
      <c r="C13" s="1" t="s">
        <v>184</v>
      </c>
      <c r="D13" s="6" t="s">
        <v>113</v>
      </c>
      <c r="E13" s="2">
        <v>2993</v>
      </c>
      <c r="F13" s="2">
        <v>199.53</v>
      </c>
      <c r="G13" s="2">
        <v>15</v>
      </c>
      <c r="H13" s="2">
        <v>2993</v>
      </c>
      <c r="I13" s="2">
        <v>72.89</v>
      </c>
      <c r="J13" s="2"/>
      <c r="K13" s="9">
        <v>2920</v>
      </c>
      <c r="L13" s="1"/>
    </row>
    <row r="14" spans="1:12" ht="30" customHeight="1" x14ac:dyDescent="0.25">
      <c r="A14" s="1">
        <v>7</v>
      </c>
      <c r="B14" s="6" t="s">
        <v>174</v>
      </c>
      <c r="C14" s="1" t="s">
        <v>185</v>
      </c>
      <c r="D14" s="6" t="s">
        <v>113</v>
      </c>
      <c r="E14" s="2">
        <v>2993</v>
      </c>
      <c r="F14" s="2">
        <v>199.53</v>
      </c>
      <c r="G14" s="2">
        <v>15</v>
      </c>
      <c r="H14" s="2">
        <v>2993</v>
      </c>
      <c r="I14" s="2">
        <v>72.89</v>
      </c>
      <c r="J14" s="2"/>
      <c r="K14" s="9">
        <v>2920</v>
      </c>
      <c r="L14" s="1"/>
    </row>
    <row r="15" spans="1:12" ht="30" customHeight="1" x14ac:dyDescent="0.25">
      <c r="A15" s="1">
        <v>8</v>
      </c>
      <c r="B15" s="1"/>
      <c r="C15" s="1"/>
      <c r="D15" s="2"/>
      <c r="E15" s="2"/>
      <c r="F15" s="2"/>
      <c r="G15" s="2"/>
      <c r="H15" s="2"/>
      <c r="I15" s="2"/>
      <c r="J15" s="2"/>
      <c r="K15" s="9"/>
      <c r="L15" s="1"/>
    </row>
    <row r="16" spans="1:12" ht="30" customHeight="1" x14ac:dyDescent="0.25">
      <c r="A16" s="1" t="s">
        <v>62</v>
      </c>
      <c r="B16" s="1"/>
      <c r="C16" s="1"/>
      <c r="D16" s="2"/>
      <c r="E16" s="2"/>
      <c r="F16" s="2"/>
      <c r="G16" s="2"/>
      <c r="H16" s="2"/>
      <c r="I16" s="2"/>
      <c r="J16" s="2"/>
      <c r="K16" s="9"/>
      <c r="L16" s="1"/>
    </row>
    <row r="17" spans="1:12" ht="30" customHeight="1" x14ac:dyDescent="0.25">
      <c r="A17" s="1">
        <v>9</v>
      </c>
      <c r="B17" s="1"/>
      <c r="C17" s="1"/>
      <c r="D17" s="2"/>
      <c r="E17" s="2"/>
      <c r="F17" s="2"/>
      <c r="G17" s="2"/>
      <c r="H17" s="2"/>
      <c r="I17" s="2"/>
      <c r="J17" s="2"/>
      <c r="K17" s="9"/>
      <c r="L17" s="1"/>
    </row>
    <row r="18" spans="1:12" x14ac:dyDescent="0.25">
      <c r="A18" s="1"/>
      <c r="B18" s="2" t="s">
        <v>11</v>
      </c>
      <c r="C18" s="1"/>
      <c r="D18" s="1"/>
      <c r="E18" s="2">
        <f>SUM(E7:E17)</f>
        <v>24874</v>
      </c>
      <c r="F18" s="2">
        <f t="shared" ref="F18:K18" si="0">SUM(F7:F17)</f>
        <v>1658.2499999999998</v>
      </c>
      <c r="G18" s="2">
        <f t="shared" si="0"/>
        <v>120</v>
      </c>
      <c r="H18" s="2">
        <f t="shared" si="0"/>
        <v>24874</v>
      </c>
      <c r="I18" s="2">
        <f t="shared" si="0"/>
        <v>745.95999999999992</v>
      </c>
      <c r="J18" s="2">
        <f t="shared" si="0"/>
        <v>0</v>
      </c>
      <c r="K18" s="9">
        <f t="shared" si="0"/>
        <v>24125</v>
      </c>
      <c r="L18" s="1"/>
    </row>
  </sheetData>
  <mergeCells count="3">
    <mergeCell ref="D2:K2"/>
    <mergeCell ref="D3:K3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K12" sqref="K12"/>
    </sheetView>
  </sheetViews>
  <sheetFormatPr baseColWidth="10" defaultRowHeight="15" x14ac:dyDescent="0.25"/>
  <cols>
    <col min="1" max="1" width="2" bestFit="1" customWidth="1"/>
    <col min="2" max="2" width="21.85546875" customWidth="1"/>
    <col min="3" max="3" width="16.5703125" bestFit="1" customWidth="1"/>
    <col min="4" max="4" width="13.7109375" customWidth="1"/>
    <col min="6" max="6" width="8.5703125" bestFit="1" customWidth="1"/>
    <col min="7" max="7" width="6.7109375" customWidth="1"/>
    <col min="9" max="9" width="3.7109375" bestFit="1" customWidth="1"/>
    <col min="12" max="12" width="41.42578125" customWidth="1"/>
  </cols>
  <sheetData>
    <row r="2" spans="1:12" ht="18.75" x14ac:dyDescent="0.3">
      <c r="D2" s="15" t="s">
        <v>191</v>
      </c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K3" s="25"/>
      <c r="L3" s="4" t="s">
        <v>117</v>
      </c>
    </row>
    <row r="4" spans="1:12" ht="18.75" x14ac:dyDescent="0.3">
      <c r="D4" s="25" t="s">
        <v>14</v>
      </c>
      <c r="E4" s="25"/>
      <c r="F4" s="25"/>
      <c r="G4" s="25"/>
      <c r="H4" s="25"/>
      <c r="I4" s="25"/>
      <c r="J4" s="25"/>
      <c r="K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119</v>
      </c>
      <c r="C7" s="1" t="s">
        <v>186</v>
      </c>
      <c r="D7" s="6" t="s">
        <v>118</v>
      </c>
      <c r="E7" s="2">
        <v>1966</v>
      </c>
      <c r="F7" s="2">
        <v>131.06</v>
      </c>
      <c r="G7" s="2">
        <v>15</v>
      </c>
      <c r="H7" s="2">
        <v>1966</v>
      </c>
      <c r="I7" s="2"/>
      <c r="J7" s="2">
        <v>34.5</v>
      </c>
      <c r="K7" s="9">
        <v>2000</v>
      </c>
      <c r="L7" s="1"/>
    </row>
    <row r="8" spans="1:12" ht="30" customHeight="1" x14ac:dyDescent="0.25">
      <c r="A8" s="1">
        <v>2</v>
      </c>
      <c r="B8" s="3" t="s">
        <v>120</v>
      </c>
      <c r="C8" s="1" t="s">
        <v>187</v>
      </c>
      <c r="D8" s="6" t="s">
        <v>122</v>
      </c>
      <c r="E8" s="2">
        <v>2993</v>
      </c>
      <c r="F8" s="2">
        <v>199.53</v>
      </c>
      <c r="G8" s="2">
        <v>15</v>
      </c>
      <c r="H8" s="2">
        <v>2993</v>
      </c>
      <c r="I8" s="2"/>
      <c r="J8" s="2">
        <v>72.89</v>
      </c>
      <c r="K8" s="9">
        <v>2920</v>
      </c>
      <c r="L8" s="1"/>
    </row>
    <row r="9" spans="1:12" ht="30" customHeight="1" x14ac:dyDescent="0.25">
      <c r="A9" s="1">
        <v>3</v>
      </c>
      <c r="B9" s="6" t="s">
        <v>121</v>
      </c>
      <c r="C9" s="1" t="s">
        <v>188</v>
      </c>
      <c r="D9" s="6" t="s">
        <v>123</v>
      </c>
      <c r="E9" s="2">
        <v>1675</v>
      </c>
      <c r="F9" s="2">
        <v>111.66</v>
      </c>
      <c r="G9" s="2">
        <v>15</v>
      </c>
      <c r="H9" s="2">
        <v>1675</v>
      </c>
      <c r="I9" s="2"/>
      <c r="J9" s="2">
        <v>75.709999999999994</v>
      </c>
      <c r="K9" s="9">
        <v>1750</v>
      </c>
      <c r="L9" s="1"/>
    </row>
    <row r="10" spans="1:12" x14ac:dyDescent="0.25">
      <c r="A10" s="1"/>
      <c r="B10" s="2" t="s">
        <v>11</v>
      </c>
      <c r="C10" s="1"/>
      <c r="D10" s="1"/>
      <c r="E10" s="2">
        <f>SUM(E7:E9)</f>
        <v>6634</v>
      </c>
      <c r="F10" s="2">
        <f t="shared" ref="F10:K10" si="0">SUM(F7:F9)</f>
        <v>442.25</v>
      </c>
      <c r="G10" s="2">
        <f t="shared" si="0"/>
        <v>45</v>
      </c>
      <c r="H10" s="2">
        <f t="shared" si="0"/>
        <v>6634</v>
      </c>
      <c r="I10" s="2">
        <f t="shared" si="0"/>
        <v>0</v>
      </c>
      <c r="J10" s="2">
        <f t="shared" si="0"/>
        <v>183.1</v>
      </c>
      <c r="K10" s="9">
        <f t="shared" si="0"/>
        <v>6670</v>
      </c>
      <c r="L10" s="1"/>
    </row>
  </sheetData>
  <mergeCells count="2">
    <mergeCell ref="D3:K3"/>
    <mergeCell ref="D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tabSelected="1" workbookViewId="0">
      <selection activeCell="E10" sqref="E10"/>
    </sheetView>
  </sheetViews>
  <sheetFormatPr baseColWidth="10" defaultRowHeight="15" x14ac:dyDescent="0.25"/>
  <cols>
    <col min="4" max="4" width="35.7109375" customWidth="1"/>
    <col min="5" max="5" width="24.140625" bestFit="1" customWidth="1"/>
    <col min="6" max="6" width="12.5703125" bestFit="1" customWidth="1"/>
  </cols>
  <sheetData>
    <row r="2" spans="2:11" ht="18.75" x14ac:dyDescent="0.3">
      <c r="D2" s="25" t="s">
        <v>12</v>
      </c>
      <c r="E2" s="25"/>
      <c r="F2" s="25"/>
      <c r="G2" s="25"/>
      <c r="H2" s="25"/>
      <c r="I2" s="25"/>
      <c r="J2" s="25"/>
      <c r="K2" s="25"/>
    </row>
    <row r="3" spans="2:11" ht="18.75" x14ac:dyDescent="0.3">
      <c r="D3" s="25" t="s">
        <v>13</v>
      </c>
      <c r="E3" s="25"/>
      <c r="F3" s="25"/>
      <c r="G3" s="25"/>
      <c r="H3" s="25"/>
      <c r="I3" s="25"/>
      <c r="J3" s="25"/>
    </row>
    <row r="4" spans="2:11" ht="18.75" x14ac:dyDescent="0.3">
      <c r="D4" s="25" t="s">
        <v>14</v>
      </c>
      <c r="E4" s="25"/>
      <c r="F4" s="25"/>
      <c r="G4" s="25"/>
      <c r="H4" s="25"/>
      <c r="I4" s="25"/>
      <c r="J4" s="25"/>
      <c r="K4" s="25"/>
    </row>
    <row r="6" spans="2:11" ht="23.25" x14ac:dyDescent="0.35">
      <c r="E6" s="20" t="s">
        <v>11</v>
      </c>
    </row>
    <row r="7" spans="2:11" ht="26.25" x14ac:dyDescent="0.4">
      <c r="B7" s="21" t="s">
        <v>3</v>
      </c>
      <c r="C7" s="21"/>
      <c r="D7" s="21"/>
      <c r="E7" s="22">
        <f>REGIDORES!E16+PRESIDENCIA!E10+SINDICATURA!E9+'SECRETARIA GENERAL'!E8+TESORERIA!E8+CATASTRO!E9+'AGUA POTABLE'!E11+'REGISTRO CIVIL'!E8+'OBRAS PUBLICAS'!E13+'OFICILIA MAYOR'!E9+'EDUCACION Y CULTURA'!E10+DIRECCIONES!E11+'SERVICIOS PUBLICOS'!E36+JUBILADOS!E10+'DELEGACIONES Y AGENCIAS'!E18+'SEGURIDAD PUBLICA'!E18+'PROTECCION CIVIL'!$E$10</f>
        <v>164768</v>
      </c>
    </row>
    <row r="8" spans="2:11" ht="26.25" x14ac:dyDescent="0.4">
      <c r="B8" s="21" t="s">
        <v>212</v>
      </c>
      <c r="C8" s="21"/>
      <c r="D8" s="21"/>
      <c r="E8" s="22">
        <f>REGIDORES!H16+PRESIDENCIA!H10+SINDICATURA!H9+'SECRETARIA GENERAL'!H8+TESORERIA!H8+CATASTRO!H9+'AGUA POTABLE'!H11+'REGISTRO CIVIL'!H8+'OBRAS PUBLICAS'!H13+'OFICILIA MAYOR'!H9+'EDUCACION Y CULTURA'!H10+DIRECCIONES!H11+'SERVICIOS PUBLICOS'!H36+JUBILADOS!H10+'DELEGACIONES Y AGENCIAS'!H18+'SEGURIDAD PUBLICA'!H18+'PROTECCION CIVIL'!$H$10</f>
        <v>164798</v>
      </c>
    </row>
    <row r="9" spans="2:11" ht="26.25" x14ac:dyDescent="0.4">
      <c r="B9" s="21" t="s">
        <v>6</v>
      </c>
      <c r="C9" s="21"/>
      <c r="D9" s="21"/>
      <c r="E9" s="22">
        <f>REGIDORES!I16+PRESIDENCIA!I10+SINDICATURA!I9+'SECRETARIA GENERAL'!I8+TESORERIA!I8+CATASTRO!I9+'AGUA POTABLE'!I11+'REGISTRO CIVIL'!I8+'OBRAS PUBLICAS'!I13+'OFICILIA MAYOR'!I9+'EDUCACION Y CULTURA'!I10+DIRECCIONES!I11+'SERVICIOS PUBLICOS'!I36+JUBILADOS!I10+'DELEGACIONES Y AGENCIAS'!I18+'SEGURIDAD PUBLICA'!I18+'PROTECCION CIVIL'!$I$10</f>
        <v>4796.6699999999983</v>
      </c>
    </row>
    <row r="10" spans="2:11" ht="26.25" x14ac:dyDescent="0.4">
      <c r="B10" s="21" t="s">
        <v>7</v>
      </c>
      <c r="C10" s="21"/>
      <c r="D10" s="21"/>
      <c r="E10" s="22">
        <f>REGIDORES!J16+PRESIDENCIA!J10+SINDICATURA!J9+'SECRETARIA GENERAL'!J8+TESORERIA!J8+CATASTRO!J9+'AGUA POTABLE'!J11+'REGISTRO CIVIL'!J8+'OBRAS PUBLICAS'!J13+'OFICILIA MAYOR'!J9+'EDUCACION Y CULTURA'!J10+DIRECCIONES!J11+'SERVICIOS PUBLICOS'!J36+JUBILADOS!J10+'DELEGACIONES Y AGENCIAS'!J18+'SEGURIDAD PUBLICA'!J18+'PROTECCION CIVIL'!$J$10</f>
        <v>8582.6600000000017</v>
      </c>
    </row>
    <row r="11" spans="2:11" ht="26.25" x14ac:dyDescent="0.4">
      <c r="B11" s="21" t="s">
        <v>213</v>
      </c>
      <c r="E11" s="22">
        <f>REGIDORES!K16+PRESIDENCIA!K10+SINDICATURA!K9+'SECRETARIA GENERAL'!K8+TESORERIA!K8+CATASTRO!K9+'AGUA POTABLE'!K11+'REGISTRO CIVIL'!K8+'OBRAS PUBLICAS'!K13+'OFICILIA MAYOR'!K9+'EDUCACION Y CULTURA'!K10+DIRECCIONES!K11+'SERVICIOS PUBLICOS'!K36+JUBILADOS!K10+'DELEGACIONES Y AGENCIAS'!K18+'SEGURIDAD PUBLICA'!K18+'PROTECCION CIVIL'!$K$10</f>
        <v>168227.24</v>
      </c>
      <c r="F11" s="23"/>
    </row>
    <row r="12" spans="2:11" ht="26.25" x14ac:dyDescent="0.4">
      <c r="B12" s="21" t="s">
        <v>214</v>
      </c>
      <c r="E12" s="22">
        <f>'SEGURIDAD PUBLICA'!K18+'PROTECCION CIVIL'!$K$10</f>
        <v>30795</v>
      </c>
    </row>
    <row r="13" spans="2:11" ht="26.25" x14ac:dyDescent="0.4">
      <c r="E13" s="22">
        <f>E11-E12</f>
        <v>137432.24</v>
      </c>
    </row>
  </sheetData>
  <mergeCells count="3">
    <mergeCell ref="D2:K2"/>
    <mergeCell ref="D3:J3"/>
    <mergeCell ref="D4:K4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C7" sqref="C7"/>
    </sheetView>
  </sheetViews>
  <sheetFormatPr baseColWidth="10" defaultRowHeight="15" x14ac:dyDescent="0.25"/>
  <cols>
    <col min="1" max="1" width="2" bestFit="1" customWidth="1"/>
    <col min="2" max="2" width="17.85546875" customWidth="1"/>
    <col min="3" max="3" width="19.7109375" customWidth="1"/>
    <col min="4" max="4" width="11.7109375" customWidth="1"/>
    <col min="5" max="5" width="11.42578125" customWidth="1"/>
    <col min="6" max="6" width="8.5703125" bestFit="1" customWidth="1"/>
    <col min="7" max="7" width="5.140625" bestFit="1" customWidth="1"/>
    <col min="9" max="9" width="8" bestFit="1" customWidth="1"/>
    <col min="10" max="10" width="9.85546875" customWidth="1"/>
    <col min="11" max="11" width="11.5703125" bestFit="1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215</v>
      </c>
      <c r="E3" s="25"/>
      <c r="F3" s="25"/>
      <c r="G3" s="25"/>
      <c r="H3" s="25"/>
      <c r="I3" s="25"/>
      <c r="L3" s="4" t="s">
        <v>216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217</v>
      </c>
      <c r="C7" s="1"/>
      <c r="D7" s="6" t="s">
        <v>218</v>
      </c>
      <c r="E7" s="2">
        <v>1132</v>
      </c>
      <c r="F7" s="2">
        <v>75.459999999999994</v>
      </c>
      <c r="G7" s="2">
        <v>15</v>
      </c>
      <c r="H7" s="2">
        <v>1132</v>
      </c>
      <c r="I7" s="2"/>
      <c r="J7" s="2">
        <v>118.59</v>
      </c>
      <c r="K7" s="8">
        <v>1250</v>
      </c>
      <c r="L7" s="1"/>
    </row>
    <row r="8" spans="1:12" ht="30" customHeight="1" x14ac:dyDescent="0.25">
      <c r="A8" s="1">
        <v>2</v>
      </c>
      <c r="B8" s="6" t="s">
        <v>219</v>
      </c>
      <c r="C8" s="1"/>
      <c r="D8" s="6" t="s">
        <v>220</v>
      </c>
      <c r="E8" s="2">
        <v>840</v>
      </c>
      <c r="F8" s="2">
        <v>56</v>
      </c>
      <c r="G8" s="2">
        <v>15</v>
      </c>
      <c r="H8" s="2">
        <v>840</v>
      </c>
      <c r="I8" s="2"/>
      <c r="J8" s="2">
        <v>160.86000000000001</v>
      </c>
      <c r="K8" s="8">
        <v>1000</v>
      </c>
      <c r="L8" s="1"/>
    </row>
    <row r="9" spans="1:12" ht="30" customHeight="1" x14ac:dyDescent="0.25">
      <c r="A9" s="1">
        <v>3</v>
      </c>
      <c r="B9" s="6" t="s">
        <v>221</v>
      </c>
      <c r="C9" s="1"/>
      <c r="D9" s="6" t="s">
        <v>222</v>
      </c>
      <c r="E9" s="2">
        <v>626</v>
      </c>
      <c r="F9" s="2">
        <v>41.73</v>
      </c>
      <c r="G9" s="2">
        <v>15</v>
      </c>
      <c r="H9" s="2">
        <v>626</v>
      </c>
      <c r="I9" s="2"/>
      <c r="J9" s="2">
        <v>174.56</v>
      </c>
      <c r="K9" s="8">
        <v>800</v>
      </c>
      <c r="L9" s="1"/>
    </row>
    <row r="10" spans="1:12" ht="30" customHeight="1" x14ac:dyDescent="0.25">
      <c r="A10" s="1">
        <v>4</v>
      </c>
      <c r="B10" s="6" t="s">
        <v>223</v>
      </c>
      <c r="C10" s="1"/>
      <c r="D10" s="6" t="s">
        <v>218</v>
      </c>
      <c r="E10" s="2">
        <v>1408</v>
      </c>
      <c r="F10" s="2">
        <v>93.86</v>
      </c>
      <c r="G10" s="2">
        <v>15</v>
      </c>
      <c r="H10" s="2">
        <v>1408</v>
      </c>
      <c r="I10" s="2"/>
      <c r="J10" s="2">
        <v>92.8</v>
      </c>
      <c r="K10" s="8">
        <v>1500</v>
      </c>
      <c r="L10" s="1"/>
    </row>
    <row r="11" spans="1:12" ht="30" customHeight="1" x14ac:dyDescent="0.25">
      <c r="A11" s="1">
        <v>5</v>
      </c>
      <c r="B11" s="6" t="s">
        <v>224</v>
      </c>
      <c r="C11" s="1"/>
      <c r="D11" s="6" t="s">
        <v>227</v>
      </c>
      <c r="E11" s="2">
        <v>840</v>
      </c>
      <c r="F11" s="2">
        <v>56</v>
      </c>
      <c r="G11" s="2" t="s">
        <v>237</v>
      </c>
      <c r="H11" s="2">
        <v>840</v>
      </c>
      <c r="I11" s="2"/>
      <c r="J11" s="2">
        <v>160.86000000000001</v>
      </c>
      <c r="K11" s="8">
        <v>1000</v>
      </c>
      <c r="L11" s="1"/>
    </row>
    <row r="12" spans="1:12" ht="30" customHeight="1" x14ac:dyDescent="0.25">
      <c r="A12" s="1">
        <v>6</v>
      </c>
      <c r="B12" s="6" t="s">
        <v>225</v>
      </c>
      <c r="C12" s="1"/>
      <c r="D12" s="6" t="s">
        <v>228</v>
      </c>
      <c r="E12" s="2">
        <v>412</v>
      </c>
      <c r="F12" s="2">
        <v>27.46</v>
      </c>
      <c r="G12" s="2" t="s">
        <v>237</v>
      </c>
      <c r="H12" s="2">
        <v>412</v>
      </c>
      <c r="I12" s="2"/>
      <c r="J12" s="2">
        <v>188.26</v>
      </c>
      <c r="K12" s="8">
        <v>600</v>
      </c>
      <c r="L12" s="1"/>
    </row>
    <row r="13" spans="1:12" ht="30" customHeight="1" x14ac:dyDescent="0.25">
      <c r="A13" s="1">
        <v>7</v>
      </c>
      <c r="B13" s="3" t="s">
        <v>226</v>
      </c>
      <c r="C13" s="1"/>
      <c r="D13" s="6" t="s">
        <v>49</v>
      </c>
      <c r="E13" s="2">
        <v>840</v>
      </c>
      <c r="F13" s="2">
        <v>56</v>
      </c>
      <c r="G13" s="2" t="s">
        <v>238</v>
      </c>
      <c r="H13" s="2">
        <v>840</v>
      </c>
      <c r="I13" s="2"/>
      <c r="J13" s="2">
        <v>160.86000000000001</v>
      </c>
      <c r="K13" s="8">
        <v>1000</v>
      </c>
      <c r="L13" s="1"/>
    </row>
    <row r="14" spans="1:12" ht="30" customHeight="1" x14ac:dyDescent="0.25">
      <c r="A14" s="1">
        <v>8</v>
      </c>
      <c r="B14" s="6" t="s">
        <v>229</v>
      </c>
      <c r="C14" s="1"/>
      <c r="D14" s="6" t="s">
        <v>230</v>
      </c>
      <c r="E14" s="2">
        <v>519</v>
      </c>
      <c r="F14" s="2">
        <v>34.6</v>
      </c>
      <c r="G14" s="2">
        <v>15</v>
      </c>
      <c r="H14" s="2">
        <v>519</v>
      </c>
      <c r="I14" s="2"/>
      <c r="J14" s="2">
        <v>181.41</v>
      </c>
      <c r="K14" s="8">
        <v>700</v>
      </c>
      <c r="L14" s="1"/>
    </row>
    <row r="15" spans="1:12" ht="30" customHeight="1" x14ac:dyDescent="0.25">
      <c r="A15" s="1">
        <v>9</v>
      </c>
      <c r="B15" s="6" t="s">
        <v>235</v>
      </c>
      <c r="C15" s="1"/>
      <c r="D15" s="6" t="s">
        <v>236</v>
      </c>
      <c r="E15" s="2">
        <v>2993</v>
      </c>
      <c r="F15" s="2">
        <v>199.53</v>
      </c>
      <c r="G15" s="2">
        <v>15</v>
      </c>
      <c r="H15" s="2">
        <v>2993</v>
      </c>
      <c r="I15" s="2">
        <v>72.89</v>
      </c>
      <c r="J15" s="2"/>
      <c r="K15" s="8">
        <v>2920</v>
      </c>
      <c r="L15" s="1"/>
    </row>
    <row r="16" spans="1:12" s="11" customFormat="1" ht="18.75" x14ac:dyDescent="0.3">
      <c r="A16" s="10"/>
      <c r="B16" s="2" t="s">
        <v>11</v>
      </c>
      <c r="C16" s="12"/>
      <c r="D16" s="12"/>
      <c r="E16" s="2">
        <f>SUM(E7:E15)</f>
        <v>9610</v>
      </c>
      <c r="F16" s="2">
        <f t="shared" ref="F16:K16" si="0">SUM(F7:F15)</f>
        <v>640.64</v>
      </c>
      <c r="G16" s="2">
        <f t="shared" si="0"/>
        <v>90</v>
      </c>
      <c r="H16" s="2">
        <f t="shared" si="0"/>
        <v>9610</v>
      </c>
      <c r="I16" s="2">
        <f t="shared" si="0"/>
        <v>72.89</v>
      </c>
      <c r="J16" s="2">
        <f t="shared" si="0"/>
        <v>1238.2</v>
      </c>
      <c r="K16" s="24">
        <f t="shared" si="0"/>
        <v>10770</v>
      </c>
      <c r="L16" s="10"/>
    </row>
  </sheetData>
  <mergeCells count="1">
    <mergeCell ref="D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workbookViewId="0">
      <selection activeCell="C18" sqref="C18"/>
    </sheetView>
  </sheetViews>
  <sheetFormatPr baseColWidth="10" defaultRowHeight="15" x14ac:dyDescent="0.25"/>
  <cols>
    <col min="1" max="1" width="2" bestFit="1" customWidth="1"/>
    <col min="2" max="2" width="19.5703125" customWidth="1"/>
    <col min="3" max="3" width="18" customWidth="1"/>
    <col min="4" max="4" width="12.5703125" bestFit="1" customWidth="1"/>
    <col min="7" max="7" width="5.140625" bestFit="1" customWidth="1"/>
    <col min="8" max="8" width="7" customWidth="1"/>
    <col min="9" max="9" width="8.42578125" customWidth="1"/>
    <col min="10" max="10" width="8.7109375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  <c r="J2" s="25"/>
      <c r="K2" s="25"/>
      <c r="L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K3" s="25"/>
      <c r="L3" s="4" t="s">
        <v>19</v>
      </c>
    </row>
    <row r="4" spans="1:12" ht="18.75" x14ac:dyDescent="0.3">
      <c r="D4" s="25" t="s">
        <v>14</v>
      </c>
      <c r="E4" s="25"/>
      <c r="F4" s="25"/>
      <c r="G4" s="25"/>
      <c r="H4" s="25"/>
      <c r="I4" s="25"/>
      <c r="J4" s="25"/>
      <c r="K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189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125</v>
      </c>
      <c r="C7" s="1"/>
      <c r="D7" s="3" t="s">
        <v>15</v>
      </c>
      <c r="E7" s="2">
        <v>11080</v>
      </c>
      <c r="F7" s="2">
        <v>738.66</v>
      </c>
      <c r="G7" s="2">
        <v>15</v>
      </c>
      <c r="H7" s="2">
        <v>11080</v>
      </c>
      <c r="I7" s="2">
        <v>1827.14</v>
      </c>
      <c r="J7" s="2"/>
      <c r="K7" s="9">
        <v>9250</v>
      </c>
      <c r="L7" s="1"/>
    </row>
    <row r="8" spans="1:12" ht="30" customHeight="1" x14ac:dyDescent="0.25">
      <c r="A8" s="1">
        <v>2</v>
      </c>
      <c r="B8" s="3" t="s">
        <v>126</v>
      </c>
      <c r="C8" s="1"/>
      <c r="D8" s="3" t="s">
        <v>16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</v>
      </c>
      <c r="K8" s="9">
        <v>1500</v>
      </c>
      <c r="L8" s="1"/>
    </row>
    <row r="9" spans="1:12" ht="30" customHeight="1" x14ac:dyDescent="0.25">
      <c r="A9" s="1">
        <v>3</v>
      </c>
      <c r="B9" s="6" t="s">
        <v>175</v>
      </c>
      <c r="C9" s="1"/>
      <c r="D9" s="3" t="s">
        <v>17</v>
      </c>
      <c r="E9" s="2">
        <v>2510</v>
      </c>
      <c r="F9" s="2">
        <v>167.33</v>
      </c>
      <c r="G9" s="2">
        <v>15</v>
      </c>
      <c r="H9" s="2">
        <v>2510</v>
      </c>
      <c r="I9" s="2"/>
      <c r="J9" s="2">
        <v>92.8</v>
      </c>
      <c r="K9" s="9">
        <v>2500</v>
      </c>
      <c r="L9" s="1"/>
    </row>
    <row r="10" spans="1:12" x14ac:dyDescent="0.25">
      <c r="A10" s="1"/>
      <c r="B10" s="2" t="s">
        <v>11</v>
      </c>
      <c r="C10" s="1"/>
      <c r="D10" s="1"/>
      <c r="E10" s="1">
        <f>SUM(E7:E9)</f>
        <v>14998</v>
      </c>
      <c r="F10" s="1">
        <f t="shared" ref="F10:K10" si="0">SUM(F7:F9)</f>
        <v>999.85</v>
      </c>
      <c r="G10" s="1">
        <f t="shared" si="0"/>
        <v>45</v>
      </c>
      <c r="H10" s="1">
        <f t="shared" si="0"/>
        <v>14998</v>
      </c>
      <c r="I10" s="1">
        <f t="shared" si="0"/>
        <v>1827.14</v>
      </c>
      <c r="J10" s="1">
        <f t="shared" si="0"/>
        <v>185.6</v>
      </c>
      <c r="K10" s="13">
        <f t="shared" si="0"/>
        <v>13250</v>
      </c>
      <c r="L10" s="1"/>
    </row>
  </sheetData>
  <mergeCells count="3">
    <mergeCell ref="D3:K3"/>
    <mergeCell ref="D4:K4"/>
    <mergeCell ref="D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E9" sqref="E9"/>
    </sheetView>
  </sheetViews>
  <sheetFormatPr baseColWidth="10" defaultRowHeight="15" x14ac:dyDescent="0.25"/>
  <cols>
    <col min="1" max="1" width="2" bestFit="1" customWidth="1"/>
    <col min="2" max="2" width="17.85546875" customWidth="1"/>
    <col min="3" max="3" width="19.7109375" customWidth="1"/>
    <col min="4" max="4" width="11.7109375" customWidth="1"/>
    <col min="5" max="5" width="11.42578125" customWidth="1"/>
    <col min="6" max="6" width="8.5703125" bestFit="1" customWidth="1"/>
    <col min="7" max="7" width="5.140625" bestFit="1" customWidth="1"/>
    <col min="9" max="9" width="8" bestFit="1" customWidth="1"/>
    <col min="10" max="10" width="9.85546875" customWidth="1"/>
    <col min="11" max="11" width="11.5703125" bestFit="1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215</v>
      </c>
      <c r="E3" s="25"/>
      <c r="F3" s="25"/>
      <c r="G3" s="25"/>
      <c r="H3" s="25"/>
      <c r="I3" s="25"/>
      <c r="L3" s="4" t="s">
        <v>216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231</v>
      </c>
      <c r="C7" s="1"/>
      <c r="D7" s="6"/>
      <c r="E7" s="2">
        <v>1132</v>
      </c>
      <c r="F7" s="2">
        <v>75.459999999999994</v>
      </c>
      <c r="G7" s="2">
        <v>15</v>
      </c>
      <c r="H7" s="2">
        <v>1132</v>
      </c>
      <c r="I7" s="2"/>
      <c r="J7" s="2">
        <v>118.59</v>
      </c>
      <c r="K7" s="8">
        <v>2000</v>
      </c>
      <c r="L7" s="1"/>
    </row>
    <row r="8" spans="1:12" ht="30" customHeight="1" x14ac:dyDescent="0.25">
      <c r="A8" s="1">
        <v>2</v>
      </c>
      <c r="B8" s="6" t="s">
        <v>232</v>
      </c>
      <c r="C8" s="1"/>
      <c r="D8" s="6"/>
      <c r="E8" s="2">
        <v>840</v>
      </c>
      <c r="F8" s="2">
        <v>56</v>
      </c>
      <c r="G8" s="2">
        <v>15</v>
      </c>
      <c r="H8" s="2">
        <v>840</v>
      </c>
      <c r="I8" s="2"/>
      <c r="J8" s="2">
        <v>160.86000000000001</v>
      </c>
      <c r="K8" s="8">
        <v>2250</v>
      </c>
      <c r="L8" s="1"/>
    </row>
    <row r="9" spans="1:12" ht="30" customHeight="1" x14ac:dyDescent="0.25">
      <c r="A9" s="1">
        <v>3</v>
      </c>
      <c r="B9" s="6" t="s">
        <v>233</v>
      </c>
      <c r="C9" s="1"/>
      <c r="D9" s="6"/>
      <c r="E9" s="2">
        <v>626</v>
      </c>
      <c r="F9" s="2">
        <v>41.73</v>
      </c>
      <c r="G9" s="2">
        <v>15</v>
      </c>
      <c r="H9" s="2">
        <v>626</v>
      </c>
      <c r="I9" s="2"/>
      <c r="J9" s="2">
        <v>174.56</v>
      </c>
      <c r="K9" s="8">
        <v>1750</v>
      </c>
      <c r="L9" s="1"/>
    </row>
    <row r="10" spans="1:12" ht="30" customHeight="1" x14ac:dyDescent="0.25">
      <c r="A10" s="1">
        <v>4</v>
      </c>
      <c r="B10" s="6" t="s">
        <v>234</v>
      </c>
      <c r="C10" s="1"/>
      <c r="D10" s="6"/>
      <c r="E10" s="2">
        <v>1408</v>
      </c>
      <c r="F10" s="2">
        <v>93.86</v>
      </c>
      <c r="G10" s="2">
        <v>15</v>
      </c>
      <c r="H10" s="2">
        <v>1408</v>
      </c>
      <c r="I10" s="2"/>
      <c r="J10" s="2">
        <v>92.8</v>
      </c>
      <c r="K10" s="8">
        <v>2050</v>
      </c>
      <c r="L10" s="1"/>
    </row>
    <row r="11" spans="1:12" s="11" customFormat="1" ht="18.75" x14ac:dyDescent="0.3">
      <c r="A11" s="10"/>
      <c r="B11" s="2" t="s">
        <v>11</v>
      </c>
      <c r="C11" s="12"/>
      <c r="D11" s="12"/>
      <c r="E11" s="2">
        <f t="shared" ref="E11:K11" si="0">SUM(E7:E10)</f>
        <v>4006</v>
      </c>
      <c r="F11" s="2">
        <f t="shared" si="0"/>
        <v>267.04999999999995</v>
      </c>
      <c r="G11" s="2">
        <f t="shared" si="0"/>
        <v>60</v>
      </c>
      <c r="H11" s="2">
        <f t="shared" si="0"/>
        <v>4006</v>
      </c>
      <c r="I11" s="2">
        <f t="shared" si="0"/>
        <v>0</v>
      </c>
      <c r="J11" s="2">
        <f t="shared" si="0"/>
        <v>546.81000000000006</v>
      </c>
      <c r="K11" s="24">
        <f t="shared" si="0"/>
        <v>8050</v>
      </c>
      <c r="L11" s="10"/>
    </row>
  </sheetData>
  <mergeCells count="1">
    <mergeCell ref="D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C12" sqref="C12"/>
    </sheetView>
  </sheetViews>
  <sheetFormatPr baseColWidth="10" defaultRowHeight="15" x14ac:dyDescent="0.25"/>
  <cols>
    <col min="1" max="1" width="2" bestFit="1" customWidth="1"/>
    <col min="2" max="2" width="19.85546875" customWidth="1"/>
    <col min="3" max="3" width="20.5703125" customWidth="1"/>
    <col min="4" max="4" width="15.5703125" customWidth="1"/>
    <col min="5" max="5" width="10.42578125" bestFit="1" customWidth="1"/>
    <col min="6" max="6" width="10.42578125" customWidth="1"/>
    <col min="7" max="7" width="5.140625" bestFit="1" customWidth="1"/>
    <col min="8" max="8" width="11.28515625" bestFit="1" customWidth="1"/>
    <col min="9" max="9" width="7" bestFit="1" customWidth="1"/>
    <col min="10" max="10" width="8.42578125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L3" s="4" t="s">
        <v>20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128</v>
      </c>
      <c r="C7" s="1"/>
      <c r="D7" s="3" t="s">
        <v>21</v>
      </c>
      <c r="E7" s="2">
        <v>3390</v>
      </c>
      <c r="F7" s="2">
        <v>226</v>
      </c>
      <c r="G7" s="2">
        <v>15</v>
      </c>
      <c r="H7" s="2">
        <v>3390</v>
      </c>
      <c r="I7" s="2">
        <v>136.44</v>
      </c>
      <c r="J7" s="2"/>
      <c r="K7" s="9">
        <v>3253</v>
      </c>
      <c r="L7" s="1"/>
    </row>
    <row r="8" spans="1:12" ht="30" customHeight="1" x14ac:dyDescent="0.25">
      <c r="A8" s="1">
        <v>2</v>
      </c>
      <c r="B8" s="6" t="s">
        <v>129</v>
      </c>
      <c r="C8" s="1"/>
      <c r="D8" s="3" t="s">
        <v>195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</v>
      </c>
      <c r="K8" s="9">
        <v>1500</v>
      </c>
      <c r="L8" s="1"/>
    </row>
    <row r="9" spans="1:12" x14ac:dyDescent="0.25">
      <c r="A9" s="1"/>
      <c r="B9" s="2" t="s">
        <v>11</v>
      </c>
      <c r="C9" s="1"/>
      <c r="D9" s="1"/>
      <c r="E9" s="2">
        <f>SUM(E7:E8)</f>
        <v>4798</v>
      </c>
      <c r="F9" s="2">
        <f t="shared" ref="F9:K9" si="0">SUM(F7:F8)</f>
        <v>319.86</v>
      </c>
      <c r="G9" s="2">
        <f t="shared" si="0"/>
        <v>30</v>
      </c>
      <c r="H9" s="2">
        <f t="shared" si="0"/>
        <v>4798</v>
      </c>
      <c r="I9" s="2">
        <f t="shared" si="0"/>
        <v>136.44</v>
      </c>
      <c r="J9" s="2">
        <f t="shared" si="0"/>
        <v>92.8</v>
      </c>
      <c r="K9" s="9">
        <f t="shared" si="0"/>
        <v>4753</v>
      </c>
      <c r="L9" s="1"/>
    </row>
  </sheetData>
  <mergeCells count="1">
    <mergeCell ref="D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K2" sqref="K2"/>
    </sheetView>
  </sheetViews>
  <sheetFormatPr baseColWidth="10" defaultRowHeight="15" x14ac:dyDescent="0.25"/>
  <cols>
    <col min="1" max="1" width="2" bestFit="1" customWidth="1"/>
    <col min="2" max="2" width="18.140625" customWidth="1"/>
    <col min="3" max="3" width="21.7109375" customWidth="1"/>
    <col min="4" max="4" width="13.5703125" customWidth="1"/>
    <col min="7" max="7" width="5.140625" bestFit="1" customWidth="1"/>
    <col min="9" max="9" width="6" bestFit="1" customWidth="1"/>
    <col min="10" max="10" width="10" customWidth="1"/>
    <col min="11" max="11" width="10.5703125" bestFit="1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  <c r="J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22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130</v>
      </c>
      <c r="C7" s="1"/>
      <c r="D7" s="3" t="s">
        <v>23</v>
      </c>
      <c r="E7" s="2">
        <v>2750</v>
      </c>
      <c r="F7" s="2">
        <v>183.33</v>
      </c>
      <c r="G7" s="2">
        <v>15</v>
      </c>
      <c r="H7" s="2">
        <v>2750</v>
      </c>
      <c r="I7" s="2">
        <v>46.45</v>
      </c>
      <c r="J7" s="2"/>
      <c r="K7" s="9">
        <v>2700</v>
      </c>
      <c r="L7" s="1"/>
    </row>
    <row r="8" spans="1:12" x14ac:dyDescent="0.25">
      <c r="A8" s="1"/>
      <c r="B8" s="2" t="s">
        <v>11</v>
      </c>
      <c r="C8" s="1"/>
      <c r="D8" s="1"/>
      <c r="E8" s="2">
        <f>SUM(E7)</f>
        <v>2750</v>
      </c>
      <c r="F8" s="2">
        <f t="shared" ref="F8:K8" si="0">SUM(F7)</f>
        <v>183.33</v>
      </c>
      <c r="G8" s="2">
        <f t="shared" si="0"/>
        <v>15</v>
      </c>
      <c r="H8" s="2">
        <f t="shared" si="0"/>
        <v>2750</v>
      </c>
      <c r="I8" s="2">
        <f t="shared" si="0"/>
        <v>46.45</v>
      </c>
      <c r="J8" s="2">
        <f t="shared" si="0"/>
        <v>0</v>
      </c>
      <c r="K8" s="9">
        <f t="shared" si="0"/>
        <v>2700</v>
      </c>
      <c r="L8" s="1"/>
    </row>
  </sheetData>
  <mergeCells count="2">
    <mergeCell ref="D3:I3"/>
    <mergeCell ref="D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F14" sqref="F14"/>
    </sheetView>
  </sheetViews>
  <sheetFormatPr baseColWidth="10" defaultRowHeight="15" x14ac:dyDescent="0.25"/>
  <cols>
    <col min="1" max="1" width="2" bestFit="1" customWidth="1"/>
    <col min="2" max="2" width="20.5703125" customWidth="1"/>
    <col min="3" max="3" width="13.7109375" bestFit="1" customWidth="1"/>
    <col min="4" max="4" width="15.7109375" customWidth="1"/>
    <col min="5" max="5" width="10.42578125" bestFit="1" customWidth="1"/>
    <col min="7" max="7" width="5.140625" bestFit="1" customWidth="1"/>
    <col min="9" max="9" width="7" bestFit="1" customWidth="1"/>
    <col min="10" max="10" width="9.85546875" customWidth="1"/>
    <col min="12" max="12" width="38.5703125" customWidth="1"/>
  </cols>
  <sheetData>
    <row r="2" spans="1:12" ht="18.75" x14ac:dyDescent="0.3">
      <c r="B2" s="4"/>
      <c r="D2" s="25" t="s">
        <v>12</v>
      </c>
      <c r="E2" s="25"/>
      <c r="F2" s="25"/>
      <c r="G2" s="25"/>
      <c r="H2" s="25"/>
      <c r="I2" s="25"/>
      <c r="J2" s="25"/>
      <c r="K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24</v>
      </c>
    </row>
    <row r="4" spans="1:12" ht="18.75" x14ac:dyDescent="0.3">
      <c r="D4" s="25" t="s">
        <v>14</v>
      </c>
      <c r="E4" s="25"/>
      <c r="F4" s="25"/>
      <c r="G4" s="25"/>
      <c r="H4" s="25"/>
      <c r="I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26</v>
      </c>
      <c r="C7" s="2" t="s">
        <v>27</v>
      </c>
      <c r="D7" s="16" t="s">
        <v>25</v>
      </c>
      <c r="E7" s="2">
        <v>6300</v>
      </c>
      <c r="F7" s="2">
        <v>420</v>
      </c>
      <c r="G7" s="2">
        <v>15</v>
      </c>
      <c r="H7" s="2">
        <v>6300</v>
      </c>
      <c r="I7" s="2">
        <v>791.12</v>
      </c>
      <c r="J7" s="2"/>
      <c r="K7" s="9">
        <v>5500</v>
      </c>
      <c r="L7" s="1"/>
    </row>
    <row r="8" spans="1:12" x14ac:dyDescent="0.25">
      <c r="A8" s="1"/>
      <c r="B8" s="2" t="s">
        <v>11</v>
      </c>
      <c r="C8" s="1"/>
      <c r="D8" s="1"/>
      <c r="E8" s="2">
        <f t="shared" ref="E8:K8" si="0">SUM(E7:E7)</f>
        <v>6300</v>
      </c>
      <c r="F8" s="2">
        <f t="shared" si="0"/>
        <v>420</v>
      </c>
      <c r="G8" s="2">
        <f t="shared" si="0"/>
        <v>15</v>
      </c>
      <c r="H8" s="2">
        <f t="shared" si="0"/>
        <v>6300</v>
      </c>
      <c r="I8" s="2">
        <f t="shared" si="0"/>
        <v>791.12</v>
      </c>
      <c r="J8" s="2">
        <f t="shared" si="0"/>
        <v>0</v>
      </c>
      <c r="K8" s="9">
        <f t="shared" si="0"/>
        <v>5500</v>
      </c>
      <c r="L8" s="1"/>
    </row>
  </sheetData>
  <mergeCells count="3">
    <mergeCell ref="D3:I3"/>
    <mergeCell ref="D4:I4"/>
    <mergeCell ref="D2:K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"/>
  <sheetViews>
    <sheetView workbookViewId="0">
      <selection activeCell="D13" sqref="D13"/>
    </sheetView>
  </sheetViews>
  <sheetFormatPr baseColWidth="10" defaultRowHeight="15" x14ac:dyDescent="0.25"/>
  <cols>
    <col min="1" max="1" width="2" bestFit="1" customWidth="1"/>
    <col min="2" max="2" width="21.28515625" customWidth="1"/>
    <col min="3" max="3" width="20.5703125" customWidth="1"/>
    <col min="4" max="4" width="16" customWidth="1"/>
    <col min="5" max="5" width="11" customWidth="1"/>
    <col min="6" max="6" width="8.5703125" bestFit="1" customWidth="1"/>
    <col min="7" max="7" width="5.140625" bestFit="1" customWidth="1"/>
    <col min="8" max="8" width="8.7109375" customWidth="1"/>
    <col min="9" max="9" width="5.5703125" customWidth="1"/>
    <col min="10" max="10" width="10.7109375" customWidth="1"/>
    <col min="11" max="11" width="12.42578125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L3" s="4" t="s">
        <v>29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30</v>
      </c>
      <c r="C7" s="1"/>
      <c r="D7" s="3" t="s">
        <v>196</v>
      </c>
      <c r="E7" s="2">
        <v>2510</v>
      </c>
      <c r="F7" s="2">
        <v>167.33</v>
      </c>
      <c r="G7" s="2">
        <v>15</v>
      </c>
      <c r="H7" s="2">
        <v>2510</v>
      </c>
      <c r="I7" s="2">
        <v>5.22</v>
      </c>
      <c r="J7" s="2"/>
      <c r="K7" s="9">
        <v>2500</v>
      </c>
      <c r="L7" s="1"/>
    </row>
    <row r="8" spans="1:12" ht="30" customHeight="1" x14ac:dyDescent="0.25">
      <c r="A8" s="1">
        <v>2</v>
      </c>
      <c r="B8" s="3" t="s">
        <v>71</v>
      </c>
      <c r="C8" s="1"/>
      <c r="D8" s="3" t="s">
        <v>28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</v>
      </c>
      <c r="K8" s="9">
        <v>1500</v>
      </c>
      <c r="L8" s="1"/>
    </row>
    <row r="9" spans="1:12" x14ac:dyDescent="0.25">
      <c r="A9" s="1"/>
      <c r="B9" s="2" t="s">
        <v>11</v>
      </c>
      <c r="C9" s="1"/>
      <c r="D9" s="1"/>
      <c r="E9" s="2">
        <f>SUM(E7:E8)</f>
        <v>3918</v>
      </c>
      <c r="F9" s="2">
        <f t="shared" ref="F9:K9" si="0">SUM(F7:F8)</f>
        <v>261.19</v>
      </c>
      <c r="G9" s="2">
        <f t="shared" si="0"/>
        <v>30</v>
      </c>
      <c r="H9" s="2">
        <f t="shared" si="0"/>
        <v>3918</v>
      </c>
      <c r="I9" s="2">
        <f t="shared" si="0"/>
        <v>5.22</v>
      </c>
      <c r="J9" s="2">
        <f t="shared" si="0"/>
        <v>92.8</v>
      </c>
      <c r="K9" s="9">
        <f t="shared" si="0"/>
        <v>4000</v>
      </c>
      <c r="L9" s="1"/>
    </row>
  </sheetData>
  <mergeCells count="1">
    <mergeCell ref="D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"/>
  <sheetViews>
    <sheetView workbookViewId="0">
      <selection activeCell="C14" sqref="C14"/>
    </sheetView>
  </sheetViews>
  <sheetFormatPr baseColWidth="10" defaultRowHeight="15" x14ac:dyDescent="0.25"/>
  <cols>
    <col min="1" max="1" width="2" bestFit="1" customWidth="1"/>
    <col min="2" max="2" width="19.5703125" customWidth="1"/>
    <col min="3" max="3" width="22.85546875" customWidth="1"/>
    <col min="4" max="4" width="17.140625" customWidth="1"/>
    <col min="5" max="5" width="10.5703125" customWidth="1"/>
    <col min="6" max="6" width="9.5703125" customWidth="1"/>
    <col min="7" max="7" width="5.140625" bestFit="1" customWidth="1"/>
    <col min="8" max="8" width="9" customWidth="1"/>
    <col min="9" max="9" width="5" bestFit="1" customWidth="1"/>
    <col min="10" max="10" width="10.5703125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171</v>
      </c>
    </row>
    <row r="4" spans="1:12" ht="18.75" x14ac:dyDescent="0.3">
      <c r="D4" s="25" t="s">
        <v>14</v>
      </c>
      <c r="E4" s="25"/>
      <c r="F4" s="25"/>
      <c r="G4" s="25"/>
      <c r="H4" s="25"/>
      <c r="I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3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72</v>
      </c>
      <c r="C7" s="1"/>
      <c r="D7" s="3" t="s">
        <v>31</v>
      </c>
      <c r="E7" s="2">
        <v>2225</v>
      </c>
      <c r="F7" s="2">
        <v>148.33000000000001</v>
      </c>
      <c r="G7" s="2">
        <v>15</v>
      </c>
      <c r="H7" s="2">
        <v>2225</v>
      </c>
      <c r="I7" s="2">
        <v>5.22</v>
      </c>
      <c r="J7" s="2"/>
      <c r="K7" s="9">
        <v>2250</v>
      </c>
      <c r="L7" s="1"/>
    </row>
    <row r="8" spans="1:12" ht="30" customHeight="1" x14ac:dyDescent="0.25">
      <c r="A8" s="1">
        <v>2</v>
      </c>
      <c r="B8" s="6" t="s">
        <v>74</v>
      </c>
      <c r="C8" s="1"/>
      <c r="D8" s="3" t="s">
        <v>133</v>
      </c>
      <c r="E8" s="2">
        <v>1408</v>
      </c>
      <c r="F8" s="2">
        <v>93.86</v>
      </c>
      <c r="G8" s="2">
        <v>15</v>
      </c>
      <c r="H8" s="2">
        <v>1408</v>
      </c>
      <c r="I8" s="2"/>
      <c r="J8" s="2">
        <v>92.8</v>
      </c>
      <c r="K8" s="9">
        <v>1500</v>
      </c>
      <c r="L8" s="1"/>
    </row>
    <row r="9" spans="1:12" ht="30" customHeight="1" x14ac:dyDescent="0.25">
      <c r="A9" s="1">
        <v>3</v>
      </c>
      <c r="B9" s="3" t="s">
        <v>73</v>
      </c>
      <c r="C9" s="1"/>
      <c r="D9" s="3" t="s">
        <v>44</v>
      </c>
      <c r="E9" s="2">
        <v>2130</v>
      </c>
      <c r="F9" s="2">
        <v>142</v>
      </c>
      <c r="G9" s="2">
        <v>15</v>
      </c>
      <c r="H9" s="2">
        <v>2130</v>
      </c>
      <c r="I9" s="2"/>
      <c r="J9" s="2">
        <v>22.9</v>
      </c>
      <c r="K9" s="9">
        <v>2150</v>
      </c>
      <c r="L9" s="1"/>
    </row>
    <row r="10" spans="1:12" ht="30" customHeight="1" x14ac:dyDescent="0.25">
      <c r="A10" s="1">
        <v>5</v>
      </c>
      <c r="B10" s="6" t="s">
        <v>75</v>
      </c>
      <c r="C10" s="1"/>
      <c r="D10" s="3" t="s">
        <v>45</v>
      </c>
      <c r="E10" s="2">
        <v>2080</v>
      </c>
      <c r="F10" s="2">
        <v>138</v>
      </c>
      <c r="G10" s="2">
        <v>15</v>
      </c>
      <c r="H10" s="2">
        <v>2080</v>
      </c>
      <c r="I10" s="2"/>
      <c r="J10" s="2">
        <v>27.21</v>
      </c>
      <c r="K10" s="9">
        <v>2100</v>
      </c>
      <c r="L10" s="1"/>
    </row>
    <row r="11" spans="1:12" ht="18" customHeight="1" x14ac:dyDescent="0.25">
      <c r="A11" s="1"/>
      <c r="B11" s="2" t="s">
        <v>11</v>
      </c>
      <c r="C11" s="1"/>
      <c r="D11" s="1"/>
      <c r="E11" s="2">
        <f t="shared" ref="E11:K11" si="0">SUM(E7:E10)</f>
        <v>7843</v>
      </c>
      <c r="F11" s="2">
        <f t="shared" si="0"/>
        <v>522.19000000000005</v>
      </c>
      <c r="G11" s="2">
        <f t="shared" si="0"/>
        <v>60</v>
      </c>
      <c r="H11" s="2">
        <f t="shared" si="0"/>
        <v>7843</v>
      </c>
      <c r="I11" s="2">
        <f t="shared" si="0"/>
        <v>5.22</v>
      </c>
      <c r="J11" s="2">
        <f t="shared" si="0"/>
        <v>142.91</v>
      </c>
      <c r="K11" s="9">
        <f t="shared" si="0"/>
        <v>8000</v>
      </c>
      <c r="L11" s="1"/>
    </row>
  </sheetData>
  <mergeCells count="3">
    <mergeCell ref="D2:I2"/>
    <mergeCell ref="D3:I3"/>
    <mergeCell ref="D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H18" sqref="H18"/>
    </sheetView>
  </sheetViews>
  <sheetFormatPr baseColWidth="10" defaultRowHeight="15" x14ac:dyDescent="0.25"/>
  <cols>
    <col min="1" max="1" width="2" bestFit="1" customWidth="1"/>
    <col min="2" max="2" width="19.140625" customWidth="1"/>
    <col min="3" max="3" width="21.7109375" customWidth="1"/>
    <col min="4" max="4" width="15.28515625" customWidth="1"/>
    <col min="7" max="7" width="5.140625" bestFit="1" customWidth="1"/>
    <col min="9" max="9" width="3.7109375" bestFit="1" customWidth="1"/>
    <col min="10" max="10" width="9.7109375" customWidth="1"/>
    <col min="12" max="12" width="38.5703125" customWidth="1"/>
  </cols>
  <sheetData>
    <row r="2" spans="1:12" ht="18.75" x14ac:dyDescent="0.3">
      <c r="D2" s="25" t="s">
        <v>12</v>
      </c>
      <c r="E2" s="25"/>
      <c r="F2" s="25"/>
      <c r="G2" s="25"/>
      <c r="H2" s="25"/>
      <c r="I2" s="25"/>
    </row>
    <row r="3" spans="1:12" ht="18.75" x14ac:dyDescent="0.3">
      <c r="D3" s="25" t="s">
        <v>13</v>
      </c>
      <c r="E3" s="25"/>
      <c r="F3" s="25"/>
      <c r="G3" s="25"/>
      <c r="H3" s="25"/>
      <c r="I3" s="25"/>
      <c r="L3" s="4" t="s">
        <v>32</v>
      </c>
    </row>
    <row r="4" spans="1:12" ht="18.75" x14ac:dyDescent="0.3">
      <c r="D4" s="25" t="s">
        <v>14</v>
      </c>
      <c r="E4" s="25"/>
      <c r="F4" s="25"/>
      <c r="G4" s="25"/>
      <c r="H4" s="25"/>
      <c r="I4" s="25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3" t="s">
        <v>131</v>
      </c>
      <c r="C7" s="1"/>
      <c r="D7" s="3" t="s">
        <v>33</v>
      </c>
      <c r="E7" s="2">
        <v>2225</v>
      </c>
      <c r="F7" s="2">
        <v>148.33000000000001</v>
      </c>
      <c r="G7" s="2">
        <v>15</v>
      </c>
      <c r="H7" s="2">
        <v>2255</v>
      </c>
      <c r="I7" s="2"/>
      <c r="J7" s="2">
        <v>40.47</v>
      </c>
      <c r="K7" s="9">
        <v>2250</v>
      </c>
      <c r="L7" s="1"/>
    </row>
    <row r="8" spans="1:12" x14ac:dyDescent="0.25">
      <c r="A8" s="1"/>
      <c r="B8" s="2" t="s">
        <v>11</v>
      </c>
      <c r="C8" s="1"/>
      <c r="D8" s="1"/>
      <c r="E8" s="2">
        <f>SUM(E7)</f>
        <v>2225</v>
      </c>
      <c r="F8" s="2">
        <f t="shared" ref="F8:J8" si="0">SUM(F7)</f>
        <v>148.33000000000001</v>
      </c>
      <c r="G8" s="2">
        <f t="shared" si="0"/>
        <v>15</v>
      </c>
      <c r="H8" s="2">
        <f t="shared" si="0"/>
        <v>2255</v>
      </c>
      <c r="I8" s="2">
        <f t="shared" si="0"/>
        <v>0</v>
      </c>
      <c r="J8" s="2">
        <f t="shared" si="0"/>
        <v>40.47</v>
      </c>
      <c r="K8" s="9">
        <f>SUM(K7)</f>
        <v>2250</v>
      </c>
      <c r="L8" s="1"/>
    </row>
  </sheetData>
  <mergeCells count="3">
    <mergeCell ref="D2:I2"/>
    <mergeCell ref="D3:I3"/>
    <mergeCell ref="D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activeCell="K10" sqref="K10"/>
    </sheetView>
  </sheetViews>
  <sheetFormatPr baseColWidth="10" defaultRowHeight="15" x14ac:dyDescent="0.25"/>
  <cols>
    <col min="1" max="1" width="2" bestFit="1" customWidth="1"/>
    <col min="2" max="2" width="19.5703125" customWidth="1"/>
    <col min="3" max="3" width="20" customWidth="1"/>
    <col min="4" max="4" width="15" customWidth="1"/>
    <col min="7" max="7" width="5.140625" bestFit="1" customWidth="1"/>
    <col min="9" max="9" width="3.7109375" bestFit="1" customWidth="1"/>
    <col min="10" max="10" width="9.5703125" customWidth="1"/>
    <col min="12" max="12" width="38.5703125" customWidth="1"/>
  </cols>
  <sheetData>
    <row r="2" spans="1:12" ht="18.75" x14ac:dyDescent="0.3">
      <c r="D2" s="14" t="s">
        <v>12</v>
      </c>
      <c r="E2" s="14"/>
      <c r="F2" s="14"/>
      <c r="G2" s="14"/>
      <c r="H2" s="14"/>
      <c r="I2" s="14"/>
    </row>
    <row r="3" spans="1:12" ht="18.75" x14ac:dyDescent="0.3">
      <c r="D3" s="25" t="s">
        <v>13</v>
      </c>
      <c r="E3" s="25"/>
      <c r="F3" s="25"/>
      <c r="G3" s="25"/>
      <c r="H3" s="25"/>
      <c r="I3" s="25"/>
      <c r="J3" s="25"/>
      <c r="L3" s="4" t="s">
        <v>34</v>
      </c>
    </row>
    <row r="4" spans="1:12" ht="18.75" x14ac:dyDescent="0.3">
      <c r="D4" s="14" t="s">
        <v>14</v>
      </c>
      <c r="E4" s="14"/>
      <c r="F4" s="14"/>
      <c r="G4" s="14"/>
      <c r="H4" s="14"/>
      <c r="I4" s="14"/>
    </row>
    <row r="6" spans="1:12" ht="45" x14ac:dyDescent="0.25">
      <c r="A6" s="1"/>
      <c r="B6" s="2" t="s">
        <v>0</v>
      </c>
      <c r="C6" s="2" t="s">
        <v>1</v>
      </c>
      <c r="D6" s="2" t="s">
        <v>2</v>
      </c>
      <c r="E6" s="3" t="s">
        <v>3</v>
      </c>
      <c r="F6" s="3" t="s">
        <v>4</v>
      </c>
      <c r="G6" s="3" t="s">
        <v>190</v>
      </c>
      <c r="H6" s="2" t="s">
        <v>5</v>
      </c>
      <c r="I6" s="2" t="s">
        <v>6</v>
      </c>
      <c r="J6" s="3" t="s">
        <v>7</v>
      </c>
      <c r="K6" s="3" t="s">
        <v>8</v>
      </c>
      <c r="L6" s="2" t="s">
        <v>9</v>
      </c>
    </row>
    <row r="7" spans="1:12" ht="30" customHeight="1" x14ac:dyDescent="0.25">
      <c r="A7" s="1">
        <v>1</v>
      </c>
      <c r="B7" s="6" t="s">
        <v>134</v>
      </c>
      <c r="C7" s="1"/>
      <c r="D7" s="6" t="s">
        <v>132</v>
      </c>
      <c r="E7" s="2">
        <v>2225</v>
      </c>
      <c r="F7" s="2">
        <v>148.33000000000001</v>
      </c>
      <c r="G7" s="2">
        <v>15</v>
      </c>
      <c r="H7" s="2">
        <v>2225</v>
      </c>
      <c r="I7" s="2"/>
      <c r="J7" s="2">
        <v>40.47</v>
      </c>
      <c r="K7" s="9">
        <v>2250</v>
      </c>
      <c r="L7" s="1"/>
    </row>
    <row r="8" spans="1:12" ht="30" customHeight="1" x14ac:dyDescent="0.25">
      <c r="A8" s="1">
        <v>2</v>
      </c>
      <c r="B8" s="6" t="s">
        <v>135</v>
      </c>
      <c r="C8" s="1"/>
      <c r="D8" s="6" t="s">
        <v>35</v>
      </c>
      <c r="E8" s="2">
        <v>1965.5</v>
      </c>
      <c r="F8" s="2">
        <v>131.03</v>
      </c>
      <c r="G8" s="2">
        <v>15</v>
      </c>
      <c r="H8" s="2">
        <v>1965.5</v>
      </c>
      <c r="I8" s="2"/>
      <c r="J8" s="2">
        <v>34.54</v>
      </c>
      <c r="K8" s="9">
        <v>2000</v>
      </c>
      <c r="L8" s="1"/>
    </row>
    <row r="9" spans="1:12" ht="30" customHeight="1" x14ac:dyDescent="0.25">
      <c r="A9" s="1">
        <v>3</v>
      </c>
      <c r="B9" s="6" t="s">
        <v>192</v>
      </c>
      <c r="C9" s="1"/>
      <c r="D9" s="6" t="s">
        <v>198</v>
      </c>
      <c r="E9" s="2">
        <v>2230</v>
      </c>
      <c r="F9" s="2">
        <v>148.66</v>
      </c>
      <c r="G9" s="2">
        <v>15</v>
      </c>
      <c r="H9" s="2">
        <v>2230</v>
      </c>
      <c r="I9" s="2"/>
      <c r="J9" s="2">
        <v>39.92</v>
      </c>
      <c r="K9" s="9">
        <v>2270</v>
      </c>
      <c r="L9" s="1"/>
    </row>
    <row r="10" spans="1:12" ht="30" customHeight="1" x14ac:dyDescent="0.25">
      <c r="A10" s="1">
        <v>4</v>
      </c>
      <c r="B10" s="6" t="s">
        <v>197</v>
      </c>
      <c r="C10" s="1"/>
      <c r="D10" s="6" t="s">
        <v>198</v>
      </c>
      <c r="E10" s="2">
        <v>1408</v>
      </c>
      <c r="F10" s="2">
        <v>93.86</v>
      </c>
      <c r="G10" s="2">
        <v>15</v>
      </c>
      <c r="H10" s="2">
        <v>1408</v>
      </c>
      <c r="I10" s="2"/>
      <c r="J10" s="2">
        <v>92</v>
      </c>
      <c r="K10" s="9">
        <v>1500</v>
      </c>
      <c r="L10" s="1"/>
    </row>
    <row r="11" spans="1:12" ht="30" customHeight="1" x14ac:dyDescent="0.25">
      <c r="A11" s="1">
        <v>5</v>
      </c>
      <c r="B11" s="3" t="s">
        <v>77</v>
      </c>
      <c r="C11" s="1"/>
      <c r="D11" s="6" t="s">
        <v>198</v>
      </c>
      <c r="E11" s="2">
        <v>2230</v>
      </c>
      <c r="F11" s="2">
        <v>148.66</v>
      </c>
      <c r="G11" s="2">
        <v>15</v>
      </c>
      <c r="H11" s="2">
        <v>2230</v>
      </c>
      <c r="I11" s="2"/>
      <c r="J11" s="2">
        <v>39.92</v>
      </c>
      <c r="K11" s="9">
        <v>2270</v>
      </c>
      <c r="L11" s="1"/>
    </row>
    <row r="12" spans="1:12" ht="30" customHeight="1" x14ac:dyDescent="0.25">
      <c r="A12" s="1">
        <v>6</v>
      </c>
      <c r="B12" s="6" t="s">
        <v>78</v>
      </c>
      <c r="C12" s="1"/>
      <c r="D12" s="6" t="s">
        <v>76</v>
      </c>
      <c r="E12" s="2">
        <v>2230</v>
      </c>
      <c r="F12" s="2">
        <v>148.66</v>
      </c>
      <c r="G12" s="2">
        <v>15</v>
      </c>
      <c r="H12" s="2">
        <v>2230</v>
      </c>
      <c r="I12" s="2"/>
      <c r="J12" s="2">
        <v>39.92</v>
      </c>
      <c r="K12" s="9">
        <v>2270</v>
      </c>
      <c r="L12" s="1"/>
    </row>
    <row r="13" spans="1:12" x14ac:dyDescent="0.25">
      <c r="A13" s="1"/>
      <c r="B13" s="2" t="s">
        <v>11</v>
      </c>
      <c r="C13" s="1"/>
      <c r="D13" s="1"/>
      <c r="E13" s="2">
        <f>SUM(E7:E12)</f>
        <v>12288.5</v>
      </c>
      <c r="F13" s="2">
        <f t="shared" ref="F13:K13" si="0">SUM(F7:F12)</f>
        <v>819.19999999999993</v>
      </c>
      <c r="G13" s="2">
        <f t="shared" si="0"/>
        <v>90</v>
      </c>
      <c r="H13" s="2">
        <f t="shared" si="0"/>
        <v>12288.5</v>
      </c>
      <c r="I13" s="2">
        <f t="shared" si="0"/>
        <v>0</v>
      </c>
      <c r="J13" s="2">
        <f t="shared" si="0"/>
        <v>286.77000000000004</v>
      </c>
      <c r="K13" s="9">
        <f t="shared" si="0"/>
        <v>12560</v>
      </c>
      <c r="L13" s="1"/>
    </row>
  </sheetData>
  <mergeCells count="1">
    <mergeCell ref="D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REGIDORES</vt:lpstr>
      <vt:lpstr>PRESIDENCIA</vt:lpstr>
      <vt:lpstr>SINDICATURA</vt:lpstr>
      <vt:lpstr>SECRETARIA GENERAL</vt:lpstr>
      <vt:lpstr>TESORERIA</vt:lpstr>
      <vt:lpstr>CATASTRO</vt:lpstr>
      <vt:lpstr>AGUA POTABLE</vt:lpstr>
      <vt:lpstr>REGISTRO CIVIL</vt:lpstr>
      <vt:lpstr>OBRAS PUBLICAS</vt:lpstr>
      <vt:lpstr>OFICILIA MAYOR</vt:lpstr>
      <vt:lpstr>EDUCACION Y CULTURA</vt:lpstr>
      <vt:lpstr>DIRECCIONES</vt:lpstr>
      <vt:lpstr>SERVICIOS PUBLICOS</vt:lpstr>
      <vt:lpstr>JUBILADOS</vt:lpstr>
      <vt:lpstr>DELEGACIONES Y AGENCIAS</vt:lpstr>
      <vt:lpstr>SEGURIDAD PUBLICA</vt:lpstr>
      <vt:lpstr>PROTECCION CIVIL</vt:lpstr>
      <vt:lpstr>TOTALES</vt:lpstr>
      <vt:lpstr>EVENTUALES</vt:lpstr>
      <vt:lpstr>FINIQUITO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Tesoreria</cp:lastModifiedBy>
  <cp:lastPrinted>2015-10-20T22:22:46Z</cp:lastPrinted>
  <dcterms:created xsi:type="dcterms:W3CDTF">2015-10-09T16:16:13Z</dcterms:created>
  <dcterms:modified xsi:type="dcterms:W3CDTF">2016-01-15T14:58:18Z</dcterms:modified>
</cp:coreProperties>
</file>